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ialogsheets/sheet1.xml" ContentType="application/vnd.openxmlformats-officedocument.spreadsheetml.dialog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7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trlProps/ctrlProp28.xml" ContentType="application/vnd.ms-excel.controlproperties+xml"/>
  <Override PartName="/xl/drawings/drawing10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1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drawings/drawing12.xml" ContentType="application/vnd.openxmlformats-officedocument.drawing+xml"/>
  <Override PartName="/xl/ctrlProps/ctrlProp54.xml" ContentType="application/vnd.ms-excel.controlproperties+xml"/>
  <Override PartName="/xl/ctrlProps/ctrlProp55.xml" ContentType="application/vnd.ms-excel.controlproperties+xml"/>
  <Override PartName="/xl/drawings/drawing13.xml" ContentType="application/vnd.openxmlformats-officedocument.drawing+xml"/>
  <Override PartName="/xl/ctrlProps/ctrlProp56.xml" ContentType="application/vnd.ms-excel.controlproperties+xml"/>
  <Override PartName="/xl/drawings/drawing14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drawings/drawing15.xml" ContentType="application/vnd.openxmlformats-officedocument.drawing+xml"/>
  <Override PartName="/xl/ctrlProps/ctrlProp64.xml" ContentType="application/vnd.ms-excel.controlproperties+xml"/>
  <Override PartName="/xl/drawings/drawing16.xml" ContentType="application/vnd.openxmlformats-officedocument.drawing+xml"/>
  <Override PartName="/xl/ctrlProps/ctrlProp65.xml" ContentType="application/vnd.ms-excel.controlproperties+xml"/>
  <Override PartName="/xl/drawings/drawing17.xml" ContentType="application/vnd.openxmlformats-officedocument.drawing+xml"/>
  <Override PartName="/xl/ctrlProps/ctrlProp66.xml" ContentType="application/vnd.ms-excel.controlproperties+xml"/>
  <Override PartName="/xl/charts/chart7.xml" ContentType="application/vnd.openxmlformats-officedocument.drawingml.chart+xml"/>
  <Override PartName="/xl/drawings/drawing18.xml" ContentType="application/vnd.openxmlformats-officedocument.drawing+xml"/>
  <Override PartName="/xl/ctrlProps/ctrlProp67.xml" ContentType="application/vnd.ms-excel.controlproperties+xml"/>
  <Override PartName="/xl/charts/chart8.xml" ContentType="application/vnd.openxmlformats-officedocument.drawingml.chart+xml"/>
  <Override PartName="/xl/drawings/drawing19.xml" ContentType="application/vnd.openxmlformats-officedocument.drawing+xml"/>
  <Override PartName="/xl/ctrlProps/ctrlProp68.xml" ContentType="application/vnd.ms-excel.controlproperties+xml"/>
  <Override PartName="/xl/charts/chart9.xml" ContentType="application/vnd.openxmlformats-officedocument.drawingml.chart+xml"/>
  <Override PartName="/xl/drawings/drawing20.xml" ContentType="application/vnd.openxmlformats-officedocument.drawing+xml"/>
  <Override PartName="/xl/ctrlProps/ctrlProp69.xml" ContentType="application/vnd.ms-excel.controlproperties+xml"/>
  <Override PartName="/xl/charts/chart10.xml" ContentType="application/vnd.openxmlformats-officedocument.drawingml.chart+xml"/>
  <Override PartName="/xl/drawings/drawing21.xml" ContentType="application/vnd.openxmlformats-officedocument.drawing+xml"/>
  <Override PartName="/xl/ctrlProps/ctrlProp70.xml" ContentType="application/vnd.ms-excel.controlproperties+xml"/>
  <Override PartName="/xl/charts/chart11.xml" ContentType="application/vnd.openxmlformats-officedocument.drawingml.chart+xml"/>
  <Override PartName="/xl/drawings/drawing22.xml" ContentType="application/vnd.openxmlformats-officedocument.drawing+xml"/>
  <Override PartName="/xl/ctrlProps/ctrlProp71.xml" ContentType="application/vnd.ms-excel.controlproperties+xml"/>
  <Override PartName="/xl/charts/chart12.xml" ContentType="application/vnd.openxmlformats-officedocument.drawingml.chart+xml"/>
  <Override PartName="/xl/drawings/drawing23.xml" ContentType="application/vnd.openxmlformats-officedocument.drawing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drawings/drawing24.xml" ContentType="application/vnd.openxmlformats-officedocument.drawing+xml"/>
  <Override PartName="/xl/ctrlProps/ctrlProp75.xml" ContentType="application/vnd.ms-excel.controlproperties+xml"/>
  <Override PartName="/xl/ctrlProps/ctrlProp76.xml" ContentType="application/vnd.ms-excel.controlproperties+xml"/>
  <Override PartName="/xl/drawings/drawing25.xml" ContentType="application/vnd.openxmlformats-officedocument.drawing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drawings/drawing26.xml" ContentType="application/vnd.openxmlformats-officedocument.drawing+xml"/>
  <Override PartName="/xl/charts/chart13.xml" ContentType="application/vnd.openxmlformats-officedocument.drawingml.chart+xml"/>
  <Override PartName="/xl/drawings/drawing27.xml" ContentType="application/vnd.openxmlformats-officedocument.drawing+xml"/>
  <Override PartName="/xl/ctrlProps/ctrlProp80.xml" ContentType="application/vnd.ms-excel.controlproperties+xml"/>
  <Override PartName="/xl/ctrlProps/ctrlProp81.xml" ContentType="application/vnd.ms-excel.controlproperties+xml"/>
  <Override PartName="/xl/drawings/drawing28.xml" ContentType="application/vnd.openxmlformats-officedocument.drawing+xml"/>
  <Override PartName="/xl/charts/chart14.xml" ContentType="application/vnd.openxmlformats-officedocument.drawingml.chart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538E6876-6D42-F344-B364-1257F66E76FA}" xr6:coauthVersionLast="47" xr6:coauthVersionMax="47" xr10:uidLastSave="{00000000-0000-0000-0000-000000000000}"/>
  <bookViews>
    <workbookView xWindow="0" yWindow="500" windowWidth="30480" windowHeight="21220" activeTab="34" xr2:uid="{00000000-000D-0000-FFFF-FFFF00000000}"/>
  </bookViews>
  <sheets>
    <sheet name="Filelocations" sheetId="8" state="hidden" r:id="rId1"/>
    <sheet name="Options" sheetId="7" state="hidden" r:id="rId2"/>
    <sheet name="redundant buttons" sheetId="9" state="hidden" r:id="rId3"/>
    <sheet name="denom cts" sheetId="10" state="hidden" r:id="rId4"/>
    <sheet name="numer cts" sheetId="11" state="hidden" r:id="rId5"/>
    <sheet name="raw data" sheetId="14" state="hidden" r:id="rId6"/>
    <sheet name="mnz corr" sheetId="205" state="hidden" r:id="rId7"/>
    <sheet name="204bgd corr" sheetId="101" state="hidden" r:id="rId8"/>
    <sheet name="Raw21" sheetId="109" state="hidden" r:id="rId9"/>
    <sheet name="Raw22" sheetId="108" state="hidden" r:id="rId10"/>
    <sheet name="Raw23" sheetId="107" state="hidden" r:id="rId11"/>
    <sheet name="Raw24" sheetId="106" state="hidden" r:id="rId12"/>
    <sheet name="Raw25" sheetId="105" state="hidden" r:id="rId13"/>
    <sheet name="Raw26" sheetId="104" state="hidden" r:id="rId14"/>
    <sheet name="Raw27" sheetId="103" state="hidden" r:id="rId15"/>
    <sheet name="Raw28" sheetId="102" state="hidden" r:id="rId16"/>
    <sheet name="Raw29" sheetId="111" state="hidden" r:id="rId17"/>
    <sheet name="Raw30" sheetId="110" state="hidden" r:id="rId18"/>
    <sheet name="name_selector" sheetId="140" state="hidden" r:id="rId19"/>
    <sheet name="ThO2-U fix" sheetId="160" state="hidden" r:id="rId20"/>
    <sheet name="formatted - old menus" sheetId="202" state="hidden" r:id="rId21"/>
    <sheet name="all ratios - old menus" sheetId="203" state="hidden" r:id="rId22"/>
    <sheet name="Names" sheetId="98" state="hidden" r:id="rId23"/>
    <sheet name="Raw34 (2)" sheetId="221" state="hidden" r:id="rId24"/>
    <sheet name="Raw40" sheetId="227" state="hidden" r:id="rId25"/>
    <sheet name="Raw39" sheetId="226" state="hidden" r:id="rId26"/>
    <sheet name="Raw38" sheetId="225" state="hidden" r:id="rId27"/>
    <sheet name="Raw37" sheetId="224" state="hidden" r:id="rId28"/>
    <sheet name="Raw36" sheetId="223" state="hidden" r:id="rId29"/>
    <sheet name="Raw35" sheetId="222" state="hidden" r:id="rId30"/>
    <sheet name="Raw34" sheetId="217" state="hidden" r:id="rId31"/>
    <sheet name="Raw31" sheetId="220" state="hidden" r:id="rId32"/>
    <sheet name="Raw32" sheetId="219" state="hidden" r:id="rId33"/>
    <sheet name="Raw33" sheetId="218" state="hidden" r:id="rId34"/>
    <sheet name="All ratios" sheetId="2" r:id="rId35"/>
    <sheet name="Session_user_data" sheetId="159" state="hidden" r:id="rId36"/>
    <sheet name="stats_options" sheetId="22" state="hidden" r:id="rId37"/>
    <sheet name="Inspect ratios support" sheetId="197" state="hidden" r:id="rId38"/>
    <sheet name="Inspect ratios support2" sheetId="204" state="hidden" r:id="rId39"/>
    <sheet name="stats" sheetId="12" state="hidden" r:id="rId40"/>
    <sheet name="make new ratio" sheetId="13" state="hidden" r:id="rId41"/>
    <sheet name="Inspect data support" sheetId="199" state="hidden" r:id="rId42"/>
    <sheet name="raw_plot setup" sheetId="138" state="hidden" r:id="rId43"/>
    <sheet name="mass_cent_peaks" sheetId="73" state="hidden" r:id="rId44"/>
    <sheet name="Mass 5" sheetId="71" state="hidden" r:id="rId45"/>
    <sheet name="Mass 4" sheetId="70" state="hidden" r:id="rId46"/>
    <sheet name="Mass 3" sheetId="69" state="hidden" r:id="rId47"/>
    <sheet name="Mass 2" sheetId="68" state="hidden" r:id="rId48"/>
    <sheet name="Raw13" sheetId="89" state="hidden" r:id="rId49"/>
    <sheet name="Raw12" sheetId="88" state="hidden" r:id="rId50"/>
    <sheet name="Raw11" sheetId="87" state="hidden" r:id="rId51"/>
    <sheet name="Raw10" sheetId="86" state="hidden" r:id="rId52"/>
    <sheet name="Raw9" sheetId="85" state="hidden" r:id="rId53"/>
    <sheet name="Raw8" sheetId="84" state="hidden" r:id="rId54"/>
    <sheet name="Raw7" sheetId="83" state="hidden" r:id="rId55"/>
    <sheet name="Raw6" sheetId="82" state="hidden" r:id="rId56"/>
    <sheet name="Sec_stab" sheetId="158" state="hidden" r:id="rId57"/>
    <sheet name="Sec_stab_setup" sheetId="157" state="hidden" r:id="rId58"/>
    <sheet name="Mass 1" sheetId="67" state="hidden" r:id="rId59"/>
    <sheet name="Species" sheetId="180" state="hidden" r:id="rId60"/>
    <sheet name="sec_graph_support" sheetId="174" state="hidden" r:id="rId61"/>
    <sheet name="Raw20" sheetId="96" state="hidden" r:id="rId62"/>
    <sheet name="Raw19" sheetId="95" state="hidden" r:id="rId63"/>
    <sheet name="Raw18" sheetId="94" state="hidden" r:id="rId64"/>
    <sheet name="Raw17" sheetId="93" state="hidden" r:id="rId65"/>
    <sheet name="Raw16" sheetId="92" state="hidden" r:id="rId66"/>
    <sheet name="Raw15" sheetId="91" state="hidden" r:id="rId67"/>
    <sheet name="Raw14" sheetId="90" state="hidden" r:id="rId68"/>
    <sheet name="x-y_graph_support" sheetId="132" state="hidden" r:id="rId69"/>
    <sheet name="FA_graph_support" sheetId="133" state="hidden" r:id="rId70"/>
    <sheet name="EM drift-EM" sheetId="212" state="hidden" r:id="rId71"/>
    <sheet name="EM drift-L2" sheetId="207" state="hidden" r:id="rId72"/>
    <sheet name="EM drift-L1" sheetId="208" state="hidden" r:id="rId73"/>
    <sheet name="EM drift-C" sheetId="211" state="hidden" r:id="rId74"/>
    <sheet name="EM drift-H1" sheetId="210" state="hidden" r:id="rId75"/>
    <sheet name="EM drift-H2" sheetId="209" state="hidden" r:id="rId76"/>
    <sheet name="Date_time_manipulation" sheetId="149" state="hidden" r:id="rId77"/>
    <sheet name="Date_time" sheetId="148" state="hidden" r:id="rId78"/>
    <sheet name="Raw1" sheetId="75" state="hidden" r:id="rId79"/>
    <sheet name="Raw2" sheetId="78" state="hidden" r:id="rId80"/>
    <sheet name="Cl recalc_normal" sheetId="185" state="hidden" r:id="rId81"/>
    <sheet name="Cl-correction" sheetId="184" state="hidden" r:id="rId82"/>
    <sheet name="Raw3" sheetId="79" state="hidden" r:id="rId83"/>
    <sheet name="Raw4" sheetId="80" state="hidden" r:id="rId84"/>
    <sheet name="Corr1" sheetId="179" state="hidden" r:id="rId85"/>
    <sheet name="Corr4" sheetId="181" state="hidden" r:id="rId86"/>
    <sheet name="Ratio" sheetId="183" state="hidden" r:id="rId87"/>
    <sheet name="Raw5" sheetId="81" state="hidden" r:id="rId88"/>
    <sheet name="Sheet1" sheetId="196" state="hidden" r:id="rId89"/>
    <sheet name="Sheet2" sheetId="198" state="hidden" r:id="rId90"/>
    <sheet name="Ratio evol_support" sheetId="214" state="hidden" r:id="rId91"/>
    <sheet name="Sheet3" sheetId="216" state="hidden" r:id="rId92"/>
    <sheet name="Pb-U calib error correls" sheetId="228" state="hidden" r:id="rId93"/>
  </sheets>
  <definedNames>
    <definedName name="_gXY1">#REF!</definedName>
    <definedName name="Box1_1">#REF!</definedName>
    <definedName name="Box1_10">#REF!</definedName>
    <definedName name="Box1_100">#REF!</definedName>
    <definedName name="Box1_101">#REF!</definedName>
    <definedName name="Box1_102">#REF!</definedName>
    <definedName name="Box1_103">#REF!</definedName>
    <definedName name="Box1_104">#REF!</definedName>
    <definedName name="Box1_105">#REF!</definedName>
    <definedName name="Box1_106">#REF!</definedName>
    <definedName name="Box1_107">#REF!</definedName>
    <definedName name="Box1_108">#REF!</definedName>
    <definedName name="Box1_109">#REF!</definedName>
    <definedName name="Box1_11">#REF!</definedName>
    <definedName name="Box1_110">#REF!</definedName>
    <definedName name="Box1_111">#REF!</definedName>
    <definedName name="Box1_112">#REF!</definedName>
    <definedName name="Box1_113">#REF!</definedName>
    <definedName name="Box1_114">#REF!</definedName>
    <definedName name="Box1_115">#REF!</definedName>
    <definedName name="Box1_116">#REF!</definedName>
    <definedName name="Box1_117">#REF!</definedName>
    <definedName name="Box1_118">#REF!</definedName>
    <definedName name="Box1_119">#REF!</definedName>
    <definedName name="Box1_12">#REF!</definedName>
    <definedName name="Box1_120">#REF!</definedName>
    <definedName name="Box1_121">#REF!</definedName>
    <definedName name="Box1_122">#REF!</definedName>
    <definedName name="Box1_123">#REF!</definedName>
    <definedName name="Box1_124">#REF!</definedName>
    <definedName name="Box1_125">#REF!</definedName>
    <definedName name="Box1_126">#REF!</definedName>
    <definedName name="Box1_127">#REF!</definedName>
    <definedName name="Box1_128">#REF!</definedName>
    <definedName name="Box1_129">#REF!</definedName>
    <definedName name="Box1_13">#REF!</definedName>
    <definedName name="Box1_130">#REF!</definedName>
    <definedName name="Box1_131">#REF!</definedName>
    <definedName name="Box1_132">#REF!</definedName>
    <definedName name="Box1_133">#REF!</definedName>
    <definedName name="Box1_134">#REF!</definedName>
    <definedName name="Box1_135">#REF!</definedName>
    <definedName name="Box1_136">#REF!</definedName>
    <definedName name="Box1_137">#REF!</definedName>
    <definedName name="Box1_138">#REF!</definedName>
    <definedName name="Box1_139">#REF!</definedName>
    <definedName name="Box1_14">#REF!</definedName>
    <definedName name="Box1_140">#REF!</definedName>
    <definedName name="Box1_141">#REF!</definedName>
    <definedName name="Box1_142">#REF!</definedName>
    <definedName name="Box1_143">#REF!</definedName>
    <definedName name="Box1_144">#REF!</definedName>
    <definedName name="Box1_145">#REF!</definedName>
    <definedName name="Box1_146">#REF!</definedName>
    <definedName name="Box1_147">#REF!</definedName>
    <definedName name="Box1_148">#REF!</definedName>
    <definedName name="Box1_149">#REF!</definedName>
    <definedName name="Box1_15">#REF!</definedName>
    <definedName name="Box1_150">#REF!</definedName>
    <definedName name="Box1_151">#REF!</definedName>
    <definedName name="Box1_152">#REF!</definedName>
    <definedName name="Box1_153">#REF!</definedName>
    <definedName name="Box1_154">#REF!</definedName>
    <definedName name="Box1_155">#REF!</definedName>
    <definedName name="Box1_156">#REF!</definedName>
    <definedName name="Box1_16">#REF!</definedName>
    <definedName name="Box1_17">#REF!</definedName>
    <definedName name="Box1_18">#REF!</definedName>
    <definedName name="Box1_19">#REF!</definedName>
    <definedName name="Box1_2">#REF!</definedName>
    <definedName name="Box1_20">#REF!</definedName>
    <definedName name="Box1_21">#REF!</definedName>
    <definedName name="Box1_22">#REF!</definedName>
    <definedName name="Box1_23">#REF!</definedName>
    <definedName name="Box1_24">#REF!</definedName>
    <definedName name="Box1_25">#REF!</definedName>
    <definedName name="Box1_26">#REF!</definedName>
    <definedName name="Box1_27">#REF!</definedName>
    <definedName name="Box1_28">#REF!</definedName>
    <definedName name="Box1_29">#REF!</definedName>
    <definedName name="Box1_3">#REF!</definedName>
    <definedName name="Box1_30">#REF!</definedName>
    <definedName name="Box1_31">#REF!</definedName>
    <definedName name="Box1_32">#REF!</definedName>
    <definedName name="Box1_33">#REF!</definedName>
    <definedName name="Box1_34">#REF!</definedName>
    <definedName name="Box1_35">#REF!</definedName>
    <definedName name="Box1_36">#REF!</definedName>
    <definedName name="Box1_37">#REF!</definedName>
    <definedName name="Box1_38">#REF!</definedName>
    <definedName name="Box1_39">#REF!</definedName>
    <definedName name="Box1_4">#REF!</definedName>
    <definedName name="Box1_40">#REF!</definedName>
    <definedName name="Box1_41">#REF!</definedName>
    <definedName name="Box1_42">#REF!</definedName>
    <definedName name="Box1_43">#REF!</definedName>
    <definedName name="Box1_44">#REF!</definedName>
    <definedName name="Box1_45">#REF!</definedName>
    <definedName name="Box1_46">#REF!</definedName>
    <definedName name="Box1_47">#REF!</definedName>
    <definedName name="Box1_48">#REF!</definedName>
    <definedName name="Box1_49">#REF!</definedName>
    <definedName name="Box1_5">#REF!</definedName>
    <definedName name="Box1_50">#REF!</definedName>
    <definedName name="Box1_51">#REF!</definedName>
    <definedName name="Box1_52">#REF!</definedName>
    <definedName name="Box1_53">#REF!</definedName>
    <definedName name="Box1_54">#REF!</definedName>
    <definedName name="Box1_55">#REF!</definedName>
    <definedName name="Box1_56">#REF!</definedName>
    <definedName name="Box1_57">#REF!</definedName>
    <definedName name="Box1_58">#REF!</definedName>
    <definedName name="Box1_59">#REF!</definedName>
    <definedName name="Box1_6">#REF!</definedName>
    <definedName name="Box1_60">#REF!</definedName>
    <definedName name="Box1_61">#REF!</definedName>
    <definedName name="Box1_62">#REF!</definedName>
    <definedName name="Box1_63">#REF!</definedName>
    <definedName name="Box1_64">#REF!</definedName>
    <definedName name="Box1_65">#REF!</definedName>
    <definedName name="Box1_66">#REF!</definedName>
    <definedName name="Box1_67">#REF!</definedName>
    <definedName name="Box1_68">#REF!</definedName>
    <definedName name="Box1_69">#REF!</definedName>
    <definedName name="Box1_7">#REF!</definedName>
    <definedName name="Box1_70">#REF!</definedName>
    <definedName name="Box1_71">#REF!</definedName>
    <definedName name="Box1_72">#REF!</definedName>
    <definedName name="Box1_73">#REF!</definedName>
    <definedName name="Box1_74">#REF!</definedName>
    <definedName name="Box1_75">#REF!</definedName>
    <definedName name="Box1_76">#REF!</definedName>
    <definedName name="Box1_77">#REF!</definedName>
    <definedName name="Box1_78">#REF!</definedName>
    <definedName name="Box1_79">#REF!</definedName>
    <definedName name="Box1_8">#REF!</definedName>
    <definedName name="Box1_80">#REF!</definedName>
    <definedName name="Box1_81">#REF!</definedName>
    <definedName name="Box1_82">#REF!</definedName>
    <definedName name="Box1_83">#REF!</definedName>
    <definedName name="Box1_84">#REF!</definedName>
    <definedName name="Box1_85">#REF!</definedName>
    <definedName name="Box1_86">#REF!</definedName>
    <definedName name="Box1_87">#REF!</definedName>
    <definedName name="Box1_88">#REF!</definedName>
    <definedName name="Box1_89">#REF!</definedName>
    <definedName name="Box1_9">#REF!</definedName>
    <definedName name="Box1_90">#REF!</definedName>
    <definedName name="Box1_91">#REF!</definedName>
    <definedName name="Box1_92">#REF!</definedName>
    <definedName name="Box1_93">#REF!</definedName>
    <definedName name="Box1_94">#REF!</definedName>
    <definedName name="Box1_95">#REF!</definedName>
    <definedName name="Box1_96">#REF!</definedName>
    <definedName name="Box1_97">#REF!</definedName>
    <definedName name="Box1_98">#REF!</definedName>
    <definedName name="Box1_99">#REF!</definedName>
    <definedName name="Ellipse1_1">#REF!</definedName>
    <definedName name="Ellipse1_10">#REF!</definedName>
    <definedName name="Ellipse1_11">#REF!</definedName>
    <definedName name="Ellipse1_12">#REF!</definedName>
    <definedName name="Ellipse1_13">#REF!</definedName>
    <definedName name="Ellipse1_14">#REF!</definedName>
    <definedName name="Ellipse1_15">#REF!</definedName>
    <definedName name="Ellipse1_16">#REF!</definedName>
    <definedName name="Ellipse1_17">#REF!</definedName>
    <definedName name="Ellipse1_18">#REF!</definedName>
    <definedName name="Ellipse1_19">#REF!</definedName>
    <definedName name="Ellipse1_2">#REF!</definedName>
    <definedName name="Ellipse1_20">#REF!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26">#REF!</definedName>
    <definedName name="Ellipse1_27">#REF!</definedName>
    <definedName name="Ellipse1_28">#REF!</definedName>
    <definedName name="Ellipse1_29">#REF!</definedName>
    <definedName name="Ellipse1_3">#REF!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#REF!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#REF!</definedName>
    <definedName name="Ellipse1_50">#REF!</definedName>
    <definedName name="Ellipse1_51">#REF!</definedName>
    <definedName name="Ellipse1_52">#REF!</definedName>
    <definedName name="Ellipse1_6">#REF!</definedName>
    <definedName name="Ellipse1_7">#REF!</definedName>
    <definedName name="Ellipse1_8">#REF!</definedName>
    <definedName name="Ellipse1_9">#REF!</definedName>
    <definedName name="Integ_mean_choice">stats_options!$D$1</definedName>
    <definedName name="Integ_mean_list">stats_options!$A$1:$A$3</definedName>
    <definedName name="Integ_mean_userform">stats_options!$D$5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9" i="2" l="1"/>
  <c r="M10" i="2"/>
  <c r="M11" i="2"/>
  <c r="M25" i="2"/>
  <c r="M26" i="2"/>
  <c r="M27" i="2"/>
  <c r="M41" i="2"/>
  <c r="M42" i="2"/>
  <c r="M43" i="2"/>
  <c r="M57" i="2"/>
  <c r="M58" i="2"/>
  <c r="M59" i="2"/>
  <c r="M73" i="2"/>
  <c r="M74" i="2"/>
  <c r="M75" i="2"/>
  <c r="M89" i="2"/>
  <c r="M90" i="2"/>
  <c r="M91" i="2"/>
  <c r="M21" i="2"/>
  <c r="M22" i="2"/>
  <c r="M23" i="2"/>
  <c r="M37" i="2"/>
  <c r="M38" i="2"/>
  <c r="M39" i="2"/>
  <c r="M53" i="2"/>
  <c r="M54" i="2"/>
  <c r="M55" i="2"/>
  <c r="M69" i="2"/>
  <c r="M70" i="2"/>
  <c r="M71" i="2"/>
  <c r="M85" i="2"/>
  <c r="M86" i="2"/>
  <c r="M87" i="2"/>
  <c r="M101" i="2"/>
  <c r="M102" i="2"/>
  <c r="M103" i="2"/>
  <c r="M17" i="2"/>
  <c r="M18" i="2"/>
  <c r="M19" i="2"/>
  <c r="M33" i="2"/>
  <c r="M34" i="2"/>
  <c r="M35" i="2"/>
  <c r="M49" i="2"/>
  <c r="M50" i="2"/>
  <c r="M51" i="2"/>
  <c r="M65" i="2"/>
  <c r="M66" i="2"/>
  <c r="M67" i="2"/>
  <c r="AO70" i="183" s="1"/>
  <c r="M81" i="2"/>
  <c r="M82" i="2"/>
  <c r="M83" i="2"/>
  <c r="M97" i="2"/>
  <c r="M98" i="2"/>
  <c r="M99" i="2"/>
  <c r="M13" i="2"/>
  <c r="M14" i="2"/>
  <c r="M15" i="2"/>
  <c r="M29" i="2"/>
  <c r="M30" i="2"/>
  <c r="M31" i="2"/>
  <c r="M45" i="2"/>
  <c r="M46" i="2"/>
  <c r="M47" i="2"/>
  <c r="M61" i="2"/>
  <c r="AO64" i="183" s="1"/>
  <c r="M62" i="2"/>
  <c r="M63" i="2"/>
  <c r="M77" i="2"/>
  <c r="M78" i="2"/>
  <c r="M79" i="2"/>
  <c r="M93" i="2"/>
  <c r="M94" i="2"/>
  <c r="M95" i="2"/>
  <c r="M5" i="2"/>
  <c r="M6" i="2"/>
  <c r="M7" i="2"/>
  <c r="M8" i="2"/>
  <c r="M12" i="2"/>
  <c r="M16" i="2"/>
  <c r="M20" i="2"/>
  <c r="M24" i="2"/>
  <c r="AO27" i="183" s="1"/>
  <c r="M28" i="2"/>
  <c r="M32" i="2"/>
  <c r="M36" i="2"/>
  <c r="M40" i="2"/>
  <c r="M44" i="2"/>
  <c r="M48" i="2"/>
  <c r="M52" i="2"/>
  <c r="M56" i="2"/>
  <c r="M60" i="2"/>
  <c r="M64" i="2"/>
  <c r="M68" i="2"/>
  <c r="M72" i="2"/>
  <c r="M76" i="2"/>
  <c r="M80" i="2"/>
  <c r="M84" i="2"/>
  <c r="M88" i="2"/>
  <c r="M92" i="2"/>
  <c r="M96" i="2"/>
  <c r="M100" i="2"/>
  <c r="M104" i="2"/>
  <c r="N104" i="2"/>
  <c r="N100" i="2"/>
  <c r="N96" i="2"/>
  <c r="N92" i="2"/>
  <c r="N88" i="2"/>
  <c r="N84" i="2"/>
  <c r="AP87" i="183" s="1"/>
  <c r="BG87" i="183" s="1"/>
  <c r="N80" i="2"/>
  <c r="AP83" i="183" s="1"/>
  <c r="BG83" i="183" s="1"/>
  <c r="N76" i="2"/>
  <c r="N72" i="2"/>
  <c r="AP75" i="183" s="1"/>
  <c r="BG75" i="183" s="1"/>
  <c r="N68" i="2"/>
  <c r="N64" i="2"/>
  <c r="N60" i="2"/>
  <c r="AP63" i="183" s="1"/>
  <c r="BG63" i="183" s="1"/>
  <c r="N56" i="2"/>
  <c r="N52" i="2"/>
  <c r="N48" i="2"/>
  <c r="N44" i="2"/>
  <c r="N40" i="2"/>
  <c r="N36" i="2"/>
  <c r="AP39" i="183" s="1"/>
  <c r="BG39" i="183" s="1"/>
  <c r="N32" i="2"/>
  <c r="N28" i="2"/>
  <c r="N24" i="2"/>
  <c r="N20" i="2"/>
  <c r="AP23" i="183" s="1"/>
  <c r="BG23" i="183" s="1"/>
  <c r="N16" i="2"/>
  <c r="AP19" i="183" s="1"/>
  <c r="BG19" i="183" s="1"/>
  <c r="N12" i="2"/>
  <c r="N7" i="2"/>
  <c r="AP10" i="183" s="1"/>
  <c r="BG10" i="183" s="1"/>
  <c r="N8" i="2"/>
  <c r="N6" i="2"/>
  <c r="N5" i="2"/>
  <c r="AP8" i="183" s="1"/>
  <c r="BG8" i="183" s="1"/>
  <c r="N21" i="2"/>
  <c r="N22" i="2"/>
  <c r="N23" i="2"/>
  <c r="N37" i="2"/>
  <c r="N38" i="2"/>
  <c r="N39" i="2"/>
  <c r="N53" i="2"/>
  <c r="N54" i="2"/>
  <c r="N55" i="2"/>
  <c r="N69" i="2"/>
  <c r="N70" i="2"/>
  <c r="N71" i="2"/>
  <c r="AP74" i="183" s="1"/>
  <c r="BG74" i="183" s="1"/>
  <c r="N85" i="2"/>
  <c r="AP88" i="183" s="1"/>
  <c r="BG88" i="183" s="1"/>
  <c r="N86" i="2"/>
  <c r="N87" i="2"/>
  <c r="N101" i="2"/>
  <c r="N102" i="2"/>
  <c r="N103" i="2"/>
  <c r="N17" i="2"/>
  <c r="N18" i="2"/>
  <c r="N19" i="2"/>
  <c r="N33" i="2"/>
  <c r="N34" i="2"/>
  <c r="N35" i="2"/>
  <c r="AP38" i="183" s="1"/>
  <c r="BG38" i="183" s="1"/>
  <c r="N49" i="2"/>
  <c r="N50" i="2"/>
  <c r="N51" i="2"/>
  <c r="N65" i="2"/>
  <c r="N66" i="2"/>
  <c r="N67" i="2"/>
  <c r="N81" i="2"/>
  <c r="AP84" i="183" s="1"/>
  <c r="BG84" i="183" s="1"/>
  <c r="N82" i="2"/>
  <c r="AP85" i="183" s="1"/>
  <c r="BG85" i="183" s="1"/>
  <c r="N83" i="2"/>
  <c r="N97" i="2"/>
  <c r="N98" i="2"/>
  <c r="N99" i="2"/>
  <c r="N13" i="2"/>
  <c r="N14" i="2"/>
  <c r="N15" i="2"/>
  <c r="N29" i="2"/>
  <c r="N30" i="2"/>
  <c r="N31" i="2"/>
  <c r="N45" i="2"/>
  <c r="AP48" i="183" s="1"/>
  <c r="BG48" i="183" s="1"/>
  <c r="N46" i="2"/>
  <c r="AP49" i="183" s="1"/>
  <c r="BG49" i="183" s="1"/>
  <c r="N47" i="2"/>
  <c r="N61" i="2"/>
  <c r="N62" i="2"/>
  <c r="N63" i="2"/>
  <c r="AP66" i="183" s="1"/>
  <c r="BG66" i="183" s="1"/>
  <c r="N77" i="2"/>
  <c r="N78" i="2"/>
  <c r="N79" i="2"/>
  <c r="AP82" i="183" s="1"/>
  <c r="BG82" i="183" s="1"/>
  <c r="N93" i="2"/>
  <c r="N94" i="2"/>
  <c r="N95" i="2"/>
  <c r="N9" i="2"/>
  <c r="N10" i="2"/>
  <c r="AP13" i="183" s="1"/>
  <c r="BG13" i="183" s="1"/>
  <c r="N11" i="2"/>
  <c r="AP14" i="183" s="1"/>
  <c r="BG14" i="183" s="1"/>
  <c r="N25" i="2"/>
  <c r="N26" i="2"/>
  <c r="N27" i="2"/>
  <c r="N41" i="2"/>
  <c r="N42" i="2"/>
  <c r="N43" i="2"/>
  <c r="N57" i="2"/>
  <c r="AP60" i="183" s="1"/>
  <c r="BG60" i="183" s="1"/>
  <c r="N58" i="2"/>
  <c r="N59" i="2"/>
  <c r="N73" i="2"/>
  <c r="N74" i="2"/>
  <c r="N75" i="2"/>
  <c r="N89" i="2"/>
  <c r="N90" i="2"/>
  <c r="N91" i="2"/>
  <c r="K93" i="2"/>
  <c r="K94" i="2"/>
  <c r="K95" i="2"/>
  <c r="K96" i="2"/>
  <c r="K97" i="2"/>
  <c r="K98" i="2"/>
  <c r="K99" i="2"/>
  <c r="K100" i="2"/>
  <c r="L100" i="2" s="1"/>
  <c r="K101" i="2"/>
  <c r="K102" i="2"/>
  <c r="K103" i="2"/>
  <c r="K104" i="2"/>
  <c r="K74" i="2"/>
  <c r="AP77" i="183"/>
  <c r="BG77" i="183" s="1"/>
  <c r="K75" i="2"/>
  <c r="AP78" i="183"/>
  <c r="BG78" i="183" s="1"/>
  <c r="K76" i="2"/>
  <c r="AP79" i="183"/>
  <c r="BG79" i="183" s="1"/>
  <c r="K77" i="2"/>
  <c r="AP80" i="183"/>
  <c r="BG80" i="183" s="1"/>
  <c r="K78" i="2"/>
  <c r="AP81" i="183"/>
  <c r="BG81" i="183" s="1"/>
  <c r="K79" i="2"/>
  <c r="K80" i="2"/>
  <c r="AM83" i="183" s="1"/>
  <c r="BD83" i="183" s="1"/>
  <c r="K81" i="2"/>
  <c r="K82" i="2"/>
  <c r="K83" i="2"/>
  <c r="AP86" i="183"/>
  <c r="BG86" i="183" s="1"/>
  <c r="K84" i="2"/>
  <c r="K85" i="2"/>
  <c r="K86" i="2"/>
  <c r="K87" i="2"/>
  <c r="K88" i="2"/>
  <c r="K89" i="2"/>
  <c r="K90" i="2"/>
  <c r="L90" i="2" s="1"/>
  <c r="K91" i="2"/>
  <c r="K92" i="2"/>
  <c r="K60" i="2"/>
  <c r="K61" i="2"/>
  <c r="K62" i="2"/>
  <c r="K63" i="2"/>
  <c r="K64" i="2"/>
  <c r="K65" i="2"/>
  <c r="K66" i="2"/>
  <c r="K67" i="2"/>
  <c r="AP70" i="183"/>
  <c r="BG70" i="183" s="1"/>
  <c r="K68" i="2"/>
  <c r="K69" i="2"/>
  <c r="K70" i="2"/>
  <c r="L70" i="2" s="1"/>
  <c r="AN73" i="183" s="1"/>
  <c r="BE73" i="183" s="1"/>
  <c r="K71" i="2"/>
  <c r="K72" i="2"/>
  <c r="K73" i="2"/>
  <c r="AP76" i="183"/>
  <c r="BG76" i="183"/>
  <c r="K38" i="2"/>
  <c r="AM41" i="183" s="1"/>
  <c r="BD41" i="183" s="1"/>
  <c r="AP41" i="183"/>
  <c r="BG41" i="183" s="1"/>
  <c r="K39" i="2"/>
  <c r="AM42" i="183" s="1"/>
  <c r="BD42" i="183" s="1"/>
  <c r="K40" i="2"/>
  <c r="AP43" i="183"/>
  <c r="BG43" i="183" s="1"/>
  <c r="K41" i="2"/>
  <c r="AP44" i="183"/>
  <c r="BG44" i="183" s="1"/>
  <c r="K42" i="2"/>
  <c r="AP45" i="183"/>
  <c r="BG45" i="183" s="1"/>
  <c r="K43" i="2"/>
  <c r="AM46" i="183" s="1"/>
  <c r="BD46" i="183" s="1"/>
  <c r="K44" i="2"/>
  <c r="K45" i="2"/>
  <c r="K46" i="2"/>
  <c r="AM49" i="183" s="1"/>
  <c r="BD49" i="183" s="1"/>
  <c r="K47" i="2"/>
  <c r="AM50" i="183"/>
  <c r="BD50" i="183" s="1"/>
  <c r="K48" i="2"/>
  <c r="AP51" i="183"/>
  <c r="BG51" i="183" s="1"/>
  <c r="K49" i="2"/>
  <c r="AP52" i="183"/>
  <c r="BG52" i="183"/>
  <c r="K50" i="2"/>
  <c r="AP53" i="183"/>
  <c r="BG53" i="183" s="1"/>
  <c r="K51" i="2"/>
  <c r="AM54" i="183" s="1"/>
  <c r="BD54" i="183" s="1"/>
  <c r="K52" i="2"/>
  <c r="AP55" i="183"/>
  <c r="BG55" i="183"/>
  <c r="K53" i="2"/>
  <c r="AM56" i="183" s="1"/>
  <c r="BD56" i="183" s="1"/>
  <c r="AP56" i="183"/>
  <c r="BG56" i="183"/>
  <c r="K54" i="2"/>
  <c r="AM57" i="183" s="1"/>
  <c r="BD57" i="183" s="1"/>
  <c r="AP57" i="183"/>
  <c r="BG57" i="183" s="1"/>
  <c r="K55" i="2"/>
  <c r="AM58" i="183" s="1"/>
  <c r="BD58" i="183" s="1"/>
  <c r="K56" i="2"/>
  <c r="AP59" i="183"/>
  <c r="BG59" i="183"/>
  <c r="K57" i="2"/>
  <c r="K58" i="2"/>
  <c r="AM61" i="183"/>
  <c r="BD61" i="183" s="1"/>
  <c r="AP61" i="183"/>
  <c r="BG61" i="183" s="1"/>
  <c r="K59" i="2"/>
  <c r="AM62" i="183" s="1"/>
  <c r="BD62" i="183" s="1"/>
  <c r="K31" i="2"/>
  <c r="AM34" i="183" s="1"/>
  <c r="BD34" i="183" s="1"/>
  <c r="K32" i="2"/>
  <c r="AM35" i="183"/>
  <c r="BD35" i="183"/>
  <c r="AP35" i="183"/>
  <c r="BG35" i="183" s="1"/>
  <c r="K33" i="2"/>
  <c r="AM36" i="183"/>
  <c r="BD36" i="183" s="1"/>
  <c r="AP36" i="183"/>
  <c r="BG36" i="183" s="1"/>
  <c r="K34" i="2"/>
  <c r="AP37" i="183"/>
  <c r="BG37" i="183" s="1"/>
  <c r="K35" i="2"/>
  <c r="AM38" i="183"/>
  <c r="BD38" i="183" s="1"/>
  <c r="K36" i="2"/>
  <c r="L36" i="2" s="1"/>
  <c r="AN39" i="183" s="1"/>
  <c r="BE39" i="183" s="1"/>
  <c r="K37" i="2"/>
  <c r="AP40" i="183"/>
  <c r="BG40" i="183" s="1"/>
  <c r="K6" i="2"/>
  <c r="AM9" i="183" s="1"/>
  <c r="BD9" i="183" s="1"/>
  <c r="AP9" i="183"/>
  <c r="BG9" i="183" s="1"/>
  <c r="K7" i="2"/>
  <c r="AM10" i="183" s="1"/>
  <c r="BD10" i="183" s="1"/>
  <c r="K8" i="2"/>
  <c r="AM11" i="183"/>
  <c r="BD11" i="183" s="1"/>
  <c r="AP11" i="183"/>
  <c r="BG11" i="183" s="1"/>
  <c r="K9" i="2"/>
  <c r="AM12" i="183" s="1"/>
  <c r="BD12" i="183" s="1"/>
  <c r="AP12" i="183"/>
  <c r="BG12" i="183" s="1"/>
  <c r="K10" i="2"/>
  <c r="AM13" i="183" s="1"/>
  <c r="BD13" i="183" s="1"/>
  <c r="K11" i="2"/>
  <c r="AM14" i="183" s="1"/>
  <c r="BD14" i="183" s="1"/>
  <c r="K12" i="2"/>
  <c r="AM15" i="183" s="1"/>
  <c r="BD15" i="183" s="1"/>
  <c r="AP15" i="183"/>
  <c r="BG15" i="183"/>
  <c r="K13" i="2"/>
  <c r="AM16" i="183"/>
  <c r="BD16" i="183" s="1"/>
  <c r="AP16" i="183"/>
  <c r="BG16" i="183" s="1"/>
  <c r="K14" i="2"/>
  <c r="AM17" i="183" s="1"/>
  <c r="BD17" i="183" s="1"/>
  <c r="AP17" i="183"/>
  <c r="BG17" i="183" s="1"/>
  <c r="K15" i="2"/>
  <c r="AM18" i="183" s="1"/>
  <c r="BD18" i="183" s="1"/>
  <c r="AP18" i="183"/>
  <c r="BG18" i="183" s="1"/>
  <c r="K16" i="2"/>
  <c r="AM19" i="183" s="1"/>
  <c r="BD19" i="183" s="1"/>
  <c r="K17" i="2"/>
  <c r="AM20" i="183" s="1"/>
  <c r="BD20" i="183" s="1"/>
  <c r="AP20" i="183"/>
  <c r="BG20" i="183"/>
  <c r="K18" i="2"/>
  <c r="AM21" i="183"/>
  <c r="BD21" i="183" s="1"/>
  <c r="AP21" i="183"/>
  <c r="BG21" i="183" s="1"/>
  <c r="K19" i="2"/>
  <c r="AM22" i="183" s="1"/>
  <c r="BD22" i="183" s="1"/>
  <c r="AP22" i="183"/>
  <c r="BG22" i="183" s="1"/>
  <c r="K20" i="2"/>
  <c r="AM23" i="183" s="1"/>
  <c r="BD23" i="183" s="1"/>
  <c r="K21" i="2"/>
  <c r="AM24" i="183"/>
  <c r="BD24" i="183"/>
  <c r="AP24" i="183"/>
  <c r="BG24" i="183" s="1"/>
  <c r="K22" i="2"/>
  <c r="AM25" i="183" s="1"/>
  <c r="BD25" i="183" s="1"/>
  <c r="AP25" i="183"/>
  <c r="BG25" i="183" s="1"/>
  <c r="K23" i="2"/>
  <c r="AM26" i="183" s="1"/>
  <c r="BD26" i="183" s="1"/>
  <c r="AP26" i="183"/>
  <c r="BG26" i="183" s="1"/>
  <c r="K24" i="2"/>
  <c r="AM27" i="183" s="1"/>
  <c r="BD27" i="183" s="1"/>
  <c r="AP27" i="183"/>
  <c r="BG27" i="183" s="1"/>
  <c r="K25" i="2"/>
  <c r="AM28" i="183" s="1"/>
  <c r="BD28" i="183" s="1"/>
  <c r="AP28" i="183"/>
  <c r="BG28" i="183" s="1"/>
  <c r="K26" i="2"/>
  <c r="AM29" i="183" s="1"/>
  <c r="BD29" i="183" s="1"/>
  <c r="AP29" i="183"/>
  <c r="BG29" i="183" s="1"/>
  <c r="K27" i="2"/>
  <c r="AM30" i="183" s="1"/>
  <c r="BD30" i="183" s="1"/>
  <c r="AP30" i="183"/>
  <c r="BG30" i="183" s="1"/>
  <c r="K28" i="2"/>
  <c r="AM31" i="183" s="1"/>
  <c r="BD31" i="183" s="1"/>
  <c r="AP31" i="183"/>
  <c r="BG31" i="183"/>
  <c r="K29" i="2"/>
  <c r="AM32" i="183" s="1"/>
  <c r="BD32" i="183" s="1"/>
  <c r="AP32" i="183"/>
  <c r="BG32" i="183" s="1"/>
  <c r="K30" i="2"/>
  <c r="AM33" i="183" s="1"/>
  <c r="BD33" i="183" s="1"/>
  <c r="AP33" i="183"/>
  <c r="BG33" i="183"/>
  <c r="K5" i="2"/>
  <c r="L5" i="2" s="1"/>
  <c r="AN8" i="183" s="1"/>
  <c r="BE8" i="183" s="1"/>
  <c r="B8" i="149"/>
  <c r="C1" i="101"/>
  <c r="A207" i="228"/>
  <c r="G207" i="228" s="1"/>
  <c r="A33" i="228"/>
  <c r="G33" i="228" s="1"/>
  <c r="A34" i="228"/>
  <c r="C34" i="228" s="1"/>
  <c r="A35" i="228"/>
  <c r="C35" i="228" s="1"/>
  <c r="A36" i="228"/>
  <c r="E36" i="228" s="1"/>
  <c r="A37" i="228"/>
  <c r="E37" i="228" s="1"/>
  <c r="A38" i="228"/>
  <c r="E38" i="228" s="1"/>
  <c r="A39" i="228"/>
  <c r="C39" i="228" s="1"/>
  <c r="A40" i="228"/>
  <c r="C40" i="228" s="1"/>
  <c r="A41" i="228"/>
  <c r="C41" i="228" s="1"/>
  <c r="A42" i="228"/>
  <c r="A43" i="228"/>
  <c r="C43" i="228" s="1"/>
  <c r="A44" i="228"/>
  <c r="G44" i="228" s="1"/>
  <c r="A45" i="228"/>
  <c r="A46" i="228"/>
  <c r="A47" i="228"/>
  <c r="E47" i="228" s="1"/>
  <c r="A48" i="228"/>
  <c r="E48" i="228" s="1"/>
  <c r="A49" i="228"/>
  <c r="A50" i="228"/>
  <c r="A51" i="228"/>
  <c r="C51" i="228" s="1"/>
  <c r="A52" i="228"/>
  <c r="G52" i="228" s="1"/>
  <c r="A53" i="228"/>
  <c r="A54" i="228"/>
  <c r="A55" i="228"/>
  <c r="E55" i="228" s="1"/>
  <c r="A56" i="228"/>
  <c r="C56" i="228"/>
  <c r="A57" i="228"/>
  <c r="A58" i="228"/>
  <c r="G58" i="228" s="1"/>
  <c r="A59" i="228"/>
  <c r="E59" i="228" s="1"/>
  <c r="A60" i="228"/>
  <c r="G60" i="228" s="1"/>
  <c r="A61" i="228"/>
  <c r="G61" i="228"/>
  <c r="A62" i="228"/>
  <c r="A63" i="228"/>
  <c r="C63" i="228"/>
  <c r="A64" i="228"/>
  <c r="G64" i="228" s="1"/>
  <c r="A65" i="228"/>
  <c r="A66" i="228"/>
  <c r="A67" i="228"/>
  <c r="E67" i="228" s="1"/>
  <c r="A68" i="228"/>
  <c r="C68" i="228" s="1"/>
  <c r="A69" i="228"/>
  <c r="C69" i="228" s="1"/>
  <c r="A70" i="228"/>
  <c r="A71" i="228"/>
  <c r="G71" i="228" s="1"/>
  <c r="A72" i="228"/>
  <c r="G72" i="228" s="1"/>
  <c r="A73" i="228"/>
  <c r="C73" i="228"/>
  <c r="A74" i="228"/>
  <c r="G74" i="228" s="1"/>
  <c r="A75" i="228"/>
  <c r="E75" i="228" s="1"/>
  <c r="A76" i="228"/>
  <c r="A77" i="228"/>
  <c r="C77" i="228" s="1"/>
  <c r="A78" i="228"/>
  <c r="A79" i="228"/>
  <c r="C79" i="228" s="1"/>
  <c r="A80" i="228"/>
  <c r="C80" i="228" s="1"/>
  <c r="A81" i="228"/>
  <c r="G81" i="228" s="1"/>
  <c r="A82" i="228"/>
  <c r="G82" i="228"/>
  <c r="A83" i="228"/>
  <c r="C83" i="228" s="1"/>
  <c r="A84" i="228"/>
  <c r="A85" i="228"/>
  <c r="E85" i="228" s="1"/>
  <c r="A86" i="228"/>
  <c r="A87" i="228"/>
  <c r="G87" i="228" s="1"/>
  <c r="A88" i="228"/>
  <c r="G88" i="228"/>
  <c r="A89" i="228"/>
  <c r="C89" i="228" s="1"/>
  <c r="A90" i="228"/>
  <c r="G90" i="228" s="1"/>
  <c r="A91" i="228"/>
  <c r="C91" i="228" s="1"/>
  <c r="A92" i="228"/>
  <c r="G92" i="228" s="1"/>
  <c r="A93" i="228"/>
  <c r="A94" i="228"/>
  <c r="E94" i="228" s="1"/>
  <c r="A95" i="228"/>
  <c r="C95" i="228" s="1"/>
  <c r="A96" i="228"/>
  <c r="E96" i="228" s="1"/>
  <c r="A97" i="228"/>
  <c r="A98" i="228"/>
  <c r="A99" i="228"/>
  <c r="E99" i="228" s="1"/>
  <c r="A100" i="228"/>
  <c r="G100" i="228" s="1"/>
  <c r="A101" i="228"/>
  <c r="A102" i="228"/>
  <c r="C102" i="228" s="1"/>
  <c r="A103" i="228"/>
  <c r="C103" i="228" s="1"/>
  <c r="A104" i="228"/>
  <c r="E104" i="228" s="1"/>
  <c r="A105" i="228"/>
  <c r="A106" i="228"/>
  <c r="A107" i="228"/>
  <c r="E107" i="228" s="1"/>
  <c r="A108" i="228"/>
  <c r="C108" i="228" s="1"/>
  <c r="A109" i="228"/>
  <c r="G109" i="228" s="1"/>
  <c r="A110" i="228"/>
  <c r="G110" i="228" s="1"/>
  <c r="A111" i="228"/>
  <c r="E111" i="228" s="1"/>
  <c r="A112" i="228"/>
  <c r="E112" i="228"/>
  <c r="A113" i="228"/>
  <c r="A114" i="228"/>
  <c r="A115" i="228"/>
  <c r="E115" i="228" s="1"/>
  <c r="A116" i="228"/>
  <c r="G116" i="228" s="1"/>
  <c r="A117" i="228"/>
  <c r="E117" i="228" s="1"/>
  <c r="A118" i="228"/>
  <c r="C118" i="228" s="1"/>
  <c r="A119" i="228"/>
  <c r="G119" i="228" s="1"/>
  <c r="A120" i="228"/>
  <c r="C120" i="228" s="1"/>
  <c r="A121" i="228"/>
  <c r="C121" i="228"/>
  <c r="A122" i="228"/>
  <c r="C122" i="228" s="1"/>
  <c r="A123" i="228"/>
  <c r="G123" i="228" s="1"/>
  <c r="A124" i="228"/>
  <c r="A125" i="228"/>
  <c r="E125" i="228" s="1"/>
  <c r="A126" i="228"/>
  <c r="A127" i="228"/>
  <c r="C127" i="228" s="1"/>
  <c r="A128" i="228"/>
  <c r="A129" i="228"/>
  <c r="A130" i="228"/>
  <c r="A131" i="228"/>
  <c r="G131" i="228"/>
  <c r="A132" i="228"/>
  <c r="G132" i="228" s="1"/>
  <c r="A133" i="228"/>
  <c r="C133" i="228" s="1"/>
  <c r="A134" i="228"/>
  <c r="A135" i="228"/>
  <c r="A136" i="228"/>
  <c r="A137" i="228"/>
  <c r="C137" i="228" s="1"/>
  <c r="A138" i="228"/>
  <c r="C138" i="228" s="1"/>
  <c r="A139" i="228"/>
  <c r="C139" i="228"/>
  <c r="A140" i="228"/>
  <c r="G140" i="228" s="1"/>
  <c r="A141" i="228"/>
  <c r="G141" i="228"/>
  <c r="A142" i="228"/>
  <c r="C142" i="228" s="1"/>
  <c r="A143" i="228"/>
  <c r="E143" i="228" s="1"/>
  <c r="A144" i="228"/>
  <c r="E144" i="228"/>
  <c r="A145" i="228"/>
  <c r="C145" i="228" s="1"/>
  <c r="A146" i="228"/>
  <c r="E146" i="228" s="1"/>
  <c r="A147" i="228"/>
  <c r="G147" i="228"/>
  <c r="A148" i="228"/>
  <c r="E148" i="228" s="1"/>
  <c r="A149" i="228"/>
  <c r="E149" i="228" s="1"/>
  <c r="A150" i="228"/>
  <c r="A151" i="228"/>
  <c r="E151" i="228" s="1"/>
  <c r="A152" i="228"/>
  <c r="A153" i="228"/>
  <c r="G153" i="228" s="1"/>
  <c r="A154" i="228"/>
  <c r="A155" i="228"/>
  <c r="A156" i="228"/>
  <c r="A157" i="228"/>
  <c r="G157" i="228" s="1"/>
  <c r="A158" i="228"/>
  <c r="C158" i="228" s="1"/>
  <c r="A159" i="228"/>
  <c r="C159" i="228" s="1"/>
  <c r="A160" i="228"/>
  <c r="G160" i="228"/>
  <c r="A161" i="228"/>
  <c r="E161" i="228"/>
  <c r="A162" i="228"/>
  <c r="G162" i="228" s="1"/>
  <c r="A163" i="228"/>
  <c r="C163" i="228" s="1"/>
  <c r="A164" i="228"/>
  <c r="A165" i="228"/>
  <c r="C165" i="228" s="1"/>
  <c r="A166" i="228"/>
  <c r="A167" i="228"/>
  <c r="E167" i="228"/>
  <c r="A168" i="228"/>
  <c r="E168" i="228" s="1"/>
  <c r="A169" i="228"/>
  <c r="E169" i="228" s="1"/>
  <c r="A170" i="228"/>
  <c r="A171" i="228"/>
  <c r="C171" i="228" s="1"/>
  <c r="A172" i="228"/>
  <c r="G172" i="228" s="1"/>
  <c r="A173" i="228"/>
  <c r="E173" i="228" s="1"/>
  <c r="A174" i="228"/>
  <c r="E174" i="228"/>
  <c r="A175" i="228"/>
  <c r="E175" i="228" s="1"/>
  <c r="A176" i="228"/>
  <c r="A177" i="228"/>
  <c r="G177" i="228" s="1"/>
  <c r="A178" i="228"/>
  <c r="G178" i="228" s="1"/>
  <c r="A179" i="228"/>
  <c r="C179" i="228"/>
  <c r="A180" i="228"/>
  <c r="A181" i="228"/>
  <c r="G181" i="228" s="1"/>
  <c r="A182" i="228"/>
  <c r="E182" i="228"/>
  <c r="A183" i="228"/>
  <c r="E183" i="228" s="1"/>
  <c r="A184" i="228"/>
  <c r="A185" i="228"/>
  <c r="A186" i="228"/>
  <c r="A187" i="228"/>
  <c r="E187" i="228" s="1"/>
  <c r="A188" i="228"/>
  <c r="A189" i="228"/>
  <c r="A190" i="228"/>
  <c r="A191" i="228"/>
  <c r="C191" i="228" s="1"/>
  <c r="A192" i="228"/>
  <c r="C192" i="228" s="1"/>
  <c r="A193" i="228"/>
  <c r="E193" i="228"/>
  <c r="A194" i="228"/>
  <c r="E194" i="228" s="1"/>
  <c r="A195" i="228"/>
  <c r="G195" i="228"/>
  <c r="A196" i="228"/>
  <c r="C196" i="228" s="1"/>
  <c r="A197" i="228"/>
  <c r="A198" i="228"/>
  <c r="A199" i="228"/>
  <c r="E199" i="228"/>
  <c r="A200" i="228"/>
  <c r="E200" i="228" s="1"/>
  <c r="A201" i="228"/>
  <c r="A202" i="228"/>
  <c r="A203" i="228"/>
  <c r="C203" i="228" s="1"/>
  <c r="A204" i="228"/>
  <c r="A205" i="228"/>
  <c r="G205" i="228" s="1"/>
  <c r="A206" i="228"/>
  <c r="A9" i="228"/>
  <c r="G9" i="228" s="1"/>
  <c r="A10" i="228"/>
  <c r="C10" i="228" s="1"/>
  <c r="A11" i="228"/>
  <c r="E11" i="228" s="1"/>
  <c r="A12" i="228"/>
  <c r="A13" i="228"/>
  <c r="C13" i="228"/>
  <c r="A14" i="228"/>
  <c r="E14" i="228" s="1"/>
  <c r="A15" i="228"/>
  <c r="E15" i="228" s="1"/>
  <c r="A16" i="228"/>
  <c r="A17" i="228"/>
  <c r="E17" i="228" s="1"/>
  <c r="A18" i="228"/>
  <c r="E18" i="228" s="1"/>
  <c r="A19" i="228"/>
  <c r="E19" i="228" s="1"/>
  <c r="A20" i="228"/>
  <c r="A21" i="228"/>
  <c r="C21" i="228"/>
  <c r="A22" i="228"/>
  <c r="A23" i="228"/>
  <c r="A24" i="228"/>
  <c r="A25" i="228"/>
  <c r="G25" i="228" s="1"/>
  <c r="A26" i="228"/>
  <c r="G26" i="228" s="1"/>
  <c r="A27" i="228"/>
  <c r="A28" i="228"/>
  <c r="A29" i="228"/>
  <c r="E29" i="228" s="1"/>
  <c r="A30" i="228"/>
  <c r="E30" i="228" s="1"/>
  <c r="A31" i="228"/>
  <c r="E31" i="228" s="1"/>
  <c r="A32" i="228"/>
  <c r="A8" i="228"/>
  <c r="C8" i="228" s="1"/>
  <c r="E7" i="214"/>
  <c r="E16" i="214" s="1"/>
  <c r="F7" i="214"/>
  <c r="F13" i="214"/>
  <c r="E10" i="214"/>
  <c r="F10" i="214"/>
  <c r="A12" i="214"/>
  <c r="A13" i="214"/>
  <c r="A14" i="214"/>
  <c r="A15" i="214"/>
  <c r="A16" i="214"/>
  <c r="A17" i="214"/>
  <c r="A18" i="214"/>
  <c r="A19" i="214"/>
  <c r="A20" i="214"/>
  <c r="A21" i="214"/>
  <c r="A22" i="214"/>
  <c r="A23" i="214"/>
  <c r="A24" i="214"/>
  <c r="A25" i="214"/>
  <c r="A26" i="214"/>
  <c r="A27" i="214"/>
  <c r="A28" i="214"/>
  <c r="A29" i="214"/>
  <c r="A30" i="214"/>
  <c r="A31" i="214"/>
  <c r="A32" i="214"/>
  <c r="A33" i="214"/>
  <c r="A34" i="214"/>
  <c r="A35" i="214"/>
  <c r="A36" i="214"/>
  <c r="A37" i="214"/>
  <c r="A38" i="214"/>
  <c r="A39" i="214"/>
  <c r="A40" i="214"/>
  <c r="A41" i="214"/>
  <c r="A42" i="214"/>
  <c r="A43" i="214"/>
  <c r="A44" i="214"/>
  <c r="A45" i="214"/>
  <c r="A46" i="214"/>
  <c r="A47" i="214"/>
  <c r="A48" i="214"/>
  <c r="F48" i="214"/>
  <c r="A49" i="214"/>
  <c r="A50" i="214"/>
  <c r="E50" i="214"/>
  <c r="F50" i="214"/>
  <c r="A51" i="214"/>
  <c r="A52" i="214"/>
  <c r="E52" i="214"/>
  <c r="F52" i="214"/>
  <c r="A53" i="214"/>
  <c r="E53" i="214"/>
  <c r="F53" i="214"/>
  <c r="A54" i="214"/>
  <c r="E54" i="214"/>
  <c r="F54" i="214"/>
  <c r="A55" i="214"/>
  <c r="E55" i="214"/>
  <c r="F55" i="214"/>
  <c r="A56" i="214"/>
  <c r="E56" i="214"/>
  <c r="F56" i="214"/>
  <c r="A57" i="214"/>
  <c r="E57" i="214"/>
  <c r="F57" i="214"/>
  <c r="A58" i="214"/>
  <c r="E58" i="214"/>
  <c r="F58" i="214"/>
  <c r="A59" i="214"/>
  <c r="E59" i="214"/>
  <c r="F59" i="214"/>
  <c r="A60" i="214"/>
  <c r="E60" i="214"/>
  <c r="F60" i="214"/>
  <c r="A61" i="214"/>
  <c r="E61" i="214"/>
  <c r="F61" i="214"/>
  <c r="A62" i="214"/>
  <c r="E62" i="214"/>
  <c r="F62" i="214"/>
  <c r="A63" i="214"/>
  <c r="E63" i="214"/>
  <c r="F63" i="214"/>
  <c r="A64" i="214"/>
  <c r="E64" i="214"/>
  <c r="F64" i="214"/>
  <c r="A65" i="214"/>
  <c r="E65" i="214"/>
  <c r="F65" i="214"/>
  <c r="A66" i="214"/>
  <c r="E66" i="214"/>
  <c r="F66" i="214"/>
  <c r="A67" i="214"/>
  <c r="E67" i="214"/>
  <c r="F67" i="214"/>
  <c r="A68" i="214"/>
  <c r="E68" i="214"/>
  <c r="F68" i="214"/>
  <c r="A69" i="214"/>
  <c r="E69" i="214"/>
  <c r="F69" i="214"/>
  <c r="A70" i="214"/>
  <c r="E70" i="214"/>
  <c r="F70" i="214"/>
  <c r="A71" i="214"/>
  <c r="E71" i="214"/>
  <c r="F71" i="214"/>
  <c r="A72" i="214"/>
  <c r="E72" i="214"/>
  <c r="F72" i="214"/>
  <c r="A73" i="214"/>
  <c r="E73" i="214"/>
  <c r="F73" i="214"/>
  <c r="A74" i="214"/>
  <c r="E74" i="214"/>
  <c r="F74" i="214"/>
  <c r="A75" i="214"/>
  <c r="E75" i="214"/>
  <c r="F75" i="214"/>
  <c r="A76" i="214"/>
  <c r="E76" i="214"/>
  <c r="F76" i="214"/>
  <c r="A77" i="214"/>
  <c r="E77" i="214"/>
  <c r="F77" i="214"/>
  <c r="A78" i="214"/>
  <c r="E78" i="214"/>
  <c r="F78" i="214"/>
  <c r="A79" i="214"/>
  <c r="E79" i="214"/>
  <c r="F79" i="214"/>
  <c r="A80" i="214"/>
  <c r="E80" i="214"/>
  <c r="F80" i="214"/>
  <c r="A81" i="214"/>
  <c r="E81" i="214"/>
  <c r="F81" i="214"/>
  <c r="A82" i="214"/>
  <c r="E82" i="214"/>
  <c r="F82" i="214"/>
  <c r="A83" i="214"/>
  <c r="E83" i="214"/>
  <c r="F83" i="214"/>
  <c r="A84" i="214"/>
  <c r="E84" i="214"/>
  <c r="F84" i="214"/>
  <c r="A85" i="214"/>
  <c r="E85" i="214"/>
  <c r="F85" i="214"/>
  <c r="A86" i="214"/>
  <c r="E86" i="214"/>
  <c r="F86" i="214"/>
  <c r="A87" i="214"/>
  <c r="E87" i="214"/>
  <c r="F87" i="214"/>
  <c r="A88" i="214"/>
  <c r="E88" i="214"/>
  <c r="F88" i="214"/>
  <c r="A89" i="214"/>
  <c r="E89" i="214"/>
  <c r="F89" i="214"/>
  <c r="A90" i="214"/>
  <c r="E90" i="214"/>
  <c r="F90" i="214"/>
  <c r="A91" i="214"/>
  <c r="E91" i="214"/>
  <c r="F91" i="214"/>
  <c r="A92" i="214"/>
  <c r="E92" i="214"/>
  <c r="F92" i="214"/>
  <c r="A93" i="214"/>
  <c r="E93" i="214"/>
  <c r="F93" i="214"/>
  <c r="A94" i="214"/>
  <c r="E94" i="214"/>
  <c r="F94" i="214"/>
  <c r="A95" i="214"/>
  <c r="E95" i="214"/>
  <c r="F95" i="214"/>
  <c r="A96" i="214"/>
  <c r="E96" i="214"/>
  <c r="F96" i="214"/>
  <c r="A97" i="214"/>
  <c r="E97" i="214"/>
  <c r="F97" i="214"/>
  <c r="A98" i="214"/>
  <c r="E98" i="214"/>
  <c r="F98" i="214"/>
  <c r="A99" i="214"/>
  <c r="E99" i="214"/>
  <c r="F99" i="214"/>
  <c r="A100" i="214"/>
  <c r="E100" i="214"/>
  <c r="F100" i="214"/>
  <c r="A101" i="214"/>
  <c r="E101" i="214"/>
  <c r="F101" i="214"/>
  <c r="A102" i="214"/>
  <c r="E102" i="214"/>
  <c r="F102" i="214"/>
  <c r="A103" i="214"/>
  <c r="E103" i="214"/>
  <c r="F103" i="214"/>
  <c r="A104" i="214"/>
  <c r="E104" i="214"/>
  <c r="F104" i="214"/>
  <c r="A105" i="214"/>
  <c r="E105" i="214"/>
  <c r="F105" i="214"/>
  <c r="A106" i="214"/>
  <c r="E106" i="214"/>
  <c r="F106" i="214"/>
  <c r="A107" i="214"/>
  <c r="E107" i="214"/>
  <c r="F107" i="214"/>
  <c r="A108" i="214"/>
  <c r="E108" i="214"/>
  <c r="F108" i="214"/>
  <c r="A109" i="214"/>
  <c r="E109" i="214"/>
  <c r="F109" i="214"/>
  <c r="A110" i="214"/>
  <c r="E110" i="214"/>
  <c r="F110" i="214"/>
  <c r="A111" i="214"/>
  <c r="E111" i="214"/>
  <c r="F111" i="214"/>
  <c r="A112" i="214"/>
  <c r="E112" i="214"/>
  <c r="F112" i="214"/>
  <c r="A113" i="214"/>
  <c r="E113" i="214"/>
  <c r="F113" i="214"/>
  <c r="A114" i="214"/>
  <c r="E114" i="214"/>
  <c r="F114" i="214"/>
  <c r="A115" i="214"/>
  <c r="E115" i="214"/>
  <c r="F115" i="214"/>
  <c r="A116" i="214"/>
  <c r="E116" i="214"/>
  <c r="F116" i="214"/>
  <c r="A117" i="214"/>
  <c r="E117" i="214"/>
  <c r="F117" i="214"/>
  <c r="A118" i="214"/>
  <c r="E118" i="214"/>
  <c r="F118" i="214"/>
  <c r="A119" i="214"/>
  <c r="E119" i="214"/>
  <c r="F119" i="214"/>
  <c r="A120" i="214"/>
  <c r="E120" i="214"/>
  <c r="F120" i="214"/>
  <c r="A121" i="214"/>
  <c r="E121" i="214"/>
  <c r="F121" i="214"/>
  <c r="A122" i="214"/>
  <c r="E122" i="214"/>
  <c r="F122" i="214"/>
  <c r="A123" i="214"/>
  <c r="E123" i="214"/>
  <c r="F123" i="214"/>
  <c r="A124" i="214"/>
  <c r="E124" i="214"/>
  <c r="F124" i="214"/>
  <c r="A125" i="214"/>
  <c r="E125" i="214"/>
  <c r="F125" i="214"/>
  <c r="A126" i="214"/>
  <c r="E126" i="214"/>
  <c r="F126" i="214"/>
  <c r="A127" i="214"/>
  <c r="E127" i="214"/>
  <c r="F127" i="214"/>
  <c r="A128" i="214"/>
  <c r="E128" i="214"/>
  <c r="F128" i="214"/>
  <c r="A129" i="214"/>
  <c r="E129" i="214"/>
  <c r="F129" i="214"/>
  <c r="A130" i="214"/>
  <c r="E130" i="214"/>
  <c r="F130" i="214"/>
  <c r="A131" i="214"/>
  <c r="E131" i="214"/>
  <c r="F131" i="214"/>
  <c r="A132" i="214"/>
  <c r="E132" i="214"/>
  <c r="F132" i="214"/>
  <c r="A133" i="214"/>
  <c r="E133" i="214"/>
  <c r="F133" i="214"/>
  <c r="A134" i="214"/>
  <c r="E134" i="214"/>
  <c r="F134" i="214"/>
  <c r="A135" i="214"/>
  <c r="E135" i="214"/>
  <c r="F135" i="214"/>
  <c r="A136" i="214"/>
  <c r="E136" i="214"/>
  <c r="F136" i="214"/>
  <c r="A137" i="214"/>
  <c r="E137" i="214"/>
  <c r="F137" i="214"/>
  <c r="A138" i="214"/>
  <c r="E138" i="214"/>
  <c r="F138" i="214"/>
  <c r="A139" i="214"/>
  <c r="E139" i="214"/>
  <c r="F139" i="214"/>
  <c r="A140" i="214"/>
  <c r="E140" i="214"/>
  <c r="F140" i="214"/>
  <c r="A141" i="214"/>
  <c r="E141" i="214"/>
  <c r="F141" i="214"/>
  <c r="A142" i="214"/>
  <c r="E142" i="214"/>
  <c r="F142" i="214"/>
  <c r="A143" i="214"/>
  <c r="E143" i="214"/>
  <c r="F143" i="214"/>
  <c r="A144" i="214"/>
  <c r="E144" i="214"/>
  <c r="F144" i="214"/>
  <c r="A145" i="214"/>
  <c r="E145" i="214"/>
  <c r="F145" i="214"/>
  <c r="A146" i="214"/>
  <c r="E146" i="214"/>
  <c r="F146" i="214"/>
  <c r="A147" i="214"/>
  <c r="E147" i="214"/>
  <c r="F147" i="214"/>
  <c r="A148" i="214"/>
  <c r="E148" i="214"/>
  <c r="F148" i="214"/>
  <c r="A149" i="214"/>
  <c r="E149" i="214"/>
  <c r="F149" i="214"/>
  <c r="A150" i="214"/>
  <c r="E150" i="214"/>
  <c r="F150" i="214"/>
  <c r="A151" i="214"/>
  <c r="E151" i="214"/>
  <c r="F151" i="214"/>
  <c r="A152" i="214"/>
  <c r="E152" i="214"/>
  <c r="F152" i="214"/>
  <c r="A153" i="214"/>
  <c r="E153" i="214"/>
  <c r="F153" i="214"/>
  <c r="A154" i="214"/>
  <c r="E154" i="214"/>
  <c r="F154" i="214"/>
  <c r="A155" i="214"/>
  <c r="E155" i="214"/>
  <c r="F155" i="214"/>
  <c r="A156" i="214"/>
  <c r="E156" i="214"/>
  <c r="F156" i="214"/>
  <c r="A157" i="214"/>
  <c r="E157" i="214"/>
  <c r="F157" i="214"/>
  <c r="A158" i="214"/>
  <c r="E158" i="214"/>
  <c r="F158" i="214"/>
  <c r="A159" i="214"/>
  <c r="E159" i="214"/>
  <c r="F159" i="214"/>
  <c r="A160" i="214"/>
  <c r="E160" i="214"/>
  <c r="F160" i="214"/>
  <c r="A161" i="214"/>
  <c r="E161" i="214"/>
  <c r="F161" i="214"/>
  <c r="A162" i="214"/>
  <c r="E162" i="214"/>
  <c r="F162" i="214"/>
  <c r="A163" i="214"/>
  <c r="E163" i="214"/>
  <c r="F163" i="214"/>
  <c r="A164" i="214"/>
  <c r="E164" i="214"/>
  <c r="F164" i="214"/>
  <c r="A165" i="214"/>
  <c r="E165" i="214"/>
  <c r="F165" i="214"/>
  <c r="A166" i="214"/>
  <c r="E166" i="214"/>
  <c r="F166" i="214"/>
  <c r="A167" i="214"/>
  <c r="E167" i="214"/>
  <c r="F167" i="214"/>
  <c r="A168" i="214"/>
  <c r="E168" i="214"/>
  <c r="F168" i="214"/>
  <c r="A169" i="214"/>
  <c r="E169" i="214"/>
  <c r="F169" i="214"/>
  <c r="A170" i="214"/>
  <c r="E170" i="214"/>
  <c r="F170" i="214"/>
  <c r="A171" i="214"/>
  <c r="E171" i="214"/>
  <c r="F171" i="214"/>
  <c r="A172" i="214"/>
  <c r="E172" i="214"/>
  <c r="F172" i="214"/>
  <c r="A173" i="214"/>
  <c r="E173" i="214"/>
  <c r="F173" i="214"/>
  <c r="A174" i="214"/>
  <c r="E174" i="214"/>
  <c r="F174" i="214"/>
  <c r="A175" i="214"/>
  <c r="E175" i="214"/>
  <c r="F175" i="214"/>
  <c r="A176" i="214"/>
  <c r="E176" i="214"/>
  <c r="F176" i="214"/>
  <c r="A177" i="214"/>
  <c r="E177" i="214"/>
  <c r="F177" i="214"/>
  <c r="A178" i="214"/>
  <c r="E178" i="214"/>
  <c r="F178" i="214"/>
  <c r="A179" i="214"/>
  <c r="E179" i="214"/>
  <c r="F179" i="214"/>
  <c r="A180" i="214"/>
  <c r="E180" i="214"/>
  <c r="F180" i="214"/>
  <c r="A181" i="214"/>
  <c r="E181" i="214"/>
  <c r="F181" i="214"/>
  <c r="A182" i="214"/>
  <c r="E182" i="214"/>
  <c r="F182" i="214"/>
  <c r="A183" i="214"/>
  <c r="E183" i="214"/>
  <c r="F183" i="214"/>
  <c r="A184" i="214"/>
  <c r="E184" i="214"/>
  <c r="F184" i="214"/>
  <c r="A185" i="214"/>
  <c r="E185" i="214"/>
  <c r="F185" i="214"/>
  <c r="A186" i="214"/>
  <c r="E186" i="214"/>
  <c r="F186" i="214"/>
  <c r="A187" i="214"/>
  <c r="E187" i="214"/>
  <c r="F187" i="214"/>
  <c r="A188" i="214"/>
  <c r="E188" i="214"/>
  <c r="F188" i="214"/>
  <c r="A189" i="214"/>
  <c r="E189" i="214"/>
  <c r="F189" i="214"/>
  <c r="A190" i="214"/>
  <c r="E190" i="214"/>
  <c r="F190" i="214"/>
  <c r="A191" i="214"/>
  <c r="E191" i="214"/>
  <c r="F191" i="214"/>
  <c r="A192" i="214"/>
  <c r="E192" i="214"/>
  <c r="F192" i="214"/>
  <c r="A193" i="214"/>
  <c r="E193" i="214"/>
  <c r="F193" i="214"/>
  <c r="A194" i="214"/>
  <c r="E194" i="214"/>
  <c r="F194" i="214"/>
  <c r="A195" i="214"/>
  <c r="E195" i="214"/>
  <c r="F195" i="214"/>
  <c r="A196" i="214"/>
  <c r="E196" i="214"/>
  <c r="F196" i="214"/>
  <c r="A197" i="214"/>
  <c r="E197" i="214"/>
  <c r="F197" i="214"/>
  <c r="A198" i="214"/>
  <c r="E198" i="214"/>
  <c r="F198" i="214"/>
  <c r="A199" i="214"/>
  <c r="E199" i="214"/>
  <c r="F199" i="214"/>
  <c r="A200" i="214"/>
  <c r="E200" i="214"/>
  <c r="F200" i="214"/>
  <c r="A201" i="214"/>
  <c r="E201" i="214"/>
  <c r="F201" i="214"/>
  <c r="A202" i="214"/>
  <c r="E202" i="214"/>
  <c r="F202" i="214"/>
  <c r="A203" i="214"/>
  <c r="E203" i="214"/>
  <c r="F203" i="214"/>
  <c r="A204" i="214"/>
  <c r="E204" i="214"/>
  <c r="F204" i="214"/>
  <c r="A205" i="214"/>
  <c r="E205" i="214"/>
  <c r="F205" i="214"/>
  <c r="A206" i="214"/>
  <c r="E206" i="214"/>
  <c r="F206" i="214"/>
  <c r="A207" i="214"/>
  <c r="E207" i="214"/>
  <c r="F207" i="214"/>
  <c r="A208" i="214"/>
  <c r="E208" i="214"/>
  <c r="F208" i="214"/>
  <c r="A209" i="214"/>
  <c r="E209" i="214"/>
  <c r="F209" i="214"/>
  <c r="A210" i="214"/>
  <c r="E210" i="214"/>
  <c r="F210" i="214"/>
  <c r="A211" i="214"/>
  <c r="E211" i="214"/>
  <c r="F211" i="214"/>
  <c r="A8" i="183"/>
  <c r="AC8" i="183" s="1"/>
  <c r="AT8" i="183" s="1"/>
  <c r="AG8" i="183"/>
  <c r="AX8" i="183" s="1"/>
  <c r="AH8" i="183"/>
  <c r="AY8" i="183" s="1"/>
  <c r="AI8" i="183"/>
  <c r="AJ8" i="183"/>
  <c r="BF8" i="183"/>
  <c r="A9" i="183"/>
  <c r="AC9" i="183" s="1"/>
  <c r="AT9" i="183" s="1"/>
  <c r="AG9" i="183"/>
  <c r="AX9" i="183"/>
  <c r="AH9" i="183"/>
  <c r="AY9" i="183" s="1"/>
  <c r="AI9" i="183"/>
  <c r="AJ9" i="183"/>
  <c r="AQ9" i="183"/>
  <c r="BH9" i="183" s="1"/>
  <c r="AR9" i="183"/>
  <c r="BI9" i="183" s="1"/>
  <c r="BF9" i="183"/>
  <c r="A10" i="183"/>
  <c r="AC10" i="183" s="1"/>
  <c r="AT10" i="183" s="1"/>
  <c r="AG10" i="183"/>
  <c r="AX10" i="183"/>
  <c r="AH10" i="183"/>
  <c r="AY10" i="183" s="1"/>
  <c r="AI10" i="183"/>
  <c r="AJ10" i="183"/>
  <c r="AQ10" i="183"/>
  <c r="BH10" i="183" s="1"/>
  <c r="AR10" i="183"/>
  <c r="BI10" i="183" s="1"/>
  <c r="BF10" i="183"/>
  <c r="A11" i="183"/>
  <c r="AC11" i="183" s="1"/>
  <c r="AT11" i="183" s="1"/>
  <c r="AG11" i="183"/>
  <c r="AX11" i="183" s="1"/>
  <c r="AH11" i="183"/>
  <c r="AY11" i="183"/>
  <c r="AI11" i="183"/>
  <c r="AJ11" i="183"/>
  <c r="AQ11" i="183"/>
  <c r="BH11" i="183" s="1"/>
  <c r="AR11" i="183"/>
  <c r="BI11" i="183" s="1"/>
  <c r="BF11" i="183"/>
  <c r="A12" i="183"/>
  <c r="AC12" i="183"/>
  <c r="AT12" i="183" s="1"/>
  <c r="AG12" i="183"/>
  <c r="AX12" i="183"/>
  <c r="AH12" i="183"/>
  <c r="AY12" i="183"/>
  <c r="AI12" i="183"/>
  <c r="AJ12" i="183"/>
  <c r="BF12" i="183"/>
  <c r="A13" i="183"/>
  <c r="AC13" i="183" s="1"/>
  <c r="AT13" i="183" s="1"/>
  <c r="AG13" i="183"/>
  <c r="AX13" i="183"/>
  <c r="AH13" i="183"/>
  <c r="AY13" i="183" s="1"/>
  <c r="AI13" i="183"/>
  <c r="AJ13" i="183"/>
  <c r="AQ13" i="183"/>
  <c r="BH13" i="183" s="1"/>
  <c r="AR13" i="183"/>
  <c r="BI13" i="183" s="1"/>
  <c r="BF13" i="183"/>
  <c r="A14" i="183"/>
  <c r="AC14" i="183" s="1"/>
  <c r="AT14" i="183" s="1"/>
  <c r="AG14" i="183"/>
  <c r="AX14" i="183"/>
  <c r="AH14" i="183"/>
  <c r="AY14" i="183" s="1"/>
  <c r="AI14" i="183"/>
  <c r="AJ14" i="183"/>
  <c r="AQ14" i="183"/>
  <c r="BH14" i="183" s="1"/>
  <c r="AR14" i="183"/>
  <c r="BI14" i="183"/>
  <c r="BF14" i="183"/>
  <c r="A15" i="183"/>
  <c r="AC15" i="183" s="1"/>
  <c r="AT15" i="183" s="1"/>
  <c r="AG15" i="183"/>
  <c r="AX15" i="183" s="1"/>
  <c r="AH15" i="183"/>
  <c r="AY15" i="183" s="1"/>
  <c r="AI15" i="183"/>
  <c r="AJ15" i="183"/>
  <c r="AQ15" i="183"/>
  <c r="BH15" i="183" s="1"/>
  <c r="AR15" i="183"/>
  <c r="BI15" i="183"/>
  <c r="BF15" i="183"/>
  <c r="A16" i="183"/>
  <c r="AC16" i="183" s="1"/>
  <c r="AT16" i="183" s="1"/>
  <c r="AG16" i="183"/>
  <c r="AX16" i="183" s="1"/>
  <c r="AH16" i="183"/>
  <c r="AY16" i="183" s="1"/>
  <c r="AI16" i="183"/>
  <c r="AJ16" i="183"/>
  <c r="BF16" i="183"/>
  <c r="A17" i="183"/>
  <c r="AC17" i="183"/>
  <c r="AT17" i="183" s="1"/>
  <c r="AG17" i="183"/>
  <c r="AX17" i="183"/>
  <c r="AH17" i="183"/>
  <c r="AY17" i="183" s="1"/>
  <c r="AI17" i="183"/>
  <c r="AJ17" i="183"/>
  <c r="AQ17" i="183"/>
  <c r="BH17" i="183"/>
  <c r="AR17" i="183"/>
  <c r="BI17" i="183" s="1"/>
  <c r="BF17" i="183"/>
  <c r="A18" i="183"/>
  <c r="AC18" i="183" s="1"/>
  <c r="AT18" i="183" s="1"/>
  <c r="AG18" i="183"/>
  <c r="AX18" i="183" s="1"/>
  <c r="AH18" i="183"/>
  <c r="AY18" i="183"/>
  <c r="AI18" i="183"/>
  <c r="AJ18" i="183"/>
  <c r="AO18" i="183"/>
  <c r="AQ18" i="183"/>
  <c r="BH18" i="183" s="1"/>
  <c r="AR18" i="183"/>
  <c r="BI18" i="183" s="1"/>
  <c r="BF18" i="183"/>
  <c r="A19" i="183"/>
  <c r="AC19" i="183"/>
  <c r="AT19" i="183" s="1"/>
  <c r="AG19" i="183"/>
  <c r="AX19" i="183"/>
  <c r="AH19" i="183"/>
  <c r="AY19" i="183" s="1"/>
  <c r="AI19" i="183"/>
  <c r="AJ19" i="183"/>
  <c r="AQ19" i="183"/>
  <c r="BH19" i="183" s="1"/>
  <c r="AR19" i="183"/>
  <c r="BI19" i="183" s="1"/>
  <c r="BF19" i="183"/>
  <c r="A20" i="183"/>
  <c r="AC20" i="183" s="1"/>
  <c r="AT20" i="183" s="1"/>
  <c r="AG20" i="183"/>
  <c r="AX20" i="183" s="1"/>
  <c r="AH20" i="183"/>
  <c r="AY20" i="183"/>
  <c r="AI20" i="183"/>
  <c r="AJ20" i="183"/>
  <c r="BF20" i="183"/>
  <c r="A21" i="183"/>
  <c r="AC21" i="183"/>
  <c r="AT21" i="183" s="1"/>
  <c r="AG21" i="183"/>
  <c r="AX21" i="183" s="1"/>
  <c r="AH21" i="183"/>
  <c r="AY21" i="183" s="1"/>
  <c r="AI21" i="183"/>
  <c r="AJ21" i="183"/>
  <c r="AQ21" i="183"/>
  <c r="BH21" i="183" s="1"/>
  <c r="AR21" i="183"/>
  <c r="BI21" i="183"/>
  <c r="BF21" i="183"/>
  <c r="A22" i="183"/>
  <c r="AC22" i="183"/>
  <c r="AT22" i="183" s="1"/>
  <c r="AG22" i="183"/>
  <c r="AX22" i="183" s="1"/>
  <c r="AH22" i="183"/>
  <c r="AY22" i="183" s="1"/>
  <c r="AI22" i="183"/>
  <c r="AJ22" i="183"/>
  <c r="AQ22" i="183"/>
  <c r="BH22" i="183" s="1"/>
  <c r="AR22" i="183"/>
  <c r="BI22" i="183" s="1"/>
  <c r="BF22" i="183"/>
  <c r="A23" i="183"/>
  <c r="AC23" i="183" s="1"/>
  <c r="AT23" i="183" s="1"/>
  <c r="AG23" i="183"/>
  <c r="AX23" i="183" s="1"/>
  <c r="AH23" i="183"/>
  <c r="AY23" i="183" s="1"/>
  <c r="AI23" i="183"/>
  <c r="AJ23" i="183"/>
  <c r="AQ23" i="183"/>
  <c r="BH23" i="183" s="1"/>
  <c r="AR23" i="183"/>
  <c r="BI23" i="183" s="1"/>
  <c r="BF23" i="183"/>
  <c r="A24" i="183"/>
  <c r="AC24" i="183" s="1"/>
  <c r="AT24" i="183" s="1"/>
  <c r="AG24" i="183"/>
  <c r="AX24" i="183" s="1"/>
  <c r="AH24" i="183"/>
  <c r="AY24" i="183" s="1"/>
  <c r="AI24" i="183"/>
  <c r="AJ24" i="183"/>
  <c r="BF24" i="183"/>
  <c r="A25" i="183"/>
  <c r="AC25" i="183"/>
  <c r="AT25" i="183" s="1"/>
  <c r="AG25" i="183"/>
  <c r="AX25" i="183" s="1"/>
  <c r="AH25" i="183"/>
  <c r="AY25" i="183" s="1"/>
  <c r="AI25" i="183"/>
  <c r="AJ25" i="183"/>
  <c r="AQ25" i="183"/>
  <c r="BH25" i="183" s="1"/>
  <c r="AR25" i="183"/>
  <c r="BI25" i="183" s="1"/>
  <c r="BF25" i="183"/>
  <c r="A26" i="183"/>
  <c r="AC26" i="183"/>
  <c r="AT26" i="183" s="1"/>
  <c r="AG26" i="183"/>
  <c r="AX26" i="183" s="1"/>
  <c r="AH26" i="183"/>
  <c r="AY26" i="183" s="1"/>
  <c r="AI26" i="183"/>
  <c r="AJ26" i="183"/>
  <c r="AQ26" i="183"/>
  <c r="BH26" i="183" s="1"/>
  <c r="AR26" i="183"/>
  <c r="BI26" i="183" s="1"/>
  <c r="BF26" i="183"/>
  <c r="A27" i="183"/>
  <c r="AC27" i="183"/>
  <c r="AT27" i="183"/>
  <c r="AG27" i="183"/>
  <c r="AX27" i="183" s="1"/>
  <c r="AH27" i="183"/>
  <c r="AY27" i="183" s="1"/>
  <c r="AI27" i="183"/>
  <c r="AJ27" i="183"/>
  <c r="AQ27" i="183"/>
  <c r="BH27" i="183" s="1"/>
  <c r="AR27" i="183"/>
  <c r="BI27" i="183"/>
  <c r="BF27" i="183"/>
  <c r="A28" i="183"/>
  <c r="AC28" i="183"/>
  <c r="AT28" i="183" s="1"/>
  <c r="AG28" i="183"/>
  <c r="AX28" i="183"/>
  <c r="AH28" i="183"/>
  <c r="AY28" i="183" s="1"/>
  <c r="AI28" i="183"/>
  <c r="AJ28" i="183"/>
  <c r="AQ28" i="183"/>
  <c r="BH28" i="183" s="1"/>
  <c r="AR28" i="183"/>
  <c r="BI28" i="183" s="1"/>
  <c r="BF28" i="183"/>
  <c r="A29" i="183"/>
  <c r="AC29" i="183" s="1"/>
  <c r="AT29" i="183" s="1"/>
  <c r="AG29" i="183"/>
  <c r="AX29" i="183" s="1"/>
  <c r="AH29" i="183"/>
  <c r="AY29" i="183"/>
  <c r="AI29" i="183"/>
  <c r="AJ29" i="183"/>
  <c r="AQ29" i="183"/>
  <c r="BH29" i="183" s="1"/>
  <c r="AR29" i="183"/>
  <c r="BI29" i="183" s="1"/>
  <c r="BF29" i="183"/>
  <c r="A30" i="183"/>
  <c r="AC30" i="183" s="1"/>
  <c r="AT30" i="183" s="1"/>
  <c r="AG30" i="183"/>
  <c r="AX30" i="183" s="1"/>
  <c r="AH30" i="183"/>
  <c r="AY30" i="183" s="1"/>
  <c r="AI30" i="183"/>
  <c r="AJ30" i="183"/>
  <c r="AO30" i="183"/>
  <c r="AQ30" i="183"/>
  <c r="BH30" i="183" s="1"/>
  <c r="AR30" i="183"/>
  <c r="BI30" i="183" s="1"/>
  <c r="BF30" i="183"/>
  <c r="A31" i="183"/>
  <c r="AC31" i="183" s="1"/>
  <c r="AT31" i="183" s="1"/>
  <c r="AG31" i="183"/>
  <c r="AX31" i="183" s="1"/>
  <c r="AH31" i="183"/>
  <c r="AY31" i="183"/>
  <c r="AI31" i="183"/>
  <c r="AJ31" i="183"/>
  <c r="AQ31" i="183"/>
  <c r="BH31" i="183"/>
  <c r="AR31" i="183"/>
  <c r="BI31" i="183" s="1"/>
  <c r="BF31" i="183"/>
  <c r="A32" i="183"/>
  <c r="AC32" i="183" s="1"/>
  <c r="AT32" i="183" s="1"/>
  <c r="AG32" i="183"/>
  <c r="AX32" i="183" s="1"/>
  <c r="AH32" i="183"/>
  <c r="AY32" i="183" s="1"/>
  <c r="AI32" i="183"/>
  <c r="AJ32" i="183"/>
  <c r="AQ32" i="183"/>
  <c r="BH32" i="183"/>
  <c r="AR32" i="183"/>
  <c r="BI32" i="183"/>
  <c r="BF32" i="183"/>
  <c r="A33" i="183"/>
  <c r="AC33" i="183" s="1"/>
  <c r="AT33" i="183" s="1"/>
  <c r="AG33" i="183"/>
  <c r="AX33" i="183"/>
  <c r="AH33" i="183"/>
  <c r="AY33" i="183" s="1"/>
  <c r="AI33" i="183"/>
  <c r="AJ33" i="183"/>
  <c r="AQ33" i="183"/>
  <c r="BH33" i="183"/>
  <c r="AR33" i="183"/>
  <c r="BI33" i="183"/>
  <c r="BF33" i="183"/>
  <c r="A34" i="183"/>
  <c r="AC34" i="183" s="1"/>
  <c r="AT34" i="183" s="1"/>
  <c r="AG34" i="183"/>
  <c r="AX34" i="183" s="1"/>
  <c r="AH34" i="183"/>
  <c r="AY34" i="183"/>
  <c r="AI34" i="183"/>
  <c r="AJ34" i="183"/>
  <c r="AP34" i="183"/>
  <c r="BG34" i="183" s="1"/>
  <c r="AQ34" i="183"/>
  <c r="BH34" i="183" s="1"/>
  <c r="AR34" i="183"/>
  <c r="BI34" i="183"/>
  <c r="BF34" i="183"/>
  <c r="A35" i="183"/>
  <c r="AC35" i="183" s="1"/>
  <c r="AT35" i="183" s="1"/>
  <c r="AG35" i="183"/>
  <c r="AX35" i="183" s="1"/>
  <c r="AH35" i="183"/>
  <c r="AY35" i="183" s="1"/>
  <c r="AI35" i="183"/>
  <c r="AJ35" i="183"/>
  <c r="AQ35" i="183"/>
  <c r="BH35" i="183" s="1"/>
  <c r="AR35" i="183"/>
  <c r="BI35" i="183" s="1"/>
  <c r="BF35" i="183"/>
  <c r="A36" i="183"/>
  <c r="AC36" i="183"/>
  <c r="AT36" i="183"/>
  <c r="AG36" i="183"/>
  <c r="AX36" i="183"/>
  <c r="AH36" i="183"/>
  <c r="AY36" i="183" s="1"/>
  <c r="AI36" i="183"/>
  <c r="AJ36" i="183"/>
  <c r="AQ36" i="183"/>
  <c r="BH36" i="183" s="1"/>
  <c r="AR36" i="183"/>
  <c r="BI36" i="183" s="1"/>
  <c r="BF36" i="183"/>
  <c r="A37" i="183"/>
  <c r="AC37" i="183" s="1"/>
  <c r="AT37" i="183" s="1"/>
  <c r="AG37" i="183"/>
  <c r="AX37" i="183"/>
  <c r="AH37" i="183"/>
  <c r="AY37" i="183"/>
  <c r="AI37" i="183"/>
  <c r="AJ37" i="183"/>
  <c r="AQ37" i="183"/>
  <c r="BH37" i="183" s="1"/>
  <c r="AR37" i="183"/>
  <c r="BI37" i="183" s="1"/>
  <c r="BF37" i="183"/>
  <c r="A38" i="183"/>
  <c r="AC38" i="183" s="1"/>
  <c r="AT38" i="183" s="1"/>
  <c r="AG38" i="183"/>
  <c r="AX38" i="183"/>
  <c r="AH38" i="183"/>
  <c r="AY38" i="183"/>
  <c r="AI38" i="183"/>
  <c r="AJ38" i="183"/>
  <c r="AQ38" i="183"/>
  <c r="BH38" i="183" s="1"/>
  <c r="AR38" i="183"/>
  <c r="BI38" i="183"/>
  <c r="BF38" i="183"/>
  <c r="A39" i="183"/>
  <c r="AC39" i="183"/>
  <c r="AT39" i="183" s="1"/>
  <c r="AG39" i="183"/>
  <c r="AX39" i="183"/>
  <c r="AH39" i="183"/>
  <c r="AY39" i="183"/>
  <c r="AI39" i="183"/>
  <c r="AJ39" i="183"/>
  <c r="AQ39" i="183"/>
  <c r="BH39" i="183" s="1"/>
  <c r="AR39" i="183"/>
  <c r="BI39" i="183"/>
  <c r="BF39" i="183"/>
  <c r="A40" i="183"/>
  <c r="AC40" i="183"/>
  <c r="AT40" i="183" s="1"/>
  <c r="AG40" i="183"/>
  <c r="AX40" i="183" s="1"/>
  <c r="AH40" i="183"/>
  <c r="AY40" i="183"/>
  <c r="AI40" i="183"/>
  <c r="AJ40" i="183"/>
  <c r="AM40" i="183"/>
  <c r="BD40" i="183"/>
  <c r="AQ40" i="183"/>
  <c r="BH40" i="183" s="1"/>
  <c r="AR40" i="183"/>
  <c r="BI40" i="183"/>
  <c r="BF40" i="183"/>
  <c r="A41" i="183"/>
  <c r="AC41" i="183"/>
  <c r="AT41" i="183" s="1"/>
  <c r="AG41" i="183"/>
  <c r="AX41" i="183"/>
  <c r="AH41" i="183"/>
  <c r="AY41" i="183" s="1"/>
  <c r="AI41" i="183"/>
  <c r="AJ41" i="183"/>
  <c r="AO41" i="183"/>
  <c r="AQ41" i="183"/>
  <c r="BH41" i="183" s="1"/>
  <c r="AR41" i="183"/>
  <c r="BI41" i="183" s="1"/>
  <c r="BF41" i="183"/>
  <c r="A42" i="183"/>
  <c r="AC42" i="183" s="1"/>
  <c r="AT42" i="183" s="1"/>
  <c r="AG42" i="183"/>
  <c r="AX42" i="183" s="1"/>
  <c r="AH42" i="183"/>
  <c r="AY42" i="183" s="1"/>
  <c r="AI42" i="183"/>
  <c r="AJ42" i="183"/>
  <c r="AP42" i="183"/>
  <c r="BG42" i="183" s="1"/>
  <c r="AQ42" i="183"/>
  <c r="BH42" i="183" s="1"/>
  <c r="AR42" i="183"/>
  <c r="BI42" i="183" s="1"/>
  <c r="BF42" i="183"/>
  <c r="A43" i="183"/>
  <c r="AC43" i="183" s="1"/>
  <c r="AT43" i="183" s="1"/>
  <c r="AG43" i="183"/>
  <c r="AX43" i="183" s="1"/>
  <c r="AH43" i="183"/>
  <c r="AY43" i="183" s="1"/>
  <c r="AI43" i="183"/>
  <c r="AJ43" i="183"/>
  <c r="AO43" i="183"/>
  <c r="AQ43" i="183"/>
  <c r="BH43" i="183" s="1"/>
  <c r="AR43" i="183"/>
  <c r="BI43" i="183" s="1"/>
  <c r="BF43" i="183"/>
  <c r="A44" i="183"/>
  <c r="AC44" i="183" s="1"/>
  <c r="AT44" i="183" s="1"/>
  <c r="AG44" i="183"/>
  <c r="AX44" i="183" s="1"/>
  <c r="AH44" i="183"/>
  <c r="AY44" i="183"/>
  <c r="AI44" i="183"/>
  <c r="AJ44" i="183"/>
  <c r="AM44" i="183"/>
  <c r="BD44" i="183"/>
  <c r="AQ44" i="183"/>
  <c r="BH44" i="183" s="1"/>
  <c r="AR44" i="183"/>
  <c r="BI44" i="183" s="1"/>
  <c r="BF44" i="183"/>
  <c r="A45" i="183"/>
  <c r="AC45" i="183" s="1"/>
  <c r="AT45" i="183" s="1"/>
  <c r="AG45" i="183"/>
  <c r="AX45" i="183" s="1"/>
  <c r="AH45" i="183"/>
  <c r="AY45" i="183"/>
  <c r="AI45" i="183"/>
  <c r="AJ45" i="183"/>
  <c r="AM45" i="183"/>
  <c r="BD45" i="183"/>
  <c r="AO45" i="183"/>
  <c r="AQ45" i="183"/>
  <c r="BH45" i="183" s="1"/>
  <c r="AR45" i="183"/>
  <c r="BI45" i="183" s="1"/>
  <c r="BF45" i="183"/>
  <c r="A46" i="183"/>
  <c r="AC46" i="183" s="1"/>
  <c r="AT46" i="183" s="1"/>
  <c r="AG46" i="183"/>
  <c r="AX46" i="183" s="1"/>
  <c r="AH46" i="183"/>
  <c r="AY46" i="183" s="1"/>
  <c r="AI46" i="183"/>
  <c r="AJ46" i="183"/>
  <c r="AP46" i="183"/>
  <c r="BG46" i="183" s="1"/>
  <c r="AQ46" i="183"/>
  <c r="BH46" i="183" s="1"/>
  <c r="AR46" i="183"/>
  <c r="BI46" i="183" s="1"/>
  <c r="BF46" i="183"/>
  <c r="A47" i="183"/>
  <c r="AC47" i="183" s="1"/>
  <c r="AT47" i="183" s="1"/>
  <c r="AG47" i="183"/>
  <c r="AX47" i="183" s="1"/>
  <c r="AH47" i="183"/>
  <c r="AY47" i="183" s="1"/>
  <c r="AI47" i="183"/>
  <c r="AJ47" i="183"/>
  <c r="AP47" i="183"/>
  <c r="BG47" i="183" s="1"/>
  <c r="AQ47" i="183"/>
  <c r="BH47" i="183" s="1"/>
  <c r="AR47" i="183"/>
  <c r="BI47" i="183" s="1"/>
  <c r="BF47" i="183"/>
  <c r="A48" i="183"/>
  <c r="AC48" i="183" s="1"/>
  <c r="AT48" i="183" s="1"/>
  <c r="AG48" i="183"/>
  <c r="AX48" i="183" s="1"/>
  <c r="AH48" i="183"/>
  <c r="AY48" i="183" s="1"/>
  <c r="AI48" i="183"/>
  <c r="AJ48" i="183"/>
  <c r="AM48" i="183"/>
  <c r="BD48" i="183" s="1"/>
  <c r="AQ48" i="183"/>
  <c r="BH48" i="183" s="1"/>
  <c r="AR48" i="183"/>
  <c r="BI48" i="183" s="1"/>
  <c r="BF48" i="183"/>
  <c r="A49" i="183"/>
  <c r="AC49" i="183" s="1"/>
  <c r="AT49" i="183" s="1"/>
  <c r="AG49" i="183"/>
  <c r="AX49" i="183" s="1"/>
  <c r="AH49" i="183"/>
  <c r="AY49" i="183" s="1"/>
  <c r="AI49" i="183"/>
  <c r="AJ49" i="183"/>
  <c r="AO49" i="183"/>
  <c r="AQ49" i="183"/>
  <c r="BH49" i="183"/>
  <c r="AR49" i="183"/>
  <c r="BI49" i="183" s="1"/>
  <c r="BF49" i="183"/>
  <c r="A50" i="183"/>
  <c r="AC50" i="183" s="1"/>
  <c r="AT50" i="183" s="1"/>
  <c r="AG50" i="183"/>
  <c r="AX50" i="183" s="1"/>
  <c r="AH50" i="183"/>
  <c r="AY50" i="183" s="1"/>
  <c r="AI50" i="183"/>
  <c r="AJ50" i="183"/>
  <c r="AO50" i="183"/>
  <c r="AP50" i="183"/>
  <c r="BG50" i="183" s="1"/>
  <c r="AQ50" i="183"/>
  <c r="BH50" i="183" s="1"/>
  <c r="AR50" i="183"/>
  <c r="BI50" i="183" s="1"/>
  <c r="BF50" i="183"/>
  <c r="A51" i="183"/>
  <c r="AC51" i="183" s="1"/>
  <c r="AT51" i="183" s="1"/>
  <c r="AG51" i="183"/>
  <c r="AX51" i="183" s="1"/>
  <c r="AH51" i="183"/>
  <c r="AY51" i="183" s="1"/>
  <c r="AI51" i="183"/>
  <c r="AJ51" i="183"/>
  <c r="AQ51" i="183"/>
  <c r="BH51" i="183" s="1"/>
  <c r="AR51" i="183"/>
  <c r="BI51" i="183" s="1"/>
  <c r="BF51" i="183"/>
  <c r="A52" i="183"/>
  <c r="AC52" i="183"/>
  <c r="AT52" i="183" s="1"/>
  <c r="AG52" i="183"/>
  <c r="AX52" i="183"/>
  <c r="AH52" i="183"/>
  <c r="AY52" i="183" s="1"/>
  <c r="AI52" i="183"/>
  <c r="AJ52" i="183"/>
  <c r="AM52" i="183"/>
  <c r="BD52" i="183"/>
  <c r="AQ52" i="183"/>
  <c r="BH52" i="183" s="1"/>
  <c r="AR52" i="183"/>
  <c r="BI52" i="183" s="1"/>
  <c r="BF52" i="183"/>
  <c r="A53" i="183"/>
  <c r="AC53" i="183"/>
  <c r="AT53" i="183" s="1"/>
  <c r="AG53" i="183"/>
  <c r="AX53" i="183"/>
  <c r="AH53" i="183"/>
  <c r="AY53" i="183" s="1"/>
  <c r="AI53" i="183"/>
  <c r="AJ53" i="183"/>
  <c r="AM53" i="183"/>
  <c r="BD53" i="183"/>
  <c r="AO53" i="183"/>
  <c r="AQ53" i="183"/>
  <c r="BH53" i="183" s="1"/>
  <c r="AR53" i="183"/>
  <c r="BI53" i="183" s="1"/>
  <c r="BF53" i="183"/>
  <c r="A54" i="183"/>
  <c r="AC54" i="183" s="1"/>
  <c r="AT54" i="183" s="1"/>
  <c r="AG54" i="183"/>
  <c r="AX54" i="183" s="1"/>
  <c r="AH54" i="183"/>
  <c r="AY54" i="183" s="1"/>
  <c r="AI54" i="183"/>
  <c r="AJ54" i="183"/>
  <c r="AP54" i="183"/>
  <c r="BG54" i="183"/>
  <c r="AQ54" i="183"/>
  <c r="BH54" i="183"/>
  <c r="AR54" i="183"/>
  <c r="BI54" i="183" s="1"/>
  <c r="BF54" i="183"/>
  <c r="A55" i="183"/>
  <c r="AC55" i="183" s="1"/>
  <c r="AT55" i="183" s="1"/>
  <c r="AG55" i="183"/>
  <c r="AX55" i="183" s="1"/>
  <c r="AH55" i="183"/>
  <c r="AY55" i="183" s="1"/>
  <c r="AI55" i="183"/>
  <c r="AJ55" i="183"/>
  <c r="AO55" i="183"/>
  <c r="AQ55" i="183"/>
  <c r="BH55" i="183" s="1"/>
  <c r="AR55" i="183"/>
  <c r="BI55" i="183" s="1"/>
  <c r="BF55" i="183"/>
  <c r="A56" i="183"/>
  <c r="AC56" i="183"/>
  <c r="AT56" i="183" s="1"/>
  <c r="AG56" i="183"/>
  <c r="AX56" i="183"/>
  <c r="AH56" i="183"/>
  <c r="AY56" i="183" s="1"/>
  <c r="AI56" i="183"/>
  <c r="AJ56" i="183"/>
  <c r="AQ56" i="183"/>
  <c r="BH56" i="183"/>
  <c r="AR56" i="183"/>
  <c r="BI56" i="183" s="1"/>
  <c r="BF56" i="183"/>
  <c r="A57" i="183"/>
  <c r="AC57" i="183" s="1"/>
  <c r="AT57" i="183" s="1"/>
  <c r="AG57" i="183"/>
  <c r="AX57" i="183" s="1"/>
  <c r="AH57" i="183"/>
  <c r="AY57" i="183"/>
  <c r="AI57" i="183"/>
  <c r="AJ57" i="183"/>
  <c r="AO57" i="183"/>
  <c r="AQ57" i="183"/>
  <c r="BH57" i="183" s="1"/>
  <c r="AR57" i="183"/>
  <c r="BI57" i="183" s="1"/>
  <c r="BF57" i="183"/>
  <c r="A58" i="183"/>
  <c r="AC58" i="183" s="1"/>
  <c r="AT58" i="183" s="1"/>
  <c r="AG58" i="183"/>
  <c r="AX58" i="183"/>
  <c r="AH58" i="183"/>
  <c r="AY58" i="183" s="1"/>
  <c r="AI58" i="183"/>
  <c r="AJ58" i="183"/>
  <c r="AP58" i="183"/>
  <c r="BG58" i="183" s="1"/>
  <c r="AQ58" i="183"/>
  <c r="BH58" i="183" s="1"/>
  <c r="AR58" i="183"/>
  <c r="BI58" i="183" s="1"/>
  <c r="BF58" i="183"/>
  <c r="A59" i="183"/>
  <c r="AC59" i="183" s="1"/>
  <c r="AT59" i="183" s="1"/>
  <c r="AG59" i="183"/>
  <c r="AX59" i="183"/>
  <c r="AH59" i="183"/>
  <c r="AY59" i="183" s="1"/>
  <c r="AI59" i="183"/>
  <c r="AJ59" i="183"/>
  <c r="AQ59" i="183"/>
  <c r="BH59" i="183" s="1"/>
  <c r="AR59" i="183"/>
  <c r="BI59" i="183" s="1"/>
  <c r="BF59" i="183"/>
  <c r="A60" i="183"/>
  <c r="AC60" i="183" s="1"/>
  <c r="AT60" i="183" s="1"/>
  <c r="AG60" i="183"/>
  <c r="AX60" i="183" s="1"/>
  <c r="AH60" i="183"/>
  <c r="AY60" i="183"/>
  <c r="AI60" i="183"/>
  <c r="AJ60" i="183"/>
  <c r="AM60" i="183"/>
  <c r="BD60" i="183" s="1"/>
  <c r="AQ60" i="183"/>
  <c r="BH60" i="183" s="1"/>
  <c r="AR60" i="183"/>
  <c r="BI60" i="183"/>
  <c r="BF60" i="183"/>
  <c r="A61" i="183"/>
  <c r="AC61" i="183" s="1"/>
  <c r="AT61" i="183" s="1"/>
  <c r="AG61" i="183"/>
  <c r="AX61" i="183" s="1"/>
  <c r="AH61" i="183"/>
  <c r="AY61" i="183" s="1"/>
  <c r="AI61" i="183"/>
  <c r="AJ61" i="183"/>
  <c r="AO61" i="183"/>
  <c r="AQ61" i="183"/>
  <c r="BH61" i="183" s="1"/>
  <c r="AR61" i="183"/>
  <c r="BI61" i="183" s="1"/>
  <c r="BF61" i="183"/>
  <c r="A62" i="183"/>
  <c r="AC62" i="183"/>
  <c r="AT62" i="183" s="1"/>
  <c r="AG62" i="183"/>
  <c r="AX62" i="183" s="1"/>
  <c r="AH62" i="183"/>
  <c r="AY62" i="183" s="1"/>
  <c r="AI62" i="183"/>
  <c r="AJ62" i="183"/>
  <c r="AO62" i="183"/>
  <c r="AP62" i="183"/>
  <c r="BG62" i="183"/>
  <c r="AQ62" i="183"/>
  <c r="BH62" i="183" s="1"/>
  <c r="AR62" i="183"/>
  <c r="BI62" i="183"/>
  <c r="BF62" i="183"/>
  <c r="A63" i="183"/>
  <c r="AC63" i="183" s="1"/>
  <c r="AT63" i="183" s="1"/>
  <c r="AG63" i="183"/>
  <c r="AX63" i="183"/>
  <c r="AH63" i="183"/>
  <c r="AY63" i="183" s="1"/>
  <c r="AI63" i="183"/>
  <c r="AJ63" i="183"/>
  <c r="AO63" i="183"/>
  <c r="AQ63" i="183"/>
  <c r="BH63" i="183" s="1"/>
  <c r="AR63" i="183"/>
  <c r="BI63" i="183" s="1"/>
  <c r="BF63" i="183"/>
  <c r="A64" i="183"/>
  <c r="AC64" i="183"/>
  <c r="AT64" i="183" s="1"/>
  <c r="AG64" i="183"/>
  <c r="AX64" i="183"/>
  <c r="AH64" i="183"/>
  <c r="AY64" i="183" s="1"/>
  <c r="AI64" i="183"/>
  <c r="AJ64" i="183"/>
  <c r="AP64" i="183"/>
  <c r="BG64" i="183" s="1"/>
  <c r="AQ64" i="183"/>
  <c r="BH64" i="183" s="1"/>
  <c r="AR64" i="183"/>
  <c r="BI64" i="183"/>
  <c r="BF64" i="183"/>
  <c r="A65" i="183"/>
  <c r="AC65" i="183" s="1"/>
  <c r="AT65" i="183" s="1"/>
  <c r="AG65" i="183"/>
  <c r="AX65" i="183" s="1"/>
  <c r="AH65" i="183"/>
  <c r="AY65" i="183" s="1"/>
  <c r="AI65" i="183"/>
  <c r="AJ65" i="183"/>
  <c r="AP65" i="183"/>
  <c r="BG65" i="183"/>
  <c r="AQ65" i="183"/>
  <c r="BH65" i="183"/>
  <c r="AR65" i="183"/>
  <c r="BI65" i="183"/>
  <c r="BF65" i="183"/>
  <c r="A66" i="183"/>
  <c r="AC66" i="183" s="1"/>
  <c r="AT66" i="183" s="1"/>
  <c r="AG66" i="183"/>
  <c r="AX66" i="183" s="1"/>
  <c r="AH66" i="183"/>
  <c r="AY66" i="183" s="1"/>
  <c r="AI66" i="183"/>
  <c r="AJ66" i="183"/>
  <c r="AO66" i="183"/>
  <c r="AQ66" i="183"/>
  <c r="BH66" i="183" s="1"/>
  <c r="AR66" i="183"/>
  <c r="BI66" i="183" s="1"/>
  <c r="BF66" i="183"/>
  <c r="A67" i="183"/>
  <c r="AC67" i="183"/>
  <c r="AT67" i="183" s="1"/>
  <c r="AG67" i="183"/>
  <c r="AX67" i="183"/>
  <c r="AH67" i="183"/>
  <c r="AY67" i="183" s="1"/>
  <c r="AI67" i="183"/>
  <c r="AJ67" i="183"/>
  <c r="AO67" i="183"/>
  <c r="AP67" i="183"/>
  <c r="BG67" i="183"/>
  <c r="AQ67" i="183"/>
  <c r="BH67" i="183" s="1"/>
  <c r="AR67" i="183"/>
  <c r="BI67" i="183" s="1"/>
  <c r="BF67" i="183"/>
  <c r="A68" i="183"/>
  <c r="AC68" i="183" s="1"/>
  <c r="AT68" i="183" s="1"/>
  <c r="AG68" i="183"/>
  <c r="AX68" i="183"/>
  <c r="AH68" i="183"/>
  <c r="AY68" i="183" s="1"/>
  <c r="AI68" i="183"/>
  <c r="AJ68" i="183"/>
  <c r="AO68" i="183"/>
  <c r="AP68" i="183"/>
  <c r="BG68" i="183" s="1"/>
  <c r="AQ68" i="183"/>
  <c r="BH68" i="183" s="1"/>
  <c r="AR68" i="183"/>
  <c r="BI68" i="183" s="1"/>
  <c r="BF68" i="183"/>
  <c r="A69" i="183"/>
  <c r="AC69" i="183" s="1"/>
  <c r="AT69" i="183" s="1"/>
  <c r="AG69" i="183"/>
  <c r="AX69" i="183" s="1"/>
  <c r="AH69" i="183"/>
  <c r="AY69" i="183" s="1"/>
  <c r="AI69" i="183"/>
  <c r="AJ69" i="183"/>
  <c r="AO69" i="183"/>
  <c r="AP69" i="183"/>
  <c r="BG69" i="183" s="1"/>
  <c r="AQ69" i="183"/>
  <c r="BH69" i="183"/>
  <c r="AR69" i="183"/>
  <c r="BI69" i="183"/>
  <c r="BF69" i="183"/>
  <c r="A70" i="183"/>
  <c r="AC70" i="183"/>
  <c r="AT70" i="183"/>
  <c r="AG70" i="183"/>
  <c r="AX70" i="183" s="1"/>
  <c r="AH70" i="183"/>
  <c r="AY70" i="183" s="1"/>
  <c r="AI70" i="183"/>
  <c r="AJ70" i="183"/>
  <c r="AQ70" i="183"/>
  <c r="BH70" i="183" s="1"/>
  <c r="AR70" i="183"/>
  <c r="BI70" i="183" s="1"/>
  <c r="BF70" i="183"/>
  <c r="A71" i="183"/>
  <c r="AC71" i="183" s="1"/>
  <c r="AT71" i="183" s="1"/>
  <c r="AG71" i="183"/>
  <c r="AX71" i="183" s="1"/>
  <c r="AH71" i="183"/>
  <c r="AY71" i="183"/>
  <c r="AI71" i="183"/>
  <c r="AJ71" i="183"/>
  <c r="AO71" i="183"/>
  <c r="AP71" i="183"/>
  <c r="BG71" i="183" s="1"/>
  <c r="AQ71" i="183"/>
  <c r="BH71" i="183"/>
  <c r="AR71" i="183"/>
  <c r="BI71" i="183" s="1"/>
  <c r="BF71" i="183"/>
  <c r="A72" i="183"/>
  <c r="AC72" i="183" s="1"/>
  <c r="AT72" i="183" s="1"/>
  <c r="AG72" i="183"/>
  <c r="AX72" i="183" s="1"/>
  <c r="AH72" i="183"/>
  <c r="AY72" i="183" s="1"/>
  <c r="AI72" i="183"/>
  <c r="AJ72" i="183"/>
  <c r="AO72" i="183"/>
  <c r="AP72" i="183"/>
  <c r="BG72" i="183" s="1"/>
  <c r="AQ72" i="183"/>
  <c r="BH72" i="183" s="1"/>
  <c r="AR72" i="183"/>
  <c r="BI72" i="183" s="1"/>
  <c r="BF72" i="183"/>
  <c r="A73" i="183"/>
  <c r="AC73" i="183"/>
  <c r="AT73" i="183" s="1"/>
  <c r="AG73" i="183"/>
  <c r="AX73" i="183" s="1"/>
  <c r="AH73" i="183"/>
  <c r="AY73" i="183" s="1"/>
  <c r="AI73" i="183"/>
  <c r="AJ73" i="183"/>
  <c r="AP73" i="183"/>
  <c r="BG73" i="183" s="1"/>
  <c r="AQ73" i="183"/>
  <c r="BH73" i="183" s="1"/>
  <c r="AR73" i="183"/>
  <c r="BI73" i="183" s="1"/>
  <c r="BF73" i="183"/>
  <c r="A74" i="183"/>
  <c r="AC74" i="183"/>
  <c r="AT74" i="183" s="1"/>
  <c r="AG74" i="183"/>
  <c r="AX74" i="183"/>
  <c r="AH74" i="183"/>
  <c r="AY74" i="183" s="1"/>
  <c r="AI74" i="183"/>
  <c r="AJ74" i="183"/>
  <c r="AO74" i="183"/>
  <c r="AQ74" i="183"/>
  <c r="BH74" i="183" s="1"/>
  <c r="AR74" i="183"/>
  <c r="BI74" i="183"/>
  <c r="BF74" i="183"/>
  <c r="A75" i="183"/>
  <c r="AC75" i="183" s="1"/>
  <c r="AT75" i="183"/>
  <c r="AG75" i="183"/>
  <c r="AX75" i="183" s="1"/>
  <c r="AH75" i="183"/>
  <c r="AY75" i="183" s="1"/>
  <c r="AI75" i="183"/>
  <c r="AJ75" i="183"/>
  <c r="AO75" i="183"/>
  <c r="AQ75" i="183"/>
  <c r="BH75" i="183" s="1"/>
  <c r="AR75" i="183"/>
  <c r="BI75" i="183" s="1"/>
  <c r="BF75" i="183"/>
  <c r="A76" i="183"/>
  <c r="AC76" i="183" s="1"/>
  <c r="AT76" i="183" s="1"/>
  <c r="AG76" i="183"/>
  <c r="AX76" i="183" s="1"/>
  <c r="AH76" i="183"/>
  <c r="AY76" i="183"/>
  <c r="AI76" i="183"/>
  <c r="AJ76" i="183"/>
  <c r="AO76" i="183"/>
  <c r="AQ76" i="183"/>
  <c r="BH76" i="183" s="1"/>
  <c r="AR76" i="183"/>
  <c r="BI76" i="183" s="1"/>
  <c r="BF76" i="183"/>
  <c r="A77" i="183"/>
  <c r="AC77" i="183" s="1"/>
  <c r="AT77" i="183" s="1"/>
  <c r="AG77" i="183"/>
  <c r="AX77" i="183"/>
  <c r="AH77" i="183"/>
  <c r="AY77" i="183" s="1"/>
  <c r="AI77" i="183"/>
  <c r="AJ77" i="183"/>
  <c r="AM77" i="183"/>
  <c r="BD77" i="183" s="1"/>
  <c r="AO77" i="183"/>
  <c r="AQ77" i="183"/>
  <c r="BH77" i="183" s="1"/>
  <c r="AR77" i="183"/>
  <c r="BI77" i="183" s="1"/>
  <c r="BF77" i="183"/>
  <c r="A78" i="183"/>
  <c r="AC78" i="183" s="1"/>
  <c r="AT78" i="183" s="1"/>
  <c r="AG78" i="183"/>
  <c r="AX78" i="183" s="1"/>
  <c r="AH78" i="183"/>
  <c r="AY78" i="183"/>
  <c r="AI78" i="183"/>
  <c r="AJ78" i="183"/>
  <c r="AO78" i="183"/>
  <c r="AQ78" i="183"/>
  <c r="BH78" i="183" s="1"/>
  <c r="AR78" i="183"/>
  <c r="BI78" i="183"/>
  <c r="BF78" i="183"/>
  <c r="A79" i="183"/>
  <c r="AC79" i="183" s="1"/>
  <c r="AT79" i="183" s="1"/>
  <c r="AG79" i="183"/>
  <c r="AX79" i="183"/>
  <c r="AH79" i="183"/>
  <c r="AY79" i="183" s="1"/>
  <c r="AI79" i="183"/>
  <c r="AJ79" i="183"/>
  <c r="AQ79" i="183"/>
  <c r="BH79" i="183" s="1"/>
  <c r="AR79" i="183"/>
  <c r="BI79" i="183" s="1"/>
  <c r="BF79" i="183"/>
  <c r="A80" i="183"/>
  <c r="AC80" i="183" s="1"/>
  <c r="AT80" i="183" s="1"/>
  <c r="AG80" i="183"/>
  <c r="AX80" i="183" s="1"/>
  <c r="AH80" i="183"/>
  <c r="AY80" i="183"/>
  <c r="AI80" i="183"/>
  <c r="AJ80" i="183"/>
  <c r="AM80" i="183"/>
  <c r="BD80" i="183" s="1"/>
  <c r="AO80" i="183"/>
  <c r="AQ80" i="183"/>
  <c r="BH80" i="183" s="1"/>
  <c r="AR80" i="183"/>
  <c r="BI80" i="183" s="1"/>
  <c r="BF80" i="183"/>
  <c r="A81" i="183"/>
  <c r="AC81" i="183"/>
  <c r="AT81" i="183" s="1"/>
  <c r="AG81" i="183"/>
  <c r="AX81" i="183" s="1"/>
  <c r="AH81" i="183"/>
  <c r="AY81" i="183" s="1"/>
  <c r="AI81" i="183"/>
  <c r="AJ81" i="183"/>
  <c r="AM81" i="183"/>
  <c r="BD81" i="183" s="1"/>
  <c r="AQ81" i="183"/>
  <c r="BH81" i="183" s="1"/>
  <c r="AR81" i="183"/>
  <c r="BI81" i="183" s="1"/>
  <c r="BF81" i="183"/>
  <c r="A82" i="183"/>
  <c r="AC82" i="183"/>
  <c r="AT82" i="183" s="1"/>
  <c r="AG82" i="183"/>
  <c r="AX82" i="183" s="1"/>
  <c r="AH82" i="183"/>
  <c r="AY82" i="183" s="1"/>
  <c r="AI82" i="183"/>
  <c r="AJ82" i="183"/>
  <c r="AO82" i="183"/>
  <c r="AQ82" i="183"/>
  <c r="BH82" i="183"/>
  <c r="AR82" i="183"/>
  <c r="BI82" i="183" s="1"/>
  <c r="BF82" i="183"/>
  <c r="A83" i="183"/>
  <c r="AC83" i="183" s="1"/>
  <c r="AT83" i="183" s="1"/>
  <c r="AG83" i="183"/>
  <c r="AX83" i="183" s="1"/>
  <c r="AH83" i="183"/>
  <c r="AY83" i="183"/>
  <c r="AI83" i="183"/>
  <c r="AJ83" i="183"/>
  <c r="AQ83" i="183"/>
  <c r="BH83" i="183"/>
  <c r="AR83" i="183"/>
  <c r="BI83" i="183" s="1"/>
  <c r="BF83" i="183"/>
  <c r="A84" i="183"/>
  <c r="AC84" i="183" s="1"/>
  <c r="AT84" i="183" s="1"/>
  <c r="AG84" i="183"/>
  <c r="AX84" i="183" s="1"/>
  <c r="AH84" i="183"/>
  <c r="AY84" i="183" s="1"/>
  <c r="AI84" i="183"/>
  <c r="AJ84" i="183"/>
  <c r="AM84" i="183"/>
  <c r="BD84" i="183" s="1"/>
  <c r="AO84" i="183"/>
  <c r="AQ84" i="183"/>
  <c r="BH84" i="183" s="1"/>
  <c r="AR84" i="183"/>
  <c r="BI84" i="183" s="1"/>
  <c r="BF84" i="183"/>
  <c r="A85" i="183"/>
  <c r="AC85" i="183"/>
  <c r="AT85" i="183" s="1"/>
  <c r="AG85" i="183"/>
  <c r="AX85" i="183" s="1"/>
  <c r="AH85" i="183"/>
  <c r="AY85" i="183" s="1"/>
  <c r="AI85" i="183"/>
  <c r="AJ85" i="183"/>
  <c r="AM85" i="183"/>
  <c r="BD85" i="183" s="1"/>
  <c r="AO85" i="183"/>
  <c r="AQ85" i="183"/>
  <c r="BH85" i="183" s="1"/>
  <c r="AR85" i="183"/>
  <c r="BI85" i="183"/>
  <c r="BF85" i="183"/>
  <c r="A86" i="183"/>
  <c r="AC86" i="183" s="1"/>
  <c r="AT86" i="183" s="1"/>
  <c r="AG86" i="183"/>
  <c r="AX86" i="183" s="1"/>
  <c r="AH86" i="183"/>
  <c r="AY86" i="183" s="1"/>
  <c r="AI86" i="183"/>
  <c r="AJ86" i="183"/>
  <c r="AO86" i="183"/>
  <c r="AQ86" i="183"/>
  <c r="BH86" i="183" s="1"/>
  <c r="AR86" i="183"/>
  <c r="BI86" i="183" s="1"/>
  <c r="BF86" i="183"/>
  <c r="A87" i="183"/>
  <c r="AC87" i="183"/>
  <c r="AT87" i="183" s="1"/>
  <c r="AG87" i="183"/>
  <c r="AX87" i="183" s="1"/>
  <c r="AH87" i="183"/>
  <c r="AY87" i="183" s="1"/>
  <c r="AI87" i="183"/>
  <c r="AJ87" i="183"/>
  <c r="AM87" i="183"/>
  <c r="BD87" i="183" s="1"/>
  <c r="AQ87" i="183"/>
  <c r="BH87" i="183" s="1"/>
  <c r="AR87" i="183"/>
  <c r="BI87" i="183" s="1"/>
  <c r="BF87" i="183"/>
  <c r="A88" i="183"/>
  <c r="AC88" i="183"/>
  <c r="AT88" i="183" s="1"/>
  <c r="AG88" i="183"/>
  <c r="AX88" i="183" s="1"/>
  <c r="AH88" i="183"/>
  <c r="AY88" i="183" s="1"/>
  <c r="AI88" i="183"/>
  <c r="AJ88" i="183"/>
  <c r="AM88" i="183"/>
  <c r="BD88" i="183" s="1"/>
  <c r="AO88" i="183"/>
  <c r="AQ88" i="183"/>
  <c r="BH88" i="183" s="1"/>
  <c r="AR88" i="183"/>
  <c r="BI88" i="183"/>
  <c r="BF88" i="183"/>
  <c r="C2" i="181"/>
  <c r="M8" i="181"/>
  <c r="A8" i="181"/>
  <c r="T8" i="181"/>
  <c r="U8" i="181"/>
  <c r="V8" i="181"/>
  <c r="W8" i="181"/>
  <c r="X8" i="181"/>
  <c r="Y8" i="181"/>
  <c r="Z8" i="181"/>
  <c r="AA8" i="181"/>
  <c r="AB8" i="181"/>
  <c r="AC8" i="181"/>
  <c r="AD8" i="181"/>
  <c r="AE8" i="181"/>
  <c r="AF8" i="181"/>
  <c r="AG8" i="181"/>
  <c r="AH8" i="181"/>
  <c r="AI8" i="181"/>
  <c r="AJ8" i="181"/>
  <c r="AK8" i="181"/>
  <c r="AL8" i="181"/>
  <c r="AM8" i="181"/>
  <c r="AN8" i="181"/>
  <c r="AO8" i="181"/>
  <c r="AP8" i="181"/>
  <c r="AQ8" i="181"/>
  <c r="AR8" i="181"/>
  <c r="AS8" i="181"/>
  <c r="AT8" i="181"/>
  <c r="AU8" i="181"/>
  <c r="AV8" i="181"/>
  <c r="AW8" i="181"/>
  <c r="AX8" i="181"/>
  <c r="AY8" i="181"/>
  <c r="AZ8" i="181"/>
  <c r="BA8" i="181"/>
  <c r="A9" i="181"/>
  <c r="T9" i="181"/>
  <c r="U9" i="181"/>
  <c r="V9" i="181"/>
  <c r="W9" i="181"/>
  <c r="X9" i="181"/>
  <c r="Y9" i="181"/>
  <c r="Z9" i="181"/>
  <c r="AA9" i="181"/>
  <c r="AB9" i="181"/>
  <c r="AC9" i="181"/>
  <c r="AD9" i="181"/>
  <c r="AE9" i="181"/>
  <c r="AF9" i="181"/>
  <c r="AG9" i="181"/>
  <c r="AH9" i="181"/>
  <c r="AI9" i="181"/>
  <c r="AJ9" i="181"/>
  <c r="AK9" i="181"/>
  <c r="AL9" i="181"/>
  <c r="AM9" i="181"/>
  <c r="AN9" i="181"/>
  <c r="AO9" i="181"/>
  <c r="AP9" i="181"/>
  <c r="AQ9" i="181"/>
  <c r="AR9" i="181"/>
  <c r="AS9" i="181"/>
  <c r="AT9" i="181"/>
  <c r="AU9" i="181"/>
  <c r="AV9" i="181"/>
  <c r="AW9" i="181"/>
  <c r="AX9" i="181"/>
  <c r="AY9" i="181"/>
  <c r="AZ9" i="181"/>
  <c r="BA9" i="181"/>
  <c r="A10" i="181"/>
  <c r="T10" i="181"/>
  <c r="U10" i="181"/>
  <c r="V10" i="181"/>
  <c r="W10" i="181"/>
  <c r="X10" i="181"/>
  <c r="Y10" i="181"/>
  <c r="Z10" i="181"/>
  <c r="AA10" i="181"/>
  <c r="AB10" i="181"/>
  <c r="AC10" i="181"/>
  <c r="AD10" i="181"/>
  <c r="AE10" i="181"/>
  <c r="AF10" i="181"/>
  <c r="AG10" i="181"/>
  <c r="AH10" i="181"/>
  <c r="AI10" i="181"/>
  <c r="AJ10" i="181"/>
  <c r="AK10" i="181"/>
  <c r="AL10" i="181"/>
  <c r="AM10" i="181"/>
  <c r="AN10" i="181"/>
  <c r="AO10" i="181"/>
  <c r="AP10" i="181"/>
  <c r="AQ10" i="181"/>
  <c r="AR10" i="181"/>
  <c r="AS10" i="181"/>
  <c r="AT10" i="181"/>
  <c r="AU10" i="181"/>
  <c r="AV10" i="181"/>
  <c r="AW10" i="181"/>
  <c r="AX10" i="181"/>
  <c r="AY10" i="181"/>
  <c r="AZ10" i="181"/>
  <c r="BA10" i="181"/>
  <c r="A11" i="181"/>
  <c r="T11" i="181"/>
  <c r="U11" i="181"/>
  <c r="V11" i="181"/>
  <c r="W11" i="181"/>
  <c r="X11" i="181"/>
  <c r="Y11" i="181"/>
  <c r="Z11" i="181"/>
  <c r="AA11" i="181"/>
  <c r="AB11" i="181"/>
  <c r="AC11" i="181"/>
  <c r="AD11" i="181"/>
  <c r="AE11" i="181"/>
  <c r="AF11" i="181"/>
  <c r="AG11" i="181"/>
  <c r="AH11" i="181"/>
  <c r="AI11" i="181"/>
  <c r="AJ11" i="181"/>
  <c r="AK11" i="181"/>
  <c r="AL11" i="181"/>
  <c r="AM11" i="181"/>
  <c r="AN11" i="181"/>
  <c r="AO11" i="181"/>
  <c r="AP11" i="181"/>
  <c r="AQ11" i="181"/>
  <c r="AR11" i="181"/>
  <c r="AS11" i="181"/>
  <c r="AT11" i="181"/>
  <c r="AU11" i="181"/>
  <c r="AV11" i="181"/>
  <c r="AW11" i="181"/>
  <c r="AX11" i="181"/>
  <c r="AY11" i="181"/>
  <c r="AZ11" i="181"/>
  <c r="BA11" i="181"/>
  <c r="A12" i="181"/>
  <c r="T12" i="181"/>
  <c r="U12" i="181"/>
  <c r="V12" i="181"/>
  <c r="W12" i="181"/>
  <c r="X12" i="181"/>
  <c r="Y12" i="181"/>
  <c r="Z12" i="181"/>
  <c r="AA12" i="181"/>
  <c r="AB12" i="181"/>
  <c r="AC12" i="181"/>
  <c r="AD12" i="181"/>
  <c r="AE12" i="181"/>
  <c r="AF12" i="181"/>
  <c r="AG12" i="181"/>
  <c r="AH12" i="181"/>
  <c r="AI12" i="181"/>
  <c r="AJ12" i="181"/>
  <c r="AK12" i="181"/>
  <c r="AL12" i="181"/>
  <c r="AM12" i="181"/>
  <c r="AN12" i="181"/>
  <c r="AO12" i="181"/>
  <c r="AP12" i="181"/>
  <c r="AQ12" i="181"/>
  <c r="AR12" i="181"/>
  <c r="AS12" i="181"/>
  <c r="AT12" i="181"/>
  <c r="AU12" i="181"/>
  <c r="AV12" i="181"/>
  <c r="AW12" i="181"/>
  <c r="AX12" i="181"/>
  <c r="AY12" i="181"/>
  <c r="AZ12" i="181"/>
  <c r="BA12" i="181"/>
  <c r="A13" i="181"/>
  <c r="T13" i="181"/>
  <c r="U13" i="181"/>
  <c r="V13" i="181"/>
  <c r="W13" i="181"/>
  <c r="X13" i="181"/>
  <c r="Y13" i="181"/>
  <c r="Z13" i="181"/>
  <c r="AA13" i="181"/>
  <c r="AB13" i="181"/>
  <c r="AC13" i="181"/>
  <c r="AD13" i="181"/>
  <c r="AE13" i="181"/>
  <c r="AF13" i="181"/>
  <c r="AG13" i="181"/>
  <c r="AH13" i="181"/>
  <c r="AI13" i="181"/>
  <c r="AJ13" i="181"/>
  <c r="AK13" i="181"/>
  <c r="AL13" i="181"/>
  <c r="AM13" i="181"/>
  <c r="AN13" i="181"/>
  <c r="AO13" i="181"/>
  <c r="AP13" i="181"/>
  <c r="AQ13" i="181"/>
  <c r="AR13" i="181"/>
  <c r="AS13" i="181"/>
  <c r="AT13" i="181"/>
  <c r="AU13" i="181"/>
  <c r="AV13" i="181"/>
  <c r="AW13" i="181"/>
  <c r="AX13" i="181"/>
  <c r="AY13" i="181"/>
  <c r="AZ13" i="181"/>
  <c r="BA13" i="181"/>
  <c r="A14" i="181"/>
  <c r="T14" i="181"/>
  <c r="U14" i="181"/>
  <c r="V14" i="181"/>
  <c r="W14" i="181"/>
  <c r="X14" i="181"/>
  <c r="Y14" i="181"/>
  <c r="Z14" i="181"/>
  <c r="AA14" i="181"/>
  <c r="AB14" i="181"/>
  <c r="AC14" i="181"/>
  <c r="AD14" i="181"/>
  <c r="AE14" i="181"/>
  <c r="AF14" i="181"/>
  <c r="AG14" i="181"/>
  <c r="AH14" i="181"/>
  <c r="AI14" i="181"/>
  <c r="AJ14" i="181"/>
  <c r="AK14" i="181"/>
  <c r="AL14" i="181"/>
  <c r="AM14" i="181"/>
  <c r="AN14" i="181"/>
  <c r="AO14" i="181"/>
  <c r="AP14" i="181"/>
  <c r="AQ14" i="181"/>
  <c r="AR14" i="181"/>
  <c r="AS14" i="181"/>
  <c r="AT14" i="181"/>
  <c r="AU14" i="181"/>
  <c r="AV14" i="181"/>
  <c r="AW14" i="181"/>
  <c r="AX14" i="181"/>
  <c r="AY14" i="181"/>
  <c r="AZ14" i="181"/>
  <c r="BA14" i="181"/>
  <c r="A15" i="181"/>
  <c r="T15" i="181"/>
  <c r="U15" i="181"/>
  <c r="V15" i="181"/>
  <c r="W15" i="181"/>
  <c r="X15" i="181"/>
  <c r="Y15" i="181"/>
  <c r="Z15" i="181"/>
  <c r="AA15" i="181"/>
  <c r="AB15" i="181"/>
  <c r="AC15" i="181"/>
  <c r="AD15" i="181"/>
  <c r="AE15" i="181"/>
  <c r="AF15" i="181"/>
  <c r="AG15" i="181"/>
  <c r="AH15" i="181"/>
  <c r="AI15" i="181"/>
  <c r="AJ15" i="181"/>
  <c r="AK15" i="181"/>
  <c r="AL15" i="181"/>
  <c r="AM15" i="181"/>
  <c r="AN15" i="181"/>
  <c r="AO15" i="181"/>
  <c r="AP15" i="181"/>
  <c r="AQ15" i="181"/>
  <c r="AR15" i="181"/>
  <c r="AS15" i="181"/>
  <c r="AT15" i="181"/>
  <c r="AU15" i="181"/>
  <c r="AV15" i="181"/>
  <c r="AW15" i="181"/>
  <c r="AX15" i="181"/>
  <c r="AY15" i="181"/>
  <c r="AZ15" i="181"/>
  <c r="BA15" i="181"/>
  <c r="A16" i="181"/>
  <c r="T16" i="181"/>
  <c r="U16" i="181"/>
  <c r="V16" i="181"/>
  <c r="W16" i="181"/>
  <c r="X16" i="181"/>
  <c r="Y16" i="181"/>
  <c r="Z16" i="181"/>
  <c r="AA16" i="181"/>
  <c r="AB16" i="181"/>
  <c r="AC16" i="181"/>
  <c r="AD16" i="181"/>
  <c r="AE16" i="181"/>
  <c r="AF16" i="181"/>
  <c r="AG16" i="181"/>
  <c r="AH16" i="181"/>
  <c r="AI16" i="181"/>
  <c r="AJ16" i="181"/>
  <c r="AK16" i="181"/>
  <c r="AL16" i="181"/>
  <c r="AM16" i="181"/>
  <c r="AN16" i="181"/>
  <c r="AO16" i="181"/>
  <c r="AP16" i="181"/>
  <c r="AQ16" i="181"/>
  <c r="AR16" i="181"/>
  <c r="AS16" i="181"/>
  <c r="AT16" i="181"/>
  <c r="AU16" i="181"/>
  <c r="AV16" i="181"/>
  <c r="AW16" i="181"/>
  <c r="AX16" i="181"/>
  <c r="AY16" i="181"/>
  <c r="AZ16" i="181"/>
  <c r="BA16" i="181"/>
  <c r="A17" i="181"/>
  <c r="T17" i="181"/>
  <c r="U17" i="181"/>
  <c r="V17" i="181"/>
  <c r="W17" i="181"/>
  <c r="X17" i="181"/>
  <c r="Y17" i="181"/>
  <c r="Z17" i="181"/>
  <c r="AA17" i="181"/>
  <c r="AB17" i="181"/>
  <c r="AC17" i="181"/>
  <c r="AD17" i="181"/>
  <c r="AE17" i="181"/>
  <c r="AF17" i="181"/>
  <c r="AG17" i="181"/>
  <c r="AH17" i="181"/>
  <c r="AI17" i="181"/>
  <c r="AJ17" i="181"/>
  <c r="AK17" i="181"/>
  <c r="AL17" i="181"/>
  <c r="AM17" i="181"/>
  <c r="AN17" i="181"/>
  <c r="AO17" i="181"/>
  <c r="AP17" i="181"/>
  <c r="AQ17" i="181"/>
  <c r="AR17" i="181"/>
  <c r="AS17" i="181"/>
  <c r="AT17" i="181"/>
  <c r="AU17" i="181"/>
  <c r="AV17" i="181"/>
  <c r="AW17" i="181"/>
  <c r="AX17" i="181"/>
  <c r="AY17" i="181"/>
  <c r="AZ17" i="181"/>
  <c r="BA17" i="181"/>
  <c r="A18" i="181"/>
  <c r="T18" i="181"/>
  <c r="U18" i="181"/>
  <c r="V18" i="181"/>
  <c r="W18" i="181"/>
  <c r="X18" i="181"/>
  <c r="Y18" i="181"/>
  <c r="Z18" i="181"/>
  <c r="AA18" i="181"/>
  <c r="AB18" i="181"/>
  <c r="AC18" i="181"/>
  <c r="AD18" i="181"/>
  <c r="AE18" i="181"/>
  <c r="AF18" i="181"/>
  <c r="AG18" i="181"/>
  <c r="AH18" i="181"/>
  <c r="AI18" i="181"/>
  <c r="AJ18" i="181"/>
  <c r="AK18" i="181"/>
  <c r="AL18" i="181"/>
  <c r="AM18" i="181"/>
  <c r="AN18" i="181"/>
  <c r="AO18" i="181"/>
  <c r="AP18" i="181"/>
  <c r="AQ18" i="181"/>
  <c r="AR18" i="181"/>
  <c r="AS18" i="181"/>
  <c r="AT18" i="181"/>
  <c r="AU18" i="181"/>
  <c r="AV18" i="181"/>
  <c r="AW18" i="181"/>
  <c r="AX18" i="181"/>
  <c r="AY18" i="181"/>
  <c r="AZ18" i="181"/>
  <c r="BA18" i="181"/>
  <c r="A19" i="181"/>
  <c r="T19" i="181"/>
  <c r="U19" i="181"/>
  <c r="V19" i="181"/>
  <c r="W19" i="181"/>
  <c r="X19" i="181"/>
  <c r="Y19" i="181"/>
  <c r="Z19" i="181"/>
  <c r="AA19" i="181"/>
  <c r="AB19" i="181"/>
  <c r="AC19" i="181"/>
  <c r="AD19" i="181"/>
  <c r="AE19" i="181"/>
  <c r="AF19" i="181"/>
  <c r="AG19" i="181"/>
  <c r="AH19" i="181"/>
  <c r="AI19" i="181"/>
  <c r="AJ19" i="181"/>
  <c r="AK19" i="181"/>
  <c r="AL19" i="181"/>
  <c r="AM19" i="181"/>
  <c r="AN19" i="181"/>
  <c r="AO19" i="181"/>
  <c r="AP19" i="181"/>
  <c r="AQ19" i="181"/>
  <c r="AR19" i="181"/>
  <c r="AS19" i="181"/>
  <c r="AT19" i="181"/>
  <c r="AU19" i="181"/>
  <c r="AV19" i="181"/>
  <c r="AW19" i="181"/>
  <c r="AX19" i="181"/>
  <c r="AY19" i="181"/>
  <c r="AZ19" i="181"/>
  <c r="BA19" i="181"/>
  <c r="A20" i="181"/>
  <c r="T20" i="181"/>
  <c r="U20" i="181"/>
  <c r="V20" i="181"/>
  <c r="W20" i="181"/>
  <c r="X20" i="181"/>
  <c r="Y20" i="181"/>
  <c r="Z20" i="181"/>
  <c r="AA20" i="181"/>
  <c r="AB20" i="181"/>
  <c r="AC20" i="181"/>
  <c r="AD20" i="181"/>
  <c r="AE20" i="181"/>
  <c r="AF20" i="181"/>
  <c r="AG20" i="181"/>
  <c r="AH20" i="181"/>
  <c r="AI20" i="181"/>
  <c r="AJ20" i="181"/>
  <c r="AK20" i="181"/>
  <c r="AL20" i="181"/>
  <c r="AM20" i="181"/>
  <c r="AN20" i="181"/>
  <c r="AO20" i="181"/>
  <c r="AP20" i="181"/>
  <c r="AQ20" i="181"/>
  <c r="AR20" i="181"/>
  <c r="AS20" i="181"/>
  <c r="AT20" i="181"/>
  <c r="AU20" i="181"/>
  <c r="AV20" i="181"/>
  <c r="AW20" i="181"/>
  <c r="AX20" i="181"/>
  <c r="AY20" i="181"/>
  <c r="AZ20" i="181"/>
  <c r="BA20" i="181"/>
  <c r="A21" i="181"/>
  <c r="T21" i="181"/>
  <c r="U21" i="181"/>
  <c r="V21" i="181"/>
  <c r="W21" i="181"/>
  <c r="X21" i="181"/>
  <c r="Y21" i="181"/>
  <c r="Z21" i="181"/>
  <c r="AA21" i="181"/>
  <c r="AB21" i="181"/>
  <c r="AC21" i="181"/>
  <c r="AD21" i="181"/>
  <c r="AE21" i="181"/>
  <c r="AF21" i="181"/>
  <c r="AG21" i="181"/>
  <c r="AH21" i="181"/>
  <c r="AI21" i="181"/>
  <c r="AJ21" i="181"/>
  <c r="AK21" i="181"/>
  <c r="AL21" i="181"/>
  <c r="AM21" i="181"/>
  <c r="AN21" i="181"/>
  <c r="AO21" i="181"/>
  <c r="AP21" i="181"/>
  <c r="AQ21" i="181"/>
  <c r="AR21" i="181"/>
  <c r="AS21" i="181"/>
  <c r="AT21" i="181"/>
  <c r="AU21" i="181"/>
  <c r="AV21" i="181"/>
  <c r="AW21" i="181"/>
  <c r="AX21" i="181"/>
  <c r="AY21" i="181"/>
  <c r="AZ21" i="181"/>
  <c r="BA21" i="181"/>
  <c r="A22" i="181"/>
  <c r="T22" i="181"/>
  <c r="U22" i="181"/>
  <c r="V22" i="181"/>
  <c r="W22" i="181"/>
  <c r="X22" i="181"/>
  <c r="Y22" i="181"/>
  <c r="Z22" i="181"/>
  <c r="AA22" i="181"/>
  <c r="AB22" i="181"/>
  <c r="AC22" i="181"/>
  <c r="AD22" i="181"/>
  <c r="AE22" i="181"/>
  <c r="AF22" i="181"/>
  <c r="AG22" i="181"/>
  <c r="AH22" i="181"/>
  <c r="AI22" i="181"/>
  <c r="AJ22" i="181"/>
  <c r="AK22" i="181"/>
  <c r="AL22" i="181"/>
  <c r="AM22" i="181"/>
  <c r="AN22" i="181"/>
  <c r="AO22" i="181"/>
  <c r="AP22" i="181"/>
  <c r="AQ22" i="181"/>
  <c r="AR22" i="181"/>
  <c r="AS22" i="181"/>
  <c r="AT22" i="181"/>
  <c r="AU22" i="181"/>
  <c r="AV22" i="181"/>
  <c r="AW22" i="181"/>
  <c r="AX22" i="181"/>
  <c r="AY22" i="181"/>
  <c r="AZ22" i="181"/>
  <c r="BA22" i="181"/>
  <c r="A23" i="181"/>
  <c r="T23" i="181"/>
  <c r="U23" i="181"/>
  <c r="V23" i="181"/>
  <c r="W23" i="181"/>
  <c r="X23" i="181"/>
  <c r="Y23" i="181"/>
  <c r="Z23" i="181"/>
  <c r="AA23" i="181"/>
  <c r="AB23" i="181"/>
  <c r="AC23" i="181"/>
  <c r="AD23" i="181"/>
  <c r="AE23" i="181"/>
  <c r="AF23" i="181"/>
  <c r="AG23" i="181"/>
  <c r="AH23" i="181"/>
  <c r="AI23" i="181"/>
  <c r="AJ23" i="181"/>
  <c r="AK23" i="181"/>
  <c r="AL23" i="181"/>
  <c r="AM23" i="181"/>
  <c r="AN23" i="181"/>
  <c r="AO23" i="181"/>
  <c r="AP23" i="181"/>
  <c r="AQ23" i="181"/>
  <c r="AR23" i="181"/>
  <c r="AS23" i="181"/>
  <c r="AT23" i="181"/>
  <c r="AU23" i="181"/>
  <c r="AV23" i="181"/>
  <c r="AW23" i="181"/>
  <c r="AX23" i="181"/>
  <c r="AY23" i="181"/>
  <c r="AZ23" i="181"/>
  <c r="BA23" i="181"/>
  <c r="A24" i="181"/>
  <c r="T24" i="181"/>
  <c r="U24" i="181"/>
  <c r="V24" i="181"/>
  <c r="W24" i="181"/>
  <c r="X24" i="181"/>
  <c r="Y24" i="181"/>
  <c r="Z24" i="181"/>
  <c r="AA24" i="181"/>
  <c r="AB24" i="181"/>
  <c r="AC24" i="181"/>
  <c r="AD24" i="181"/>
  <c r="AE24" i="181"/>
  <c r="AF24" i="181"/>
  <c r="AG24" i="181"/>
  <c r="AH24" i="181"/>
  <c r="AI24" i="181"/>
  <c r="AJ24" i="181"/>
  <c r="AK24" i="181"/>
  <c r="AL24" i="181"/>
  <c r="AM24" i="181"/>
  <c r="AN24" i="181"/>
  <c r="AO24" i="181"/>
  <c r="AP24" i="181"/>
  <c r="AQ24" i="181"/>
  <c r="AR24" i="181"/>
  <c r="AS24" i="181"/>
  <c r="AT24" i="181"/>
  <c r="AU24" i="181"/>
  <c r="AV24" i="181"/>
  <c r="AW24" i="181"/>
  <c r="AX24" i="181"/>
  <c r="AY24" i="181"/>
  <c r="AZ24" i="181"/>
  <c r="BA24" i="181"/>
  <c r="A25" i="181"/>
  <c r="T25" i="181"/>
  <c r="U25" i="181"/>
  <c r="V25" i="181"/>
  <c r="W25" i="181"/>
  <c r="X25" i="181"/>
  <c r="Y25" i="181"/>
  <c r="Z25" i="181"/>
  <c r="AA25" i="181"/>
  <c r="AB25" i="181"/>
  <c r="AC25" i="181"/>
  <c r="AD25" i="181"/>
  <c r="AE25" i="181"/>
  <c r="AF25" i="181"/>
  <c r="AG25" i="181"/>
  <c r="AH25" i="181"/>
  <c r="AI25" i="181"/>
  <c r="AJ25" i="181"/>
  <c r="AK25" i="181"/>
  <c r="AL25" i="181"/>
  <c r="AM25" i="181"/>
  <c r="AN25" i="181"/>
  <c r="AO25" i="181"/>
  <c r="AP25" i="181"/>
  <c r="AQ25" i="181"/>
  <c r="AR25" i="181"/>
  <c r="AS25" i="181"/>
  <c r="AT25" i="181"/>
  <c r="AU25" i="181"/>
  <c r="AV25" i="181"/>
  <c r="AW25" i="181"/>
  <c r="AX25" i="181"/>
  <c r="AY25" i="181"/>
  <c r="AZ25" i="181"/>
  <c r="BA25" i="181"/>
  <c r="A26" i="181"/>
  <c r="T26" i="181"/>
  <c r="U26" i="181"/>
  <c r="V26" i="181"/>
  <c r="W26" i="181"/>
  <c r="X26" i="181"/>
  <c r="Y26" i="181"/>
  <c r="Z26" i="181"/>
  <c r="AA26" i="181"/>
  <c r="AB26" i="181"/>
  <c r="AC26" i="181"/>
  <c r="AD26" i="181"/>
  <c r="AE26" i="181"/>
  <c r="AF26" i="181"/>
  <c r="AG26" i="181"/>
  <c r="AH26" i="181"/>
  <c r="AI26" i="181"/>
  <c r="AJ26" i="181"/>
  <c r="AK26" i="181"/>
  <c r="AL26" i="181"/>
  <c r="AM26" i="181"/>
  <c r="AN26" i="181"/>
  <c r="AO26" i="181"/>
  <c r="AP26" i="181"/>
  <c r="AQ26" i="181"/>
  <c r="AR26" i="181"/>
  <c r="AS26" i="181"/>
  <c r="AT26" i="181"/>
  <c r="AU26" i="181"/>
  <c r="AV26" i="181"/>
  <c r="AW26" i="181"/>
  <c r="AX26" i="181"/>
  <c r="AY26" i="181"/>
  <c r="AZ26" i="181"/>
  <c r="BA26" i="181"/>
  <c r="A27" i="181"/>
  <c r="T27" i="181"/>
  <c r="U27" i="181"/>
  <c r="V27" i="181"/>
  <c r="W27" i="181"/>
  <c r="X27" i="181"/>
  <c r="Y27" i="181"/>
  <c r="Z27" i="181"/>
  <c r="AA27" i="181"/>
  <c r="AB27" i="181"/>
  <c r="AC27" i="181"/>
  <c r="AD27" i="181"/>
  <c r="AE27" i="181"/>
  <c r="AF27" i="181"/>
  <c r="AG27" i="181"/>
  <c r="AH27" i="181"/>
  <c r="AI27" i="181"/>
  <c r="AJ27" i="181"/>
  <c r="AK27" i="181"/>
  <c r="AL27" i="181"/>
  <c r="AM27" i="181"/>
  <c r="AN27" i="181"/>
  <c r="AO27" i="181"/>
  <c r="AP27" i="181"/>
  <c r="AQ27" i="181"/>
  <c r="AR27" i="181"/>
  <c r="AS27" i="181"/>
  <c r="AT27" i="181"/>
  <c r="AU27" i="181"/>
  <c r="AV27" i="181"/>
  <c r="AW27" i="181"/>
  <c r="AX27" i="181"/>
  <c r="AY27" i="181"/>
  <c r="AZ27" i="181"/>
  <c r="BA27" i="181"/>
  <c r="A28" i="181"/>
  <c r="T28" i="181"/>
  <c r="U28" i="181"/>
  <c r="V28" i="181"/>
  <c r="W28" i="181"/>
  <c r="X28" i="181"/>
  <c r="Y28" i="181"/>
  <c r="Z28" i="181"/>
  <c r="AA28" i="181"/>
  <c r="AB28" i="181"/>
  <c r="AC28" i="181"/>
  <c r="AD28" i="181"/>
  <c r="AE28" i="181"/>
  <c r="AF28" i="181"/>
  <c r="AG28" i="181"/>
  <c r="AH28" i="181"/>
  <c r="AI28" i="181"/>
  <c r="AJ28" i="181"/>
  <c r="AK28" i="181"/>
  <c r="AL28" i="181"/>
  <c r="AM28" i="181"/>
  <c r="AN28" i="181"/>
  <c r="AO28" i="181"/>
  <c r="AP28" i="181"/>
  <c r="AQ28" i="181"/>
  <c r="AR28" i="181"/>
  <c r="AS28" i="181"/>
  <c r="AT28" i="181"/>
  <c r="AU28" i="181"/>
  <c r="AV28" i="181"/>
  <c r="AW28" i="181"/>
  <c r="AX28" i="181"/>
  <c r="AY28" i="181"/>
  <c r="AZ28" i="181"/>
  <c r="BA28" i="181"/>
  <c r="A29" i="181"/>
  <c r="T29" i="181"/>
  <c r="U29" i="181"/>
  <c r="V29" i="181"/>
  <c r="W29" i="181"/>
  <c r="X29" i="181"/>
  <c r="Y29" i="181"/>
  <c r="Z29" i="181"/>
  <c r="AA29" i="181"/>
  <c r="AB29" i="181"/>
  <c r="AC29" i="181"/>
  <c r="AD29" i="181"/>
  <c r="AE29" i="181"/>
  <c r="AF29" i="181"/>
  <c r="AG29" i="181"/>
  <c r="AH29" i="181"/>
  <c r="AI29" i="181"/>
  <c r="AJ29" i="181"/>
  <c r="AK29" i="181"/>
  <c r="AL29" i="181"/>
  <c r="AM29" i="181"/>
  <c r="AN29" i="181"/>
  <c r="AO29" i="181"/>
  <c r="AP29" i="181"/>
  <c r="AQ29" i="181"/>
  <c r="AR29" i="181"/>
  <c r="AS29" i="181"/>
  <c r="AT29" i="181"/>
  <c r="AU29" i="181"/>
  <c r="AV29" i="181"/>
  <c r="AW29" i="181"/>
  <c r="AX29" i="181"/>
  <c r="AY29" i="181"/>
  <c r="AZ29" i="181"/>
  <c r="BA29" i="181"/>
  <c r="A30" i="181"/>
  <c r="T30" i="181"/>
  <c r="U30" i="181"/>
  <c r="V30" i="181"/>
  <c r="W30" i="181"/>
  <c r="X30" i="181"/>
  <c r="Y30" i="181"/>
  <c r="Z30" i="181"/>
  <c r="AA30" i="181"/>
  <c r="AB30" i="181"/>
  <c r="AC30" i="181"/>
  <c r="AD30" i="181"/>
  <c r="AE30" i="181"/>
  <c r="AF30" i="181"/>
  <c r="AG30" i="181"/>
  <c r="AH30" i="181"/>
  <c r="AI30" i="181"/>
  <c r="AJ30" i="181"/>
  <c r="AK30" i="181"/>
  <c r="AL30" i="181"/>
  <c r="AM30" i="181"/>
  <c r="AN30" i="181"/>
  <c r="AO30" i="181"/>
  <c r="AP30" i="181"/>
  <c r="AQ30" i="181"/>
  <c r="AR30" i="181"/>
  <c r="AS30" i="181"/>
  <c r="AT30" i="181"/>
  <c r="AU30" i="181"/>
  <c r="AV30" i="181"/>
  <c r="AW30" i="181"/>
  <c r="AX30" i="181"/>
  <c r="AY30" i="181"/>
  <c r="AZ30" i="181"/>
  <c r="BA30" i="181"/>
  <c r="A31" i="181"/>
  <c r="T31" i="181"/>
  <c r="U31" i="181"/>
  <c r="V31" i="181"/>
  <c r="W31" i="181"/>
  <c r="X31" i="181"/>
  <c r="Y31" i="181"/>
  <c r="Z31" i="181"/>
  <c r="AA31" i="181"/>
  <c r="AB31" i="181"/>
  <c r="AC31" i="181"/>
  <c r="AD31" i="181"/>
  <c r="AE31" i="181"/>
  <c r="AF31" i="181"/>
  <c r="AG31" i="181"/>
  <c r="AH31" i="181"/>
  <c r="AI31" i="181"/>
  <c r="AJ31" i="181"/>
  <c r="AK31" i="181"/>
  <c r="AL31" i="181"/>
  <c r="AM31" i="181"/>
  <c r="AN31" i="181"/>
  <c r="AO31" i="181"/>
  <c r="AP31" i="181"/>
  <c r="AQ31" i="181"/>
  <c r="AR31" i="181"/>
  <c r="AS31" i="181"/>
  <c r="AT31" i="181"/>
  <c r="AU31" i="181"/>
  <c r="AV31" i="181"/>
  <c r="AW31" i="181"/>
  <c r="AX31" i="181"/>
  <c r="AY31" i="181"/>
  <c r="AZ31" i="181"/>
  <c r="BA31" i="181"/>
  <c r="A32" i="181"/>
  <c r="T32" i="181"/>
  <c r="U32" i="181"/>
  <c r="V32" i="181"/>
  <c r="W32" i="181"/>
  <c r="X32" i="181"/>
  <c r="Y32" i="181"/>
  <c r="Z32" i="181"/>
  <c r="AA32" i="181"/>
  <c r="AB32" i="181"/>
  <c r="AC32" i="181"/>
  <c r="AD32" i="181"/>
  <c r="AE32" i="181"/>
  <c r="AF32" i="181"/>
  <c r="AG32" i="181"/>
  <c r="AH32" i="181"/>
  <c r="AI32" i="181"/>
  <c r="AJ32" i="181"/>
  <c r="AK32" i="181"/>
  <c r="AL32" i="181"/>
  <c r="AM32" i="181"/>
  <c r="AN32" i="181"/>
  <c r="AO32" i="181"/>
  <c r="AP32" i="181"/>
  <c r="AQ32" i="181"/>
  <c r="AR32" i="181"/>
  <c r="AS32" i="181"/>
  <c r="AT32" i="181"/>
  <c r="AU32" i="181"/>
  <c r="AV32" i="181"/>
  <c r="AW32" i="181"/>
  <c r="AX32" i="181"/>
  <c r="AY32" i="181"/>
  <c r="AZ32" i="181"/>
  <c r="BA32" i="181"/>
  <c r="A33" i="181"/>
  <c r="T33" i="181"/>
  <c r="U33" i="181"/>
  <c r="V33" i="181"/>
  <c r="W33" i="181"/>
  <c r="X33" i="181"/>
  <c r="Y33" i="181"/>
  <c r="Z33" i="181"/>
  <c r="AA33" i="181"/>
  <c r="AB33" i="181"/>
  <c r="AC33" i="181"/>
  <c r="AD33" i="181"/>
  <c r="AE33" i="181"/>
  <c r="AF33" i="181"/>
  <c r="AG33" i="181"/>
  <c r="AH33" i="181"/>
  <c r="AI33" i="181"/>
  <c r="AJ33" i="181"/>
  <c r="AK33" i="181"/>
  <c r="AL33" i="181"/>
  <c r="AM33" i="181"/>
  <c r="AN33" i="181"/>
  <c r="AO33" i="181"/>
  <c r="AP33" i="181"/>
  <c r="AQ33" i="181"/>
  <c r="AR33" i="181"/>
  <c r="AS33" i="181"/>
  <c r="AT33" i="181"/>
  <c r="AU33" i="181"/>
  <c r="AV33" i="181"/>
  <c r="AW33" i="181"/>
  <c r="AX33" i="181"/>
  <c r="AY33" i="181"/>
  <c r="AZ33" i="181"/>
  <c r="BA33" i="181"/>
  <c r="A34" i="181"/>
  <c r="T34" i="181"/>
  <c r="U34" i="181"/>
  <c r="V34" i="181"/>
  <c r="W34" i="181"/>
  <c r="X34" i="181"/>
  <c r="Y34" i="181"/>
  <c r="Z34" i="181"/>
  <c r="AA34" i="181"/>
  <c r="AB34" i="181"/>
  <c r="AC34" i="181"/>
  <c r="AD34" i="181"/>
  <c r="AE34" i="181"/>
  <c r="AF34" i="181"/>
  <c r="AG34" i="181"/>
  <c r="AH34" i="181"/>
  <c r="AI34" i="181"/>
  <c r="AJ34" i="181"/>
  <c r="AK34" i="181"/>
  <c r="AL34" i="181"/>
  <c r="AM34" i="181"/>
  <c r="AN34" i="181"/>
  <c r="AO34" i="181"/>
  <c r="AP34" i="181"/>
  <c r="AQ34" i="181"/>
  <c r="AR34" i="181"/>
  <c r="AS34" i="181"/>
  <c r="AT34" i="181"/>
  <c r="AU34" i="181"/>
  <c r="AV34" i="181"/>
  <c r="AW34" i="181"/>
  <c r="AX34" i="181"/>
  <c r="AY34" i="181"/>
  <c r="AZ34" i="181"/>
  <c r="BA34" i="181"/>
  <c r="A35" i="181"/>
  <c r="S35" i="181"/>
  <c r="T35" i="181"/>
  <c r="U35" i="181"/>
  <c r="V35" i="181"/>
  <c r="W35" i="181"/>
  <c r="X35" i="181"/>
  <c r="Y35" i="181"/>
  <c r="Z35" i="181"/>
  <c r="AA35" i="181"/>
  <c r="AB35" i="181"/>
  <c r="AC35" i="181"/>
  <c r="AD35" i="181"/>
  <c r="AE35" i="181"/>
  <c r="AF35" i="181"/>
  <c r="AG35" i="181"/>
  <c r="AH35" i="181"/>
  <c r="AI35" i="181"/>
  <c r="AJ35" i="181"/>
  <c r="AK35" i="181"/>
  <c r="AL35" i="181"/>
  <c r="AM35" i="181"/>
  <c r="AN35" i="181"/>
  <c r="AO35" i="181"/>
  <c r="AP35" i="181"/>
  <c r="AQ35" i="181"/>
  <c r="AR35" i="181"/>
  <c r="AS35" i="181"/>
  <c r="AT35" i="181"/>
  <c r="AU35" i="181"/>
  <c r="AV35" i="181"/>
  <c r="AW35" i="181"/>
  <c r="AX35" i="181"/>
  <c r="AY35" i="181"/>
  <c r="AZ35" i="181"/>
  <c r="BA35" i="181"/>
  <c r="A36" i="181"/>
  <c r="P36" i="181"/>
  <c r="Q36" i="181"/>
  <c r="T36" i="181"/>
  <c r="U36" i="181"/>
  <c r="V36" i="181"/>
  <c r="W36" i="181"/>
  <c r="X36" i="181"/>
  <c r="Y36" i="181"/>
  <c r="Z36" i="181"/>
  <c r="AA36" i="181"/>
  <c r="AB36" i="181"/>
  <c r="AC36" i="181"/>
  <c r="AD36" i="181"/>
  <c r="AE36" i="181"/>
  <c r="AF36" i="181"/>
  <c r="AG36" i="181"/>
  <c r="AH36" i="181"/>
  <c r="AI36" i="181"/>
  <c r="AJ36" i="181"/>
  <c r="AK36" i="181"/>
  <c r="AL36" i="181"/>
  <c r="AM36" i="181"/>
  <c r="AN36" i="181"/>
  <c r="AO36" i="181"/>
  <c r="AP36" i="181"/>
  <c r="AQ36" i="181"/>
  <c r="AR36" i="181"/>
  <c r="AS36" i="181"/>
  <c r="AT36" i="181"/>
  <c r="AU36" i="181"/>
  <c r="AV36" i="181"/>
  <c r="AW36" i="181"/>
  <c r="AX36" i="181"/>
  <c r="AY36" i="181"/>
  <c r="AZ36" i="181"/>
  <c r="BA36" i="181"/>
  <c r="A37" i="181"/>
  <c r="Q37" i="181"/>
  <c r="T37" i="181"/>
  <c r="U37" i="181"/>
  <c r="V37" i="181"/>
  <c r="W37" i="181"/>
  <c r="X37" i="181"/>
  <c r="Y37" i="181"/>
  <c r="Z37" i="181"/>
  <c r="AA37" i="181"/>
  <c r="AB37" i="181"/>
  <c r="AC37" i="181"/>
  <c r="AD37" i="181"/>
  <c r="AE37" i="181"/>
  <c r="AF37" i="181"/>
  <c r="AG37" i="181"/>
  <c r="AH37" i="181"/>
  <c r="AI37" i="181"/>
  <c r="AJ37" i="181"/>
  <c r="AK37" i="181"/>
  <c r="AL37" i="181"/>
  <c r="AM37" i="181"/>
  <c r="AN37" i="181"/>
  <c r="AO37" i="181"/>
  <c r="AP37" i="181"/>
  <c r="AQ37" i="181"/>
  <c r="AR37" i="181"/>
  <c r="AS37" i="181"/>
  <c r="AT37" i="181"/>
  <c r="AU37" i="181"/>
  <c r="AV37" i="181"/>
  <c r="AW37" i="181"/>
  <c r="AX37" i="181"/>
  <c r="AY37" i="181"/>
  <c r="AZ37" i="181"/>
  <c r="BA37" i="181"/>
  <c r="A38" i="181"/>
  <c r="T38" i="181"/>
  <c r="U38" i="181"/>
  <c r="V38" i="181"/>
  <c r="W38" i="181"/>
  <c r="X38" i="181"/>
  <c r="Y38" i="181"/>
  <c r="Z38" i="181"/>
  <c r="AA38" i="181"/>
  <c r="AB38" i="181"/>
  <c r="AC38" i="181"/>
  <c r="AD38" i="181"/>
  <c r="AE38" i="181"/>
  <c r="AF38" i="181"/>
  <c r="AG38" i="181"/>
  <c r="AH38" i="181"/>
  <c r="AI38" i="181"/>
  <c r="AJ38" i="181"/>
  <c r="AK38" i="181"/>
  <c r="AL38" i="181"/>
  <c r="AM38" i="181"/>
  <c r="AN38" i="181"/>
  <c r="AO38" i="181"/>
  <c r="AP38" i="181"/>
  <c r="AQ38" i="181"/>
  <c r="AR38" i="181"/>
  <c r="AS38" i="181"/>
  <c r="AT38" i="181"/>
  <c r="AU38" i="181"/>
  <c r="AV38" i="181"/>
  <c r="AW38" i="181"/>
  <c r="AX38" i="181"/>
  <c r="AY38" i="181"/>
  <c r="AZ38" i="181"/>
  <c r="BA38" i="181"/>
  <c r="A39" i="181"/>
  <c r="S39" i="181"/>
  <c r="S39" i="183" s="1"/>
  <c r="T39" i="181"/>
  <c r="U39" i="181"/>
  <c r="V39" i="181"/>
  <c r="W39" i="181"/>
  <c r="X39" i="181"/>
  <c r="Y39" i="181"/>
  <c r="Z39" i="181"/>
  <c r="AA39" i="181"/>
  <c r="AB39" i="181"/>
  <c r="AC39" i="181"/>
  <c r="AD39" i="181"/>
  <c r="AE39" i="181"/>
  <c r="AF39" i="181"/>
  <c r="AG39" i="181"/>
  <c r="AH39" i="181"/>
  <c r="AI39" i="181"/>
  <c r="AJ39" i="181"/>
  <c r="AK39" i="181"/>
  <c r="AL39" i="181"/>
  <c r="AM39" i="181"/>
  <c r="AN39" i="181"/>
  <c r="AO39" i="181"/>
  <c r="AP39" i="181"/>
  <c r="AQ39" i="181"/>
  <c r="AR39" i="181"/>
  <c r="AS39" i="181"/>
  <c r="AT39" i="181"/>
  <c r="AU39" i="181"/>
  <c r="AV39" i="181"/>
  <c r="AW39" i="181"/>
  <c r="AX39" i="181"/>
  <c r="AY39" i="181"/>
  <c r="AZ39" i="181"/>
  <c r="BA39" i="181"/>
  <c r="A40" i="181"/>
  <c r="P40" i="181"/>
  <c r="Q40" i="181"/>
  <c r="T40" i="181"/>
  <c r="U40" i="181"/>
  <c r="V40" i="181"/>
  <c r="W40" i="181"/>
  <c r="X40" i="181"/>
  <c r="Y40" i="181"/>
  <c r="Z40" i="181"/>
  <c r="AA40" i="181"/>
  <c r="AB40" i="181"/>
  <c r="AC40" i="181"/>
  <c r="AD40" i="181"/>
  <c r="AE40" i="181"/>
  <c r="AF40" i="181"/>
  <c r="AG40" i="181"/>
  <c r="AH40" i="181"/>
  <c r="AI40" i="181"/>
  <c r="AJ40" i="181"/>
  <c r="AK40" i="181"/>
  <c r="AL40" i="181"/>
  <c r="AM40" i="181"/>
  <c r="AN40" i="181"/>
  <c r="AO40" i="181"/>
  <c r="AP40" i="181"/>
  <c r="AQ40" i="181"/>
  <c r="AR40" i="181"/>
  <c r="AS40" i="181"/>
  <c r="AT40" i="181"/>
  <c r="AU40" i="181"/>
  <c r="AV40" i="181"/>
  <c r="AW40" i="181"/>
  <c r="AX40" i="181"/>
  <c r="AY40" i="181"/>
  <c r="AZ40" i="181"/>
  <c r="BA40" i="181"/>
  <c r="A41" i="181"/>
  <c r="Q41" i="181"/>
  <c r="T41" i="181"/>
  <c r="U41" i="181"/>
  <c r="V41" i="181"/>
  <c r="W41" i="181"/>
  <c r="X41" i="181"/>
  <c r="Y41" i="181"/>
  <c r="Z41" i="181"/>
  <c r="AA41" i="181"/>
  <c r="AB41" i="181"/>
  <c r="AC41" i="181"/>
  <c r="AD41" i="181"/>
  <c r="AE41" i="181"/>
  <c r="AF41" i="181"/>
  <c r="AG41" i="181"/>
  <c r="AH41" i="181"/>
  <c r="AI41" i="181"/>
  <c r="AJ41" i="181"/>
  <c r="AK41" i="181"/>
  <c r="AL41" i="181"/>
  <c r="AM41" i="181"/>
  <c r="AN41" i="181"/>
  <c r="AO41" i="181"/>
  <c r="AP41" i="181"/>
  <c r="AQ41" i="181"/>
  <c r="AR41" i="181"/>
  <c r="AS41" i="181"/>
  <c r="AT41" i="181"/>
  <c r="AU41" i="181"/>
  <c r="AV41" i="181"/>
  <c r="AW41" i="181"/>
  <c r="AX41" i="181"/>
  <c r="AY41" i="181"/>
  <c r="AZ41" i="181"/>
  <c r="BA41" i="181"/>
  <c r="A42" i="181"/>
  <c r="T42" i="181"/>
  <c r="U42" i="181"/>
  <c r="V42" i="181"/>
  <c r="W42" i="181"/>
  <c r="X42" i="181"/>
  <c r="Y42" i="181"/>
  <c r="Z42" i="181"/>
  <c r="AA42" i="181"/>
  <c r="AB42" i="181"/>
  <c r="AC42" i="181"/>
  <c r="AD42" i="181"/>
  <c r="AE42" i="181"/>
  <c r="AF42" i="181"/>
  <c r="AG42" i="181"/>
  <c r="AH42" i="181"/>
  <c r="AI42" i="181"/>
  <c r="AJ42" i="181"/>
  <c r="AK42" i="181"/>
  <c r="AL42" i="181"/>
  <c r="AM42" i="181"/>
  <c r="AN42" i="181"/>
  <c r="AO42" i="181"/>
  <c r="AP42" i="181"/>
  <c r="AQ42" i="181"/>
  <c r="AR42" i="181"/>
  <c r="AS42" i="181"/>
  <c r="AT42" i="181"/>
  <c r="AU42" i="181"/>
  <c r="AV42" i="181"/>
  <c r="AW42" i="181"/>
  <c r="AX42" i="181"/>
  <c r="AY42" i="181"/>
  <c r="AZ42" i="181"/>
  <c r="BA42" i="181"/>
  <c r="A43" i="181"/>
  <c r="S43" i="181"/>
  <c r="T43" i="181"/>
  <c r="U43" i="181"/>
  <c r="V43" i="181"/>
  <c r="W43" i="181"/>
  <c r="X43" i="181"/>
  <c r="Y43" i="181"/>
  <c r="Z43" i="181"/>
  <c r="AA43" i="181"/>
  <c r="AB43" i="181"/>
  <c r="AC43" i="181"/>
  <c r="AD43" i="181"/>
  <c r="AE43" i="181"/>
  <c r="AF43" i="181"/>
  <c r="AG43" i="181"/>
  <c r="AH43" i="181"/>
  <c r="AI43" i="181"/>
  <c r="AJ43" i="181"/>
  <c r="AK43" i="181"/>
  <c r="AL43" i="181"/>
  <c r="AM43" i="181"/>
  <c r="AN43" i="181"/>
  <c r="AO43" i="181"/>
  <c r="AP43" i="181"/>
  <c r="AQ43" i="181"/>
  <c r="AR43" i="181"/>
  <c r="AS43" i="181"/>
  <c r="AT43" i="181"/>
  <c r="AU43" i="181"/>
  <c r="AV43" i="181"/>
  <c r="AW43" i="181"/>
  <c r="AX43" i="181"/>
  <c r="AY43" i="181"/>
  <c r="AZ43" i="181"/>
  <c r="BA43" i="181"/>
  <c r="A44" i="181"/>
  <c r="P44" i="181"/>
  <c r="Q44" i="181"/>
  <c r="T44" i="181"/>
  <c r="U44" i="181"/>
  <c r="V44" i="181"/>
  <c r="W44" i="181"/>
  <c r="X44" i="181"/>
  <c r="Y44" i="181"/>
  <c r="Z44" i="181"/>
  <c r="AA44" i="181"/>
  <c r="AB44" i="181"/>
  <c r="AC44" i="181"/>
  <c r="AD44" i="181"/>
  <c r="AE44" i="181"/>
  <c r="AF44" i="181"/>
  <c r="AG44" i="181"/>
  <c r="AH44" i="181"/>
  <c r="AI44" i="181"/>
  <c r="AJ44" i="181"/>
  <c r="AK44" i="181"/>
  <c r="AL44" i="181"/>
  <c r="AM44" i="181"/>
  <c r="AN44" i="181"/>
  <c r="AO44" i="181"/>
  <c r="AP44" i="181"/>
  <c r="AQ44" i="181"/>
  <c r="AR44" i="181"/>
  <c r="AS44" i="181"/>
  <c r="AT44" i="181"/>
  <c r="AU44" i="181"/>
  <c r="AV44" i="181"/>
  <c r="AW44" i="181"/>
  <c r="AX44" i="181"/>
  <c r="AY44" i="181"/>
  <c r="AZ44" i="181"/>
  <c r="BA44" i="181"/>
  <c r="A45" i="181"/>
  <c r="Q45" i="181"/>
  <c r="T45" i="181"/>
  <c r="U45" i="181"/>
  <c r="V45" i="181"/>
  <c r="W45" i="181"/>
  <c r="X45" i="181"/>
  <c r="Y45" i="181"/>
  <c r="Z45" i="181"/>
  <c r="AA45" i="181"/>
  <c r="AB45" i="181"/>
  <c r="AC45" i="181"/>
  <c r="AD45" i="181"/>
  <c r="AE45" i="181"/>
  <c r="AF45" i="181"/>
  <c r="AG45" i="181"/>
  <c r="AH45" i="181"/>
  <c r="AI45" i="181"/>
  <c r="AJ45" i="181"/>
  <c r="AK45" i="181"/>
  <c r="AL45" i="181"/>
  <c r="AM45" i="181"/>
  <c r="AN45" i="181"/>
  <c r="AO45" i="181"/>
  <c r="AP45" i="181"/>
  <c r="AQ45" i="181"/>
  <c r="AR45" i="181"/>
  <c r="AS45" i="181"/>
  <c r="AT45" i="181"/>
  <c r="AU45" i="181"/>
  <c r="AV45" i="181"/>
  <c r="AW45" i="181"/>
  <c r="AX45" i="181"/>
  <c r="AY45" i="181"/>
  <c r="AZ45" i="181"/>
  <c r="BA45" i="181"/>
  <c r="A46" i="181"/>
  <c r="T46" i="181"/>
  <c r="U46" i="181"/>
  <c r="V46" i="181"/>
  <c r="W46" i="181"/>
  <c r="X46" i="181"/>
  <c r="Y46" i="181"/>
  <c r="Z46" i="181"/>
  <c r="AA46" i="181"/>
  <c r="AB46" i="181"/>
  <c r="AC46" i="181"/>
  <c r="AD46" i="181"/>
  <c r="AE46" i="181"/>
  <c r="AF46" i="181"/>
  <c r="AG46" i="181"/>
  <c r="AH46" i="181"/>
  <c r="AI46" i="181"/>
  <c r="AJ46" i="181"/>
  <c r="AK46" i="181"/>
  <c r="AL46" i="181"/>
  <c r="AM46" i="181"/>
  <c r="AN46" i="181"/>
  <c r="AO46" i="181"/>
  <c r="AP46" i="181"/>
  <c r="AQ46" i="181"/>
  <c r="AR46" i="181"/>
  <c r="AS46" i="181"/>
  <c r="AT46" i="181"/>
  <c r="AU46" i="181"/>
  <c r="AV46" i="181"/>
  <c r="AW46" i="181"/>
  <c r="AX46" i="181"/>
  <c r="AY46" i="181"/>
  <c r="AZ46" i="181"/>
  <c r="BA46" i="181"/>
  <c r="A47" i="181"/>
  <c r="S47" i="181"/>
  <c r="T47" i="181"/>
  <c r="U47" i="181"/>
  <c r="V47" i="181"/>
  <c r="W47" i="181"/>
  <c r="X47" i="181"/>
  <c r="Y47" i="181"/>
  <c r="Z47" i="181"/>
  <c r="AA47" i="181"/>
  <c r="AB47" i="181"/>
  <c r="AC47" i="181"/>
  <c r="AD47" i="181"/>
  <c r="AE47" i="181"/>
  <c r="AF47" i="181"/>
  <c r="AG47" i="181"/>
  <c r="AH47" i="181"/>
  <c r="AI47" i="181"/>
  <c r="AJ47" i="181"/>
  <c r="AK47" i="181"/>
  <c r="AL47" i="181"/>
  <c r="AM47" i="181"/>
  <c r="AN47" i="181"/>
  <c r="AO47" i="181"/>
  <c r="AP47" i="181"/>
  <c r="AQ47" i="181"/>
  <c r="AR47" i="181"/>
  <c r="AS47" i="181"/>
  <c r="AT47" i="181"/>
  <c r="AU47" i="181"/>
  <c r="AV47" i="181"/>
  <c r="AW47" i="181"/>
  <c r="AX47" i="181"/>
  <c r="AY47" i="181"/>
  <c r="AZ47" i="181"/>
  <c r="BA47" i="181"/>
  <c r="A48" i="181"/>
  <c r="P48" i="181"/>
  <c r="Q48" i="181"/>
  <c r="T48" i="181"/>
  <c r="U48" i="181"/>
  <c r="V48" i="181"/>
  <c r="W48" i="181"/>
  <c r="X48" i="181"/>
  <c r="Y48" i="181"/>
  <c r="Z48" i="181"/>
  <c r="AA48" i="181"/>
  <c r="AB48" i="181"/>
  <c r="AC48" i="181"/>
  <c r="AD48" i="181"/>
  <c r="AE48" i="181"/>
  <c r="AF48" i="181"/>
  <c r="AG48" i="181"/>
  <c r="AH48" i="181"/>
  <c r="AI48" i="181"/>
  <c r="AJ48" i="181"/>
  <c r="AK48" i="181"/>
  <c r="AL48" i="181"/>
  <c r="AM48" i="181"/>
  <c r="AN48" i="181"/>
  <c r="AO48" i="181"/>
  <c r="AP48" i="181"/>
  <c r="AQ48" i="181"/>
  <c r="AR48" i="181"/>
  <c r="AS48" i="181"/>
  <c r="AT48" i="181"/>
  <c r="AU48" i="181"/>
  <c r="AV48" i="181"/>
  <c r="AW48" i="181"/>
  <c r="AX48" i="181"/>
  <c r="AY48" i="181"/>
  <c r="AZ48" i="181"/>
  <c r="BA48" i="181"/>
  <c r="A49" i="181"/>
  <c r="Q49" i="181"/>
  <c r="R49" i="181"/>
  <c r="T49" i="181"/>
  <c r="U49" i="181"/>
  <c r="V49" i="181"/>
  <c r="W49" i="181"/>
  <c r="X49" i="181"/>
  <c r="Y49" i="181"/>
  <c r="Z49" i="181"/>
  <c r="AA49" i="181"/>
  <c r="AB49" i="181"/>
  <c r="AC49" i="181"/>
  <c r="AD49" i="181"/>
  <c r="AE49" i="181"/>
  <c r="AF49" i="181"/>
  <c r="AG49" i="181"/>
  <c r="AH49" i="181"/>
  <c r="AI49" i="181"/>
  <c r="AJ49" i="181"/>
  <c r="AK49" i="181"/>
  <c r="AL49" i="181"/>
  <c r="AM49" i="181"/>
  <c r="AN49" i="181"/>
  <c r="AO49" i="181"/>
  <c r="AP49" i="181"/>
  <c r="AQ49" i="181"/>
  <c r="AR49" i="181"/>
  <c r="AS49" i="181"/>
  <c r="AT49" i="181"/>
  <c r="AU49" i="181"/>
  <c r="AV49" i="181"/>
  <c r="AW49" i="181"/>
  <c r="AX49" i="181"/>
  <c r="AY49" i="181"/>
  <c r="AZ49" i="181"/>
  <c r="BA49" i="181"/>
  <c r="A50" i="181"/>
  <c r="R50" i="181"/>
  <c r="S50" i="181"/>
  <c r="T50" i="181"/>
  <c r="U50" i="181"/>
  <c r="V50" i="181"/>
  <c r="W50" i="181"/>
  <c r="X50" i="181"/>
  <c r="Y50" i="181"/>
  <c r="Z50" i="181"/>
  <c r="AA50" i="181"/>
  <c r="AB50" i="181"/>
  <c r="AC50" i="181"/>
  <c r="AD50" i="181"/>
  <c r="AE50" i="181"/>
  <c r="AF50" i="181"/>
  <c r="AG50" i="181"/>
  <c r="AH50" i="181"/>
  <c r="AI50" i="181"/>
  <c r="AJ50" i="181"/>
  <c r="AK50" i="181"/>
  <c r="AL50" i="181"/>
  <c r="AM50" i="181"/>
  <c r="AN50" i="181"/>
  <c r="AO50" i="181"/>
  <c r="AP50" i="181"/>
  <c r="AQ50" i="181"/>
  <c r="AR50" i="181"/>
  <c r="AS50" i="181"/>
  <c r="AT50" i="181"/>
  <c r="AU50" i="181"/>
  <c r="AV50" i="181"/>
  <c r="AW50" i="181"/>
  <c r="AX50" i="181"/>
  <c r="AY50" i="181"/>
  <c r="AZ50" i="181"/>
  <c r="BA50" i="181"/>
  <c r="A51" i="181"/>
  <c r="P51" i="181"/>
  <c r="S51" i="181"/>
  <c r="T51" i="181"/>
  <c r="U51" i="181"/>
  <c r="V51" i="181"/>
  <c r="W51" i="181"/>
  <c r="X51" i="181"/>
  <c r="Y51" i="181"/>
  <c r="Z51" i="181"/>
  <c r="AA51" i="181"/>
  <c r="AB51" i="181"/>
  <c r="AC51" i="181"/>
  <c r="AD51" i="181"/>
  <c r="AE51" i="181"/>
  <c r="AF51" i="181"/>
  <c r="AG51" i="181"/>
  <c r="AH51" i="181"/>
  <c r="AI51" i="181"/>
  <c r="AJ51" i="181"/>
  <c r="AK51" i="181"/>
  <c r="AL51" i="181"/>
  <c r="AM51" i="181"/>
  <c r="AN51" i="181"/>
  <c r="AO51" i="181"/>
  <c r="AP51" i="181"/>
  <c r="AQ51" i="181"/>
  <c r="AR51" i="181"/>
  <c r="AS51" i="181"/>
  <c r="AT51" i="181"/>
  <c r="AU51" i="181"/>
  <c r="AV51" i="181"/>
  <c r="AW51" i="181"/>
  <c r="AX51" i="181"/>
  <c r="AY51" i="181"/>
  <c r="AZ51" i="181"/>
  <c r="BA51" i="181"/>
  <c r="A52" i="181"/>
  <c r="P52" i="181"/>
  <c r="Q52" i="181"/>
  <c r="T52" i="181"/>
  <c r="U52" i="181"/>
  <c r="V52" i="181"/>
  <c r="W52" i="181"/>
  <c r="X52" i="181"/>
  <c r="Y52" i="181"/>
  <c r="Z52" i="181"/>
  <c r="AA52" i="181"/>
  <c r="AB52" i="181"/>
  <c r="AC52" i="181"/>
  <c r="AD52" i="181"/>
  <c r="AE52" i="181"/>
  <c r="AF52" i="181"/>
  <c r="AG52" i="181"/>
  <c r="AH52" i="181"/>
  <c r="AI52" i="181"/>
  <c r="AJ52" i="181"/>
  <c r="AK52" i="181"/>
  <c r="AL52" i="181"/>
  <c r="AM52" i="181"/>
  <c r="AN52" i="181"/>
  <c r="AO52" i="181"/>
  <c r="AP52" i="181"/>
  <c r="AQ52" i="181"/>
  <c r="AR52" i="181"/>
  <c r="AS52" i="181"/>
  <c r="AT52" i="181"/>
  <c r="AU52" i="181"/>
  <c r="AV52" i="181"/>
  <c r="AW52" i="181"/>
  <c r="AX52" i="181"/>
  <c r="AY52" i="181"/>
  <c r="AZ52" i="181"/>
  <c r="BA52" i="181"/>
  <c r="A53" i="181"/>
  <c r="Q53" i="181"/>
  <c r="R53" i="181"/>
  <c r="T53" i="181"/>
  <c r="U53" i="181"/>
  <c r="V53" i="181"/>
  <c r="W53" i="181"/>
  <c r="X53" i="181"/>
  <c r="Y53" i="181"/>
  <c r="Z53" i="181"/>
  <c r="AA53" i="181"/>
  <c r="AB53" i="181"/>
  <c r="AC53" i="181"/>
  <c r="AD53" i="181"/>
  <c r="AE53" i="181"/>
  <c r="AF53" i="181"/>
  <c r="AG53" i="181"/>
  <c r="AH53" i="181"/>
  <c r="AI53" i="181"/>
  <c r="AJ53" i="181"/>
  <c r="AK53" i="181"/>
  <c r="AL53" i="181"/>
  <c r="AM53" i="181"/>
  <c r="AN53" i="181"/>
  <c r="AO53" i="181"/>
  <c r="AP53" i="181"/>
  <c r="AQ53" i="181"/>
  <c r="AR53" i="181"/>
  <c r="AS53" i="181"/>
  <c r="AT53" i="181"/>
  <c r="AU53" i="181"/>
  <c r="AV53" i="181"/>
  <c r="AW53" i="181"/>
  <c r="AX53" i="181"/>
  <c r="AY53" i="181"/>
  <c r="AZ53" i="181"/>
  <c r="BA53" i="181"/>
  <c r="A54" i="181"/>
  <c r="R54" i="181"/>
  <c r="S54" i="181"/>
  <c r="T54" i="181"/>
  <c r="U54" i="181"/>
  <c r="V54" i="181"/>
  <c r="W54" i="181"/>
  <c r="X54" i="181"/>
  <c r="Y54" i="181"/>
  <c r="Z54" i="181"/>
  <c r="AA54" i="181"/>
  <c r="AB54" i="181"/>
  <c r="AC54" i="181"/>
  <c r="AD54" i="181"/>
  <c r="AE54" i="181"/>
  <c r="AF54" i="181"/>
  <c r="AG54" i="181"/>
  <c r="AH54" i="181"/>
  <c r="AI54" i="181"/>
  <c r="AJ54" i="181"/>
  <c r="AK54" i="181"/>
  <c r="AL54" i="181"/>
  <c r="AM54" i="181"/>
  <c r="AN54" i="181"/>
  <c r="AO54" i="181"/>
  <c r="AP54" i="181"/>
  <c r="AQ54" i="181"/>
  <c r="AR54" i="181"/>
  <c r="AS54" i="181"/>
  <c r="AT54" i="181"/>
  <c r="AU54" i="181"/>
  <c r="AV54" i="181"/>
  <c r="AW54" i="181"/>
  <c r="AX54" i="181"/>
  <c r="AY54" i="181"/>
  <c r="AZ54" i="181"/>
  <c r="BA54" i="181"/>
  <c r="A55" i="181"/>
  <c r="P55" i="181"/>
  <c r="S55" i="181"/>
  <c r="T55" i="181"/>
  <c r="U55" i="181"/>
  <c r="V55" i="181"/>
  <c r="W55" i="181"/>
  <c r="X55" i="181"/>
  <c r="Y55" i="181"/>
  <c r="Z55" i="181"/>
  <c r="AA55" i="181"/>
  <c r="AB55" i="181"/>
  <c r="AC55" i="181"/>
  <c r="AD55" i="181"/>
  <c r="AE55" i="181"/>
  <c r="AF55" i="181"/>
  <c r="AG55" i="181"/>
  <c r="AH55" i="181"/>
  <c r="AI55" i="181"/>
  <c r="AJ55" i="181"/>
  <c r="AK55" i="181"/>
  <c r="AL55" i="181"/>
  <c r="AM55" i="181"/>
  <c r="AN55" i="181"/>
  <c r="AO55" i="181"/>
  <c r="AP55" i="181"/>
  <c r="AQ55" i="181"/>
  <c r="AR55" i="181"/>
  <c r="AS55" i="181"/>
  <c r="AT55" i="181"/>
  <c r="AU55" i="181"/>
  <c r="AV55" i="181"/>
  <c r="AW55" i="181"/>
  <c r="AX55" i="181"/>
  <c r="AY55" i="181"/>
  <c r="AZ55" i="181"/>
  <c r="BA55" i="181"/>
  <c r="A56" i="181"/>
  <c r="P56" i="181"/>
  <c r="Q56" i="181"/>
  <c r="R56" i="181"/>
  <c r="S56" i="181"/>
  <c r="T56" i="181"/>
  <c r="U56" i="181"/>
  <c r="V56" i="181"/>
  <c r="W56" i="181"/>
  <c r="X56" i="181"/>
  <c r="Y56" i="181"/>
  <c r="Z56" i="181"/>
  <c r="AA56" i="181"/>
  <c r="AB56" i="181"/>
  <c r="AC56" i="181"/>
  <c r="AD56" i="181"/>
  <c r="AE56" i="181"/>
  <c r="AF56" i="181"/>
  <c r="AG56" i="181"/>
  <c r="AH56" i="181"/>
  <c r="AI56" i="181"/>
  <c r="AJ56" i="181"/>
  <c r="AK56" i="181"/>
  <c r="AL56" i="181"/>
  <c r="AM56" i="181"/>
  <c r="AN56" i="181"/>
  <c r="AO56" i="181"/>
  <c r="AP56" i="181"/>
  <c r="AQ56" i="181"/>
  <c r="AR56" i="181"/>
  <c r="AS56" i="181"/>
  <c r="AT56" i="181"/>
  <c r="AU56" i="181"/>
  <c r="AV56" i="181"/>
  <c r="AW56" i="181"/>
  <c r="AX56" i="181"/>
  <c r="AY56" i="181"/>
  <c r="AZ56" i="181"/>
  <c r="BA56" i="181"/>
  <c r="A57" i="181"/>
  <c r="Q57" i="181"/>
  <c r="R57" i="181"/>
  <c r="T57" i="181"/>
  <c r="U57" i="181"/>
  <c r="V57" i="181"/>
  <c r="W57" i="181"/>
  <c r="X57" i="181"/>
  <c r="Y57" i="181"/>
  <c r="Z57" i="181"/>
  <c r="AA57" i="181"/>
  <c r="AB57" i="181"/>
  <c r="AC57" i="181"/>
  <c r="AD57" i="181"/>
  <c r="AE57" i="181"/>
  <c r="AF57" i="181"/>
  <c r="AG57" i="181"/>
  <c r="AH57" i="181"/>
  <c r="AI57" i="181"/>
  <c r="AJ57" i="181"/>
  <c r="AK57" i="181"/>
  <c r="AL57" i="181"/>
  <c r="AM57" i="181"/>
  <c r="AN57" i="181"/>
  <c r="AO57" i="181"/>
  <c r="AP57" i="181"/>
  <c r="AQ57" i="181"/>
  <c r="AR57" i="181"/>
  <c r="AS57" i="181"/>
  <c r="AT57" i="181"/>
  <c r="AU57" i="181"/>
  <c r="AV57" i="181"/>
  <c r="AW57" i="181"/>
  <c r="AX57" i="181"/>
  <c r="AY57" i="181"/>
  <c r="AZ57" i="181"/>
  <c r="BA57" i="181"/>
  <c r="A58" i="181"/>
  <c r="R58" i="181"/>
  <c r="S58" i="181"/>
  <c r="T58" i="181"/>
  <c r="U58" i="181"/>
  <c r="V58" i="181"/>
  <c r="W58" i="181"/>
  <c r="X58" i="181"/>
  <c r="Y58" i="181"/>
  <c r="Z58" i="181"/>
  <c r="AA58" i="181"/>
  <c r="AB58" i="181"/>
  <c r="AC58" i="181"/>
  <c r="AD58" i="181"/>
  <c r="AE58" i="181"/>
  <c r="AF58" i="181"/>
  <c r="AG58" i="181"/>
  <c r="AH58" i="181"/>
  <c r="AI58" i="181"/>
  <c r="AJ58" i="181"/>
  <c r="AK58" i="181"/>
  <c r="AL58" i="181"/>
  <c r="AM58" i="181"/>
  <c r="AN58" i="181"/>
  <c r="AO58" i="181"/>
  <c r="AP58" i="181"/>
  <c r="AQ58" i="181"/>
  <c r="AR58" i="181"/>
  <c r="AS58" i="181"/>
  <c r="AT58" i="181"/>
  <c r="AU58" i="181"/>
  <c r="AV58" i="181"/>
  <c r="AW58" i="181"/>
  <c r="AX58" i="181"/>
  <c r="AY58" i="181"/>
  <c r="AZ58" i="181"/>
  <c r="BA58" i="181"/>
  <c r="A59" i="181"/>
  <c r="P59" i="181"/>
  <c r="S59" i="181"/>
  <c r="T59" i="181"/>
  <c r="U59" i="181"/>
  <c r="V59" i="181"/>
  <c r="W59" i="181"/>
  <c r="X59" i="181"/>
  <c r="Y59" i="181"/>
  <c r="Z59" i="181"/>
  <c r="AA59" i="181"/>
  <c r="AB59" i="181"/>
  <c r="AC59" i="181"/>
  <c r="AD59" i="181"/>
  <c r="AE59" i="181"/>
  <c r="AF59" i="181"/>
  <c r="AG59" i="181"/>
  <c r="AH59" i="181"/>
  <c r="AI59" i="181"/>
  <c r="AJ59" i="181"/>
  <c r="AK59" i="181"/>
  <c r="AL59" i="181"/>
  <c r="AM59" i="181"/>
  <c r="AN59" i="181"/>
  <c r="AO59" i="181"/>
  <c r="AP59" i="181"/>
  <c r="AQ59" i="181"/>
  <c r="AR59" i="181"/>
  <c r="AS59" i="181"/>
  <c r="AT59" i="181"/>
  <c r="AU59" i="181"/>
  <c r="AV59" i="181"/>
  <c r="AW59" i="181"/>
  <c r="AX59" i="181"/>
  <c r="AY59" i="181"/>
  <c r="AZ59" i="181"/>
  <c r="BA59" i="181"/>
  <c r="A60" i="181"/>
  <c r="P60" i="181"/>
  <c r="Q60" i="181"/>
  <c r="T60" i="181"/>
  <c r="U60" i="181"/>
  <c r="V60" i="181"/>
  <c r="W60" i="181"/>
  <c r="X60" i="181"/>
  <c r="Y60" i="181"/>
  <c r="Z60" i="181"/>
  <c r="AA60" i="181"/>
  <c r="AB60" i="181"/>
  <c r="AC60" i="181"/>
  <c r="AD60" i="181"/>
  <c r="AE60" i="181"/>
  <c r="AF60" i="181"/>
  <c r="AG60" i="181"/>
  <c r="AH60" i="181"/>
  <c r="AI60" i="181"/>
  <c r="AJ60" i="181"/>
  <c r="AK60" i="181"/>
  <c r="AL60" i="181"/>
  <c r="AM60" i="181"/>
  <c r="AN60" i="181"/>
  <c r="AO60" i="181"/>
  <c r="AP60" i="181"/>
  <c r="AQ60" i="181"/>
  <c r="AR60" i="181"/>
  <c r="AS60" i="181"/>
  <c r="AT60" i="181"/>
  <c r="AU60" i="181"/>
  <c r="AV60" i="181"/>
  <c r="AW60" i="181"/>
  <c r="AX60" i="181"/>
  <c r="AY60" i="181"/>
  <c r="AZ60" i="181"/>
  <c r="BA60" i="181"/>
  <c r="A61" i="181"/>
  <c r="Q61" i="181"/>
  <c r="R61" i="181"/>
  <c r="T61" i="181"/>
  <c r="U61" i="181"/>
  <c r="V61" i="181"/>
  <c r="W61" i="181"/>
  <c r="X61" i="181"/>
  <c r="Y61" i="181"/>
  <c r="Z61" i="181"/>
  <c r="AA61" i="181"/>
  <c r="AB61" i="181"/>
  <c r="AC61" i="181"/>
  <c r="AD61" i="181"/>
  <c r="AE61" i="181"/>
  <c r="AF61" i="181"/>
  <c r="AG61" i="181"/>
  <c r="AH61" i="181"/>
  <c r="AI61" i="181"/>
  <c r="AJ61" i="181"/>
  <c r="AK61" i="181"/>
  <c r="AL61" i="181"/>
  <c r="AM61" i="181"/>
  <c r="AN61" i="181"/>
  <c r="AO61" i="181"/>
  <c r="AP61" i="181"/>
  <c r="AQ61" i="181"/>
  <c r="AR61" i="181"/>
  <c r="AS61" i="181"/>
  <c r="AT61" i="181"/>
  <c r="AU61" i="181"/>
  <c r="AV61" i="181"/>
  <c r="AW61" i="181"/>
  <c r="AX61" i="181"/>
  <c r="AY61" i="181"/>
  <c r="AZ61" i="181"/>
  <c r="BA61" i="181"/>
  <c r="A62" i="181"/>
  <c r="R62" i="181"/>
  <c r="S62" i="181"/>
  <c r="T62" i="181"/>
  <c r="U62" i="181"/>
  <c r="V62" i="181"/>
  <c r="W62" i="181"/>
  <c r="X62" i="181"/>
  <c r="Y62" i="181"/>
  <c r="Z62" i="181"/>
  <c r="AA62" i="181"/>
  <c r="AB62" i="181"/>
  <c r="AC62" i="181"/>
  <c r="AD62" i="181"/>
  <c r="AE62" i="181"/>
  <c r="AF62" i="181"/>
  <c r="AG62" i="181"/>
  <c r="AH62" i="181"/>
  <c r="AI62" i="181"/>
  <c r="AJ62" i="181"/>
  <c r="AK62" i="181"/>
  <c r="AL62" i="181"/>
  <c r="AM62" i="181"/>
  <c r="AN62" i="181"/>
  <c r="AO62" i="181"/>
  <c r="AP62" i="181"/>
  <c r="AQ62" i="181"/>
  <c r="AR62" i="181"/>
  <c r="AS62" i="181"/>
  <c r="AT62" i="181"/>
  <c r="AU62" i="181"/>
  <c r="AV62" i="181"/>
  <c r="AW62" i="181"/>
  <c r="AX62" i="181"/>
  <c r="AY62" i="181"/>
  <c r="AZ62" i="181"/>
  <c r="BA62" i="181"/>
  <c r="A63" i="181"/>
  <c r="P63" i="181"/>
  <c r="S63" i="181"/>
  <c r="T63" i="181"/>
  <c r="U63" i="181"/>
  <c r="V63" i="181"/>
  <c r="W63" i="181"/>
  <c r="X63" i="181"/>
  <c r="Y63" i="181"/>
  <c r="Z63" i="181"/>
  <c r="AA63" i="181"/>
  <c r="AB63" i="181"/>
  <c r="AC63" i="181"/>
  <c r="AD63" i="181"/>
  <c r="AE63" i="181"/>
  <c r="AF63" i="181"/>
  <c r="AG63" i="181"/>
  <c r="AH63" i="181"/>
  <c r="AI63" i="181"/>
  <c r="AJ63" i="181"/>
  <c r="AK63" i="181"/>
  <c r="AL63" i="181"/>
  <c r="AM63" i="181"/>
  <c r="AN63" i="181"/>
  <c r="AO63" i="181"/>
  <c r="AP63" i="181"/>
  <c r="AQ63" i="181"/>
  <c r="AR63" i="181"/>
  <c r="AS63" i="181"/>
  <c r="AT63" i="181"/>
  <c r="AU63" i="181"/>
  <c r="AV63" i="181"/>
  <c r="AW63" i="181"/>
  <c r="AX63" i="181"/>
  <c r="AY63" i="181"/>
  <c r="AZ63" i="181"/>
  <c r="BA63" i="181"/>
  <c r="A64" i="181"/>
  <c r="P64" i="181"/>
  <c r="Q64" i="181"/>
  <c r="T64" i="181"/>
  <c r="U64" i="181"/>
  <c r="V64" i="181"/>
  <c r="W64" i="181"/>
  <c r="X64" i="181"/>
  <c r="Y64" i="181"/>
  <c r="Z64" i="181"/>
  <c r="AA64" i="181"/>
  <c r="AB64" i="181"/>
  <c r="AC64" i="181"/>
  <c r="AD64" i="181"/>
  <c r="AE64" i="181"/>
  <c r="AF64" i="181"/>
  <c r="AG64" i="181"/>
  <c r="AH64" i="181"/>
  <c r="AI64" i="181"/>
  <c r="AJ64" i="181"/>
  <c r="AK64" i="181"/>
  <c r="AL64" i="181"/>
  <c r="AM64" i="181"/>
  <c r="AN64" i="181"/>
  <c r="AO64" i="181"/>
  <c r="AP64" i="181"/>
  <c r="AQ64" i="181"/>
  <c r="AR64" i="181"/>
  <c r="AS64" i="181"/>
  <c r="AT64" i="181"/>
  <c r="AU64" i="181"/>
  <c r="AV64" i="181"/>
  <c r="AW64" i="181"/>
  <c r="AX64" i="181"/>
  <c r="AY64" i="181"/>
  <c r="AZ64" i="181"/>
  <c r="BA64" i="181"/>
  <c r="A65" i="181"/>
  <c r="Q65" i="181"/>
  <c r="R65" i="181"/>
  <c r="T65" i="181"/>
  <c r="U65" i="181"/>
  <c r="V65" i="181"/>
  <c r="W65" i="181"/>
  <c r="X65" i="181"/>
  <c r="Y65" i="181"/>
  <c r="Z65" i="181"/>
  <c r="AA65" i="181"/>
  <c r="AB65" i="181"/>
  <c r="AC65" i="181"/>
  <c r="AD65" i="181"/>
  <c r="AE65" i="181"/>
  <c r="AF65" i="181"/>
  <c r="AG65" i="181"/>
  <c r="AH65" i="181"/>
  <c r="AI65" i="181"/>
  <c r="AJ65" i="181"/>
  <c r="AK65" i="181"/>
  <c r="AL65" i="181"/>
  <c r="AM65" i="181"/>
  <c r="AN65" i="181"/>
  <c r="AO65" i="181"/>
  <c r="AP65" i="181"/>
  <c r="AQ65" i="181"/>
  <c r="AR65" i="181"/>
  <c r="AS65" i="181"/>
  <c r="AT65" i="181"/>
  <c r="AU65" i="181"/>
  <c r="AV65" i="181"/>
  <c r="AW65" i="181"/>
  <c r="AX65" i="181"/>
  <c r="AY65" i="181"/>
  <c r="AZ65" i="181"/>
  <c r="BA65" i="181"/>
  <c r="A66" i="181"/>
  <c r="R66" i="181"/>
  <c r="S66" i="181"/>
  <c r="T66" i="181"/>
  <c r="U66" i="181"/>
  <c r="V66" i="181"/>
  <c r="W66" i="181"/>
  <c r="X66" i="181"/>
  <c r="Y66" i="181"/>
  <c r="Z66" i="181"/>
  <c r="AA66" i="181"/>
  <c r="AB66" i="181"/>
  <c r="AC66" i="181"/>
  <c r="AD66" i="181"/>
  <c r="AE66" i="181"/>
  <c r="AF66" i="181"/>
  <c r="AG66" i="181"/>
  <c r="AH66" i="181"/>
  <c r="AI66" i="181"/>
  <c r="AJ66" i="181"/>
  <c r="AK66" i="181"/>
  <c r="AL66" i="181"/>
  <c r="AM66" i="181"/>
  <c r="AN66" i="181"/>
  <c r="AO66" i="181"/>
  <c r="AP66" i="181"/>
  <c r="AQ66" i="181"/>
  <c r="AR66" i="181"/>
  <c r="AS66" i="181"/>
  <c r="AT66" i="181"/>
  <c r="AU66" i="181"/>
  <c r="AV66" i="181"/>
  <c r="AW66" i="181"/>
  <c r="AX66" i="181"/>
  <c r="AY66" i="181"/>
  <c r="AZ66" i="181"/>
  <c r="BA66" i="181"/>
  <c r="A67" i="181"/>
  <c r="P67" i="181"/>
  <c r="S67" i="181"/>
  <c r="T67" i="181"/>
  <c r="U67" i="181"/>
  <c r="V67" i="181"/>
  <c r="W67" i="181"/>
  <c r="X67" i="181"/>
  <c r="Y67" i="181"/>
  <c r="Z67" i="181"/>
  <c r="AA67" i="181"/>
  <c r="AB67" i="181"/>
  <c r="AC67" i="181"/>
  <c r="AD67" i="181"/>
  <c r="AE67" i="181"/>
  <c r="AF67" i="181"/>
  <c r="AG67" i="181"/>
  <c r="AH67" i="181"/>
  <c r="AI67" i="181"/>
  <c r="AJ67" i="181"/>
  <c r="AK67" i="181"/>
  <c r="AL67" i="181"/>
  <c r="AM67" i="181"/>
  <c r="AN67" i="181"/>
  <c r="AO67" i="181"/>
  <c r="AP67" i="181"/>
  <c r="AQ67" i="181"/>
  <c r="AR67" i="181"/>
  <c r="AS67" i="181"/>
  <c r="AT67" i="181"/>
  <c r="AU67" i="181"/>
  <c r="AV67" i="181"/>
  <c r="AW67" i="181"/>
  <c r="AX67" i="181"/>
  <c r="AY67" i="181"/>
  <c r="AZ67" i="181"/>
  <c r="BA67" i="181"/>
  <c r="A68" i="181"/>
  <c r="P68" i="181"/>
  <c r="Q68" i="181"/>
  <c r="T68" i="181"/>
  <c r="U68" i="181"/>
  <c r="V68" i="181"/>
  <c r="W68" i="181"/>
  <c r="X68" i="181"/>
  <c r="Y68" i="181"/>
  <c r="Z68" i="181"/>
  <c r="AA68" i="181"/>
  <c r="AB68" i="181"/>
  <c r="AC68" i="181"/>
  <c r="AD68" i="181"/>
  <c r="AE68" i="181"/>
  <c r="AF68" i="181"/>
  <c r="AG68" i="181"/>
  <c r="AH68" i="181"/>
  <c r="AI68" i="181"/>
  <c r="AJ68" i="181"/>
  <c r="AK68" i="181"/>
  <c r="AL68" i="181"/>
  <c r="AM68" i="181"/>
  <c r="AN68" i="181"/>
  <c r="AO68" i="181"/>
  <c r="AP68" i="181"/>
  <c r="AQ68" i="181"/>
  <c r="AR68" i="181"/>
  <c r="AS68" i="181"/>
  <c r="AT68" i="181"/>
  <c r="AU68" i="181"/>
  <c r="AV68" i="181"/>
  <c r="AW68" i="181"/>
  <c r="AX68" i="181"/>
  <c r="AY68" i="181"/>
  <c r="AZ68" i="181"/>
  <c r="BA68" i="181"/>
  <c r="A69" i="181"/>
  <c r="P69" i="181"/>
  <c r="Q69" i="181"/>
  <c r="R69" i="181"/>
  <c r="S69" i="181"/>
  <c r="T69" i="181"/>
  <c r="U69" i="181"/>
  <c r="V69" i="181"/>
  <c r="W69" i="181"/>
  <c r="X69" i="181"/>
  <c r="Y69" i="181"/>
  <c r="Z69" i="181"/>
  <c r="AA69" i="181"/>
  <c r="AB69" i="181"/>
  <c r="AC69" i="181"/>
  <c r="AD69" i="181"/>
  <c r="AE69" i="181"/>
  <c r="AF69" i="181"/>
  <c r="AG69" i="181"/>
  <c r="AH69" i="181"/>
  <c r="AI69" i="181"/>
  <c r="AJ69" i="181"/>
  <c r="AK69" i="181"/>
  <c r="AL69" i="181"/>
  <c r="AM69" i="181"/>
  <c r="AN69" i="181"/>
  <c r="AO69" i="181"/>
  <c r="AP69" i="181"/>
  <c r="AQ69" i="181"/>
  <c r="AR69" i="181"/>
  <c r="AS69" i="181"/>
  <c r="AT69" i="181"/>
  <c r="AU69" i="181"/>
  <c r="AV69" i="181"/>
  <c r="AW69" i="181"/>
  <c r="AX69" i="181"/>
  <c r="AY69" i="181"/>
  <c r="AZ69" i="181"/>
  <c r="BA69" i="181"/>
  <c r="A70" i="181"/>
  <c r="P70" i="181"/>
  <c r="Q70" i="181"/>
  <c r="R70" i="181"/>
  <c r="S70" i="181"/>
  <c r="T70" i="181"/>
  <c r="U70" i="181"/>
  <c r="V70" i="181"/>
  <c r="W70" i="181"/>
  <c r="X70" i="181"/>
  <c r="Y70" i="181"/>
  <c r="Z70" i="181"/>
  <c r="AA70" i="181"/>
  <c r="AB70" i="181"/>
  <c r="AC70" i="181"/>
  <c r="AD70" i="181"/>
  <c r="AE70" i="181"/>
  <c r="AF70" i="181"/>
  <c r="AG70" i="181"/>
  <c r="AH70" i="181"/>
  <c r="AI70" i="181"/>
  <c r="AJ70" i="181"/>
  <c r="AK70" i="181"/>
  <c r="AL70" i="181"/>
  <c r="AM70" i="181"/>
  <c r="AN70" i="181"/>
  <c r="AO70" i="181"/>
  <c r="AP70" i="181"/>
  <c r="AQ70" i="181"/>
  <c r="AR70" i="181"/>
  <c r="AS70" i="181"/>
  <c r="AT70" i="181"/>
  <c r="AU70" i="181"/>
  <c r="AV70" i="181"/>
  <c r="AW70" i="181"/>
  <c r="AX70" i="181"/>
  <c r="AY70" i="181"/>
  <c r="AZ70" i="181"/>
  <c r="BA70" i="181"/>
  <c r="A71" i="181"/>
  <c r="P71" i="181"/>
  <c r="Q71" i="181"/>
  <c r="R71" i="181"/>
  <c r="S71" i="181"/>
  <c r="T71" i="181"/>
  <c r="U71" i="181"/>
  <c r="V71" i="181"/>
  <c r="W71" i="181"/>
  <c r="X71" i="181"/>
  <c r="Y71" i="181"/>
  <c r="Z71" i="181"/>
  <c r="AA71" i="181"/>
  <c r="AB71" i="181"/>
  <c r="AC71" i="181"/>
  <c r="AD71" i="181"/>
  <c r="AE71" i="181"/>
  <c r="AF71" i="181"/>
  <c r="AG71" i="181"/>
  <c r="AH71" i="181"/>
  <c r="AI71" i="181"/>
  <c r="AJ71" i="181"/>
  <c r="AK71" i="181"/>
  <c r="AL71" i="181"/>
  <c r="AM71" i="181"/>
  <c r="AN71" i="181"/>
  <c r="AO71" i="181"/>
  <c r="AP71" i="181"/>
  <c r="AQ71" i="181"/>
  <c r="AR71" i="181"/>
  <c r="AS71" i="181"/>
  <c r="AT71" i="181"/>
  <c r="AU71" i="181"/>
  <c r="AV71" i="181"/>
  <c r="AW71" i="181"/>
  <c r="AX71" i="181"/>
  <c r="AY71" i="181"/>
  <c r="AZ71" i="181"/>
  <c r="BA71" i="181"/>
  <c r="A72" i="181"/>
  <c r="P72" i="181"/>
  <c r="Q72" i="181"/>
  <c r="R72" i="181"/>
  <c r="S72" i="181"/>
  <c r="T72" i="181"/>
  <c r="U72" i="181"/>
  <c r="V72" i="181"/>
  <c r="W72" i="181"/>
  <c r="X72" i="181"/>
  <c r="Y72" i="181"/>
  <c r="Z72" i="181"/>
  <c r="AA72" i="181"/>
  <c r="AB72" i="181"/>
  <c r="AC72" i="181"/>
  <c r="AD72" i="181"/>
  <c r="AE72" i="181"/>
  <c r="AF72" i="181"/>
  <c r="AG72" i="181"/>
  <c r="AH72" i="181"/>
  <c r="AI72" i="181"/>
  <c r="AJ72" i="181"/>
  <c r="AK72" i="181"/>
  <c r="AL72" i="181"/>
  <c r="AM72" i="181"/>
  <c r="AN72" i="181"/>
  <c r="AO72" i="181"/>
  <c r="AP72" i="181"/>
  <c r="AQ72" i="181"/>
  <c r="AR72" i="181"/>
  <c r="AS72" i="181"/>
  <c r="AT72" i="181"/>
  <c r="AU72" i="181"/>
  <c r="AV72" i="181"/>
  <c r="AW72" i="181"/>
  <c r="AX72" i="181"/>
  <c r="AY72" i="181"/>
  <c r="AZ72" i="181"/>
  <c r="BA72" i="181"/>
  <c r="A73" i="181"/>
  <c r="P73" i="181"/>
  <c r="Q73" i="181"/>
  <c r="R73" i="181"/>
  <c r="S73" i="181"/>
  <c r="T73" i="181"/>
  <c r="U73" i="181"/>
  <c r="V73" i="181"/>
  <c r="W73" i="181"/>
  <c r="X73" i="181"/>
  <c r="Y73" i="181"/>
  <c r="Z73" i="181"/>
  <c r="AA73" i="181"/>
  <c r="AB73" i="181"/>
  <c r="AC73" i="181"/>
  <c r="AD73" i="181"/>
  <c r="AE73" i="181"/>
  <c r="AF73" i="181"/>
  <c r="AG73" i="181"/>
  <c r="AH73" i="181"/>
  <c r="AI73" i="181"/>
  <c r="AJ73" i="181"/>
  <c r="AK73" i="181"/>
  <c r="AL73" i="181"/>
  <c r="AM73" i="181"/>
  <c r="AN73" i="181"/>
  <c r="AO73" i="181"/>
  <c r="AP73" i="181"/>
  <c r="AQ73" i="181"/>
  <c r="AR73" i="181"/>
  <c r="AS73" i="181"/>
  <c r="AT73" i="181"/>
  <c r="AU73" i="181"/>
  <c r="AV73" i="181"/>
  <c r="AW73" i="181"/>
  <c r="AX73" i="181"/>
  <c r="AY73" i="181"/>
  <c r="AZ73" i="181"/>
  <c r="BA73" i="181"/>
  <c r="A74" i="181"/>
  <c r="P74" i="181"/>
  <c r="Q74" i="181"/>
  <c r="R74" i="181"/>
  <c r="S74" i="181"/>
  <c r="T74" i="181"/>
  <c r="U74" i="181"/>
  <c r="V74" i="181"/>
  <c r="W74" i="181"/>
  <c r="X74" i="181"/>
  <c r="Y74" i="181"/>
  <c r="Z74" i="181"/>
  <c r="AA74" i="181"/>
  <c r="AB74" i="181"/>
  <c r="AC74" i="181"/>
  <c r="AD74" i="181"/>
  <c r="AE74" i="181"/>
  <c r="AF74" i="181"/>
  <c r="AG74" i="181"/>
  <c r="AH74" i="181"/>
  <c r="AI74" i="181"/>
  <c r="AJ74" i="181"/>
  <c r="AK74" i="181"/>
  <c r="AL74" i="181"/>
  <c r="AM74" i="181"/>
  <c r="AN74" i="181"/>
  <c r="AO74" i="181"/>
  <c r="AP74" i="181"/>
  <c r="AQ74" i="181"/>
  <c r="AR74" i="181"/>
  <c r="AS74" i="181"/>
  <c r="AT74" i="181"/>
  <c r="AU74" i="181"/>
  <c r="AV74" i="181"/>
  <c r="AW74" i="181"/>
  <c r="AX74" i="181"/>
  <c r="AY74" i="181"/>
  <c r="AZ74" i="181"/>
  <c r="BA74" i="181"/>
  <c r="A75" i="181"/>
  <c r="P75" i="181"/>
  <c r="Q75" i="181"/>
  <c r="R75" i="181"/>
  <c r="S75" i="181"/>
  <c r="T75" i="181"/>
  <c r="U75" i="181"/>
  <c r="V75" i="181"/>
  <c r="W75" i="181"/>
  <c r="X75" i="181"/>
  <c r="Y75" i="181"/>
  <c r="Z75" i="181"/>
  <c r="AA75" i="181"/>
  <c r="AB75" i="181"/>
  <c r="AC75" i="181"/>
  <c r="AD75" i="181"/>
  <c r="AE75" i="181"/>
  <c r="AF75" i="181"/>
  <c r="AG75" i="181"/>
  <c r="AH75" i="181"/>
  <c r="AI75" i="181"/>
  <c r="AJ75" i="181"/>
  <c r="AK75" i="181"/>
  <c r="AL75" i="181"/>
  <c r="AM75" i="181"/>
  <c r="AN75" i="181"/>
  <c r="AO75" i="181"/>
  <c r="AP75" i="181"/>
  <c r="AQ75" i="181"/>
  <c r="AR75" i="181"/>
  <c r="AS75" i="181"/>
  <c r="AT75" i="181"/>
  <c r="AU75" i="181"/>
  <c r="AV75" i="181"/>
  <c r="AW75" i="181"/>
  <c r="AX75" i="181"/>
  <c r="AY75" i="181"/>
  <c r="AZ75" i="181"/>
  <c r="BA75" i="181"/>
  <c r="A76" i="181"/>
  <c r="P76" i="181"/>
  <c r="Q76" i="181"/>
  <c r="R76" i="181"/>
  <c r="S76" i="181"/>
  <c r="T76" i="181"/>
  <c r="U76" i="181"/>
  <c r="V76" i="181"/>
  <c r="W76" i="181"/>
  <c r="X76" i="181"/>
  <c r="Y76" i="181"/>
  <c r="Z76" i="181"/>
  <c r="AA76" i="181"/>
  <c r="AB76" i="181"/>
  <c r="AC76" i="181"/>
  <c r="AD76" i="181"/>
  <c r="AE76" i="181"/>
  <c r="AF76" i="181"/>
  <c r="AG76" i="181"/>
  <c r="AH76" i="181"/>
  <c r="AI76" i="181"/>
  <c r="AJ76" i="181"/>
  <c r="AK76" i="181"/>
  <c r="AL76" i="181"/>
  <c r="AM76" i="181"/>
  <c r="AN76" i="181"/>
  <c r="AO76" i="181"/>
  <c r="AP76" i="181"/>
  <c r="AQ76" i="181"/>
  <c r="AR76" i="181"/>
  <c r="AS76" i="181"/>
  <c r="AT76" i="181"/>
  <c r="AU76" i="181"/>
  <c r="AV76" i="181"/>
  <c r="AW76" i="181"/>
  <c r="AX76" i="181"/>
  <c r="AY76" i="181"/>
  <c r="AZ76" i="181"/>
  <c r="BA76" i="181"/>
  <c r="A77" i="181"/>
  <c r="P77" i="181"/>
  <c r="Q77" i="181"/>
  <c r="R77" i="181"/>
  <c r="S77" i="181"/>
  <c r="T77" i="181"/>
  <c r="U77" i="181"/>
  <c r="V77" i="181"/>
  <c r="W77" i="181"/>
  <c r="X77" i="181"/>
  <c r="Y77" i="181"/>
  <c r="Z77" i="181"/>
  <c r="AA77" i="181"/>
  <c r="AB77" i="181"/>
  <c r="AC77" i="181"/>
  <c r="AD77" i="181"/>
  <c r="AE77" i="181"/>
  <c r="AF77" i="181"/>
  <c r="AG77" i="181"/>
  <c r="AH77" i="181"/>
  <c r="AI77" i="181"/>
  <c r="AJ77" i="181"/>
  <c r="AK77" i="181"/>
  <c r="AL77" i="181"/>
  <c r="AM77" i="181"/>
  <c r="AN77" i="181"/>
  <c r="AO77" i="181"/>
  <c r="AP77" i="181"/>
  <c r="AQ77" i="181"/>
  <c r="AR77" i="181"/>
  <c r="AS77" i="181"/>
  <c r="AT77" i="181"/>
  <c r="AU77" i="181"/>
  <c r="AV77" i="181"/>
  <c r="AW77" i="181"/>
  <c r="AX77" i="181"/>
  <c r="AY77" i="181"/>
  <c r="AZ77" i="181"/>
  <c r="BA77" i="181"/>
  <c r="A78" i="181"/>
  <c r="P78" i="181"/>
  <c r="Q78" i="181"/>
  <c r="R78" i="181"/>
  <c r="S78" i="181"/>
  <c r="T78" i="181"/>
  <c r="U78" i="181"/>
  <c r="V78" i="181"/>
  <c r="W78" i="181"/>
  <c r="X78" i="181"/>
  <c r="Y78" i="181"/>
  <c r="Z78" i="181"/>
  <c r="AA78" i="181"/>
  <c r="AB78" i="181"/>
  <c r="AC78" i="181"/>
  <c r="AD78" i="181"/>
  <c r="AE78" i="181"/>
  <c r="AF78" i="181"/>
  <c r="AG78" i="181"/>
  <c r="AH78" i="181"/>
  <c r="AI78" i="181"/>
  <c r="AJ78" i="181"/>
  <c r="AK78" i="181"/>
  <c r="AL78" i="181"/>
  <c r="AM78" i="181"/>
  <c r="AN78" i="181"/>
  <c r="AO78" i="181"/>
  <c r="AP78" i="181"/>
  <c r="AQ78" i="181"/>
  <c r="AR78" i="181"/>
  <c r="AS78" i="181"/>
  <c r="AT78" i="181"/>
  <c r="AU78" i="181"/>
  <c r="AV78" i="181"/>
  <c r="AW78" i="181"/>
  <c r="AX78" i="181"/>
  <c r="AY78" i="181"/>
  <c r="AZ78" i="181"/>
  <c r="BA78" i="181"/>
  <c r="A79" i="181"/>
  <c r="P79" i="181"/>
  <c r="Q79" i="181"/>
  <c r="R79" i="181"/>
  <c r="S79" i="181"/>
  <c r="T79" i="181"/>
  <c r="U79" i="181"/>
  <c r="V79" i="181"/>
  <c r="W79" i="181"/>
  <c r="X79" i="181"/>
  <c r="Y79" i="181"/>
  <c r="Z79" i="181"/>
  <c r="AA79" i="181"/>
  <c r="AB79" i="181"/>
  <c r="AC79" i="181"/>
  <c r="AD79" i="181"/>
  <c r="AE79" i="181"/>
  <c r="AF79" i="181"/>
  <c r="AG79" i="181"/>
  <c r="AH79" i="181"/>
  <c r="AI79" i="181"/>
  <c r="AJ79" i="181"/>
  <c r="AK79" i="181"/>
  <c r="AL79" i="181"/>
  <c r="AM79" i="181"/>
  <c r="AN79" i="181"/>
  <c r="AO79" i="181"/>
  <c r="AP79" i="181"/>
  <c r="AQ79" i="181"/>
  <c r="AR79" i="181"/>
  <c r="AS79" i="181"/>
  <c r="AT79" i="181"/>
  <c r="AU79" i="181"/>
  <c r="AV79" i="181"/>
  <c r="AW79" i="181"/>
  <c r="AX79" i="181"/>
  <c r="AY79" i="181"/>
  <c r="AZ79" i="181"/>
  <c r="BA79" i="181"/>
  <c r="A80" i="181"/>
  <c r="P80" i="181"/>
  <c r="Q80" i="181"/>
  <c r="R80" i="181"/>
  <c r="S80" i="181"/>
  <c r="T80" i="181"/>
  <c r="U80" i="181"/>
  <c r="V80" i="181"/>
  <c r="W80" i="181"/>
  <c r="X80" i="181"/>
  <c r="Y80" i="181"/>
  <c r="Z80" i="181"/>
  <c r="AA80" i="181"/>
  <c r="AB80" i="181"/>
  <c r="AC80" i="181"/>
  <c r="AD80" i="181"/>
  <c r="AE80" i="181"/>
  <c r="AF80" i="181"/>
  <c r="AG80" i="181"/>
  <c r="AH80" i="181"/>
  <c r="AI80" i="181"/>
  <c r="AJ80" i="181"/>
  <c r="AK80" i="181"/>
  <c r="AL80" i="181"/>
  <c r="AM80" i="181"/>
  <c r="AN80" i="181"/>
  <c r="AO80" i="181"/>
  <c r="AP80" i="181"/>
  <c r="AQ80" i="181"/>
  <c r="AR80" i="181"/>
  <c r="AS80" i="181"/>
  <c r="AT80" i="181"/>
  <c r="AU80" i="181"/>
  <c r="AV80" i="181"/>
  <c r="AW80" i="181"/>
  <c r="AX80" i="181"/>
  <c r="AY80" i="181"/>
  <c r="AZ80" i="181"/>
  <c r="BA80" i="181"/>
  <c r="A81" i="181"/>
  <c r="P81" i="181"/>
  <c r="Q81" i="181"/>
  <c r="R81" i="181"/>
  <c r="S81" i="181"/>
  <c r="T81" i="181"/>
  <c r="U81" i="181"/>
  <c r="V81" i="181"/>
  <c r="W81" i="181"/>
  <c r="X81" i="181"/>
  <c r="Y81" i="181"/>
  <c r="Z81" i="181"/>
  <c r="AA81" i="181"/>
  <c r="AB81" i="181"/>
  <c r="AC81" i="181"/>
  <c r="AD81" i="181"/>
  <c r="AE81" i="181"/>
  <c r="AF81" i="181"/>
  <c r="AG81" i="181"/>
  <c r="AH81" i="181"/>
  <c r="AI81" i="181"/>
  <c r="AJ81" i="181"/>
  <c r="AK81" i="181"/>
  <c r="AL81" i="181"/>
  <c r="AM81" i="181"/>
  <c r="AN81" i="181"/>
  <c r="AO81" i="181"/>
  <c r="AP81" i="181"/>
  <c r="AQ81" i="181"/>
  <c r="AR81" i="181"/>
  <c r="AS81" i="181"/>
  <c r="AT81" i="181"/>
  <c r="AU81" i="181"/>
  <c r="AV81" i="181"/>
  <c r="AW81" i="181"/>
  <c r="AX81" i="181"/>
  <c r="AY81" i="181"/>
  <c r="AZ81" i="181"/>
  <c r="BA81" i="181"/>
  <c r="A82" i="181"/>
  <c r="P82" i="181"/>
  <c r="Q82" i="181"/>
  <c r="R82" i="181"/>
  <c r="S82" i="181"/>
  <c r="T82" i="181"/>
  <c r="U82" i="181"/>
  <c r="V82" i="181"/>
  <c r="W82" i="181"/>
  <c r="X82" i="181"/>
  <c r="Y82" i="181"/>
  <c r="Z82" i="181"/>
  <c r="AA82" i="181"/>
  <c r="AB82" i="181"/>
  <c r="AC82" i="181"/>
  <c r="AD82" i="181"/>
  <c r="AE82" i="181"/>
  <c r="AF82" i="181"/>
  <c r="AG82" i="181"/>
  <c r="AH82" i="181"/>
  <c r="AI82" i="181"/>
  <c r="AJ82" i="181"/>
  <c r="AK82" i="181"/>
  <c r="AL82" i="181"/>
  <c r="AM82" i="181"/>
  <c r="AN82" i="181"/>
  <c r="AO82" i="181"/>
  <c r="AP82" i="181"/>
  <c r="AQ82" i="181"/>
  <c r="AR82" i="181"/>
  <c r="AS82" i="181"/>
  <c r="AT82" i="181"/>
  <c r="AU82" i="181"/>
  <c r="AV82" i="181"/>
  <c r="AW82" i="181"/>
  <c r="AX82" i="181"/>
  <c r="AY82" i="181"/>
  <c r="AZ82" i="181"/>
  <c r="BA82" i="181"/>
  <c r="A83" i="181"/>
  <c r="P83" i="181"/>
  <c r="Q83" i="181"/>
  <c r="R83" i="181"/>
  <c r="S83" i="181"/>
  <c r="T83" i="181"/>
  <c r="U83" i="181"/>
  <c r="V83" i="181"/>
  <c r="W83" i="181"/>
  <c r="X83" i="181"/>
  <c r="Y83" i="181"/>
  <c r="Z83" i="181"/>
  <c r="AA83" i="181"/>
  <c r="AB83" i="181"/>
  <c r="AC83" i="181"/>
  <c r="AD83" i="181"/>
  <c r="AE83" i="181"/>
  <c r="AF83" i="181"/>
  <c r="AG83" i="181"/>
  <c r="AH83" i="181"/>
  <c r="AI83" i="181"/>
  <c r="AJ83" i="181"/>
  <c r="AK83" i="181"/>
  <c r="AL83" i="181"/>
  <c r="AM83" i="181"/>
  <c r="AN83" i="181"/>
  <c r="AO83" i="181"/>
  <c r="AP83" i="181"/>
  <c r="AQ83" i="181"/>
  <c r="AR83" i="181"/>
  <c r="AS83" i="181"/>
  <c r="AT83" i="181"/>
  <c r="AU83" i="181"/>
  <c r="AV83" i="181"/>
  <c r="AW83" i="181"/>
  <c r="AX83" i="181"/>
  <c r="AY83" i="181"/>
  <c r="AZ83" i="181"/>
  <c r="BA83" i="181"/>
  <c r="A84" i="181"/>
  <c r="P84" i="181"/>
  <c r="Q84" i="181"/>
  <c r="R84" i="181"/>
  <c r="S84" i="181"/>
  <c r="T84" i="181"/>
  <c r="U84" i="181"/>
  <c r="V84" i="181"/>
  <c r="W84" i="181"/>
  <c r="X84" i="181"/>
  <c r="Y84" i="181"/>
  <c r="Z84" i="181"/>
  <c r="AA84" i="181"/>
  <c r="AB84" i="181"/>
  <c r="AC84" i="181"/>
  <c r="AD84" i="181"/>
  <c r="AE84" i="181"/>
  <c r="AF84" i="181"/>
  <c r="AG84" i="181"/>
  <c r="AH84" i="181"/>
  <c r="AI84" i="181"/>
  <c r="AJ84" i="181"/>
  <c r="AK84" i="181"/>
  <c r="AL84" i="181"/>
  <c r="AM84" i="181"/>
  <c r="AN84" i="181"/>
  <c r="AO84" i="181"/>
  <c r="AP84" i="181"/>
  <c r="AQ84" i="181"/>
  <c r="AR84" i="181"/>
  <c r="AS84" i="181"/>
  <c r="AT84" i="181"/>
  <c r="AU84" i="181"/>
  <c r="AV84" i="181"/>
  <c r="AW84" i="181"/>
  <c r="AX84" i="181"/>
  <c r="AY84" i="181"/>
  <c r="AZ84" i="181"/>
  <c r="BA84" i="181"/>
  <c r="A85" i="181"/>
  <c r="P85" i="181"/>
  <c r="Q85" i="181"/>
  <c r="R85" i="181"/>
  <c r="S85" i="181"/>
  <c r="T85" i="181"/>
  <c r="U85" i="181"/>
  <c r="V85" i="181"/>
  <c r="W85" i="181"/>
  <c r="X85" i="181"/>
  <c r="Y85" i="181"/>
  <c r="Z85" i="181"/>
  <c r="AA85" i="181"/>
  <c r="AB85" i="181"/>
  <c r="AC85" i="181"/>
  <c r="AD85" i="181"/>
  <c r="AE85" i="181"/>
  <c r="AF85" i="181"/>
  <c r="AG85" i="181"/>
  <c r="AH85" i="181"/>
  <c r="AI85" i="181"/>
  <c r="AJ85" i="181"/>
  <c r="AK85" i="181"/>
  <c r="AL85" i="181"/>
  <c r="AM85" i="181"/>
  <c r="AN85" i="181"/>
  <c r="AO85" i="181"/>
  <c r="AP85" i="181"/>
  <c r="AQ85" i="181"/>
  <c r="AR85" i="181"/>
  <c r="AS85" i="181"/>
  <c r="AT85" i="181"/>
  <c r="AU85" i="181"/>
  <c r="AV85" i="181"/>
  <c r="AW85" i="181"/>
  <c r="AX85" i="181"/>
  <c r="AY85" i="181"/>
  <c r="AZ85" i="181"/>
  <c r="BA85" i="181"/>
  <c r="A86" i="181"/>
  <c r="P86" i="181"/>
  <c r="Q86" i="181"/>
  <c r="R86" i="181"/>
  <c r="S86" i="181"/>
  <c r="T86" i="181"/>
  <c r="U86" i="181"/>
  <c r="V86" i="181"/>
  <c r="W86" i="181"/>
  <c r="X86" i="181"/>
  <c r="Y86" i="181"/>
  <c r="Z86" i="181"/>
  <c r="AA86" i="181"/>
  <c r="AB86" i="181"/>
  <c r="AC86" i="181"/>
  <c r="AD86" i="181"/>
  <c r="AE86" i="181"/>
  <c r="AF86" i="181"/>
  <c r="AG86" i="181"/>
  <c r="AH86" i="181"/>
  <c r="AI86" i="181"/>
  <c r="AJ86" i="181"/>
  <c r="AK86" i="181"/>
  <c r="AL86" i="181"/>
  <c r="AM86" i="181"/>
  <c r="AN86" i="181"/>
  <c r="AO86" i="181"/>
  <c r="AP86" i="181"/>
  <c r="AQ86" i="181"/>
  <c r="AR86" i="181"/>
  <c r="AS86" i="181"/>
  <c r="AT86" i="181"/>
  <c r="AU86" i="181"/>
  <c r="AV86" i="181"/>
  <c r="AW86" i="181"/>
  <c r="AX86" i="181"/>
  <c r="AY86" i="181"/>
  <c r="AZ86" i="181"/>
  <c r="BA86" i="181"/>
  <c r="A87" i="181"/>
  <c r="P87" i="181"/>
  <c r="Q87" i="181"/>
  <c r="R87" i="181"/>
  <c r="S87" i="181"/>
  <c r="T87" i="181"/>
  <c r="U87" i="181"/>
  <c r="V87" i="181"/>
  <c r="W87" i="181"/>
  <c r="X87" i="181"/>
  <c r="Y87" i="181"/>
  <c r="Z87" i="181"/>
  <c r="AA87" i="181"/>
  <c r="AB87" i="181"/>
  <c r="AC87" i="181"/>
  <c r="AD87" i="181"/>
  <c r="AE87" i="181"/>
  <c r="AF87" i="181"/>
  <c r="AG87" i="181"/>
  <c r="AH87" i="181"/>
  <c r="AI87" i="181"/>
  <c r="AJ87" i="181"/>
  <c r="AK87" i="181"/>
  <c r="AL87" i="181"/>
  <c r="AM87" i="181"/>
  <c r="AN87" i="181"/>
  <c r="AO87" i="181"/>
  <c r="AP87" i="181"/>
  <c r="AQ87" i="181"/>
  <c r="AR87" i="181"/>
  <c r="AS87" i="181"/>
  <c r="AT87" i="181"/>
  <c r="AU87" i="181"/>
  <c r="AV87" i="181"/>
  <c r="AW87" i="181"/>
  <c r="AX87" i="181"/>
  <c r="AY87" i="181"/>
  <c r="AZ87" i="181"/>
  <c r="BA87" i="181"/>
  <c r="A88" i="181"/>
  <c r="P88" i="181"/>
  <c r="Q88" i="181"/>
  <c r="R88" i="181"/>
  <c r="S88" i="181"/>
  <c r="T88" i="181"/>
  <c r="U88" i="181"/>
  <c r="V88" i="181"/>
  <c r="W88" i="181"/>
  <c r="X88" i="181"/>
  <c r="Y88" i="181"/>
  <c r="Z88" i="181"/>
  <c r="AA88" i="181"/>
  <c r="AB88" i="181"/>
  <c r="AC88" i="181"/>
  <c r="AD88" i="181"/>
  <c r="AE88" i="181"/>
  <c r="AF88" i="181"/>
  <c r="AG88" i="181"/>
  <c r="AH88" i="181"/>
  <c r="AI88" i="181"/>
  <c r="AJ88" i="181"/>
  <c r="AK88" i="181"/>
  <c r="AL88" i="181"/>
  <c r="AM88" i="181"/>
  <c r="AN88" i="181"/>
  <c r="AO88" i="181"/>
  <c r="AP88" i="181"/>
  <c r="AQ88" i="181"/>
  <c r="AR88" i="181"/>
  <c r="AS88" i="181"/>
  <c r="AT88" i="181"/>
  <c r="AU88" i="181"/>
  <c r="AV88" i="181"/>
  <c r="AW88" i="181"/>
  <c r="AX88" i="181"/>
  <c r="AY88" i="181"/>
  <c r="AZ88" i="181"/>
  <c r="BA88" i="181"/>
  <c r="A8" i="179"/>
  <c r="D8" i="179"/>
  <c r="E8" i="179"/>
  <c r="F8" i="179"/>
  <c r="G8" i="179"/>
  <c r="H8" i="179"/>
  <c r="I8" i="179"/>
  <c r="J8" i="179"/>
  <c r="K8" i="179"/>
  <c r="L8" i="179"/>
  <c r="M8" i="179"/>
  <c r="N8" i="179"/>
  <c r="O8" i="179"/>
  <c r="P8" i="179"/>
  <c r="Q8" i="179"/>
  <c r="R8" i="179"/>
  <c r="S8" i="179"/>
  <c r="T8" i="179"/>
  <c r="U8" i="179"/>
  <c r="V8" i="179"/>
  <c r="W8" i="179"/>
  <c r="X8" i="179"/>
  <c r="Y8" i="179"/>
  <c r="Z8" i="179"/>
  <c r="AA8" i="179"/>
  <c r="AB8" i="179"/>
  <c r="AC8" i="179"/>
  <c r="AD8" i="179"/>
  <c r="AE8" i="179"/>
  <c r="AF8" i="179"/>
  <c r="AG8" i="179"/>
  <c r="AH8" i="179"/>
  <c r="AI8" i="179"/>
  <c r="AJ8" i="179"/>
  <c r="A9" i="179"/>
  <c r="D9" i="179"/>
  <c r="E9" i="179"/>
  <c r="F9" i="179"/>
  <c r="G9" i="179"/>
  <c r="H9" i="179"/>
  <c r="I9" i="179"/>
  <c r="J9" i="179"/>
  <c r="K9" i="179"/>
  <c r="L9" i="179"/>
  <c r="M9" i="179"/>
  <c r="N9" i="179"/>
  <c r="O9" i="179"/>
  <c r="P9" i="179"/>
  <c r="Q9" i="179"/>
  <c r="R9" i="179"/>
  <c r="S9" i="179"/>
  <c r="T9" i="179"/>
  <c r="U9" i="179"/>
  <c r="V9" i="179"/>
  <c r="W9" i="179"/>
  <c r="X9" i="179"/>
  <c r="Y9" i="179"/>
  <c r="Z9" i="179"/>
  <c r="AA9" i="179"/>
  <c r="AB9" i="179"/>
  <c r="AC9" i="179"/>
  <c r="AD9" i="179"/>
  <c r="AE9" i="179"/>
  <c r="AF9" i="179"/>
  <c r="AG9" i="179"/>
  <c r="AH9" i="179"/>
  <c r="AI9" i="179"/>
  <c r="AJ9" i="179"/>
  <c r="A10" i="179"/>
  <c r="D10" i="179"/>
  <c r="E10" i="179"/>
  <c r="F10" i="179"/>
  <c r="G10" i="179"/>
  <c r="H10" i="179"/>
  <c r="I10" i="179"/>
  <c r="J10" i="179"/>
  <c r="K10" i="179"/>
  <c r="L10" i="179"/>
  <c r="M10" i="179"/>
  <c r="N10" i="179"/>
  <c r="O10" i="179"/>
  <c r="P10" i="179"/>
  <c r="Q10" i="179"/>
  <c r="R10" i="179"/>
  <c r="S10" i="179"/>
  <c r="T10" i="179"/>
  <c r="U10" i="179"/>
  <c r="V10" i="179"/>
  <c r="W10" i="179"/>
  <c r="X10" i="179"/>
  <c r="Y10" i="179"/>
  <c r="Z10" i="179"/>
  <c r="AA10" i="179"/>
  <c r="AB10" i="179"/>
  <c r="AC10" i="179"/>
  <c r="AD10" i="179"/>
  <c r="AE10" i="179"/>
  <c r="AF10" i="179"/>
  <c r="AG10" i="179"/>
  <c r="AH10" i="179"/>
  <c r="AI10" i="179"/>
  <c r="AJ10" i="179"/>
  <c r="A11" i="179"/>
  <c r="D11" i="179"/>
  <c r="E11" i="179"/>
  <c r="F11" i="179"/>
  <c r="G11" i="179"/>
  <c r="H11" i="179"/>
  <c r="I11" i="179"/>
  <c r="J11" i="179"/>
  <c r="K11" i="179"/>
  <c r="L11" i="179"/>
  <c r="M11" i="179"/>
  <c r="N11" i="179"/>
  <c r="O11" i="179"/>
  <c r="P11" i="179"/>
  <c r="Q11" i="179"/>
  <c r="R11" i="179"/>
  <c r="S11" i="179"/>
  <c r="T11" i="179"/>
  <c r="U11" i="179"/>
  <c r="V11" i="179"/>
  <c r="W11" i="179"/>
  <c r="X11" i="179"/>
  <c r="Y11" i="179"/>
  <c r="Z11" i="179"/>
  <c r="AA11" i="179"/>
  <c r="AB11" i="179"/>
  <c r="AC11" i="179"/>
  <c r="AD11" i="179"/>
  <c r="AE11" i="179"/>
  <c r="AF11" i="179"/>
  <c r="AG11" i="179"/>
  <c r="AH11" i="179"/>
  <c r="AI11" i="179"/>
  <c r="AJ11" i="179"/>
  <c r="A12" i="179"/>
  <c r="D12" i="179"/>
  <c r="E12" i="179"/>
  <c r="F12" i="179"/>
  <c r="G12" i="179"/>
  <c r="H12" i="179"/>
  <c r="I12" i="179"/>
  <c r="J12" i="179"/>
  <c r="K12" i="179"/>
  <c r="L12" i="179"/>
  <c r="M12" i="179"/>
  <c r="N12" i="179"/>
  <c r="O12" i="179"/>
  <c r="P12" i="179"/>
  <c r="Q12" i="179"/>
  <c r="R12" i="179"/>
  <c r="S12" i="179"/>
  <c r="T12" i="179"/>
  <c r="U12" i="179"/>
  <c r="V12" i="179"/>
  <c r="W12" i="179"/>
  <c r="X12" i="179"/>
  <c r="Y12" i="179"/>
  <c r="Z12" i="179"/>
  <c r="AA12" i="179"/>
  <c r="AB12" i="179"/>
  <c r="AC12" i="179"/>
  <c r="AD12" i="179"/>
  <c r="AE12" i="179"/>
  <c r="AF12" i="179"/>
  <c r="AG12" i="179"/>
  <c r="AH12" i="179"/>
  <c r="AI12" i="179"/>
  <c r="AJ12" i="179"/>
  <c r="A13" i="179"/>
  <c r="D13" i="179"/>
  <c r="E13" i="179"/>
  <c r="F13" i="179"/>
  <c r="G13" i="179"/>
  <c r="H13" i="179"/>
  <c r="I13" i="179"/>
  <c r="J13" i="179"/>
  <c r="K13" i="179"/>
  <c r="L13" i="179"/>
  <c r="M13" i="179"/>
  <c r="N13" i="179"/>
  <c r="O13" i="179"/>
  <c r="P13" i="179"/>
  <c r="Q13" i="179"/>
  <c r="R13" i="179"/>
  <c r="S13" i="179"/>
  <c r="T13" i="179"/>
  <c r="U13" i="179"/>
  <c r="V13" i="179"/>
  <c r="W13" i="179"/>
  <c r="X13" i="179"/>
  <c r="Y13" i="179"/>
  <c r="Z13" i="179"/>
  <c r="AA13" i="179"/>
  <c r="AB13" i="179"/>
  <c r="AC13" i="179"/>
  <c r="AD13" i="179"/>
  <c r="AE13" i="179"/>
  <c r="AF13" i="179"/>
  <c r="AG13" i="179"/>
  <c r="AH13" i="179"/>
  <c r="AI13" i="179"/>
  <c r="AJ13" i="179"/>
  <c r="A14" i="179"/>
  <c r="D14" i="179"/>
  <c r="E14" i="179"/>
  <c r="F14" i="179"/>
  <c r="G14" i="179"/>
  <c r="H14" i="179"/>
  <c r="I14" i="179"/>
  <c r="J14" i="179"/>
  <c r="K14" i="179"/>
  <c r="L14" i="179"/>
  <c r="M14" i="179"/>
  <c r="N14" i="179"/>
  <c r="O14" i="179"/>
  <c r="P14" i="179"/>
  <c r="Q14" i="179"/>
  <c r="R14" i="179"/>
  <c r="S14" i="179"/>
  <c r="T14" i="179"/>
  <c r="U14" i="179"/>
  <c r="V14" i="179"/>
  <c r="W14" i="179"/>
  <c r="X14" i="179"/>
  <c r="Y14" i="179"/>
  <c r="Z14" i="179"/>
  <c r="AA14" i="179"/>
  <c r="AB14" i="179"/>
  <c r="AC14" i="179"/>
  <c r="AD14" i="179"/>
  <c r="AE14" i="179"/>
  <c r="AF14" i="179"/>
  <c r="AG14" i="179"/>
  <c r="AH14" i="179"/>
  <c r="AI14" i="179"/>
  <c r="AJ14" i="179"/>
  <c r="A15" i="179"/>
  <c r="D15" i="179"/>
  <c r="E15" i="179"/>
  <c r="F15" i="179"/>
  <c r="G15" i="179"/>
  <c r="H15" i="179"/>
  <c r="I15" i="179"/>
  <c r="J15" i="179"/>
  <c r="K15" i="179"/>
  <c r="L15" i="179"/>
  <c r="M15" i="179"/>
  <c r="N15" i="179"/>
  <c r="O15" i="179"/>
  <c r="P15" i="179"/>
  <c r="Q15" i="179"/>
  <c r="R15" i="179"/>
  <c r="S15" i="179"/>
  <c r="T15" i="179"/>
  <c r="U15" i="179"/>
  <c r="V15" i="179"/>
  <c r="W15" i="179"/>
  <c r="X15" i="179"/>
  <c r="Y15" i="179"/>
  <c r="Z15" i="179"/>
  <c r="AA15" i="179"/>
  <c r="AB15" i="179"/>
  <c r="AC15" i="179"/>
  <c r="AD15" i="179"/>
  <c r="AE15" i="179"/>
  <c r="AF15" i="179"/>
  <c r="AG15" i="179"/>
  <c r="AH15" i="179"/>
  <c r="AI15" i="179"/>
  <c r="AJ15" i="179"/>
  <c r="A16" i="179"/>
  <c r="D16" i="179"/>
  <c r="E16" i="179"/>
  <c r="F16" i="179"/>
  <c r="G16" i="179"/>
  <c r="H16" i="179"/>
  <c r="I16" i="179"/>
  <c r="J16" i="179"/>
  <c r="K16" i="179"/>
  <c r="L16" i="179"/>
  <c r="M16" i="179"/>
  <c r="N16" i="179"/>
  <c r="O16" i="179"/>
  <c r="P16" i="179"/>
  <c r="Q16" i="179"/>
  <c r="R16" i="179"/>
  <c r="S16" i="179"/>
  <c r="T16" i="179"/>
  <c r="U16" i="179"/>
  <c r="V16" i="179"/>
  <c r="W16" i="179"/>
  <c r="X16" i="179"/>
  <c r="Y16" i="179"/>
  <c r="Z16" i="179"/>
  <c r="AA16" i="179"/>
  <c r="AB16" i="179"/>
  <c r="AC16" i="179"/>
  <c r="AD16" i="179"/>
  <c r="AE16" i="179"/>
  <c r="AF16" i="179"/>
  <c r="AG16" i="179"/>
  <c r="AH16" i="179"/>
  <c r="AI16" i="179"/>
  <c r="AJ16" i="179"/>
  <c r="A17" i="179"/>
  <c r="D17" i="179"/>
  <c r="E17" i="179"/>
  <c r="F17" i="179"/>
  <c r="G17" i="179"/>
  <c r="H17" i="179"/>
  <c r="I17" i="179"/>
  <c r="J17" i="179"/>
  <c r="K17" i="179"/>
  <c r="L17" i="179"/>
  <c r="M17" i="179"/>
  <c r="N17" i="179"/>
  <c r="O17" i="179"/>
  <c r="P17" i="179"/>
  <c r="Q17" i="179"/>
  <c r="R17" i="179"/>
  <c r="S17" i="179"/>
  <c r="T17" i="179"/>
  <c r="U17" i="179"/>
  <c r="V17" i="179"/>
  <c r="W17" i="179"/>
  <c r="X17" i="179"/>
  <c r="Y17" i="179"/>
  <c r="Z17" i="179"/>
  <c r="AA17" i="179"/>
  <c r="AB17" i="179"/>
  <c r="AC17" i="179"/>
  <c r="AD17" i="179"/>
  <c r="AE17" i="179"/>
  <c r="AF17" i="179"/>
  <c r="AG17" i="179"/>
  <c r="AH17" i="179"/>
  <c r="AI17" i="179"/>
  <c r="AJ17" i="179"/>
  <c r="A18" i="179"/>
  <c r="D18" i="179"/>
  <c r="E18" i="179"/>
  <c r="F18" i="179"/>
  <c r="G18" i="179"/>
  <c r="H18" i="179"/>
  <c r="I18" i="179"/>
  <c r="J18" i="179"/>
  <c r="K18" i="179"/>
  <c r="L18" i="179"/>
  <c r="M18" i="179"/>
  <c r="N18" i="179"/>
  <c r="O18" i="179"/>
  <c r="P18" i="179"/>
  <c r="Q18" i="179"/>
  <c r="R18" i="179"/>
  <c r="S18" i="179"/>
  <c r="T18" i="179"/>
  <c r="U18" i="179"/>
  <c r="V18" i="179"/>
  <c r="W18" i="179"/>
  <c r="X18" i="179"/>
  <c r="Y18" i="179"/>
  <c r="Z18" i="179"/>
  <c r="AA18" i="179"/>
  <c r="AB18" i="179"/>
  <c r="AC18" i="179"/>
  <c r="AD18" i="179"/>
  <c r="AE18" i="179"/>
  <c r="AF18" i="179"/>
  <c r="AG18" i="179"/>
  <c r="AH18" i="179"/>
  <c r="AI18" i="179"/>
  <c r="AJ18" i="179"/>
  <c r="A19" i="179"/>
  <c r="D19" i="179"/>
  <c r="E19" i="179"/>
  <c r="F19" i="179"/>
  <c r="G19" i="179"/>
  <c r="H19" i="179"/>
  <c r="I19" i="179"/>
  <c r="J19" i="179"/>
  <c r="K19" i="179"/>
  <c r="L19" i="179"/>
  <c r="M19" i="179"/>
  <c r="N19" i="179"/>
  <c r="O19" i="179"/>
  <c r="P19" i="179"/>
  <c r="Q19" i="179"/>
  <c r="R19" i="179"/>
  <c r="S19" i="179"/>
  <c r="T19" i="179"/>
  <c r="U19" i="179"/>
  <c r="V19" i="179"/>
  <c r="W19" i="179"/>
  <c r="X19" i="179"/>
  <c r="Y19" i="179"/>
  <c r="Z19" i="179"/>
  <c r="AA19" i="179"/>
  <c r="AB19" i="179"/>
  <c r="AC19" i="179"/>
  <c r="AD19" i="179"/>
  <c r="AE19" i="179"/>
  <c r="AF19" i="179"/>
  <c r="AG19" i="179"/>
  <c r="AH19" i="179"/>
  <c r="AI19" i="179"/>
  <c r="AJ19" i="179"/>
  <c r="A20" i="179"/>
  <c r="D20" i="179"/>
  <c r="E20" i="179"/>
  <c r="F20" i="179"/>
  <c r="G20" i="179"/>
  <c r="H20" i="179"/>
  <c r="I20" i="179"/>
  <c r="J20" i="179"/>
  <c r="K20" i="179"/>
  <c r="L20" i="179"/>
  <c r="M20" i="179"/>
  <c r="N20" i="179"/>
  <c r="O20" i="179"/>
  <c r="P20" i="179"/>
  <c r="Q20" i="179"/>
  <c r="R20" i="179"/>
  <c r="S20" i="179"/>
  <c r="T20" i="179"/>
  <c r="U20" i="179"/>
  <c r="V20" i="179"/>
  <c r="W20" i="179"/>
  <c r="X20" i="179"/>
  <c r="Y20" i="179"/>
  <c r="Z20" i="179"/>
  <c r="AA20" i="179"/>
  <c r="AB20" i="179"/>
  <c r="AC20" i="179"/>
  <c r="AD20" i="179"/>
  <c r="AE20" i="179"/>
  <c r="AF20" i="179"/>
  <c r="AG20" i="179"/>
  <c r="AH20" i="179"/>
  <c r="AI20" i="179"/>
  <c r="AJ20" i="179"/>
  <c r="A21" i="179"/>
  <c r="D21" i="179"/>
  <c r="E21" i="179"/>
  <c r="F21" i="179"/>
  <c r="G21" i="179"/>
  <c r="H21" i="179"/>
  <c r="I21" i="179"/>
  <c r="J21" i="179"/>
  <c r="K21" i="179"/>
  <c r="L21" i="179"/>
  <c r="M21" i="179"/>
  <c r="N21" i="179"/>
  <c r="O21" i="179"/>
  <c r="P21" i="179"/>
  <c r="Q21" i="179"/>
  <c r="R21" i="179"/>
  <c r="S21" i="179"/>
  <c r="T21" i="179"/>
  <c r="U21" i="179"/>
  <c r="V21" i="179"/>
  <c r="W21" i="179"/>
  <c r="X21" i="179"/>
  <c r="Y21" i="179"/>
  <c r="Z21" i="179"/>
  <c r="AA21" i="179"/>
  <c r="AB21" i="179"/>
  <c r="AC21" i="179"/>
  <c r="AD21" i="179"/>
  <c r="AE21" i="179"/>
  <c r="AF21" i="179"/>
  <c r="AG21" i="179"/>
  <c r="AH21" i="179"/>
  <c r="AI21" i="179"/>
  <c r="AJ21" i="179"/>
  <c r="A22" i="179"/>
  <c r="D22" i="179"/>
  <c r="E22" i="179"/>
  <c r="F22" i="179"/>
  <c r="G22" i="179"/>
  <c r="H22" i="179"/>
  <c r="I22" i="179"/>
  <c r="J22" i="179"/>
  <c r="K22" i="179"/>
  <c r="L22" i="179"/>
  <c r="M22" i="179"/>
  <c r="N22" i="179"/>
  <c r="O22" i="179"/>
  <c r="P22" i="179"/>
  <c r="Q22" i="179"/>
  <c r="R22" i="179"/>
  <c r="S22" i="179"/>
  <c r="T22" i="179"/>
  <c r="U22" i="179"/>
  <c r="V22" i="179"/>
  <c r="W22" i="179"/>
  <c r="X22" i="179"/>
  <c r="Y22" i="179"/>
  <c r="Z22" i="179"/>
  <c r="AA22" i="179"/>
  <c r="AB22" i="179"/>
  <c r="AC22" i="179"/>
  <c r="AD22" i="179"/>
  <c r="AE22" i="179"/>
  <c r="AF22" i="179"/>
  <c r="AG22" i="179"/>
  <c r="AH22" i="179"/>
  <c r="AI22" i="179"/>
  <c r="AJ22" i="179"/>
  <c r="A23" i="179"/>
  <c r="D23" i="179"/>
  <c r="E23" i="179"/>
  <c r="F23" i="179"/>
  <c r="G23" i="179"/>
  <c r="H23" i="179"/>
  <c r="I23" i="179"/>
  <c r="J23" i="179"/>
  <c r="K23" i="179"/>
  <c r="L23" i="179"/>
  <c r="M23" i="179"/>
  <c r="N23" i="179"/>
  <c r="O23" i="179"/>
  <c r="P23" i="179"/>
  <c r="Q23" i="179"/>
  <c r="R23" i="179"/>
  <c r="S23" i="179"/>
  <c r="T23" i="179"/>
  <c r="U23" i="179"/>
  <c r="V23" i="179"/>
  <c r="W23" i="179"/>
  <c r="X23" i="179"/>
  <c r="Y23" i="179"/>
  <c r="Z23" i="179"/>
  <c r="AA23" i="179"/>
  <c r="AB23" i="179"/>
  <c r="AC23" i="179"/>
  <c r="AD23" i="179"/>
  <c r="AE23" i="179"/>
  <c r="AF23" i="179"/>
  <c r="AG23" i="179"/>
  <c r="AH23" i="179"/>
  <c r="AI23" i="179"/>
  <c r="AJ23" i="179"/>
  <c r="A24" i="179"/>
  <c r="D24" i="179"/>
  <c r="E24" i="179"/>
  <c r="F24" i="179"/>
  <c r="G24" i="179"/>
  <c r="H24" i="179"/>
  <c r="I24" i="179"/>
  <c r="J24" i="179"/>
  <c r="K24" i="179"/>
  <c r="L24" i="179"/>
  <c r="M24" i="179"/>
  <c r="N24" i="179"/>
  <c r="O24" i="179"/>
  <c r="P24" i="179"/>
  <c r="Q24" i="179"/>
  <c r="R24" i="179"/>
  <c r="S24" i="179"/>
  <c r="T24" i="179"/>
  <c r="U24" i="179"/>
  <c r="V24" i="179"/>
  <c r="W24" i="179"/>
  <c r="X24" i="179"/>
  <c r="Y24" i="179"/>
  <c r="Z24" i="179"/>
  <c r="AA24" i="179"/>
  <c r="AB24" i="179"/>
  <c r="AC24" i="179"/>
  <c r="AD24" i="179"/>
  <c r="AE24" i="179"/>
  <c r="AF24" i="179"/>
  <c r="AG24" i="179"/>
  <c r="AH24" i="179"/>
  <c r="AI24" i="179"/>
  <c r="AJ24" i="179"/>
  <c r="A25" i="179"/>
  <c r="D25" i="179"/>
  <c r="E25" i="179"/>
  <c r="F25" i="179"/>
  <c r="G25" i="179"/>
  <c r="H25" i="179"/>
  <c r="I25" i="179"/>
  <c r="J25" i="179"/>
  <c r="K25" i="179"/>
  <c r="L25" i="179"/>
  <c r="M25" i="179"/>
  <c r="N25" i="179"/>
  <c r="O25" i="179"/>
  <c r="P25" i="179"/>
  <c r="Q25" i="179"/>
  <c r="R25" i="179"/>
  <c r="S25" i="179"/>
  <c r="T25" i="179"/>
  <c r="U25" i="179"/>
  <c r="V25" i="179"/>
  <c r="W25" i="179"/>
  <c r="X25" i="179"/>
  <c r="Y25" i="179"/>
  <c r="Z25" i="179"/>
  <c r="AA25" i="179"/>
  <c r="AB25" i="179"/>
  <c r="AC25" i="179"/>
  <c r="AD25" i="179"/>
  <c r="AE25" i="179"/>
  <c r="AF25" i="179"/>
  <c r="AG25" i="179"/>
  <c r="AH25" i="179"/>
  <c r="AI25" i="179"/>
  <c r="AJ25" i="179"/>
  <c r="A26" i="179"/>
  <c r="D26" i="179"/>
  <c r="E26" i="179"/>
  <c r="F26" i="179"/>
  <c r="G26" i="179"/>
  <c r="H26" i="179"/>
  <c r="I26" i="179"/>
  <c r="J26" i="179"/>
  <c r="K26" i="179"/>
  <c r="L26" i="179"/>
  <c r="M26" i="179"/>
  <c r="N26" i="179"/>
  <c r="O26" i="179"/>
  <c r="P26" i="179"/>
  <c r="Q26" i="179"/>
  <c r="R26" i="179"/>
  <c r="S26" i="179"/>
  <c r="T26" i="179"/>
  <c r="U26" i="179"/>
  <c r="V26" i="179"/>
  <c r="W26" i="179"/>
  <c r="X26" i="179"/>
  <c r="Y26" i="179"/>
  <c r="Z26" i="179"/>
  <c r="AA26" i="179"/>
  <c r="AB26" i="179"/>
  <c r="AC26" i="179"/>
  <c r="AD26" i="179"/>
  <c r="AE26" i="179"/>
  <c r="AF26" i="179"/>
  <c r="AG26" i="179"/>
  <c r="AH26" i="179"/>
  <c r="AI26" i="179"/>
  <c r="AJ26" i="179"/>
  <c r="A27" i="179"/>
  <c r="D27" i="179"/>
  <c r="E27" i="179"/>
  <c r="F27" i="179"/>
  <c r="G27" i="179"/>
  <c r="H27" i="179"/>
  <c r="I27" i="179"/>
  <c r="J27" i="179"/>
  <c r="K27" i="179"/>
  <c r="L27" i="179"/>
  <c r="M27" i="179"/>
  <c r="N27" i="179"/>
  <c r="O27" i="179"/>
  <c r="P27" i="179"/>
  <c r="Q27" i="179"/>
  <c r="R27" i="179"/>
  <c r="S27" i="179"/>
  <c r="T27" i="179"/>
  <c r="U27" i="179"/>
  <c r="V27" i="179"/>
  <c r="W27" i="179"/>
  <c r="X27" i="179"/>
  <c r="Y27" i="179"/>
  <c r="Z27" i="179"/>
  <c r="AA27" i="179"/>
  <c r="AB27" i="179"/>
  <c r="AC27" i="179"/>
  <c r="AD27" i="179"/>
  <c r="AE27" i="179"/>
  <c r="AF27" i="179"/>
  <c r="AG27" i="179"/>
  <c r="AH27" i="179"/>
  <c r="AI27" i="179"/>
  <c r="AJ27" i="179"/>
  <c r="A28" i="179"/>
  <c r="D28" i="179"/>
  <c r="E28" i="179"/>
  <c r="F28" i="179"/>
  <c r="G28" i="179"/>
  <c r="H28" i="179"/>
  <c r="I28" i="179"/>
  <c r="J28" i="179"/>
  <c r="K28" i="179"/>
  <c r="L28" i="179"/>
  <c r="M28" i="179"/>
  <c r="N28" i="179"/>
  <c r="O28" i="179"/>
  <c r="P28" i="179"/>
  <c r="Q28" i="179"/>
  <c r="R28" i="179"/>
  <c r="S28" i="179"/>
  <c r="T28" i="179"/>
  <c r="U28" i="179"/>
  <c r="V28" i="179"/>
  <c r="W28" i="179"/>
  <c r="X28" i="179"/>
  <c r="Y28" i="179"/>
  <c r="Z28" i="179"/>
  <c r="AA28" i="179"/>
  <c r="AB28" i="179"/>
  <c r="AC28" i="179"/>
  <c r="AD28" i="179"/>
  <c r="AE28" i="179"/>
  <c r="AF28" i="179"/>
  <c r="AG28" i="179"/>
  <c r="AH28" i="179"/>
  <c r="AI28" i="179"/>
  <c r="AJ28" i="179"/>
  <c r="A29" i="179"/>
  <c r="D29" i="179"/>
  <c r="E29" i="179"/>
  <c r="F29" i="179"/>
  <c r="G29" i="179"/>
  <c r="H29" i="179"/>
  <c r="I29" i="179"/>
  <c r="J29" i="179"/>
  <c r="K29" i="179"/>
  <c r="L29" i="179"/>
  <c r="M29" i="179"/>
  <c r="N29" i="179"/>
  <c r="O29" i="179"/>
  <c r="P29" i="179"/>
  <c r="Q29" i="179"/>
  <c r="R29" i="179"/>
  <c r="S29" i="179"/>
  <c r="T29" i="179"/>
  <c r="U29" i="179"/>
  <c r="V29" i="179"/>
  <c r="W29" i="179"/>
  <c r="X29" i="179"/>
  <c r="Y29" i="179"/>
  <c r="Z29" i="179"/>
  <c r="AA29" i="179"/>
  <c r="AB29" i="179"/>
  <c r="AC29" i="179"/>
  <c r="AD29" i="179"/>
  <c r="AE29" i="179"/>
  <c r="AF29" i="179"/>
  <c r="AG29" i="179"/>
  <c r="AH29" i="179"/>
  <c r="AI29" i="179"/>
  <c r="AJ29" i="179"/>
  <c r="A30" i="179"/>
  <c r="D30" i="179"/>
  <c r="E30" i="179"/>
  <c r="F30" i="179"/>
  <c r="G30" i="179"/>
  <c r="H30" i="179"/>
  <c r="I30" i="179"/>
  <c r="J30" i="179"/>
  <c r="K30" i="179"/>
  <c r="L30" i="179"/>
  <c r="M30" i="179"/>
  <c r="N30" i="179"/>
  <c r="O30" i="179"/>
  <c r="P30" i="179"/>
  <c r="Q30" i="179"/>
  <c r="R30" i="179"/>
  <c r="S30" i="179"/>
  <c r="T30" i="179"/>
  <c r="U30" i="179"/>
  <c r="V30" i="179"/>
  <c r="W30" i="179"/>
  <c r="X30" i="179"/>
  <c r="Y30" i="179"/>
  <c r="Z30" i="179"/>
  <c r="AA30" i="179"/>
  <c r="AB30" i="179"/>
  <c r="AC30" i="179"/>
  <c r="AD30" i="179"/>
  <c r="AE30" i="179"/>
  <c r="AF30" i="179"/>
  <c r="AG30" i="179"/>
  <c r="AH30" i="179"/>
  <c r="AI30" i="179"/>
  <c r="AJ30" i="179"/>
  <c r="A31" i="179"/>
  <c r="D31" i="179"/>
  <c r="E31" i="179"/>
  <c r="F31" i="179"/>
  <c r="G31" i="179"/>
  <c r="H31" i="179"/>
  <c r="I31" i="179"/>
  <c r="J31" i="179"/>
  <c r="K31" i="179"/>
  <c r="L31" i="179"/>
  <c r="M31" i="179"/>
  <c r="N31" i="179"/>
  <c r="O31" i="179"/>
  <c r="P31" i="179"/>
  <c r="Q31" i="179"/>
  <c r="R31" i="179"/>
  <c r="S31" i="179"/>
  <c r="T31" i="179"/>
  <c r="U31" i="179"/>
  <c r="V31" i="179"/>
  <c r="W31" i="179"/>
  <c r="X31" i="179"/>
  <c r="Y31" i="179"/>
  <c r="Z31" i="179"/>
  <c r="AA31" i="179"/>
  <c r="AB31" i="179"/>
  <c r="AC31" i="179"/>
  <c r="AD31" i="179"/>
  <c r="AE31" i="179"/>
  <c r="AF31" i="179"/>
  <c r="AG31" i="179"/>
  <c r="AH31" i="179"/>
  <c r="AI31" i="179"/>
  <c r="AJ31" i="179"/>
  <c r="A32" i="179"/>
  <c r="D32" i="179"/>
  <c r="E32" i="179"/>
  <c r="F32" i="179"/>
  <c r="G32" i="179"/>
  <c r="H32" i="179"/>
  <c r="I32" i="179"/>
  <c r="J32" i="179"/>
  <c r="K32" i="179"/>
  <c r="L32" i="179"/>
  <c r="M32" i="179"/>
  <c r="N32" i="179"/>
  <c r="O32" i="179"/>
  <c r="P32" i="179"/>
  <c r="Q32" i="179"/>
  <c r="R32" i="179"/>
  <c r="S32" i="179"/>
  <c r="T32" i="179"/>
  <c r="U32" i="179"/>
  <c r="V32" i="179"/>
  <c r="W32" i="179"/>
  <c r="X32" i="179"/>
  <c r="Y32" i="179"/>
  <c r="Z32" i="179"/>
  <c r="AA32" i="179"/>
  <c r="AB32" i="179"/>
  <c r="AC32" i="179"/>
  <c r="AD32" i="179"/>
  <c r="AE32" i="179"/>
  <c r="AF32" i="179"/>
  <c r="AG32" i="179"/>
  <c r="AH32" i="179"/>
  <c r="AI32" i="179"/>
  <c r="AJ32" i="179"/>
  <c r="A33" i="179"/>
  <c r="D33" i="179"/>
  <c r="E33" i="179"/>
  <c r="F33" i="179"/>
  <c r="G33" i="179"/>
  <c r="H33" i="179"/>
  <c r="I33" i="179"/>
  <c r="J33" i="179"/>
  <c r="K33" i="179"/>
  <c r="L33" i="179"/>
  <c r="M33" i="179"/>
  <c r="N33" i="179"/>
  <c r="O33" i="179"/>
  <c r="P33" i="179"/>
  <c r="Q33" i="179"/>
  <c r="R33" i="179"/>
  <c r="S33" i="179"/>
  <c r="T33" i="179"/>
  <c r="U33" i="179"/>
  <c r="V33" i="179"/>
  <c r="W33" i="179"/>
  <c r="X33" i="179"/>
  <c r="Y33" i="179"/>
  <c r="Z33" i="179"/>
  <c r="AA33" i="179"/>
  <c r="AB33" i="179"/>
  <c r="AC33" i="179"/>
  <c r="AD33" i="179"/>
  <c r="AE33" i="179"/>
  <c r="AF33" i="179"/>
  <c r="AG33" i="179"/>
  <c r="AH33" i="179"/>
  <c r="AI33" i="179"/>
  <c r="AJ33" i="179"/>
  <c r="A34" i="179"/>
  <c r="D34" i="179"/>
  <c r="E34" i="179"/>
  <c r="F34" i="179"/>
  <c r="G34" i="179"/>
  <c r="H34" i="179"/>
  <c r="I34" i="179"/>
  <c r="J34" i="179"/>
  <c r="K34" i="179"/>
  <c r="L34" i="179"/>
  <c r="M34" i="179"/>
  <c r="N34" i="179"/>
  <c r="O34" i="179"/>
  <c r="P34" i="179"/>
  <c r="Q34" i="179"/>
  <c r="R34" i="179"/>
  <c r="S34" i="179"/>
  <c r="T34" i="179"/>
  <c r="U34" i="179"/>
  <c r="V34" i="179"/>
  <c r="W34" i="179"/>
  <c r="X34" i="179"/>
  <c r="Y34" i="179"/>
  <c r="Z34" i="179"/>
  <c r="AA34" i="179"/>
  <c r="AB34" i="179"/>
  <c r="AC34" i="179"/>
  <c r="AD34" i="179"/>
  <c r="AE34" i="179"/>
  <c r="AF34" i="179"/>
  <c r="AG34" i="179"/>
  <c r="AH34" i="179"/>
  <c r="AI34" i="179"/>
  <c r="AJ34" i="179"/>
  <c r="A35" i="179"/>
  <c r="D35" i="179"/>
  <c r="E35" i="179"/>
  <c r="F35" i="179"/>
  <c r="G35" i="179"/>
  <c r="H35" i="179"/>
  <c r="I35" i="179"/>
  <c r="J35" i="179"/>
  <c r="K35" i="179"/>
  <c r="L35" i="179"/>
  <c r="M35" i="179"/>
  <c r="N35" i="179"/>
  <c r="O35" i="179"/>
  <c r="P35" i="179"/>
  <c r="Q35" i="179"/>
  <c r="R35" i="179"/>
  <c r="S35" i="179"/>
  <c r="T35" i="179"/>
  <c r="U35" i="179"/>
  <c r="V35" i="179"/>
  <c r="W35" i="179"/>
  <c r="X35" i="179"/>
  <c r="Y35" i="179"/>
  <c r="Z35" i="179"/>
  <c r="AA35" i="179"/>
  <c r="AB35" i="179"/>
  <c r="AC35" i="179"/>
  <c r="AD35" i="179"/>
  <c r="AE35" i="179"/>
  <c r="AF35" i="179"/>
  <c r="AG35" i="179"/>
  <c r="AH35" i="179"/>
  <c r="AI35" i="179"/>
  <c r="AJ35" i="179"/>
  <c r="A36" i="179"/>
  <c r="D36" i="179"/>
  <c r="E36" i="179"/>
  <c r="F36" i="179"/>
  <c r="G36" i="179"/>
  <c r="H36" i="179"/>
  <c r="I36" i="179"/>
  <c r="J36" i="179"/>
  <c r="K36" i="179"/>
  <c r="L36" i="179"/>
  <c r="M36" i="179"/>
  <c r="N36" i="179"/>
  <c r="O36" i="179"/>
  <c r="P36" i="179"/>
  <c r="Q36" i="179"/>
  <c r="R36" i="179"/>
  <c r="S36" i="179"/>
  <c r="T36" i="179"/>
  <c r="U36" i="179"/>
  <c r="V36" i="179"/>
  <c r="W36" i="179"/>
  <c r="X36" i="179"/>
  <c r="Y36" i="179"/>
  <c r="Z36" i="179"/>
  <c r="AA36" i="179"/>
  <c r="AB36" i="179"/>
  <c r="AC36" i="179"/>
  <c r="AD36" i="179"/>
  <c r="AE36" i="179"/>
  <c r="AF36" i="179"/>
  <c r="AG36" i="179"/>
  <c r="AH36" i="179"/>
  <c r="AI36" i="179"/>
  <c r="AJ36" i="179"/>
  <c r="A37" i="179"/>
  <c r="D37" i="179"/>
  <c r="E37" i="179"/>
  <c r="F37" i="179"/>
  <c r="G37" i="179"/>
  <c r="H37" i="179"/>
  <c r="I37" i="179"/>
  <c r="J37" i="179"/>
  <c r="K37" i="179"/>
  <c r="L37" i="179"/>
  <c r="M37" i="179"/>
  <c r="N37" i="179"/>
  <c r="O37" i="179"/>
  <c r="P37" i="179"/>
  <c r="Q37" i="179"/>
  <c r="R37" i="179"/>
  <c r="S37" i="179"/>
  <c r="T37" i="179"/>
  <c r="U37" i="179"/>
  <c r="V37" i="179"/>
  <c r="W37" i="179"/>
  <c r="X37" i="179"/>
  <c r="Y37" i="179"/>
  <c r="Z37" i="179"/>
  <c r="AA37" i="179"/>
  <c r="AB37" i="179"/>
  <c r="AC37" i="179"/>
  <c r="AD37" i="179"/>
  <c r="AE37" i="179"/>
  <c r="AF37" i="179"/>
  <c r="AG37" i="179"/>
  <c r="AH37" i="179"/>
  <c r="AI37" i="179"/>
  <c r="AJ37" i="179"/>
  <c r="A38" i="179"/>
  <c r="D38" i="179"/>
  <c r="E38" i="179"/>
  <c r="F38" i="179"/>
  <c r="G38" i="179"/>
  <c r="H38" i="179"/>
  <c r="I38" i="179"/>
  <c r="J38" i="179"/>
  <c r="K38" i="179"/>
  <c r="L38" i="179"/>
  <c r="M38" i="179"/>
  <c r="N38" i="179"/>
  <c r="O38" i="179"/>
  <c r="P38" i="179"/>
  <c r="Q38" i="179"/>
  <c r="R38" i="179"/>
  <c r="S38" i="179"/>
  <c r="T38" i="179"/>
  <c r="U38" i="179"/>
  <c r="V38" i="179"/>
  <c r="W38" i="179"/>
  <c r="X38" i="179"/>
  <c r="Y38" i="179"/>
  <c r="Z38" i="179"/>
  <c r="AA38" i="179"/>
  <c r="AB38" i="179"/>
  <c r="AC38" i="179"/>
  <c r="AD38" i="179"/>
  <c r="AE38" i="179"/>
  <c r="AF38" i="179"/>
  <c r="AG38" i="179"/>
  <c r="AH38" i="179"/>
  <c r="AI38" i="179"/>
  <c r="AJ38" i="179"/>
  <c r="A39" i="179"/>
  <c r="D39" i="179"/>
  <c r="E39" i="179"/>
  <c r="F39" i="179"/>
  <c r="G39" i="179"/>
  <c r="H39" i="179"/>
  <c r="I39" i="179"/>
  <c r="J39" i="179"/>
  <c r="K39" i="179"/>
  <c r="L39" i="179"/>
  <c r="M39" i="179"/>
  <c r="N39" i="179"/>
  <c r="O39" i="179"/>
  <c r="P39" i="179"/>
  <c r="Q39" i="179"/>
  <c r="R39" i="179"/>
  <c r="S39" i="179"/>
  <c r="T39" i="179"/>
  <c r="U39" i="179"/>
  <c r="V39" i="179"/>
  <c r="W39" i="179"/>
  <c r="X39" i="179"/>
  <c r="Y39" i="179"/>
  <c r="Z39" i="179"/>
  <c r="AA39" i="179"/>
  <c r="AB39" i="179"/>
  <c r="AC39" i="179"/>
  <c r="AD39" i="179"/>
  <c r="AE39" i="179"/>
  <c r="AF39" i="179"/>
  <c r="AG39" i="179"/>
  <c r="AH39" i="179"/>
  <c r="AI39" i="179"/>
  <c r="AJ39" i="179"/>
  <c r="A40" i="179"/>
  <c r="D40" i="179"/>
  <c r="E40" i="179"/>
  <c r="F40" i="179"/>
  <c r="G40" i="179"/>
  <c r="H40" i="179"/>
  <c r="I40" i="179"/>
  <c r="J40" i="179"/>
  <c r="K40" i="179"/>
  <c r="L40" i="179"/>
  <c r="M40" i="179"/>
  <c r="N40" i="179"/>
  <c r="O40" i="179"/>
  <c r="P40" i="179"/>
  <c r="Q40" i="179"/>
  <c r="R40" i="179"/>
  <c r="S40" i="179"/>
  <c r="T40" i="179"/>
  <c r="U40" i="179"/>
  <c r="V40" i="179"/>
  <c r="W40" i="179"/>
  <c r="X40" i="179"/>
  <c r="Y40" i="179"/>
  <c r="Z40" i="179"/>
  <c r="AA40" i="179"/>
  <c r="AB40" i="179"/>
  <c r="AC40" i="179"/>
  <c r="AD40" i="179"/>
  <c r="AE40" i="179"/>
  <c r="AF40" i="179"/>
  <c r="AG40" i="179"/>
  <c r="AH40" i="179"/>
  <c r="AI40" i="179"/>
  <c r="AJ40" i="179"/>
  <c r="A41" i="179"/>
  <c r="D41" i="179"/>
  <c r="E41" i="179"/>
  <c r="F41" i="179"/>
  <c r="G41" i="179"/>
  <c r="H41" i="179"/>
  <c r="I41" i="179"/>
  <c r="J41" i="179"/>
  <c r="K41" i="179"/>
  <c r="L41" i="179"/>
  <c r="M41" i="179"/>
  <c r="N41" i="179"/>
  <c r="O41" i="179"/>
  <c r="P41" i="179"/>
  <c r="Q41" i="179"/>
  <c r="R41" i="179"/>
  <c r="S41" i="179"/>
  <c r="T41" i="179"/>
  <c r="U41" i="179"/>
  <c r="V41" i="179"/>
  <c r="W41" i="179"/>
  <c r="X41" i="179"/>
  <c r="Y41" i="179"/>
  <c r="Z41" i="179"/>
  <c r="AA41" i="179"/>
  <c r="AB41" i="179"/>
  <c r="AC41" i="179"/>
  <c r="AD41" i="179"/>
  <c r="AE41" i="179"/>
  <c r="AF41" i="179"/>
  <c r="AG41" i="179"/>
  <c r="AH41" i="179"/>
  <c r="AI41" i="179"/>
  <c r="AJ41" i="179"/>
  <c r="A42" i="179"/>
  <c r="D42" i="179"/>
  <c r="E42" i="179"/>
  <c r="F42" i="179"/>
  <c r="G42" i="179"/>
  <c r="H42" i="179"/>
  <c r="I42" i="179"/>
  <c r="J42" i="179"/>
  <c r="K42" i="179"/>
  <c r="L42" i="179"/>
  <c r="M42" i="179"/>
  <c r="N42" i="179"/>
  <c r="O42" i="179"/>
  <c r="P42" i="179"/>
  <c r="Q42" i="179"/>
  <c r="R42" i="179"/>
  <c r="S42" i="179"/>
  <c r="T42" i="179"/>
  <c r="U42" i="179"/>
  <c r="V42" i="179"/>
  <c r="W42" i="179"/>
  <c r="X42" i="179"/>
  <c r="Y42" i="179"/>
  <c r="Z42" i="179"/>
  <c r="AA42" i="179"/>
  <c r="AB42" i="179"/>
  <c r="AC42" i="179"/>
  <c r="AD42" i="179"/>
  <c r="AE42" i="179"/>
  <c r="AF42" i="179"/>
  <c r="AG42" i="179"/>
  <c r="AH42" i="179"/>
  <c r="AI42" i="179"/>
  <c r="AJ42" i="179"/>
  <c r="A43" i="179"/>
  <c r="D43" i="179"/>
  <c r="E43" i="179"/>
  <c r="F43" i="179"/>
  <c r="G43" i="179"/>
  <c r="H43" i="179"/>
  <c r="I43" i="179"/>
  <c r="J43" i="179"/>
  <c r="K43" i="179"/>
  <c r="L43" i="179"/>
  <c r="M43" i="179"/>
  <c r="N43" i="179"/>
  <c r="O43" i="179"/>
  <c r="P43" i="179"/>
  <c r="Q43" i="179"/>
  <c r="R43" i="179"/>
  <c r="S43" i="179"/>
  <c r="T43" i="179"/>
  <c r="U43" i="179"/>
  <c r="V43" i="179"/>
  <c r="W43" i="179"/>
  <c r="X43" i="179"/>
  <c r="Y43" i="179"/>
  <c r="Z43" i="179"/>
  <c r="AA43" i="179"/>
  <c r="AB43" i="179"/>
  <c r="AC43" i="179"/>
  <c r="AD43" i="179"/>
  <c r="AE43" i="179"/>
  <c r="AF43" i="179"/>
  <c r="AG43" i="179"/>
  <c r="AH43" i="179"/>
  <c r="AI43" i="179"/>
  <c r="AJ43" i="179"/>
  <c r="A44" i="179"/>
  <c r="D44" i="179"/>
  <c r="E44" i="179"/>
  <c r="F44" i="179"/>
  <c r="G44" i="179"/>
  <c r="H44" i="179"/>
  <c r="I44" i="179"/>
  <c r="J44" i="179"/>
  <c r="K44" i="179"/>
  <c r="L44" i="179"/>
  <c r="M44" i="179"/>
  <c r="N44" i="179"/>
  <c r="O44" i="179"/>
  <c r="P44" i="179"/>
  <c r="Q44" i="179"/>
  <c r="R44" i="179"/>
  <c r="S44" i="179"/>
  <c r="T44" i="179"/>
  <c r="U44" i="179"/>
  <c r="V44" i="179"/>
  <c r="W44" i="179"/>
  <c r="X44" i="179"/>
  <c r="Y44" i="179"/>
  <c r="Z44" i="179"/>
  <c r="AA44" i="179"/>
  <c r="AB44" i="179"/>
  <c r="AC44" i="179"/>
  <c r="AD44" i="179"/>
  <c r="AE44" i="179"/>
  <c r="AF44" i="179"/>
  <c r="AG44" i="179"/>
  <c r="AH44" i="179"/>
  <c r="AI44" i="179"/>
  <c r="AJ44" i="179"/>
  <c r="A45" i="179"/>
  <c r="D45" i="179"/>
  <c r="E45" i="179"/>
  <c r="F45" i="179"/>
  <c r="G45" i="179"/>
  <c r="H45" i="179"/>
  <c r="I45" i="179"/>
  <c r="J45" i="179"/>
  <c r="K45" i="179"/>
  <c r="L45" i="179"/>
  <c r="M45" i="179"/>
  <c r="N45" i="179"/>
  <c r="O45" i="179"/>
  <c r="P45" i="179"/>
  <c r="Q45" i="179"/>
  <c r="R45" i="179"/>
  <c r="S45" i="179"/>
  <c r="T45" i="179"/>
  <c r="U45" i="179"/>
  <c r="V45" i="179"/>
  <c r="W45" i="179"/>
  <c r="X45" i="179"/>
  <c r="Y45" i="179"/>
  <c r="Z45" i="179"/>
  <c r="AA45" i="179"/>
  <c r="AB45" i="179"/>
  <c r="AC45" i="179"/>
  <c r="AD45" i="179"/>
  <c r="AE45" i="179"/>
  <c r="AF45" i="179"/>
  <c r="AG45" i="179"/>
  <c r="AH45" i="179"/>
  <c r="AI45" i="179"/>
  <c r="AJ45" i="179"/>
  <c r="A46" i="179"/>
  <c r="D46" i="179"/>
  <c r="E46" i="179"/>
  <c r="F46" i="179"/>
  <c r="G46" i="179"/>
  <c r="H46" i="179"/>
  <c r="I46" i="179"/>
  <c r="J46" i="179"/>
  <c r="K46" i="179"/>
  <c r="L46" i="179"/>
  <c r="M46" i="179"/>
  <c r="N46" i="179"/>
  <c r="O46" i="179"/>
  <c r="P46" i="179"/>
  <c r="Q46" i="179"/>
  <c r="R46" i="179"/>
  <c r="S46" i="179"/>
  <c r="T46" i="179"/>
  <c r="U46" i="179"/>
  <c r="V46" i="179"/>
  <c r="W46" i="179"/>
  <c r="X46" i="179"/>
  <c r="Y46" i="179"/>
  <c r="Z46" i="179"/>
  <c r="AA46" i="179"/>
  <c r="AB46" i="179"/>
  <c r="AC46" i="179"/>
  <c r="AD46" i="179"/>
  <c r="AE46" i="179"/>
  <c r="AF46" i="179"/>
  <c r="AG46" i="179"/>
  <c r="AH46" i="179"/>
  <c r="AI46" i="179"/>
  <c r="AJ46" i="179"/>
  <c r="A47" i="179"/>
  <c r="D47" i="179"/>
  <c r="E47" i="179"/>
  <c r="F47" i="179"/>
  <c r="G47" i="179"/>
  <c r="H47" i="179"/>
  <c r="I47" i="179"/>
  <c r="J47" i="179"/>
  <c r="K47" i="179"/>
  <c r="L47" i="179"/>
  <c r="M47" i="179"/>
  <c r="N47" i="179"/>
  <c r="O47" i="179"/>
  <c r="P47" i="179"/>
  <c r="Q47" i="179"/>
  <c r="R47" i="179"/>
  <c r="S47" i="179"/>
  <c r="T47" i="179"/>
  <c r="U47" i="179"/>
  <c r="V47" i="179"/>
  <c r="W47" i="179"/>
  <c r="X47" i="179"/>
  <c r="Y47" i="179"/>
  <c r="Z47" i="179"/>
  <c r="AA47" i="179"/>
  <c r="AB47" i="179"/>
  <c r="AC47" i="179"/>
  <c r="AD47" i="179"/>
  <c r="AE47" i="179"/>
  <c r="AF47" i="179"/>
  <c r="AG47" i="179"/>
  <c r="AH47" i="179"/>
  <c r="AI47" i="179"/>
  <c r="AJ47" i="179"/>
  <c r="A48" i="179"/>
  <c r="D48" i="179"/>
  <c r="E48" i="179"/>
  <c r="F48" i="179"/>
  <c r="G48" i="179"/>
  <c r="H48" i="179"/>
  <c r="I48" i="179"/>
  <c r="J48" i="179"/>
  <c r="K48" i="179"/>
  <c r="L48" i="179"/>
  <c r="M48" i="179"/>
  <c r="N48" i="179"/>
  <c r="O48" i="179"/>
  <c r="P48" i="179"/>
  <c r="Q48" i="179"/>
  <c r="R48" i="179"/>
  <c r="S48" i="179"/>
  <c r="T48" i="179"/>
  <c r="U48" i="179"/>
  <c r="V48" i="179"/>
  <c r="W48" i="179"/>
  <c r="X48" i="179"/>
  <c r="Y48" i="179"/>
  <c r="Z48" i="179"/>
  <c r="AA48" i="179"/>
  <c r="AB48" i="179"/>
  <c r="AC48" i="179"/>
  <c r="AD48" i="179"/>
  <c r="AE48" i="179"/>
  <c r="AF48" i="179"/>
  <c r="AG48" i="179"/>
  <c r="AH48" i="179"/>
  <c r="AI48" i="179"/>
  <c r="AJ48" i="179"/>
  <c r="A49" i="179"/>
  <c r="D49" i="179"/>
  <c r="E49" i="179"/>
  <c r="F49" i="179"/>
  <c r="G49" i="179"/>
  <c r="H49" i="179"/>
  <c r="I49" i="179"/>
  <c r="J49" i="179"/>
  <c r="K49" i="179"/>
  <c r="L49" i="179"/>
  <c r="M49" i="179"/>
  <c r="N49" i="179"/>
  <c r="O49" i="179"/>
  <c r="P49" i="179"/>
  <c r="Q49" i="179"/>
  <c r="R49" i="179"/>
  <c r="S49" i="179"/>
  <c r="T49" i="179"/>
  <c r="U49" i="179"/>
  <c r="V49" i="179"/>
  <c r="W49" i="179"/>
  <c r="X49" i="179"/>
  <c r="Y49" i="179"/>
  <c r="Z49" i="179"/>
  <c r="AA49" i="179"/>
  <c r="AB49" i="179"/>
  <c r="AC49" i="179"/>
  <c r="AD49" i="179"/>
  <c r="AE49" i="179"/>
  <c r="AF49" i="179"/>
  <c r="AG49" i="179"/>
  <c r="AH49" i="179"/>
  <c r="AI49" i="179"/>
  <c r="AJ49" i="179"/>
  <c r="A50" i="179"/>
  <c r="D50" i="179"/>
  <c r="E50" i="179"/>
  <c r="F50" i="179"/>
  <c r="G50" i="179"/>
  <c r="H50" i="179"/>
  <c r="I50" i="179"/>
  <c r="J50" i="179"/>
  <c r="K50" i="179"/>
  <c r="L50" i="179"/>
  <c r="M50" i="179"/>
  <c r="N50" i="179"/>
  <c r="O50" i="179"/>
  <c r="P50" i="179"/>
  <c r="Q50" i="179"/>
  <c r="R50" i="179"/>
  <c r="S50" i="179"/>
  <c r="T50" i="179"/>
  <c r="U50" i="179"/>
  <c r="V50" i="179"/>
  <c r="W50" i="179"/>
  <c r="X50" i="179"/>
  <c r="Y50" i="179"/>
  <c r="Z50" i="179"/>
  <c r="AA50" i="179"/>
  <c r="AB50" i="179"/>
  <c r="AC50" i="179"/>
  <c r="AD50" i="179"/>
  <c r="AE50" i="179"/>
  <c r="AF50" i="179"/>
  <c r="AG50" i="179"/>
  <c r="AH50" i="179"/>
  <c r="AI50" i="179"/>
  <c r="AJ50" i="179"/>
  <c r="A51" i="179"/>
  <c r="D51" i="179"/>
  <c r="E51" i="179"/>
  <c r="F51" i="179"/>
  <c r="G51" i="179"/>
  <c r="H51" i="179"/>
  <c r="I51" i="179"/>
  <c r="J51" i="179"/>
  <c r="K51" i="179"/>
  <c r="L51" i="179"/>
  <c r="M51" i="179"/>
  <c r="N51" i="179"/>
  <c r="O51" i="179"/>
  <c r="P51" i="179"/>
  <c r="Q51" i="179"/>
  <c r="R51" i="179"/>
  <c r="S51" i="179"/>
  <c r="T51" i="179"/>
  <c r="U51" i="179"/>
  <c r="V51" i="179"/>
  <c r="W51" i="179"/>
  <c r="X51" i="179"/>
  <c r="Y51" i="179"/>
  <c r="Z51" i="179"/>
  <c r="AA51" i="179"/>
  <c r="AB51" i="179"/>
  <c r="AC51" i="179"/>
  <c r="AD51" i="179"/>
  <c r="AE51" i="179"/>
  <c r="AF51" i="179"/>
  <c r="AG51" i="179"/>
  <c r="AH51" i="179"/>
  <c r="AI51" i="179"/>
  <c r="AJ51" i="179"/>
  <c r="A52" i="179"/>
  <c r="D52" i="179"/>
  <c r="E52" i="179"/>
  <c r="F52" i="179"/>
  <c r="G52" i="179"/>
  <c r="H52" i="179"/>
  <c r="I52" i="179"/>
  <c r="J52" i="179"/>
  <c r="K52" i="179"/>
  <c r="L52" i="179"/>
  <c r="M52" i="179"/>
  <c r="N52" i="179"/>
  <c r="O52" i="179"/>
  <c r="P52" i="179"/>
  <c r="Q52" i="179"/>
  <c r="R52" i="179"/>
  <c r="S52" i="179"/>
  <c r="T52" i="179"/>
  <c r="U52" i="179"/>
  <c r="V52" i="179"/>
  <c r="W52" i="179"/>
  <c r="X52" i="179"/>
  <c r="Y52" i="179"/>
  <c r="Z52" i="179"/>
  <c r="AA52" i="179"/>
  <c r="AB52" i="179"/>
  <c r="AC52" i="179"/>
  <c r="AD52" i="179"/>
  <c r="AE52" i="179"/>
  <c r="AF52" i="179"/>
  <c r="AG52" i="179"/>
  <c r="AH52" i="179"/>
  <c r="AI52" i="179"/>
  <c r="AJ52" i="179"/>
  <c r="A53" i="179"/>
  <c r="D53" i="179"/>
  <c r="E53" i="179"/>
  <c r="F53" i="179"/>
  <c r="G53" i="179"/>
  <c r="H53" i="179"/>
  <c r="I53" i="179"/>
  <c r="J53" i="179"/>
  <c r="K53" i="179"/>
  <c r="L53" i="179"/>
  <c r="M53" i="179"/>
  <c r="N53" i="179"/>
  <c r="O53" i="179"/>
  <c r="P53" i="179"/>
  <c r="Q53" i="179"/>
  <c r="Q53" i="183"/>
  <c r="R53" i="179"/>
  <c r="S53" i="179"/>
  <c r="T53" i="179"/>
  <c r="U53" i="179"/>
  <c r="V53" i="179"/>
  <c r="W53" i="179"/>
  <c r="X53" i="179"/>
  <c r="Y53" i="179"/>
  <c r="Z53" i="179"/>
  <c r="AA53" i="179"/>
  <c r="AB53" i="179"/>
  <c r="AC53" i="179"/>
  <c r="AD53" i="179"/>
  <c r="AE53" i="179"/>
  <c r="AF53" i="179"/>
  <c r="AG53" i="179"/>
  <c r="AH53" i="179"/>
  <c r="AI53" i="179"/>
  <c r="AJ53" i="179"/>
  <c r="A54" i="179"/>
  <c r="D54" i="179"/>
  <c r="E54" i="179"/>
  <c r="F54" i="179"/>
  <c r="G54" i="179"/>
  <c r="H54" i="179"/>
  <c r="I54" i="179"/>
  <c r="J54" i="179"/>
  <c r="K54" i="179"/>
  <c r="L54" i="179"/>
  <c r="M54" i="179"/>
  <c r="N54" i="179"/>
  <c r="O54" i="179"/>
  <c r="P54" i="179"/>
  <c r="Q54" i="179"/>
  <c r="R54" i="179"/>
  <c r="S54" i="179"/>
  <c r="T54" i="179"/>
  <c r="U54" i="179"/>
  <c r="V54" i="179"/>
  <c r="W54" i="179"/>
  <c r="X54" i="179"/>
  <c r="Y54" i="179"/>
  <c r="Z54" i="179"/>
  <c r="AA54" i="179"/>
  <c r="AB54" i="179"/>
  <c r="AC54" i="179"/>
  <c r="AD54" i="179"/>
  <c r="AE54" i="179"/>
  <c r="AF54" i="179"/>
  <c r="AG54" i="179"/>
  <c r="AH54" i="179"/>
  <c r="AI54" i="179"/>
  <c r="AJ54" i="179"/>
  <c r="A55" i="179"/>
  <c r="D55" i="179"/>
  <c r="E55" i="179"/>
  <c r="F55" i="179"/>
  <c r="G55" i="179"/>
  <c r="H55" i="179"/>
  <c r="I55" i="179"/>
  <c r="J55" i="179"/>
  <c r="K55" i="179"/>
  <c r="L55" i="179"/>
  <c r="M55" i="179"/>
  <c r="N55" i="179"/>
  <c r="O55" i="179"/>
  <c r="P55" i="179"/>
  <c r="Q55" i="179"/>
  <c r="R55" i="179"/>
  <c r="S55" i="179"/>
  <c r="T55" i="179"/>
  <c r="U55" i="179"/>
  <c r="V55" i="179"/>
  <c r="W55" i="179"/>
  <c r="X55" i="179"/>
  <c r="Y55" i="179"/>
  <c r="Z55" i="179"/>
  <c r="AA55" i="179"/>
  <c r="AB55" i="179"/>
  <c r="AC55" i="179"/>
  <c r="AD55" i="179"/>
  <c r="AE55" i="179"/>
  <c r="AF55" i="179"/>
  <c r="AG55" i="179"/>
  <c r="AH55" i="179"/>
  <c r="AI55" i="179"/>
  <c r="AJ55" i="179"/>
  <c r="A56" i="179"/>
  <c r="D56" i="179"/>
  <c r="E56" i="179"/>
  <c r="F56" i="179"/>
  <c r="G56" i="179"/>
  <c r="H56" i="179"/>
  <c r="I56" i="179"/>
  <c r="J56" i="179"/>
  <c r="K56" i="179"/>
  <c r="L56" i="179"/>
  <c r="M56" i="179"/>
  <c r="N56" i="179"/>
  <c r="O56" i="179"/>
  <c r="P56" i="179"/>
  <c r="Q56" i="179"/>
  <c r="R56" i="179"/>
  <c r="S56" i="179"/>
  <c r="T56" i="179"/>
  <c r="U56" i="179"/>
  <c r="V56" i="179"/>
  <c r="W56" i="179"/>
  <c r="X56" i="179"/>
  <c r="Y56" i="179"/>
  <c r="Z56" i="179"/>
  <c r="AA56" i="179"/>
  <c r="AB56" i="179"/>
  <c r="AC56" i="179"/>
  <c r="AD56" i="179"/>
  <c r="AE56" i="179"/>
  <c r="AF56" i="179"/>
  <c r="AG56" i="179"/>
  <c r="AH56" i="179"/>
  <c r="AI56" i="179"/>
  <c r="AJ56" i="179"/>
  <c r="A57" i="179"/>
  <c r="D57" i="179"/>
  <c r="E57" i="179"/>
  <c r="F57" i="179"/>
  <c r="G57" i="179"/>
  <c r="H57" i="179"/>
  <c r="I57" i="179"/>
  <c r="J57" i="179"/>
  <c r="K57" i="179"/>
  <c r="L57" i="179"/>
  <c r="M57" i="179"/>
  <c r="N57" i="179"/>
  <c r="O57" i="179"/>
  <c r="P57" i="179"/>
  <c r="Q57" i="179"/>
  <c r="R57" i="179"/>
  <c r="S57" i="179"/>
  <c r="T57" i="179"/>
  <c r="U57" i="179"/>
  <c r="V57" i="179"/>
  <c r="W57" i="179"/>
  <c r="X57" i="179"/>
  <c r="Y57" i="179"/>
  <c r="Z57" i="179"/>
  <c r="AA57" i="179"/>
  <c r="AB57" i="179"/>
  <c r="AC57" i="179"/>
  <c r="AD57" i="179"/>
  <c r="AE57" i="179"/>
  <c r="AF57" i="179"/>
  <c r="AG57" i="179"/>
  <c r="AH57" i="179"/>
  <c r="AI57" i="179"/>
  <c r="AJ57" i="179"/>
  <c r="A58" i="179"/>
  <c r="D58" i="179"/>
  <c r="E58" i="179"/>
  <c r="F58" i="179"/>
  <c r="G58" i="179"/>
  <c r="H58" i="179"/>
  <c r="I58" i="179"/>
  <c r="J58" i="179"/>
  <c r="K58" i="179"/>
  <c r="L58" i="179"/>
  <c r="M58" i="179"/>
  <c r="N58" i="179"/>
  <c r="O58" i="179"/>
  <c r="P58" i="179"/>
  <c r="Q58" i="179"/>
  <c r="R58" i="179"/>
  <c r="S58" i="179"/>
  <c r="T58" i="179"/>
  <c r="U58" i="179"/>
  <c r="V58" i="179"/>
  <c r="W58" i="179"/>
  <c r="X58" i="179"/>
  <c r="Y58" i="179"/>
  <c r="Z58" i="179"/>
  <c r="AA58" i="179"/>
  <c r="AB58" i="179"/>
  <c r="AC58" i="179"/>
  <c r="AD58" i="179"/>
  <c r="AE58" i="179"/>
  <c r="AF58" i="179"/>
  <c r="AG58" i="179"/>
  <c r="AH58" i="179"/>
  <c r="AI58" i="179"/>
  <c r="AJ58" i="179"/>
  <c r="A59" i="179"/>
  <c r="D59" i="179"/>
  <c r="E59" i="179"/>
  <c r="F59" i="179"/>
  <c r="G59" i="179"/>
  <c r="H59" i="179"/>
  <c r="I59" i="179"/>
  <c r="J59" i="179"/>
  <c r="K59" i="179"/>
  <c r="L59" i="179"/>
  <c r="M59" i="179"/>
  <c r="N59" i="179"/>
  <c r="O59" i="179"/>
  <c r="P59" i="179"/>
  <c r="P59" i="183"/>
  <c r="Q59" i="179"/>
  <c r="R59" i="179"/>
  <c r="S59" i="179"/>
  <c r="T59" i="179"/>
  <c r="U59" i="179"/>
  <c r="V59" i="179"/>
  <c r="W59" i="179"/>
  <c r="X59" i="179"/>
  <c r="Y59" i="179"/>
  <c r="Z59" i="179"/>
  <c r="AA59" i="179"/>
  <c r="AB59" i="179"/>
  <c r="AC59" i="179"/>
  <c r="AD59" i="179"/>
  <c r="AE59" i="179"/>
  <c r="AF59" i="179"/>
  <c r="AG59" i="179"/>
  <c r="AH59" i="179"/>
  <c r="AI59" i="179"/>
  <c r="AJ59" i="179"/>
  <c r="A60" i="179"/>
  <c r="D60" i="179"/>
  <c r="E60" i="179"/>
  <c r="F60" i="179"/>
  <c r="G60" i="179"/>
  <c r="H60" i="179"/>
  <c r="I60" i="179"/>
  <c r="J60" i="179"/>
  <c r="K60" i="179"/>
  <c r="L60" i="179"/>
  <c r="M60" i="179"/>
  <c r="N60" i="179"/>
  <c r="O60" i="179"/>
  <c r="P60" i="179"/>
  <c r="Q60" i="179"/>
  <c r="R60" i="179"/>
  <c r="S60" i="179"/>
  <c r="T60" i="179"/>
  <c r="U60" i="179"/>
  <c r="V60" i="179"/>
  <c r="W60" i="179"/>
  <c r="X60" i="179"/>
  <c r="Y60" i="179"/>
  <c r="Z60" i="179"/>
  <c r="AA60" i="179"/>
  <c r="AB60" i="179"/>
  <c r="AC60" i="179"/>
  <c r="AD60" i="179"/>
  <c r="AE60" i="179"/>
  <c r="AF60" i="179"/>
  <c r="AG60" i="179"/>
  <c r="AH60" i="179"/>
  <c r="AI60" i="179"/>
  <c r="AJ60" i="179"/>
  <c r="A61" i="179"/>
  <c r="D61" i="179"/>
  <c r="E61" i="179"/>
  <c r="F61" i="179"/>
  <c r="G61" i="179"/>
  <c r="H61" i="179"/>
  <c r="I61" i="179"/>
  <c r="J61" i="179"/>
  <c r="K61" i="179"/>
  <c r="L61" i="179"/>
  <c r="M61" i="179"/>
  <c r="N61" i="179"/>
  <c r="O61" i="179"/>
  <c r="P61" i="179"/>
  <c r="Q61" i="179"/>
  <c r="R61" i="179"/>
  <c r="S61" i="179"/>
  <c r="T61" i="179"/>
  <c r="U61" i="179"/>
  <c r="V61" i="179"/>
  <c r="W61" i="179"/>
  <c r="X61" i="179"/>
  <c r="Y61" i="179"/>
  <c r="Z61" i="179"/>
  <c r="AA61" i="179"/>
  <c r="AB61" i="179"/>
  <c r="AC61" i="179"/>
  <c r="AD61" i="179"/>
  <c r="AE61" i="179"/>
  <c r="AF61" i="179"/>
  <c r="AG61" i="179"/>
  <c r="AH61" i="179"/>
  <c r="AI61" i="179"/>
  <c r="AJ61" i="179"/>
  <c r="A62" i="179"/>
  <c r="D62" i="179"/>
  <c r="E62" i="179"/>
  <c r="F62" i="179"/>
  <c r="G62" i="179"/>
  <c r="H62" i="179"/>
  <c r="I62" i="179"/>
  <c r="J62" i="179"/>
  <c r="K62" i="179"/>
  <c r="L62" i="179"/>
  <c r="M62" i="179"/>
  <c r="N62" i="179"/>
  <c r="O62" i="179"/>
  <c r="P62" i="179"/>
  <c r="Q62" i="179"/>
  <c r="R62" i="179"/>
  <c r="S62" i="179"/>
  <c r="T62" i="179"/>
  <c r="U62" i="179"/>
  <c r="V62" i="179"/>
  <c r="W62" i="179"/>
  <c r="X62" i="179"/>
  <c r="Y62" i="179"/>
  <c r="Z62" i="179"/>
  <c r="AA62" i="179"/>
  <c r="AB62" i="179"/>
  <c r="AC62" i="179"/>
  <c r="AD62" i="179"/>
  <c r="AE62" i="179"/>
  <c r="AF62" i="179"/>
  <c r="AG62" i="179"/>
  <c r="AH62" i="179"/>
  <c r="AI62" i="179"/>
  <c r="AJ62" i="179"/>
  <c r="A63" i="179"/>
  <c r="D63" i="179"/>
  <c r="E63" i="179"/>
  <c r="F63" i="179"/>
  <c r="G63" i="179"/>
  <c r="H63" i="179"/>
  <c r="I63" i="179"/>
  <c r="J63" i="179"/>
  <c r="K63" i="179"/>
  <c r="L63" i="179"/>
  <c r="M63" i="179"/>
  <c r="N63" i="179"/>
  <c r="O63" i="179"/>
  <c r="P63" i="179"/>
  <c r="Q63" i="179"/>
  <c r="R63" i="179"/>
  <c r="S63" i="179"/>
  <c r="T63" i="179"/>
  <c r="U63" i="179"/>
  <c r="V63" i="179"/>
  <c r="W63" i="179"/>
  <c r="X63" i="179"/>
  <c r="Y63" i="179"/>
  <c r="Z63" i="179"/>
  <c r="AA63" i="179"/>
  <c r="AB63" i="179"/>
  <c r="AC63" i="179"/>
  <c r="AD63" i="179"/>
  <c r="AE63" i="179"/>
  <c r="AF63" i="179"/>
  <c r="AG63" i="179"/>
  <c r="AH63" i="179"/>
  <c r="AI63" i="179"/>
  <c r="AJ63" i="179"/>
  <c r="A64" i="179"/>
  <c r="D64" i="179"/>
  <c r="E64" i="179"/>
  <c r="F64" i="179"/>
  <c r="G64" i="179"/>
  <c r="H64" i="179"/>
  <c r="I64" i="179"/>
  <c r="J64" i="179"/>
  <c r="K64" i="179"/>
  <c r="L64" i="179"/>
  <c r="M64" i="179"/>
  <c r="N64" i="179"/>
  <c r="O64" i="179"/>
  <c r="P64" i="179"/>
  <c r="Q64" i="179"/>
  <c r="R64" i="179"/>
  <c r="S64" i="179"/>
  <c r="T64" i="179"/>
  <c r="U64" i="179"/>
  <c r="V64" i="179"/>
  <c r="W64" i="179"/>
  <c r="X64" i="179"/>
  <c r="Y64" i="179"/>
  <c r="Z64" i="179"/>
  <c r="AA64" i="179"/>
  <c r="AB64" i="179"/>
  <c r="AC64" i="179"/>
  <c r="AD64" i="179"/>
  <c r="AE64" i="179"/>
  <c r="AF64" i="179"/>
  <c r="AG64" i="179"/>
  <c r="AH64" i="179"/>
  <c r="AI64" i="179"/>
  <c r="AJ64" i="179"/>
  <c r="A65" i="179"/>
  <c r="D65" i="179"/>
  <c r="E65" i="179"/>
  <c r="F65" i="179"/>
  <c r="G65" i="179"/>
  <c r="H65" i="179"/>
  <c r="I65" i="179"/>
  <c r="J65" i="179"/>
  <c r="K65" i="179"/>
  <c r="L65" i="179"/>
  <c r="M65" i="179"/>
  <c r="N65" i="179"/>
  <c r="O65" i="179"/>
  <c r="P65" i="179"/>
  <c r="Q65" i="179"/>
  <c r="R65" i="179"/>
  <c r="S65" i="179"/>
  <c r="T65" i="179"/>
  <c r="U65" i="179"/>
  <c r="V65" i="179"/>
  <c r="W65" i="179"/>
  <c r="X65" i="179"/>
  <c r="Y65" i="179"/>
  <c r="Z65" i="179"/>
  <c r="AA65" i="179"/>
  <c r="AB65" i="179"/>
  <c r="AC65" i="179"/>
  <c r="AD65" i="179"/>
  <c r="AE65" i="179"/>
  <c r="AF65" i="179"/>
  <c r="AG65" i="179"/>
  <c r="AH65" i="179"/>
  <c r="AI65" i="179"/>
  <c r="AJ65" i="179"/>
  <c r="A66" i="179"/>
  <c r="D66" i="179"/>
  <c r="E66" i="179"/>
  <c r="F66" i="179"/>
  <c r="G66" i="179"/>
  <c r="H66" i="179"/>
  <c r="I66" i="179"/>
  <c r="J66" i="179"/>
  <c r="K66" i="179"/>
  <c r="L66" i="179"/>
  <c r="M66" i="179"/>
  <c r="N66" i="179"/>
  <c r="O66" i="179"/>
  <c r="P66" i="179"/>
  <c r="Q66" i="179"/>
  <c r="R66" i="179"/>
  <c r="S66" i="179"/>
  <c r="T66" i="179"/>
  <c r="U66" i="179"/>
  <c r="V66" i="179"/>
  <c r="W66" i="179"/>
  <c r="X66" i="179"/>
  <c r="Y66" i="179"/>
  <c r="Z66" i="179"/>
  <c r="AA66" i="179"/>
  <c r="AB66" i="179"/>
  <c r="AC66" i="179"/>
  <c r="AD66" i="179"/>
  <c r="AE66" i="179"/>
  <c r="AF66" i="179"/>
  <c r="AG66" i="179"/>
  <c r="AH66" i="179"/>
  <c r="AI66" i="179"/>
  <c r="AJ66" i="179"/>
  <c r="A67" i="179"/>
  <c r="D67" i="179"/>
  <c r="E67" i="179"/>
  <c r="F67" i="179"/>
  <c r="G67" i="179"/>
  <c r="H67" i="179"/>
  <c r="I67" i="179"/>
  <c r="J67" i="179"/>
  <c r="K67" i="179"/>
  <c r="L67" i="179"/>
  <c r="M67" i="179"/>
  <c r="N67" i="179"/>
  <c r="O67" i="179"/>
  <c r="P67" i="179"/>
  <c r="Q67" i="179"/>
  <c r="R67" i="179"/>
  <c r="S67" i="179"/>
  <c r="T67" i="179"/>
  <c r="U67" i="179"/>
  <c r="V67" i="179"/>
  <c r="W67" i="179"/>
  <c r="X67" i="179"/>
  <c r="Y67" i="179"/>
  <c r="Z67" i="179"/>
  <c r="AA67" i="179"/>
  <c r="AB67" i="179"/>
  <c r="AC67" i="179"/>
  <c r="AD67" i="179"/>
  <c r="AE67" i="179"/>
  <c r="AF67" i="179"/>
  <c r="AG67" i="179"/>
  <c r="AH67" i="179"/>
  <c r="AI67" i="179"/>
  <c r="AJ67" i="179"/>
  <c r="A68" i="179"/>
  <c r="D68" i="179"/>
  <c r="E68" i="179"/>
  <c r="F68" i="179"/>
  <c r="G68" i="179"/>
  <c r="H68" i="179"/>
  <c r="I68" i="179"/>
  <c r="J68" i="179"/>
  <c r="K68" i="179"/>
  <c r="L68" i="179"/>
  <c r="M68" i="179"/>
  <c r="N68" i="179"/>
  <c r="O68" i="179"/>
  <c r="P68" i="179"/>
  <c r="Q68" i="179"/>
  <c r="R68" i="179"/>
  <c r="S68" i="179"/>
  <c r="T68" i="179"/>
  <c r="U68" i="179"/>
  <c r="V68" i="179"/>
  <c r="W68" i="179"/>
  <c r="X68" i="179"/>
  <c r="Y68" i="179"/>
  <c r="Z68" i="179"/>
  <c r="AA68" i="179"/>
  <c r="AB68" i="179"/>
  <c r="AC68" i="179"/>
  <c r="AD68" i="179"/>
  <c r="AE68" i="179"/>
  <c r="AF68" i="179"/>
  <c r="AG68" i="179"/>
  <c r="AH68" i="179"/>
  <c r="AI68" i="179"/>
  <c r="AJ68" i="179"/>
  <c r="A69" i="179"/>
  <c r="D69" i="179"/>
  <c r="E69" i="179"/>
  <c r="F69" i="179"/>
  <c r="G69" i="179"/>
  <c r="H69" i="179"/>
  <c r="I69" i="179"/>
  <c r="J69" i="179"/>
  <c r="K69" i="179"/>
  <c r="L69" i="179"/>
  <c r="M69" i="179"/>
  <c r="N69" i="179"/>
  <c r="O69" i="179"/>
  <c r="P69" i="179"/>
  <c r="Q69" i="179"/>
  <c r="R69" i="179"/>
  <c r="S69" i="179"/>
  <c r="T69" i="179"/>
  <c r="U69" i="179"/>
  <c r="V69" i="179"/>
  <c r="W69" i="179"/>
  <c r="X69" i="179"/>
  <c r="Y69" i="179"/>
  <c r="Z69" i="179"/>
  <c r="AA69" i="179"/>
  <c r="AB69" i="179"/>
  <c r="AC69" i="179"/>
  <c r="AD69" i="179"/>
  <c r="AE69" i="179"/>
  <c r="AF69" i="179"/>
  <c r="AG69" i="179"/>
  <c r="AH69" i="179"/>
  <c r="AI69" i="179"/>
  <c r="AJ69" i="179"/>
  <c r="A70" i="179"/>
  <c r="D70" i="179"/>
  <c r="E70" i="179"/>
  <c r="F70" i="179"/>
  <c r="G70" i="179"/>
  <c r="H70" i="179"/>
  <c r="I70" i="179"/>
  <c r="J70" i="179"/>
  <c r="K70" i="179"/>
  <c r="L70" i="179"/>
  <c r="M70" i="179"/>
  <c r="N70" i="179"/>
  <c r="O70" i="179"/>
  <c r="P70" i="179"/>
  <c r="Q70" i="179"/>
  <c r="R70" i="179"/>
  <c r="S70" i="179"/>
  <c r="T70" i="179"/>
  <c r="U70" i="179"/>
  <c r="V70" i="179"/>
  <c r="W70" i="179"/>
  <c r="X70" i="179"/>
  <c r="Y70" i="179"/>
  <c r="Z70" i="179"/>
  <c r="AA70" i="179"/>
  <c r="AB70" i="179"/>
  <c r="AC70" i="179"/>
  <c r="AD70" i="179"/>
  <c r="AE70" i="179"/>
  <c r="AF70" i="179"/>
  <c r="AG70" i="179"/>
  <c r="AH70" i="179"/>
  <c r="AI70" i="179"/>
  <c r="AJ70" i="179"/>
  <c r="A71" i="179"/>
  <c r="D71" i="179"/>
  <c r="E71" i="179"/>
  <c r="F71" i="179"/>
  <c r="G71" i="179"/>
  <c r="H71" i="179"/>
  <c r="I71" i="179"/>
  <c r="J71" i="179"/>
  <c r="K71" i="179"/>
  <c r="L71" i="179"/>
  <c r="M71" i="179"/>
  <c r="N71" i="179"/>
  <c r="O71" i="179"/>
  <c r="P71" i="179"/>
  <c r="Q71" i="179"/>
  <c r="Q71" i="183" s="1"/>
  <c r="R71" i="179"/>
  <c r="R71" i="183" s="1"/>
  <c r="S71" i="179"/>
  <c r="T71" i="179"/>
  <c r="U71" i="179"/>
  <c r="V71" i="179"/>
  <c r="W71" i="179"/>
  <c r="X71" i="179"/>
  <c r="Y71" i="179"/>
  <c r="Z71" i="179"/>
  <c r="AA71" i="179"/>
  <c r="AB71" i="179"/>
  <c r="AC71" i="179"/>
  <c r="AD71" i="179"/>
  <c r="AE71" i="179"/>
  <c r="AF71" i="179"/>
  <c r="AG71" i="179"/>
  <c r="AH71" i="179"/>
  <c r="AI71" i="179"/>
  <c r="AJ71" i="179"/>
  <c r="A72" i="179"/>
  <c r="D72" i="179"/>
  <c r="E72" i="179"/>
  <c r="F72" i="179"/>
  <c r="G72" i="179"/>
  <c r="H72" i="179"/>
  <c r="I72" i="179"/>
  <c r="J72" i="179"/>
  <c r="K72" i="179"/>
  <c r="L72" i="179"/>
  <c r="M72" i="179"/>
  <c r="N72" i="179"/>
  <c r="O72" i="179"/>
  <c r="P72" i="179"/>
  <c r="Q72" i="179"/>
  <c r="R72" i="179"/>
  <c r="S72" i="179"/>
  <c r="T72" i="179"/>
  <c r="U72" i="179"/>
  <c r="V72" i="179"/>
  <c r="W72" i="179"/>
  <c r="X72" i="179"/>
  <c r="Y72" i="179"/>
  <c r="Z72" i="179"/>
  <c r="AA72" i="179"/>
  <c r="AB72" i="179"/>
  <c r="AC72" i="179"/>
  <c r="AD72" i="179"/>
  <c r="AE72" i="179"/>
  <c r="AF72" i="179"/>
  <c r="AG72" i="179"/>
  <c r="AH72" i="179"/>
  <c r="AI72" i="179"/>
  <c r="AJ72" i="179"/>
  <c r="A73" i="179"/>
  <c r="D73" i="179"/>
  <c r="E73" i="179"/>
  <c r="F73" i="179"/>
  <c r="G73" i="179"/>
  <c r="H73" i="179"/>
  <c r="I73" i="179"/>
  <c r="J73" i="179"/>
  <c r="K73" i="179"/>
  <c r="L73" i="179"/>
  <c r="M73" i="179"/>
  <c r="N73" i="179"/>
  <c r="O73" i="179"/>
  <c r="P73" i="179"/>
  <c r="Q73" i="179"/>
  <c r="R73" i="179"/>
  <c r="S73" i="179"/>
  <c r="T73" i="179"/>
  <c r="U73" i="179"/>
  <c r="V73" i="179"/>
  <c r="W73" i="179"/>
  <c r="X73" i="179"/>
  <c r="Y73" i="179"/>
  <c r="Z73" i="179"/>
  <c r="AA73" i="179"/>
  <c r="AB73" i="179"/>
  <c r="AC73" i="179"/>
  <c r="AD73" i="179"/>
  <c r="AE73" i="179"/>
  <c r="AF73" i="179"/>
  <c r="AG73" i="179"/>
  <c r="AH73" i="179"/>
  <c r="AI73" i="179"/>
  <c r="AJ73" i="179"/>
  <c r="A74" i="179"/>
  <c r="D74" i="179"/>
  <c r="E74" i="179"/>
  <c r="F74" i="179"/>
  <c r="G74" i="179"/>
  <c r="H74" i="179"/>
  <c r="I74" i="179"/>
  <c r="J74" i="179"/>
  <c r="K74" i="179"/>
  <c r="L74" i="179"/>
  <c r="M74" i="179"/>
  <c r="N74" i="179"/>
  <c r="O74" i="179"/>
  <c r="P74" i="179"/>
  <c r="Q74" i="179"/>
  <c r="R74" i="179"/>
  <c r="S74" i="179"/>
  <c r="T74" i="179"/>
  <c r="U74" i="179"/>
  <c r="V74" i="179"/>
  <c r="W74" i="179"/>
  <c r="X74" i="179"/>
  <c r="Y74" i="179"/>
  <c r="Z74" i="179"/>
  <c r="AA74" i="179"/>
  <c r="AB74" i="179"/>
  <c r="AC74" i="179"/>
  <c r="AD74" i="179"/>
  <c r="AE74" i="179"/>
  <c r="AF74" i="179"/>
  <c r="AG74" i="179"/>
  <c r="AH74" i="179"/>
  <c r="AI74" i="179"/>
  <c r="AJ74" i="179"/>
  <c r="A75" i="179"/>
  <c r="D75" i="179"/>
  <c r="E75" i="179"/>
  <c r="F75" i="179"/>
  <c r="G75" i="179"/>
  <c r="H75" i="179"/>
  <c r="I75" i="179"/>
  <c r="J75" i="179"/>
  <c r="K75" i="179"/>
  <c r="L75" i="179"/>
  <c r="M75" i="179"/>
  <c r="N75" i="179"/>
  <c r="O75" i="179"/>
  <c r="P75" i="179"/>
  <c r="Q75" i="179"/>
  <c r="R75" i="179"/>
  <c r="S75" i="179"/>
  <c r="S75" i="183" s="1"/>
  <c r="T75" i="179"/>
  <c r="U75" i="179"/>
  <c r="V75" i="179"/>
  <c r="W75" i="179"/>
  <c r="X75" i="179"/>
  <c r="Y75" i="179"/>
  <c r="Z75" i="179"/>
  <c r="AA75" i="179"/>
  <c r="AB75" i="179"/>
  <c r="AC75" i="179"/>
  <c r="AD75" i="179"/>
  <c r="AE75" i="179"/>
  <c r="AF75" i="179"/>
  <c r="AG75" i="179"/>
  <c r="AH75" i="179"/>
  <c r="AI75" i="179"/>
  <c r="AJ75" i="179"/>
  <c r="A76" i="179"/>
  <c r="D76" i="179"/>
  <c r="E76" i="179"/>
  <c r="F76" i="179"/>
  <c r="G76" i="179"/>
  <c r="H76" i="179"/>
  <c r="I76" i="179"/>
  <c r="J76" i="179"/>
  <c r="K76" i="179"/>
  <c r="L76" i="179"/>
  <c r="M76" i="179"/>
  <c r="N76" i="179"/>
  <c r="O76" i="179"/>
  <c r="P76" i="179"/>
  <c r="Q76" i="179"/>
  <c r="R76" i="179"/>
  <c r="S76" i="179"/>
  <c r="T76" i="179"/>
  <c r="U76" i="179"/>
  <c r="V76" i="179"/>
  <c r="W76" i="179"/>
  <c r="X76" i="179"/>
  <c r="Y76" i="179"/>
  <c r="Z76" i="179"/>
  <c r="AA76" i="179"/>
  <c r="AB76" i="179"/>
  <c r="AC76" i="179"/>
  <c r="AD76" i="179"/>
  <c r="AE76" i="179"/>
  <c r="AF76" i="179"/>
  <c r="AG76" i="179"/>
  <c r="AH76" i="179"/>
  <c r="AI76" i="179"/>
  <c r="AJ76" i="179"/>
  <c r="A77" i="179"/>
  <c r="D77" i="179"/>
  <c r="E77" i="179"/>
  <c r="F77" i="179"/>
  <c r="G77" i="179"/>
  <c r="H77" i="179"/>
  <c r="I77" i="179"/>
  <c r="J77" i="179"/>
  <c r="K77" i="179"/>
  <c r="L77" i="179"/>
  <c r="M77" i="179"/>
  <c r="N77" i="179"/>
  <c r="O77" i="179"/>
  <c r="P77" i="179"/>
  <c r="Q77" i="179"/>
  <c r="R77" i="179"/>
  <c r="S77" i="179"/>
  <c r="T77" i="179"/>
  <c r="U77" i="179"/>
  <c r="V77" i="179"/>
  <c r="W77" i="179"/>
  <c r="X77" i="179"/>
  <c r="Y77" i="179"/>
  <c r="Z77" i="179"/>
  <c r="AA77" i="179"/>
  <c r="AB77" i="179"/>
  <c r="AC77" i="179"/>
  <c r="AD77" i="179"/>
  <c r="AE77" i="179"/>
  <c r="AF77" i="179"/>
  <c r="AG77" i="179"/>
  <c r="AH77" i="179"/>
  <c r="AI77" i="179"/>
  <c r="AJ77" i="179"/>
  <c r="A78" i="179"/>
  <c r="D78" i="179"/>
  <c r="E78" i="179"/>
  <c r="F78" i="179"/>
  <c r="G78" i="179"/>
  <c r="H78" i="179"/>
  <c r="I78" i="179"/>
  <c r="J78" i="179"/>
  <c r="K78" i="179"/>
  <c r="L78" i="179"/>
  <c r="M78" i="179"/>
  <c r="N78" i="179"/>
  <c r="O78" i="179"/>
  <c r="P78" i="179"/>
  <c r="Q78" i="179"/>
  <c r="R78" i="179"/>
  <c r="S78" i="179"/>
  <c r="S78" i="183"/>
  <c r="T78" i="179"/>
  <c r="U78" i="179"/>
  <c r="V78" i="179"/>
  <c r="W78" i="179"/>
  <c r="X78" i="179"/>
  <c r="Y78" i="179"/>
  <c r="Z78" i="179"/>
  <c r="AA78" i="179"/>
  <c r="AB78" i="179"/>
  <c r="AC78" i="179"/>
  <c r="AD78" i="179"/>
  <c r="AE78" i="179"/>
  <c r="AF78" i="179"/>
  <c r="AG78" i="179"/>
  <c r="AH78" i="179"/>
  <c r="AI78" i="179"/>
  <c r="AJ78" i="179"/>
  <c r="A79" i="179"/>
  <c r="D79" i="179"/>
  <c r="E79" i="179"/>
  <c r="F79" i="179"/>
  <c r="G79" i="179"/>
  <c r="H79" i="179"/>
  <c r="I79" i="179"/>
  <c r="J79" i="179"/>
  <c r="K79" i="179"/>
  <c r="L79" i="179"/>
  <c r="M79" i="179"/>
  <c r="N79" i="179"/>
  <c r="O79" i="179"/>
  <c r="P79" i="179"/>
  <c r="Q79" i="179"/>
  <c r="R79" i="179"/>
  <c r="S79" i="179"/>
  <c r="S79" i="183" s="1"/>
  <c r="T79" i="179"/>
  <c r="U79" i="179"/>
  <c r="V79" i="179"/>
  <c r="W79" i="179"/>
  <c r="X79" i="179"/>
  <c r="Y79" i="179"/>
  <c r="Z79" i="179"/>
  <c r="AA79" i="179"/>
  <c r="AB79" i="179"/>
  <c r="AC79" i="179"/>
  <c r="AD79" i="179"/>
  <c r="AE79" i="179"/>
  <c r="AF79" i="179"/>
  <c r="AG79" i="179"/>
  <c r="AH79" i="179"/>
  <c r="AI79" i="179"/>
  <c r="AJ79" i="179"/>
  <c r="A80" i="179"/>
  <c r="D80" i="179"/>
  <c r="E80" i="179"/>
  <c r="F80" i="179"/>
  <c r="G80" i="179"/>
  <c r="H80" i="179"/>
  <c r="I80" i="179"/>
  <c r="J80" i="179"/>
  <c r="K80" i="179"/>
  <c r="L80" i="179"/>
  <c r="M80" i="179"/>
  <c r="N80" i="179"/>
  <c r="O80" i="179"/>
  <c r="P80" i="179"/>
  <c r="Q80" i="179"/>
  <c r="R80" i="179"/>
  <c r="S80" i="179"/>
  <c r="T80" i="179"/>
  <c r="U80" i="179"/>
  <c r="V80" i="179"/>
  <c r="W80" i="179"/>
  <c r="X80" i="179"/>
  <c r="Y80" i="179"/>
  <c r="Z80" i="179"/>
  <c r="AA80" i="179"/>
  <c r="AB80" i="179"/>
  <c r="AC80" i="179"/>
  <c r="AD80" i="179"/>
  <c r="AE80" i="179"/>
  <c r="AF80" i="179"/>
  <c r="AG80" i="179"/>
  <c r="AH80" i="179"/>
  <c r="AI80" i="179"/>
  <c r="AJ80" i="179"/>
  <c r="A81" i="179"/>
  <c r="D81" i="179"/>
  <c r="E81" i="179"/>
  <c r="F81" i="179"/>
  <c r="G81" i="179"/>
  <c r="H81" i="179"/>
  <c r="I81" i="179"/>
  <c r="J81" i="179"/>
  <c r="K81" i="179"/>
  <c r="L81" i="179"/>
  <c r="M81" i="179"/>
  <c r="N81" i="179"/>
  <c r="O81" i="179"/>
  <c r="P81" i="179"/>
  <c r="Q81" i="179"/>
  <c r="R81" i="179"/>
  <c r="S81" i="179"/>
  <c r="T81" i="179"/>
  <c r="U81" i="179"/>
  <c r="V81" i="179"/>
  <c r="W81" i="179"/>
  <c r="X81" i="179"/>
  <c r="Y81" i="179"/>
  <c r="Z81" i="179"/>
  <c r="AA81" i="179"/>
  <c r="AB81" i="179"/>
  <c r="AC81" i="179"/>
  <c r="AD81" i="179"/>
  <c r="AE81" i="179"/>
  <c r="AF81" i="179"/>
  <c r="AG81" i="179"/>
  <c r="AH81" i="179"/>
  <c r="AI81" i="179"/>
  <c r="AJ81" i="179"/>
  <c r="A82" i="179"/>
  <c r="D82" i="179"/>
  <c r="E82" i="179"/>
  <c r="F82" i="179"/>
  <c r="G82" i="179"/>
  <c r="H82" i="179"/>
  <c r="I82" i="179"/>
  <c r="J82" i="179"/>
  <c r="K82" i="179"/>
  <c r="L82" i="179"/>
  <c r="M82" i="179"/>
  <c r="N82" i="179"/>
  <c r="O82" i="179"/>
  <c r="P82" i="179"/>
  <c r="Q82" i="179"/>
  <c r="R82" i="179"/>
  <c r="S82" i="179"/>
  <c r="T82" i="179"/>
  <c r="U82" i="179"/>
  <c r="V82" i="179"/>
  <c r="W82" i="179"/>
  <c r="X82" i="179"/>
  <c r="Y82" i="179"/>
  <c r="Z82" i="179"/>
  <c r="AA82" i="179"/>
  <c r="AB82" i="179"/>
  <c r="AC82" i="179"/>
  <c r="AD82" i="179"/>
  <c r="AE82" i="179"/>
  <c r="AF82" i="179"/>
  <c r="AG82" i="179"/>
  <c r="AH82" i="179"/>
  <c r="AI82" i="179"/>
  <c r="AJ82" i="179"/>
  <c r="A83" i="179"/>
  <c r="D83" i="179"/>
  <c r="E83" i="179"/>
  <c r="F83" i="179"/>
  <c r="G83" i="179"/>
  <c r="H83" i="179"/>
  <c r="I83" i="179"/>
  <c r="J83" i="179"/>
  <c r="K83" i="179"/>
  <c r="L83" i="179"/>
  <c r="M83" i="179"/>
  <c r="N83" i="179"/>
  <c r="O83" i="179"/>
  <c r="P83" i="179"/>
  <c r="Q83" i="179"/>
  <c r="R83" i="179"/>
  <c r="S83" i="179"/>
  <c r="S83" i="183" s="1"/>
  <c r="T83" i="179"/>
  <c r="U83" i="179"/>
  <c r="V83" i="179"/>
  <c r="W83" i="179"/>
  <c r="X83" i="179"/>
  <c r="Y83" i="179"/>
  <c r="Z83" i="179"/>
  <c r="AA83" i="179"/>
  <c r="AB83" i="179"/>
  <c r="AC83" i="179"/>
  <c r="AD83" i="179"/>
  <c r="AE83" i="179"/>
  <c r="AF83" i="179"/>
  <c r="AG83" i="179"/>
  <c r="AH83" i="179"/>
  <c r="AI83" i="179"/>
  <c r="AJ83" i="179"/>
  <c r="A84" i="179"/>
  <c r="D84" i="179"/>
  <c r="E84" i="179"/>
  <c r="F84" i="179"/>
  <c r="G84" i="179"/>
  <c r="H84" i="179"/>
  <c r="I84" i="179"/>
  <c r="J84" i="179"/>
  <c r="K84" i="179"/>
  <c r="L84" i="179"/>
  <c r="M84" i="179"/>
  <c r="N84" i="179"/>
  <c r="O84" i="179"/>
  <c r="P84" i="179"/>
  <c r="Q84" i="179"/>
  <c r="R84" i="179"/>
  <c r="S84" i="179"/>
  <c r="T84" i="179"/>
  <c r="U84" i="179"/>
  <c r="V84" i="179"/>
  <c r="W84" i="179"/>
  <c r="X84" i="179"/>
  <c r="Y84" i="179"/>
  <c r="Z84" i="179"/>
  <c r="AA84" i="179"/>
  <c r="AB84" i="179"/>
  <c r="AC84" i="179"/>
  <c r="AD84" i="179"/>
  <c r="AE84" i="179"/>
  <c r="AF84" i="179"/>
  <c r="AG84" i="179"/>
  <c r="AH84" i="179"/>
  <c r="AI84" i="179"/>
  <c r="AJ84" i="179"/>
  <c r="A85" i="179"/>
  <c r="D85" i="179"/>
  <c r="E85" i="179"/>
  <c r="F85" i="179"/>
  <c r="G85" i="179"/>
  <c r="H85" i="179"/>
  <c r="I85" i="179"/>
  <c r="J85" i="179"/>
  <c r="K85" i="179"/>
  <c r="L85" i="179"/>
  <c r="M85" i="179"/>
  <c r="N85" i="179"/>
  <c r="O85" i="179"/>
  <c r="P85" i="179"/>
  <c r="Q85" i="179"/>
  <c r="R85" i="179"/>
  <c r="S85" i="179"/>
  <c r="T85" i="179"/>
  <c r="U85" i="179"/>
  <c r="V85" i="179"/>
  <c r="W85" i="179"/>
  <c r="X85" i="179"/>
  <c r="Y85" i="179"/>
  <c r="Z85" i="179"/>
  <c r="AA85" i="179"/>
  <c r="AB85" i="179"/>
  <c r="AC85" i="179"/>
  <c r="AD85" i="179"/>
  <c r="AE85" i="179"/>
  <c r="AF85" i="179"/>
  <c r="AG85" i="179"/>
  <c r="AH85" i="179"/>
  <c r="AI85" i="179"/>
  <c r="AJ85" i="179"/>
  <c r="A86" i="179"/>
  <c r="D86" i="179"/>
  <c r="E86" i="179"/>
  <c r="F86" i="179"/>
  <c r="G86" i="179"/>
  <c r="H86" i="179"/>
  <c r="I86" i="179"/>
  <c r="J86" i="179"/>
  <c r="K86" i="179"/>
  <c r="L86" i="179"/>
  <c r="M86" i="179"/>
  <c r="N86" i="179"/>
  <c r="O86" i="179"/>
  <c r="P86" i="179"/>
  <c r="Q86" i="179"/>
  <c r="R86" i="179"/>
  <c r="S86" i="179"/>
  <c r="T86" i="179"/>
  <c r="U86" i="179"/>
  <c r="V86" i="179"/>
  <c r="W86" i="179"/>
  <c r="X86" i="179"/>
  <c r="Y86" i="179"/>
  <c r="Z86" i="179"/>
  <c r="AA86" i="179"/>
  <c r="AB86" i="179"/>
  <c r="AC86" i="179"/>
  <c r="AD86" i="179"/>
  <c r="AE86" i="179"/>
  <c r="AF86" i="179"/>
  <c r="AG86" i="179"/>
  <c r="AH86" i="179"/>
  <c r="AI86" i="179"/>
  <c r="AJ86" i="179"/>
  <c r="A87" i="179"/>
  <c r="D87" i="179"/>
  <c r="E87" i="179"/>
  <c r="F87" i="179"/>
  <c r="G87" i="179"/>
  <c r="H87" i="179"/>
  <c r="I87" i="179"/>
  <c r="J87" i="179"/>
  <c r="K87" i="179"/>
  <c r="L87" i="179"/>
  <c r="M87" i="179"/>
  <c r="N87" i="179"/>
  <c r="O87" i="179"/>
  <c r="P87" i="179"/>
  <c r="P87" i="183" s="1"/>
  <c r="Q87" i="179"/>
  <c r="R87" i="179"/>
  <c r="S87" i="179"/>
  <c r="T87" i="179"/>
  <c r="U87" i="179"/>
  <c r="V87" i="179"/>
  <c r="W87" i="179"/>
  <c r="X87" i="179"/>
  <c r="Y87" i="179"/>
  <c r="Z87" i="179"/>
  <c r="AA87" i="179"/>
  <c r="AB87" i="179"/>
  <c r="AC87" i="179"/>
  <c r="AD87" i="179"/>
  <c r="AE87" i="179"/>
  <c r="AF87" i="179"/>
  <c r="AG87" i="179"/>
  <c r="AH87" i="179"/>
  <c r="AI87" i="179"/>
  <c r="AJ87" i="179"/>
  <c r="A88" i="179"/>
  <c r="D88" i="179"/>
  <c r="E88" i="179"/>
  <c r="F88" i="179"/>
  <c r="G88" i="179"/>
  <c r="H88" i="179"/>
  <c r="I88" i="179"/>
  <c r="J88" i="179"/>
  <c r="K88" i="179"/>
  <c r="L88" i="179"/>
  <c r="M88" i="179"/>
  <c r="N88" i="179"/>
  <c r="O88" i="179"/>
  <c r="P88" i="179"/>
  <c r="Q88" i="179"/>
  <c r="R88" i="179"/>
  <c r="S88" i="179"/>
  <c r="T88" i="179"/>
  <c r="U88" i="179"/>
  <c r="V88" i="179"/>
  <c r="W88" i="179"/>
  <c r="X88" i="179"/>
  <c r="Y88" i="179"/>
  <c r="Z88" i="179"/>
  <c r="AA88" i="179"/>
  <c r="AB88" i="179"/>
  <c r="AC88" i="179"/>
  <c r="AD88" i="179"/>
  <c r="AE88" i="179"/>
  <c r="AF88" i="179"/>
  <c r="AG88" i="179"/>
  <c r="AH88" i="179"/>
  <c r="AI88" i="179"/>
  <c r="AJ88" i="179"/>
  <c r="D89" i="179"/>
  <c r="D90" i="179"/>
  <c r="D91" i="179"/>
  <c r="D92" i="179"/>
  <c r="D93" i="179"/>
  <c r="D94" i="179"/>
  <c r="D95" i="179"/>
  <c r="D96" i="179"/>
  <c r="D97" i="179"/>
  <c r="D98" i="179"/>
  <c r="D99" i="179"/>
  <c r="D100" i="179"/>
  <c r="D101" i="179"/>
  <c r="D102" i="179"/>
  <c r="D103" i="179"/>
  <c r="D104" i="179"/>
  <c r="D105" i="179"/>
  <c r="D106" i="179"/>
  <c r="D107" i="179"/>
  <c r="D108" i="179"/>
  <c r="D109" i="179"/>
  <c r="D110" i="179"/>
  <c r="D111" i="179"/>
  <c r="D112" i="179"/>
  <c r="D113" i="179"/>
  <c r="D114" i="179"/>
  <c r="D115" i="179"/>
  <c r="D116" i="179"/>
  <c r="D117" i="179"/>
  <c r="D118" i="179"/>
  <c r="D119" i="179"/>
  <c r="D120" i="179"/>
  <c r="D121" i="179"/>
  <c r="D122" i="179"/>
  <c r="D123" i="179"/>
  <c r="D124" i="179"/>
  <c r="D125" i="179"/>
  <c r="D126" i="179"/>
  <c r="D127" i="179"/>
  <c r="D128" i="179"/>
  <c r="D129" i="179"/>
  <c r="D130" i="179"/>
  <c r="D131" i="179"/>
  <c r="D132" i="179"/>
  <c r="D133" i="179"/>
  <c r="D134" i="179"/>
  <c r="D135" i="179"/>
  <c r="D136" i="179"/>
  <c r="D137" i="179"/>
  <c r="D138" i="179"/>
  <c r="D139" i="179"/>
  <c r="D140" i="179"/>
  <c r="D141" i="179"/>
  <c r="D142" i="179"/>
  <c r="D143" i="179"/>
  <c r="D144" i="179"/>
  <c r="D145" i="179"/>
  <c r="D146" i="179"/>
  <c r="D147" i="179"/>
  <c r="D148" i="179"/>
  <c r="D149" i="179"/>
  <c r="D150" i="179"/>
  <c r="D151" i="179"/>
  <c r="D152" i="179"/>
  <c r="D153" i="179"/>
  <c r="D154" i="179"/>
  <c r="D155" i="179"/>
  <c r="D156" i="179"/>
  <c r="D157" i="179"/>
  <c r="D158" i="179"/>
  <c r="D159" i="179"/>
  <c r="D160" i="179"/>
  <c r="D161" i="179"/>
  <c r="D162" i="179"/>
  <c r="D163" i="179"/>
  <c r="D164" i="179"/>
  <c r="D165" i="179"/>
  <c r="D166" i="179"/>
  <c r="D167" i="179"/>
  <c r="D168" i="179"/>
  <c r="D169" i="179"/>
  <c r="D170" i="179"/>
  <c r="D171" i="179"/>
  <c r="D172" i="179"/>
  <c r="D173" i="179"/>
  <c r="D174" i="179"/>
  <c r="D175" i="179"/>
  <c r="D176" i="179"/>
  <c r="D177" i="179"/>
  <c r="D178" i="179"/>
  <c r="D179" i="179"/>
  <c r="D180" i="179"/>
  <c r="D181" i="179"/>
  <c r="D182" i="179"/>
  <c r="D183" i="179"/>
  <c r="D184" i="179"/>
  <c r="D185" i="179"/>
  <c r="D186" i="179"/>
  <c r="D187" i="179"/>
  <c r="D188" i="179"/>
  <c r="D189" i="179"/>
  <c r="D190" i="179"/>
  <c r="D191" i="179"/>
  <c r="D192" i="179"/>
  <c r="D193" i="179"/>
  <c r="D194" i="179"/>
  <c r="D195" i="179"/>
  <c r="D196" i="179"/>
  <c r="D197" i="179"/>
  <c r="D198" i="179"/>
  <c r="D199" i="179"/>
  <c r="D200" i="179"/>
  <c r="D201" i="179"/>
  <c r="D202" i="179"/>
  <c r="D203" i="179"/>
  <c r="D204" i="179"/>
  <c r="D205" i="179"/>
  <c r="D206" i="179"/>
  <c r="D207" i="179"/>
  <c r="D208" i="179"/>
  <c r="D209" i="179"/>
  <c r="D210" i="179"/>
  <c r="D211" i="179"/>
  <c r="D212" i="179"/>
  <c r="D213" i="179"/>
  <c r="D214" i="179"/>
  <c r="D215" i="179"/>
  <c r="D216" i="179"/>
  <c r="D217" i="179"/>
  <c r="D218" i="179"/>
  <c r="D219" i="179"/>
  <c r="D220" i="179"/>
  <c r="D221" i="179"/>
  <c r="D222" i="179"/>
  <c r="D223" i="179"/>
  <c r="D224" i="179"/>
  <c r="D225" i="179"/>
  <c r="D226" i="179"/>
  <c r="D227" i="179"/>
  <c r="D228" i="179"/>
  <c r="D229" i="179"/>
  <c r="D230" i="179"/>
  <c r="D231" i="179"/>
  <c r="D232" i="179"/>
  <c r="D233" i="179"/>
  <c r="D234" i="179"/>
  <c r="D235" i="179"/>
  <c r="D236" i="179"/>
  <c r="D237" i="179"/>
  <c r="D238" i="179"/>
  <c r="D239" i="179"/>
  <c r="D240" i="179"/>
  <c r="D241" i="179"/>
  <c r="D242" i="179"/>
  <c r="D243" i="179"/>
  <c r="D244" i="179"/>
  <c r="D245" i="179"/>
  <c r="D246" i="179"/>
  <c r="D247" i="179"/>
  <c r="D248" i="179"/>
  <c r="D249" i="179"/>
  <c r="D250" i="179"/>
  <c r="D251" i="179"/>
  <c r="D252" i="179"/>
  <c r="D253" i="179"/>
  <c r="D254" i="179"/>
  <c r="D255" i="179"/>
  <c r="D256" i="179"/>
  <c r="D257" i="179"/>
  <c r="D258" i="179"/>
  <c r="D259" i="179"/>
  <c r="D260" i="179"/>
  <c r="D261" i="179"/>
  <c r="D262" i="179"/>
  <c r="D263" i="179"/>
  <c r="D264" i="179"/>
  <c r="D265" i="179"/>
  <c r="D266" i="179"/>
  <c r="D267" i="179"/>
  <c r="D268" i="179"/>
  <c r="D269" i="179"/>
  <c r="D270" i="179"/>
  <c r="D271" i="179"/>
  <c r="D272" i="179"/>
  <c r="D273" i="179"/>
  <c r="D274" i="179"/>
  <c r="D275" i="179"/>
  <c r="D276" i="179"/>
  <c r="D277" i="179"/>
  <c r="D278" i="179"/>
  <c r="D279" i="179"/>
  <c r="D280" i="179"/>
  <c r="D281" i="179"/>
  <c r="D282" i="179"/>
  <c r="D283" i="179"/>
  <c r="D284" i="179"/>
  <c r="D285" i="179"/>
  <c r="D286" i="179"/>
  <c r="D287" i="179"/>
  <c r="D288" i="179"/>
  <c r="D289" i="179"/>
  <c r="D290" i="179"/>
  <c r="D291" i="179"/>
  <c r="D292" i="179"/>
  <c r="D293" i="179"/>
  <c r="D294" i="179"/>
  <c r="D295" i="179"/>
  <c r="D296" i="179"/>
  <c r="D297" i="179"/>
  <c r="D298" i="179"/>
  <c r="D299" i="179"/>
  <c r="D300" i="179"/>
  <c r="D301" i="179"/>
  <c r="D302" i="179"/>
  <c r="D303" i="179"/>
  <c r="D304" i="179"/>
  <c r="D305" i="179"/>
  <c r="D306" i="179"/>
  <c r="D307" i="179"/>
  <c r="D308" i="179"/>
  <c r="D309" i="179"/>
  <c r="D310" i="179"/>
  <c r="D311" i="179"/>
  <c r="D312" i="179"/>
  <c r="D313" i="179"/>
  <c r="D314" i="179"/>
  <c r="D315" i="179"/>
  <c r="D316" i="179"/>
  <c r="D317" i="179"/>
  <c r="D318" i="179"/>
  <c r="D319" i="179"/>
  <c r="D320" i="179"/>
  <c r="D321" i="179"/>
  <c r="D322" i="179"/>
  <c r="D323" i="179"/>
  <c r="D324" i="179"/>
  <c r="D325" i="179"/>
  <c r="D326" i="179"/>
  <c r="D327" i="179"/>
  <c r="D328" i="179"/>
  <c r="D329" i="179"/>
  <c r="D330" i="179"/>
  <c r="D331" i="179"/>
  <c r="A8" i="184"/>
  <c r="E8" i="184"/>
  <c r="F8" i="184"/>
  <c r="G8" i="184" s="1"/>
  <c r="A9" i="184"/>
  <c r="C9" i="184"/>
  <c r="E9" i="184"/>
  <c r="G9" i="184" s="1"/>
  <c r="F9" i="184"/>
  <c r="A10" i="184"/>
  <c r="C10" i="184"/>
  <c r="E10" i="184"/>
  <c r="F10" i="184"/>
  <c r="A11" i="184"/>
  <c r="C11" i="184"/>
  <c r="E11" i="184"/>
  <c r="F11" i="184"/>
  <c r="A12" i="184"/>
  <c r="C12" i="184"/>
  <c r="E12" i="184"/>
  <c r="F12" i="184"/>
  <c r="A13" i="184"/>
  <c r="C13" i="184"/>
  <c r="E13" i="184"/>
  <c r="G13" i="184" s="1"/>
  <c r="F13" i="184"/>
  <c r="A14" i="184"/>
  <c r="C14" i="184"/>
  <c r="E14" i="184"/>
  <c r="F14" i="184"/>
  <c r="A15" i="184"/>
  <c r="C15" i="184"/>
  <c r="E15" i="184"/>
  <c r="F15" i="184"/>
  <c r="A16" i="184"/>
  <c r="C16" i="184"/>
  <c r="E16" i="184"/>
  <c r="F16" i="184"/>
  <c r="A17" i="184"/>
  <c r="C17" i="184"/>
  <c r="E17" i="184"/>
  <c r="G17" i="184" s="1"/>
  <c r="F17" i="184"/>
  <c r="A18" i="184"/>
  <c r="C18" i="184"/>
  <c r="E18" i="184"/>
  <c r="F18" i="184"/>
  <c r="A19" i="184"/>
  <c r="C19" i="184"/>
  <c r="E19" i="184"/>
  <c r="F19" i="184"/>
  <c r="A20" i="184"/>
  <c r="C20" i="184"/>
  <c r="E20" i="184"/>
  <c r="F20" i="184"/>
  <c r="G20" i="184"/>
  <c r="A21" i="184"/>
  <c r="C21" i="184"/>
  <c r="E21" i="184"/>
  <c r="F21" i="184"/>
  <c r="A22" i="184"/>
  <c r="C22" i="184"/>
  <c r="E22" i="184"/>
  <c r="F22" i="184"/>
  <c r="G22" i="184" s="1"/>
  <c r="A23" i="184"/>
  <c r="C23" i="184"/>
  <c r="E23" i="184"/>
  <c r="F23" i="184"/>
  <c r="A24" i="184"/>
  <c r="C24" i="184"/>
  <c r="E24" i="184"/>
  <c r="F24" i="184"/>
  <c r="A25" i="184"/>
  <c r="C25" i="184"/>
  <c r="E25" i="184"/>
  <c r="F25" i="184"/>
  <c r="A26" i="184"/>
  <c r="C26" i="184"/>
  <c r="E26" i="184"/>
  <c r="F26" i="184"/>
  <c r="G26" i="184" s="1"/>
  <c r="A27" i="184"/>
  <c r="C27" i="184"/>
  <c r="E27" i="184"/>
  <c r="F27" i="184"/>
  <c r="A28" i="184"/>
  <c r="I28" i="184"/>
  <c r="C28" i="184"/>
  <c r="E28" i="184"/>
  <c r="F28" i="184"/>
  <c r="G28" i="184" s="1"/>
  <c r="A29" i="184"/>
  <c r="I29" i="184" s="1"/>
  <c r="E29" i="184"/>
  <c r="F29" i="184"/>
  <c r="A30" i="184"/>
  <c r="E30" i="184"/>
  <c r="F30" i="184"/>
  <c r="A31" i="184"/>
  <c r="I31" i="184" s="1"/>
  <c r="E31" i="184"/>
  <c r="F31" i="184"/>
  <c r="A32" i="184"/>
  <c r="I32" i="184" s="1"/>
  <c r="E32" i="184"/>
  <c r="F32" i="184"/>
  <c r="G32" i="184" s="1"/>
  <c r="A33" i="184"/>
  <c r="E33" i="184"/>
  <c r="F33" i="184"/>
  <c r="A8" i="185"/>
  <c r="D8" i="185"/>
  <c r="E8" i="185"/>
  <c r="F8" i="185"/>
  <c r="G8" i="185"/>
  <c r="H8" i="185"/>
  <c r="I8" i="185"/>
  <c r="J8" i="185"/>
  <c r="K8" i="185"/>
  <c r="L8" i="185"/>
  <c r="M8" i="185"/>
  <c r="N8" i="185"/>
  <c r="O8" i="185"/>
  <c r="P8" i="185"/>
  <c r="Q8" i="185"/>
  <c r="R8" i="185"/>
  <c r="S8" i="185"/>
  <c r="T8" i="185"/>
  <c r="U8" i="185"/>
  <c r="V8" i="185"/>
  <c r="W8" i="185"/>
  <c r="X8" i="185"/>
  <c r="Y8" i="185"/>
  <c r="Z8" i="185"/>
  <c r="AA8" i="185"/>
  <c r="AB8" i="185"/>
  <c r="AC8" i="185"/>
  <c r="AD8" i="185"/>
  <c r="AE8" i="185"/>
  <c r="AF8" i="185"/>
  <c r="AG8" i="185"/>
  <c r="AH8" i="185"/>
  <c r="AI8" i="185"/>
  <c r="AJ8" i="185"/>
  <c r="AK8" i="185"/>
  <c r="AL8" i="185"/>
  <c r="AM8" i="185"/>
  <c r="AN8" i="185"/>
  <c r="AO8" i="185"/>
  <c r="AP8" i="185"/>
  <c r="AQ8" i="185"/>
  <c r="AR8" i="185"/>
  <c r="AS8" i="185"/>
  <c r="AT8" i="185"/>
  <c r="AU8" i="185"/>
  <c r="AV8" i="185"/>
  <c r="AW8" i="185"/>
  <c r="AX8" i="185"/>
  <c r="AY8" i="185"/>
  <c r="AZ8" i="185"/>
  <c r="BA8" i="185"/>
  <c r="BB8" i="185"/>
  <c r="BC8" i="185"/>
  <c r="BD8" i="185"/>
  <c r="BE8" i="185"/>
  <c r="BF8" i="185"/>
  <c r="BG8" i="185"/>
  <c r="BH8" i="185"/>
  <c r="BI8" i="185"/>
  <c r="BJ8" i="185"/>
  <c r="BK8" i="185"/>
  <c r="BL8" i="185"/>
  <c r="BM8" i="185"/>
  <c r="BN8" i="185"/>
  <c r="BO8" i="185"/>
  <c r="BP8" i="185"/>
  <c r="BQ8" i="185"/>
  <c r="BR8" i="185"/>
  <c r="BS8" i="185"/>
  <c r="BT8" i="185"/>
  <c r="BU8" i="185"/>
  <c r="BV8" i="185"/>
  <c r="BW8" i="185"/>
  <c r="BX8" i="185"/>
  <c r="BY8" i="185"/>
  <c r="BZ8" i="185"/>
  <c r="CA8" i="185"/>
  <c r="CB8" i="185"/>
  <c r="CC8" i="185"/>
  <c r="CD8" i="185"/>
  <c r="CE8" i="185"/>
  <c r="CF8" i="185"/>
  <c r="CG8" i="185"/>
  <c r="CH8" i="185"/>
  <c r="CI8" i="185"/>
  <c r="CJ8" i="185"/>
  <c r="CK8" i="185"/>
  <c r="CL8" i="185"/>
  <c r="CM8" i="185"/>
  <c r="CN8" i="185"/>
  <c r="CO8" i="185"/>
  <c r="CP8" i="185"/>
  <c r="CQ8" i="185"/>
  <c r="CR8" i="185"/>
  <c r="CS8" i="185"/>
  <c r="CT8" i="185"/>
  <c r="CU8" i="185"/>
  <c r="CV8" i="185"/>
  <c r="CW8" i="185"/>
  <c r="CX8" i="185"/>
  <c r="CY8" i="185"/>
  <c r="CZ8" i="185"/>
  <c r="DA8" i="185"/>
  <c r="A9" i="185"/>
  <c r="D9" i="185"/>
  <c r="E9" i="185"/>
  <c r="F9" i="185"/>
  <c r="G9" i="185"/>
  <c r="H9" i="185"/>
  <c r="I9" i="185"/>
  <c r="J9" i="185"/>
  <c r="K9" i="185"/>
  <c r="L9" i="185"/>
  <c r="M9" i="185"/>
  <c r="N9" i="185"/>
  <c r="O9" i="185"/>
  <c r="P9" i="185"/>
  <c r="Q9" i="185"/>
  <c r="R9" i="185"/>
  <c r="S9" i="185"/>
  <c r="T9" i="185"/>
  <c r="U9" i="185"/>
  <c r="V9" i="185"/>
  <c r="W9" i="185"/>
  <c r="X9" i="185"/>
  <c r="Y9" i="185"/>
  <c r="Z9" i="185"/>
  <c r="AA9" i="185"/>
  <c r="AB9" i="185"/>
  <c r="AC9" i="185"/>
  <c r="AD9" i="185"/>
  <c r="AE9" i="185"/>
  <c r="AF9" i="185"/>
  <c r="AG9" i="185"/>
  <c r="AH9" i="185"/>
  <c r="AI9" i="185"/>
  <c r="AJ9" i="185"/>
  <c r="AK9" i="185"/>
  <c r="AL9" i="185"/>
  <c r="AM9" i="185"/>
  <c r="AN9" i="185"/>
  <c r="AO9" i="185"/>
  <c r="AP9" i="185"/>
  <c r="AQ9" i="185"/>
  <c r="AR9" i="185"/>
  <c r="AS9" i="185"/>
  <c r="AT9" i="185"/>
  <c r="AU9" i="185"/>
  <c r="AV9" i="185"/>
  <c r="AW9" i="185"/>
  <c r="AX9" i="185"/>
  <c r="AY9" i="185"/>
  <c r="AZ9" i="185"/>
  <c r="BA9" i="185"/>
  <c r="BB9" i="185"/>
  <c r="BC9" i="185"/>
  <c r="BD9" i="185"/>
  <c r="BE9" i="185"/>
  <c r="BF9" i="185"/>
  <c r="BG9" i="185"/>
  <c r="BH9" i="185"/>
  <c r="BI9" i="185"/>
  <c r="BJ9" i="185"/>
  <c r="BK9" i="185"/>
  <c r="BL9" i="185"/>
  <c r="BM9" i="185"/>
  <c r="BN9" i="185"/>
  <c r="BO9" i="185"/>
  <c r="BP9" i="185"/>
  <c r="BQ9" i="185"/>
  <c r="BR9" i="185"/>
  <c r="BS9" i="185"/>
  <c r="BT9" i="185"/>
  <c r="BU9" i="185"/>
  <c r="BV9" i="185"/>
  <c r="BW9" i="185"/>
  <c r="BX9" i="185"/>
  <c r="BY9" i="185"/>
  <c r="BZ9" i="185"/>
  <c r="CA9" i="185"/>
  <c r="CB9" i="185"/>
  <c r="CC9" i="185"/>
  <c r="CD9" i="185"/>
  <c r="CE9" i="185"/>
  <c r="CF9" i="185"/>
  <c r="CG9" i="185"/>
  <c r="CH9" i="185"/>
  <c r="CI9" i="185"/>
  <c r="CJ9" i="185"/>
  <c r="CK9" i="185"/>
  <c r="CL9" i="185"/>
  <c r="CM9" i="185"/>
  <c r="CN9" i="185"/>
  <c r="CO9" i="185"/>
  <c r="CP9" i="185"/>
  <c r="CQ9" i="185"/>
  <c r="CR9" i="185"/>
  <c r="CS9" i="185"/>
  <c r="CT9" i="185"/>
  <c r="CU9" i="185"/>
  <c r="CV9" i="185"/>
  <c r="CW9" i="185"/>
  <c r="CX9" i="185"/>
  <c r="CY9" i="185"/>
  <c r="CZ9" i="185"/>
  <c r="DA9" i="185"/>
  <c r="A10" i="185"/>
  <c r="D10" i="185"/>
  <c r="E10" i="185"/>
  <c r="F10" i="185"/>
  <c r="G10" i="185"/>
  <c r="H10" i="185"/>
  <c r="I10" i="185"/>
  <c r="J10" i="185"/>
  <c r="K10" i="185"/>
  <c r="L10" i="185"/>
  <c r="M10" i="185"/>
  <c r="N10" i="185"/>
  <c r="O10" i="185"/>
  <c r="P10" i="185"/>
  <c r="Q10" i="185"/>
  <c r="R10" i="185"/>
  <c r="S10" i="185"/>
  <c r="T10" i="185"/>
  <c r="U10" i="185"/>
  <c r="V10" i="185"/>
  <c r="W10" i="185"/>
  <c r="X10" i="185"/>
  <c r="Y10" i="185"/>
  <c r="Z10" i="185"/>
  <c r="AA10" i="185"/>
  <c r="AB10" i="185"/>
  <c r="AC10" i="185"/>
  <c r="AD10" i="185"/>
  <c r="AE10" i="185"/>
  <c r="AF10" i="185"/>
  <c r="AG10" i="185"/>
  <c r="AH10" i="185"/>
  <c r="AI10" i="185"/>
  <c r="AJ10" i="185"/>
  <c r="AK10" i="185"/>
  <c r="AL10" i="185"/>
  <c r="AM10" i="185"/>
  <c r="AN10" i="185"/>
  <c r="AO10" i="185"/>
  <c r="AP10" i="185"/>
  <c r="AQ10" i="185"/>
  <c r="AR10" i="185"/>
  <c r="AS10" i="185"/>
  <c r="AT10" i="185"/>
  <c r="AU10" i="185"/>
  <c r="AV10" i="185"/>
  <c r="AW10" i="185"/>
  <c r="AX10" i="185"/>
  <c r="AY10" i="185"/>
  <c r="AZ10" i="185"/>
  <c r="BA10" i="185"/>
  <c r="BB10" i="185"/>
  <c r="BC10" i="185"/>
  <c r="BD10" i="185"/>
  <c r="BE10" i="185"/>
  <c r="BF10" i="185"/>
  <c r="BG10" i="185"/>
  <c r="BH10" i="185"/>
  <c r="BI10" i="185"/>
  <c r="BJ10" i="185"/>
  <c r="BK10" i="185"/>
  <c r="BL10" i="185"/>
  <c r="BM10" i="185"/>
  <c r="BN10" i="185"/>
  <c r="BO10" i="185"/>
  <c r="BP10" i="185"/>
  <c r="BQ10" i="185"/>
  <c r="BR10" i="185"/>
  <c r="BS10" i="185"/>
  <c r="BT10" i="185"/>
  <c r="BU10" i="185"/>
  <c r="BV10" i="185"/>
  <c r="BW10" i="185"/>
  <c r="BX10" i="185"/>
  <c r="BY10" i="185"/>
  <c r="BZ10" i="185"/>
  <c r="CA10" i="185"/>
  <c r="CB10" i="185"/>
  <c r="CC10" i="185"/>
  <c r="CD10" i="185"/>
  <c r="CE10" i="185"/>
  <c r="CF10" i="185"/>
  <c r="CG10" i="185"/>
  <c r="CH10" i="185"/>
  <c r="CI10" i="185"/>
  <c r="CJ10" i="185"/>
  <c r="CK10" i="185"/>
  <c r="CL10" i="185"/>
  <c r="CM10" i="185"/>
  <c r="CN10" i="185"/>
  <c r="CO10" i="185"/>
  <c r="CP10" i="185"/>
  <c r="CQ10" i="185"/>
  <c r="CR10" i="185"/>
  <c r="CS10" i="185"/>
  <c r="CT10" i="185"/>
  <c r="CU10" i="185"/>
  <c r="CV10" i="185"/>
  <c r="CW10" i="185"/>
  <c r="CX10" i="185"/>
  <c r="CY10" i="185"/>
  <c r="CZ10" i="185"/>
  <c r="DA10" i="185"/>
  <c r="A11" i="185"/>
  <c r="D11" i="185"/>
  <c r="E11" i="185"/>
  <c r="F11" i="185"/>
  <c r="G11" i="185"/>
  <c r="H11" i="185"/>
  <c r="I11" i="185"/>
  <c r="J11" i="185"/>
  <c r="K11" i="185"/>
  <c r="L11" i="185"/>
  <c r="M11" i="185"/>
  <c r="N11" i="185"/>
  <c r="O11" i="185"/>
  <c r="P11" i="185"/>
  <c r="Q11" i="185"/>
  <c r="R11" i="185"/>
  <c r="S11" i="185"/>
  <c r="T11" i="185"/>
  <c r="U11" i="185"/>
  <c r="V11" i="185"/>
  <c r="W11" i="185"/>
  <c r="X11" i="185"/>
  <c r="Y11" i="185"/>
  <c r="Z11" i="185"/>
  <c r="AA11" i="185"/>
  <c r="AB11" i="185"/>
  <c r="AC11" i="185"/>
  <c r="AD11" i="185"/>
  <c r="AE11" i="185"/>
  <c r="AF11" i="185"/>
  <c r="AG11" i="185"/>
  <c r="AH11" i="185"/>
  <c r="AI11" i="185"/>
  <c r="AJ11" i="185"/>
  <c r="AK11" i="185"/>
  <c r="AL11" i="185"/>
  <c r="AM11" i="185"/>
  <c r="AN11" i="185"/>
  <c r="AO11" i="185"/>
  <c r="AP11" i="185"/>
  <c r="AQ11" i="185"/>
  <c r="AR11" i="185"/>
  <c r="AS11" i="185"/>
  <c r="AT11" i="185"/>
  <c r="AU11" i="185"/>
  <c r="AV11" i="185"/>
  <c r="AW11" i="185"/>
  <c r="AX11" i="185"/>
  <c r="AY11" i="185"/>
  <c r="AZ11" i="185"/>
  <c r="BA11" i="185"/>
  <c r="BB11" i="185"/>
  <c r="BC11" i="185"/>
  <c r="BD11" i="185"/>
  <c r="BE11" i="185"/>
  <c r="BF11" i="185"/>
  <c r="BG11" i="185"/>
  <c r="BH11" i="185"/>
  <c r="BI11" i="185"/>
  <c r="BJ11" i="185"/>
  <c r="BK11" i="185"/>
  <c r="BL11" i="185"/>
  <c r="BM11" i="185"/>
  <c r="BN11" i="185"/>
  <c r="BO11" i="185"/>
  <c r="BP11" i="185"/>
  <c r="BQ11" i="185"/>
  <c r="BR11" i="185"/>
  <c r="BS11" i="185"/>
  <c r="BT11" i="185"/>
  <c r="BU11" i="185"/>
  <c r="BV11" i="185"/>
  <c r="BW11" i="185"/>
  <c r="BX11" i="185"/>
  <c r="BY11" i="185"/>
  <c r="BZ11" i="185"/>
  <c r="CA11" i="185"/>
  <c r="CB11" i="185"/>
  <c r="CC11" i="185"/>
  <c r="CD11" i="185"/>
  <c r="CE11" i="185"/>
  <c r="CF11" i="185"/>
  <c r="CG11" i="185"/>
  <c r="CH11" i="185"/>
  <c r="CI11" i="185"/>
  <c r="CJ11" i="185"/>
  <c r="CK11" i="185"/>
  <c r="CL11" i="185"/>
  <c r="CM11" i="185"/>
  <c r="CN11" i="185"/>
  <c r="CO11" i="185"/>
  <c r="CP11" i="185"/>
  <c r="CQ11" i="185"/>
  <c r="CR11" i="185"/>
  <c r="CS11" i="185"/>
  <c r="CT11" i="185"/>
  <c r="CU11" i="185"/>
  <c r="CV11" i="185"/>
  <c r="CW11" i="185"/>
  <c r="CX11" i="185"/>
  <c r="CY11" i="185"/>
  <c r="CZ11" i="185"/>
  <c r="DA11" i="185"/>
  <c r="A12" i="185"/>
  <c r="D12" i="185"/>
  <c r="E12" i="185"/>
  <c r="F12" i="185"/>
  <c r="G12" i="185"/>
  <c r="H12" i="185"/>
  <c r="I12" i="185"/>
  <c r="J12" i="185"/>
  <c r="K12" i="185"/>
  <c r="L12" i="185"/>
  <c r="M12" i="185"/>
  <c r="N12" i="185"/>
  <c r="O12" i="185"/>
  <c r="P12" i="185"/>
  <c r="Q12" i="185"/>
  <c r="R12" i="185"/>
  <c r="S12" i="185"/>
  <c r="T12" i="185"/>
  <c r="U12" i="185"/>
  <c r="V12" i="185"/>
  <c r="W12" i="185"/>
  <c r="X12" i="185"/>
  <c r="Y12" i="185"/>
  <c r="Z12" i="185"/>
  <c r="AA12" i="185"/>
  <c r="AB12" i="185"/>
  <c r="AC12" i="185"/>
  <c r="AD12" i="185"/>
  <c r="AE12" i="185"/>
  <c r="AF12" i="185"/>
  <c r="AG12" i="185"/>
  <c r="AH12" i="185"/>
  <c r="AI12" i="185"/>
  <c r="AJ12" i="185"/>
  <c r="AK12" i="185"/>
  <c r="AL12" i="185"/>
  <c r="AM12" i="185"/>
  <c r="AN12" i="185"/>
  <c r="AO12" i="185"/>
  <c r="AP12" i="185"/>
  <c r="AQ12" i="185"/>
  <c r="AR12" i="185"/>
  <c r="AS12" i="185"/>
  <c r="AT12" i="185"/>
  <c r="AU12" i="185"/>
  <c r="AV12" i="185"/>
  <c r="AW12" i="185"/>
  <c r="AX12" i="185"/>
  <c r="AY12" i="185"/>
  <c r="AZ12" i="185"/>
  <c r="BA12" i="185"/>
  <c r="BB12" i="185"/>
  <c r="BC12" i="185"/>
  <c r="BD12" i="185"/>
  <c r="BE12" i="185"/>
  <c r="BF12" i="185"/>
  <c r="BG12" i="185"/>
  <c r="BH12" i="185"/>
  <c r="BI12" i="185"/>
  <c r="BJ12" i="185"/>
  <c r="BK12" i="185"/>
  <c r="BL12" i="185"/>
  <c r="BM12" i="185"/>
  <c r="BN12" i="185"/>
  <c r="BO12" i="185"/>
  <c r="BP12" i="185"/>
  <c r="BQ12" i="185"/>
  <c r="BR12" i="185"/>
  <c r="BS12" i="185"/>
  <c r="BT12" i="185"/>
  <c r="BU12" i="185"/>
  <c r="BV12" i="185"/>
  <c r="BW12" i="185"/>
  <c r="BX12" i="185"/>
  <c r="BY12" i="185"/>
  <c r="BZ12" i="185"/>
  <c r="CA12" i="185"/>
  <c r="CB12" i="185"/>
  <c r="CC12" i="185"/>
  <c r="CD12" i="185"/>
  <c r="CE12" i="185"/>
  <c r="CF12" i="185"/>
  <c r="CG12" i="185"/>
  <c r="CH12" i="185"/>
  <c r="CI12" i="185"/>
  <c r="CJ12" i="185"/>
  <c r="CK12" i="185"/>
  <c r="CL12" i="185"/>
  <c r="CM12" i="185"/>
  <c r="CN12" i="185"/>
  <c r="CO12" i="185"/>
  <c r="CP12" i="185"/>
  <c r="CQ12" i="185"/>
  <c r="CR12" i="185"/>
  <c r="CS12" i="185"/>
  <c r="CT12" i="185"/>
  <c r="CU12" i="185"/>
  <c r="CV12" i="185"/>
  <c r="CW12" i="185"/>
  <c r="CX12" i="185"/>
  <c r="CY12" i="185"/>
  <c r="CZ12" i="185"/>
  <c r="DA12" i="185"/>
  <c r="A13" i="185"/>
  <c r="D13" i="185"/>
  <c r="E13" i="185"/>
  <c r="F13" i="185"/>
  <c r="G13" i="185"/>
  <c r="H13" i="185"/>
  <c r="I13" i="185"/>
  <c r="J13" i="185"/>
  <c r="K13" i="185"/>
  <c r="L13" i="185"/>
  <c r="M13" i="185"/>
  <c r="N13" i="185"/>
  <c r="O13" i="185"/>
  <c r="P13" i="185"/>
  <c r="Q13" i="185"/>
  <c r="R13" i="185"/>
  <c r="S13" i="185"/>
  <c r="T13" i="185"/>
  <c r="U13" i="185"/>
  <c r="V13" i="185"/>
  <c r="W13" i="185"/>
  <c r="X13" i="185"/>
  <c r="Y13" i="185"/>
  <c r="Z13" i="185"/>
  <c r="AA13" i="185"/>
  <c r="AB13" i="185"/>
  <c r="AC13" i="185"/>
  <c r="AD13" i="185"/>
  <c r="AE13" i="185"/>
  <c r="AF13" i="185"/>
  <c r="AG13" i="185"/>
  <c r="AH13" i="185"/>
  <c r="AI13" i="185"/>
  <c r="AJ13" i="185"/>
  <c r="AK13" i="185"/>
  <c r="AL13" i="185"/>
  <c r="AM13" i="185"/>
  <c r="AN13" i="185"/>
  <c r="AO13" i="185"/>
  <c r="AP13" i="185"/>
  <c r="AQ13" i="185"/>
  <c r="AR13" i="185"/>
  <c r="AS13" i="185"/>
  <c r="AT13" i="185"/>
  <c r="AU13" i="185"/>
  <c r="AV13" i="185"/>
  <c r="AW13" i="185"/>
  <c r="AX13" i="185"/>
  <c r="AY13" i="185"/>
  <c r="AZ13" i="185"/>
  <c r="BA13" i="185"/>
  <c r="BB13" i="185"/>
  <c r="BC13" i="185"/>
  <c r="BD13" i="185"/>
  <c r="BE13" i="185"/>
  <c r="BF13" i="185"/>
  <c r="BG13" i="185"/>
  <c r="BH13" i="185"/>
  <c r="BI13" i="185"/>
  <c r="BJ13" i="185"/>
  <c r="BK13" i="185"/>
  <c r="BL13" i="185"/>
  <c r="BM13" i="185"/>
  <c r="BN13" i="185"/>
  <c r="BO13" i="185"/>
  <c r="BP13" i="185"/>
  <c r="BQ13" i="185"/>
  <c r="BR13" i="185"/>
  <c r="BS13" i="185"/>
  <c r="BT13" i="185"/>
  <c r="BU13" i="185"/>
  <c r="BV13" i="185"/>
  <c r="BW13" i="185"/>
  <c r="BX13" i="185"/>
  <c r="BY13" i="185"/>
  <c r="BZ13" i="185"/>
  <c r="CA13" i="185"/>
  <c r="CB13" i="185"/>
  <c r="CC13" i="185"/>
  <c r="CD13" i="185"/>
  <c r="CE13" i="185"/>
  <c r="CF13" i="185"/>
  <c r="CG13" i="185"/>
  <c r="CH13" i="185"/>
  <c r="CI13" i="185"/>
  <c r="CJ13" i="185"/>
  <c r="CK13" i="185"/>
  <c r="CL13" i="185"/>
  <c r="CM13" i="185"/>
  <c r="CN13" i="185"/>
  <c r="CO13" i="185"/>
  <c r="CP13" i="185"/>
  <c r="CQ13" i="185"/>
  <c r="CR13" i="185"/>
  <c r="CS13" i="185"/>
  <c r="CT13" i="185"/>
  <c r="CU13" i="185"/>
  <c r="CV13" i="185"/>
  <c r="CW13" i="185"/>
  <c r="CX13" i="185"/>
  <c r="CY13" i="185"/>
  <c r="CZ13" i="185"/>
  <c r="DA13" i="185"/>
  <c r="A14" i="185"/>
  <c r="D14" i="185"/>
  <c r="E14" i="185"/>
  <c r="F14" i="185"/>
  <c r="G14" i="185"/>
  <c r="H14" i="185"/>
  <c r="I14" i="185"/>
  <c r="J14" i="185"/>
  <c r="K14" i="185"/>
  <c r="L14" i="185"/>
  <c r="M14" i="185"/>
  <c r="N14" i="185"/>
  <c r="O14" i="185"/>
  <c r="P14" i="185"/>
  <c r="Q14" i="185"/>
  <c r="R14" i="185"/>
  <c r="S14" i="185"/>
  <c r="T14" i="185"/>
  <c r="U14" i="185"/>
  <c r="V14" i="185"/>
  <c r="W14" i="185"/>
  <c r="X14" i="185"/>
  <c r="Y14" i="185"/>
  <c r="Z14" i="185"/>
  <c r="AA14" i="185"/>
  <c r="AB14" i="185"/>
  <c r="AC14" i="185"/>
  <c r="AD14" i="185"/>
  <c r="AE14" i="185"/>
  <c r="AF14" i="185"/>
  <c r="AG14" i="185"/>
  <c r="AH14" i="185"/>
  <c r="AI14" i="185"/>
  <c r="AJ14" i="185"/>
  <c r="AK14" i="185"/>
  <c r="AL14" i="185"/>
  <c r="AM14" i="185"/>
  <c r="AN14" i="185"/>
  <c r="AO14" i="185"/>
  <c r="AP14" i="185"/>
  <c r="AQ14" i="185"/>
  <c r="AR14" i="185"/>
  <c r="AS14" i="185"/>
  <c r="AT14" i="185"/>
  <c r="AU14" i="185"/>
  <c r="AV14" i="185"/>
  <c r="AW14" i="185"/>
  <c r="AX14" i="185"/>
  <c r="AY14" i="185"/>
  <c r="AZ14" i="185"/>
  <c r="BA14" i="185"/>
  <c r="BB14" i="185"/>
  <c r="BC14" i="185"/>
  <c r="BD14" i="185"/>
  <c r="BE14" i="185"/>
  <c r="BF14" i="185"/>
  <c r="BG14" i="185"/>
  <c r="BH14" i="185"/>
  <c r="BI14" i="185"/>
  <c r="BJ14" i="185"/>
  <c r="BK14" i="185"/>
  <c r="BL14" i="185"/>
  <c r="BM14" i="185"/>
  <c r="BN14" i="185"/>
  <c r="BO14" i="185"/>
  <c r="BP14" i="185"/>
  <c r="BQ14" i="185"/>
  <c r="BR14" i="185"/>
  <c r="BS14" i="185"/>
  <c r="BT14" i="185"/>
  <c r="BU14" i="185"/>
  <c r="BV14" i="185"/>
  <c r="BW14" i="185"/>
  <c r="BX14" i="185"/>
  <c r="BY14" i="185"/>
  <c r="BZ14" i="185"/>
  <c r="CA14" i="185"/>
  <c r="CB14" i="185"/>
  <c r="CC14" i="185"/>
  <c r="CD14" i="185"/>
  <c r="CE14" i="185"/>
  <c r="CF14" i="185"/>
  <c r="CG14" i="185"/>
  <c r="CH14" i="185"/>
  <c r="CI14" i="185"/>
  <c r="CJ14" i="185"/>
  <c r="CK14" i="185"/>
  <c r="CL14" i="185"/>
  <c r="CM14" i="185"/>
  <c r="CN14" i="185"/>
  <c r="CO14" i="185"/>
  <c r="CP14" i="185"/>
  <c r="CQ14" i="185"/>
  <c r="CR14" i="185"/>
  <c r="CS14" i="185"/>
  <c r="CT14" i="185"/>
  <c r="CU14" i="185"/>
  <c r="CV14" i="185"/>
  <c r="CW14" i="185"/>
  <c r="CX14" i="185"/>
  <c r="CY14" i="185"/>
  <c r="CZ14" i="185"/>
  <c r="DA14" i="185"/>
  <c r="A15" i="185"/>
  <c r="D15" i="185"/>
  <c r="E15" i="185"/>
  <c r="F15" i="185"/>
  <c r="G15" i="185"/>
  <c r="H15" i="185"/>
  <c r="I15" i="185"/>
  <c r="J15" i="185"/>
  <c r="K15" i="185"/>
  <c r="L15" i="185"/>
  <c r="M15" i="185"/>
  <c r="N15" i="185"/>
  <c r="O15" i="185"/>
  <c r="P15" i="185"/>
  <c r="Q15" i="185"/>
  <c r="R15" i="185"/>
  <c r="S15" i="185"/>
  <c r="T15" i="185"/>
  <c r="U15" i="185"/>
  <c r="V15" i="185"/>
  <c r="W15" i="185"/>
  <c r="X15" i="185"/>
  <c r="Y15" i="185"/>
  <c r="Z15" i="185"/>
  <c r="AA15" i="185"/>
  <c r="AB15" i="185"/>
  <c r="AC15" i="185"/>
  <c r="AD15" i="185"/>
  <c r="AE15" i="185"/>
  <c r="AF15" i="185"/>
  <c r="AG15" i="185"/>
  <c r="AH15" i="185"/>
  <c r="AI15" i="185"/>
  <c r="AJ15" i="185"/>
  <c r="AK15" i="185"/>
  <c r="AL15" i="185"/>
  <c r="AM15" i="185"/>
  <c r="AN15" i="185"/>
  <c r="AO15" i="185"/>
  <c r="AP15" i="185"/>
  <c r="AQ15" i="185"/>
  <c r="AR15" i="185"/>
  <c r="AS15" i="185"/>
  <c r="AT15" i="185"/>
  <c r="AU15" i="185"/>
  <c r="AV15" i="185"/>
  <c r="AW15" i="185"/>
  <c r="AX15" i="185"/>
  <c r="AY15" i="185"/>
  <c r="AZ15" i="185"/>
  <c r="BA15" i="185"/>
  <c r="BB15" i="185"/>
  <c r="BC15" i="185"/>
  <c r="BD15" i="185"/>
  <c r="BE15" i="185"/>
  <c r="BF15" i="185"/>
  <c r="BG15" i="185"/>
  <c r="BH15" i="185"/>
  <c r="BI15" i="185"/>
  <c r="BJ15" i="185"/>
  <c r="BK15" i="185"/>
  <c r="BL15" i="185"/>
  <c r="BM15" i="185"/>
  <c r="BN15" i="185"/>
  <c r="BO15" i="185"/>
  <c r="BP15" i="185"/>
  <c r="BQ15" i="185"/>
  <c r="BR15" i="185"/>
  <c r="BS15" i="185"/>
  <c r="BT15" i="185"/>
  <c r="BU15" i="185"/>
  <c r="BV15" i="185"/>
  <c r="BW15" i="185"/>
  <c r="BX15" i="185"/>
  <c r="BY15" i="185"/>
  <c r="BZ15" i="185"/>
  <c r="CA15" i="185"/>
  <c r="CB15" i="185"/>
  <c r="CC15" i="185"/>
  <c r="CD15" i="185"/>
  <c r="CE15" i="185"/>
  <c r="CF15" i="185"/>
  <c r="CG15" i="185"/>
  <c r="CH15" i="185"/>
  <c r="CI15" i="185"/>
  <c r="CJ15" i="185"/>
  <c r="CK15" i="185"/>
  <c r="CL15" i="185"/>
  <c r="CM15" i="185"/>
  <c r="CN15" i="185"/>
  <c r="CO15" i="185"/>
  <c r="CP15" i="185"/>
  <c r="CQ15" i="185"/>
  <c r="CR15" i="185"/>
  <c r="CS15" i="185"/>
  <c r="CT15" i="185"/>
  <c r="CU15" i="185"/>
  <c r="CV15" i="185"/>
  <c r="CW15" i="185"/>
  <c r="CX15" i="185"/>
  <c r="CY15" i="185"/>
  <c r="CZ15" i="185"/>
  <c r="DA15" i="185"/>
  <c r="A16" i="185"/>
  <c r="D16" i="185"/>
  <c r="E16" i="185"/>
  <c r="F16" i="185"/>
  <c r="G16" i="185"/>
  <c r="H16" i="185"/>
  <c r="I16" i="185"/>
  <c r="J16" i="185"/>
  <c r="K16" i="185"/>
  <c r="L16" i="185"/>
  <c r="M16" i="185"/>
  <c r="N16" i="185"/>
  <c r="O16" i="185"/>
  <c r="P16" i="185"/>
  <c r="Q16" i="185"/>
  <c r="R16" i="185"/>
  <c r="S16" i="185"/>
  <c r="T16" i="185"/>
  <c r="U16" i="185"/>
  <c r="V16" i="185"/>
  <c r="W16" i="185"/>
  <c r="X16" i="185"/>
  <c r="Y16" i="185"/>
  <c r="Z16" i="185"/>
  <c r="AA16" i="185"/>
  <c r="AB16" i="185"/>
  <c r="AC16" i="185"/>
  <c r="AD16" i="185"/>
  <c r="AE16" i="185"/>
  <c r="AF16" i="185"/>
  <c r="AG16" i="185"/>
  <c r="AH16" i="185"/>
  <c r="AI16" i="185"/>
  <c r="AJ16" i="185"/>
  <c r="AK16" i="185"/>
  <c r="AL16" i="185"/>
  <c r="AM16" i="185"/>
  <c r="AN16" i="185"/>
  <c r="AO16" i="185"/>
  <c r="AP16" i="185"/>
  <c r="AQ16" i="185"/>
  <c r="AR16" i="185"/>
  <c r="AS16" i="185"/>
  <c r="AT16" i="185"/>
  <c r="AU16" i="185"/>
  <c r="AV16" i="185"/>
  <c r="AW16" i="185"/>
  <c r="AX16" i="185"/>
  <c r="AY16" i="185"/>
  <c r="AZ16" i="185"/>
  <c r="BA16" i="185"/>
  <c r="BB16" i="185"/>
  <c r="BC16" i="185"/>
  <c r="BD16" i="185"/>
  <c r="BE16" i="185"/>
  <c r="BF16" i="185"/>
  <c r="BG16" i="185"/>
  <c r="BH16" i="185"/>
  <c r="BI16" i="185"/>
  <c r="BJ16" i="185"/>
  <c r="BK16" i="185"/>
  <c r="BL16" i="185"/>
  <c r="BM16" i="185"/>
  <c r="BN16" i="185"/>
  <c r="BO16" i="185"/>
  <c r="BP16" i="185"/>
  <c r="BQ16" i="185"/>
  <c r="BR16" i="185"/>
  <c r="BS16" i="185"/>
  <c r="BT16" i="185"/>
  <c r="BU16" i="185"/>
  <c r="BV16" i="185"/>
  <c r="BW16" i="185"/>
  <c r="BX16" i="185"/>
  <c r="BY16" i="185"/>
  <c r="BZ16" i="185"/>
  <c r="CA16" i="185"/>
  <c r="CB16" i="185"/>
  <c r="CC16" i="185"/>
  <c r="CD16" i="185"/>
  <c r="CE16" i="185"/>
  <c r="CF16" i="185"/>
  <c r="CG16" i="185"/>
  <c r="CH16" i="185"/>
  <c r="CI16" i="185"/>
  <c r="CJ16" i="185"/>
  <c r="CK16" i="185"/>
  <c r="CL16" i="185"/>
  <c r="CM16" i="185"/>
  <c r="CN16" i="185"/>
  <c r="CO16" i="185"/>
  <c r="CP16" i="185"/>
  <c r="CQ16" i="185"/>
  <c r="CR16" i="185"/>
  <c r="CS16" i="185"/>
  <c r="CT16" i="185"/>
  <c r="CU16" i="185"/>
  <c r="CV16" i="185"/>
  <c r="CW16" i="185"/>
  <c r="CX16" i="185"/>
  <c r="CY16" i="185"/>
  <c r="CZ16" i="185"/>
  <c r="DA16" i="185"/>
  <c r="A17" i="185"/>
  <c r="D17" i="185"/>
  <c r="E17" i="185"/>
  <c r="F17" i="185"/>
  <c r="G17" i="185"/>
  <c r="H17" i="185"/>
  <c r="I17" i="185"/>
  <c r="J17" i="185"/>
  <c r="K17" i="185"/>
  <c r="L17" i="185"/>
  <c r="M17" i="185"/>
  <c r="N17" i="185"/>
  <c r="O17" i="185"/>
  <c r="P17" i="185"/>
  <c r="Q17" i="185"/>
  <c r="R17" i="185"/>
  <c r="S17" i="185"/>
  <c r="T17" i="185"/>
  <c r="U17" i="185"/>
  <c r="V17" i="185"/>
  <c r="W17" i="185"/>
  <c r="X17" i="185"/>
  <c r="Y17" i="185"/>
  <c r="Z17" i="185"/>
  <c r="AA17" i="185"/>
  <c r="AB17" i="185"/>
  <c r="AC17" i="185"/>
  <c r="AD17" i="185"/>
  <c r="AE17" i="185"/>
  <c r="AF17" i="185"/>
  <c r="AG17" i="185"/>
  <c r="AH17" i="185"/>
  <c r="AI17" i="185"/>
  <c r="AJ17" i="185"/>
  <c r="AK17" i="185"/>
  <c r="AL17" i="185"/>
  <c r="AM17" i="185"/>
  <c r="AN17" i="185"/>
  <c r="AO17" i="185"/>
  <c r="AP17" i="185"/>
  <c r="AQ17" i="185"/>
  <c r="AR17" i="185"/>
  <c r="AS17" i="185"/>
  <c r="AT17" i="185"/>
  <c r="AU17" i="185"/>
  <c r="AV17" i="185"/>
  <c r="AW17" i="185"/>
  <c r="AX17" i="185"/>
  <c r="AY17" i="185"/>
  <c r="AZ17" i="185"/>
  <c r="BA17" i="185"/>
  <c r="BB17" i="185"/>
  <c r="BC17" i="185"/>
  <c r="BD17" i="185"/>
  <c r="BE17" i="185"/>
  <c r="BF17" i="185"/>
  <c r="BG17" i="185"/>
  <c r="BH17" i="185"/>
  <c r="BI17" i="185"/>
  <c r="BJ17" i="185"/>
  <c r="BK17" i="185"/>
  <c r="BL17" i="185"/>
  <c r="BM17" i="185"/>
  <c r="BN17" i="185"/>
  <c r="BO17" i="185"/>
  <c r="BP17" i="185"/>
  <c r="BQ17" i="185"/>
  <c r="BR17" i="185"/>
  <c r="BS17" i="185"/>
  <c r="BT17" i="185"/>
  <c r="BU17" i="185"/>
  <c r="BV17" i="185"/>
  <c r="BW17" i="185"/>
  <c r="BX17" i="185"/>
  <c r="BY17" i="185"/>
  <c r="BZ17" i="185"/>
  <c r="CA17" i="185"/>
  <c r="CB17" i="185"/>
  <c r="CC17" i="185"/>
  <c r="CD17" i="185"/>
  <c r="CE17" i="185"/>
  <c r="CF17" i="185"/>
  <c r="CG17" i="185"/>
  <c r="CH17" i="185"/>
  <c r="CI17" i="185"/>
  <c r="CJ17" i="185"/>
  <c r="CK17" i="185"/>
  <c r="CL17" i="185"/>
  <c r="CM17" i="185"/>
  <c r="CN17" i="185"/>
  <c r="CO17" i="185"/>
  <c r="CP17" i="185"/>
  <c r="CQ17" i="185"/>
  <c r="CR17" i="185"/>
  <c r="CS17" i="185"/>
  <c r="CT17" i="185"/>
  <c r="CU17" i="185"/>
  <c r="CV17" i="185"/>
  <c r="CW17" i="185"/>
  <c r="CX17" i="185"/>
  <c r="CY17" i="185"/>
  <c r="CZ17" i="185"/>
  <c r="DA17" i="185"/>
  <c r="A18" i="185"/>
  <c r="D18" i="185"/>
  <c r="E18" i="185"/>
  <c r="F18" i="185"/>
  <c r="G18" i="185"/>
  <c r="H18" i="185"/>
  <c r="I18" i="185"/>
  <c r="J18" i="185"/>
  <c r="K18" i="185"/>
  <c r="L18" i="185"/>
  <c r="M18" i="185"/>
  <c r="N18" i="185"/>
  <c r="O18" i="185"/>
  <c r="P18" i="185"/>
  <c r="Q18" i="185"/>
  <c r="R18" i="185"/>
  <c r="S18" i="185"/>
  <c r="T18" i="185"/>
  <c r="U18" i="185"/>
  <c r="V18" i="185"/>
  <c r="W18" i="185"/>
  <c r="X18" i="185"/>
  <c r="Y18" i="185"/>
  <c r="Z18" i="185"/>
  <c r="AA18" i="185"/>
  <c r="AB18" i="185"/>
  <c r="AC18" i="185"/>
  <c r="AD18" i="185"/>
  <c r="AE18" i="185"/>
  <c r="AF18" i="185"/>
  <c r="AG18" i="185"/>
  <c r="AH18" i="185"/>
  <c r="AI18" i="185"/>
  <c r="AJ18" i="185"/>
  <c r="AK18" i="185"/>
  <c r="AL18" i="185"/>
  <c r="AM18" i="185"/>
  <c r="AN18" i="185"/>
  <c r="AO18" i="185"/>
  <c r="AP18" i="185"/>
  <c r="AQ18" i="185"/>
  <c r="AR18" i="185"/>
  <c r="AS18" i="185"/>
  <c r="AT18" i="185"/>
  <c r="AU18" i="185"/>
  <c r="AV18" i="185"/>
  <c r="AW18" i="185"/>
  <c r="AX18" i="185"/>
  <c r="AY18" i="185"/>
  <c r="AZ18" i="185"/>
  <c r="BA18" i="185"/>
  <c r="BB18" i="185"/>
  <c r="BC18" i="185"/>
  <c r="BD18" i="185"/>
  <c r="BE18" i="185"/>
  <c r="BF18" i="185"/>
  <c r="BG18" i="185"/>
  <c r="BH18" i="185"/>
  <c r="BI18" i="185"/>
  <c r="BJ18" i="185"/>
  <c r="BK18" i="185"/>
  <c r="BL18" i="185"/>
  <c r="BM18" i="185"/>
  <c r="BN18" i="185"/>
  <c r="BO18" i="185"/>
  <c r="BP18" i="185"/>
  <c r="BQ18" i="185"/>
  <c r="BR18" i="185"/>
  <c r="BS18" i="185"/>
  <c r="BT18" i="185"/>
  <c r="BU18" i="185"/>
  <c r="BV18" i="185"/>
  <c r="BW18" i="185"/>
  <c r="BX18" i="185"/>
  <c r="BY18" i="185"/>
  <c r="BZ18" i="185"/>
  <c r="CA18" i="185"/>
  <c r="CB18" i="185"/>
  <c r="CC18" i="185"/>
  <c r="CD18" i="185"/>
  <c r="CE18" i="185"/>
  <c r="CF18" i="185"/>
  <c r="CG18" i="185"/>
  <c r="CH18" i="185"/>
  <c r="CI18" i="185"/>
  <c r="CJ18" i="185"/>
  <c r="CK18" i="185"/>
  <c r="CL18" i="185"/>
  <c r="CM18" i="185"/>
  <c r="CN18" i="185"/>
  <c r="CO18" i="185"/>
  <c r="CP18" i="185"/>
  <c r="CQ18" i="185"/>
  <c r="CR18" i="185"/>
  <c r="CS18" i="185"/>
  <c r="CT18" i="185"/>
  <c r="CU18" i="185"/>
  <c r="CV18" i="185"/>
  <c r="CW18" i="185"/>
  <c r="CX18" i="185"/>
  <c r="CY18" i="185"/>
  <c r="CZ18" i="185"/>
  <c r="DA18" i="185"/>
  <c r="A19" i="185"/>
  <c r="D19" i="185"/>
  <c r="E19" i="185"/>
  <c r="F19" i="185"/>
  <c r="G19" i="185"/>
  <c r="H19" i="185"/>
  <c r="I19" i="185"/>
  <c r="J19" i="185"/>
  <c r="K19" i="185"/>
  <c r="L19" i="185"/>
  <c r="M19" i="185"/>
  <c r="N19" i="185"/>
  <c r="O19" i="185"/>
  <c r="P19" i="185"/>
  <c r="Q19" i="185"/>
  <c r="R19" i="185"/>
  <c r="S19" i="185"/>
  <c r="T19" i="185"/>
  <c r="U19" i="185"/>
  <c r="V19" i="185"/>
  <c r="W19" i="185"/>
  <c r="X19" i="185"/>
  <c r="Y19" i="185"/>
  <c r="Z19" i="185"/>
  <c r="AA19" i="185"/>
  <c r="AB19" i="185"/>
  <c r="AC19" i="185"/>
  <c r="AD19" i="185"/>
  <c r="AE19" i="185"/>
  <c r="AF19" i="185"/>
  <c r="AG19" i="185"/>
  <c r="AH19" i="185"/>
  <c r="AI19" i="185"/>
  <c r="AJ19" i="185"/>
  <c r="AK19" i="185"/>
  <c r="AL19" i="185"/>
  <c r="AM19" i="185"/>
  <c r="AN19" i="185"/>
  <c r="AO19" i="185"/>
  <c r="AP19" i="185"/>
  <c r="AQ19" i="185"/>
  <c r="AR19" i="185"/>
  <c r="AS19" i="185"/>
  <c r="AT19" i="185"/>
  <c r="AU19" i="185"/>
  <c r="AV19" i="185"/>
  <c r="AW19" i="185"/>
  <c r="AX19" i="185"/>
  <c r="AY19" i="185"/>
  <c r="AZ19" i="185"/>
  <c r="BA19" i="185"/>
  <c r="BB19" i="185"/>
  <c r="BC19" i="185"/>
  <c r="BD19" i="185"/>
  <c r="BE19" i="185"/>
  <c r="BF19" i="185"/>
  <c r="BG19" i="185"/>
  <c r="BH19" i="185"/>
  <c r="BI19" i="185"/>
  <c r="BJ19" i="185"/>
  <c r="BK19" i="185"/>
  <c r="BL19" i="185"/>
  <c r="BM19" i="185"/>
  <c r="BN19" i="185"/>
  <c r="BO19" i="185"/>
  <c r="BP19" i="185"/>
  <c r="BQ19" i="185"/>
  <c r="BR19" i="185"/>
  <c r="BS19" i="185"/>
  <c r="BT19" i="185"/>
  <c r="BU19" i="185"/>
  <c r="BV19" i="185"/>
  <c r="BW19" i="185"/>
  <c r="BX19" i="185"/>
  <c r="BY19" i="185"/>
  <c r="BZ19" i="185"/>
  <c r="CA19" i="185"/>
  <c r="CB19" i="185"/>
  <c r="CC19" i="185"/>
  <c r="CD19" i="185"/>
  <c r="CE19" i="185"/>
  <c r="CF19" i="185"/>
  <c r="CG19" i="185"/>
  <c r="CH19" i="185"/>
  <c r="CI19" i="185"/>
  <c r="CJ19" i="185"/>
  <c r="CK19" i="185"/>
  <c r="CL19" i="185"/>
  <c r="CM19" i="185"/>
  <c r="CN19" i="185"/>
  <c r="CO19" i="185"/>
  <c r="CP19" i="185"/>
  <c r="CQ19" i="185"/>
  <c r="CR19" i="185"/>
  <c r="CS19" i="185"/>
  <c r="CT19" i="185"/>
  <c r="CU19" i="185"/>
  <c r="CV19" i="185"/>
  <c r="CW19" i="185"/>
  <c r="CX19" i="185"/>
  <c r="CY19" i="185"/>
  <c r="CZ19" i="185"/>
  <c r="DA19" i="185"/>
  <c r="A20" i="185"/>
  <c r="D20" i="185"/>
  <c r="E20" i="185"/>
  <c r="F20" i="185"/>
  <c r="G20" i="185"/>
  <c r="H20" i="185"/>
  <c r="I20" i="185"/>
  <c r="J20" i="185"/>
  <c r="K20" i="185"/>
  <c r="L20" i="185"/>
  <c r="M20" i="185"/>
  <c r="N20" i="185"/>
  <c r="O20" i="185"/>
  <c r="P20" i="185"/>
  <c r="Q20" i="185"/>
  <c r="R20" i="185"/>
  <c r="S20" i="185"/>
  <c r="T20" i="185"/>
  <c r="U20" i="185"/>
  <c r="V20" i="185"/>
  <c r="W20" i="185"/>
  <c r="X20" i="185"/>
  <c r="Y20" i="185"/>
  <c r="Z20" i="185"/>
  <c r="AA20" i="185"/>
  <c r="AB20" i="185"/>
  <c r="AC20" i="185"/>
  <c r="AD20" i="185"/>
  <c r="AE20" i="185"/>
  <c r="AF20" i="185"/>
  <c r="AG20" i="185"/>
  <c r="AH20" i="185"/>
  <c r="AI20" i="185"/>
  <c r="AJ20" i="185"/>
  <c r="AK20" i="185"/>
  <c r="AL20" i="185"/>
  <c r="AM20" i="185"/>
  <c r="AN20" i="185"/>
  <c r="AO20" i="185"/>
  <c r="AP20" i="185"/>
  <c r="AQ20" i="185"/>
  <c r="AR20" i="185"/>
  <c r="AS20" i="185"/>
  <c r="AT20" i="185"/>
  <c r="AU20" i="185"/>
  <c r="AV20" i="185"/>
  <c r="AW20" i="185"/>
  <c r="AX20" i="185"/>
  <c r="AY20" i="185"/>
  <c r="AZ20" i="185"/>
  <c r="BA20" i="185"/>
  <c r="BB20" i="185"/>
  <c r="BC20" i="185"/>
  <c r="BD20" i="185"/>
  <c r="BE20" i="185"/>
  <c r="BF20" i="185"/>
  <c r="BG20" i="185"/>
  <c r="BH20" i="185"/>
  <c r="BI20" i="185"/>
  <c r="BJ20" i="185"/>
  <c r="BK20" i="185"/>
  <c r="BL20" i="185"/>
  <c r="BM20" i="185"/>
  <c r="BN20" i="185"/>
  <c r="BO20" i="185"/>
  <c r="BP20" i="185"/>
  <c r="BQ20" i="185"/>
  <c r="BR20" i="185"/>
  <c r="BS20" i="185"/>
  <c r="BT20" i="185"/>
  <c r="BU20" i="185"/>
  <c r="BV20" i="185"/>
  <c r="BW20" i="185"/>
  <c r="BX20" i="185"/>
  <c r="BY20" i="185"/>
  <c r="BZ20" i="185"/>
  <c r="CA20" i="185"/>
  <c r="CB20" i="185"/>
  <c r="CC20" i="185"/>
  <c r="CD20" i="185"/>
  <c r="CE20" i="185"/>
  <c r="CF20" i="185"/>
  <c r="CG20" i="185"/>
  <c r="CH20" i="185"/>
  <c r="CI20" i="185"/>
  <c r="CJ20" i="185"/>
  <c r="CK20" i="185"/>
  <c r="CL20" i="185"/>
  <c r="CM20" i="185"/>
  <c r="CN20" i="185"/>
  <c r="CO20" i="185"/>
  <c r="CP20" i="185"/>
  <c r="CQ20" i="185"/>
  <c r="CR20" i="185"/>
  <c r="CS20" i="185"/>
  <c r="CT20" i="185"/>
  <c r="CU20" i="185"/>
  <c r="CV20" i="185"/>
  <c r="CW20" i="185"/>
  <c r="CX20" i="185"/>
  <c r="CY20" i="185"/>
  <c r="CZ20" i="185"/>
  <c r="DA20" i="185"/>
  <c r="A21" i="185"/>
  <c r="D21" i="185"/>
  <c r="E21" i="185"/>
  <c r="F21" i="185"/>
  <c r="G21" i="185"/>
  <c r="H21" i="185"/>
  <c r="I21" i="185"/>
  <c r="J21" i="185"/>
  <c r="K21" i="185"/>
  <c r="L21" i="185"/>
  <c r="M21" i="185"/>
  <c r="N21" i="185"/>
  <c r="O21" i="185"/>
  <c r="P21" i="185"/>
  <c r="Q21" i="185"/>
  <c r="R21" i="185"/>
  <c r="S21" i="185"/>
  <c r="T21" i="185"/>
  <c r="U21" i="185"/>
  <c r="V21" i="185"/>
  <c r="W21" i="185"/>
  <c r="X21" i="185"/>
  <c r="Y21" i="185"/>
  <c r="Z21" i="185"/>
  <c r="AA21" i="185"/>
  <c r="AB21" i="185"/>
  <c r="AC21" i="185"/>
  <c r="AD21" i="185"/>
  <c r="AE21" i="185"/>
  <c r="AF21" i="185"/>
  <c r="AG21" i="185"/>
  <c r="AH21" i="185"/>
  <c r="AI21" i="185"/>
  <c r="AJ21" i="185"/>
  <c r="AK21" i="185"/>
  <c r="AL21" i="185"/>
  <c r="AM21" i="185"/>
  <c r="AN21" i="185"/>
  <c r="AO21" i="185"/>
  <c r="AP21" i="185"/>
  <c r="AQ21" i="185"/>
  <c r="AR21" i="185"/>
  <c r="AS21" i="185"/>
  <c r="AT21" i="185"/>
  <c r="AU21" i="185"/>
  <c r="AV21" i="185"/>
  <c r="AW21" i="185"/>
  <c r="AX21" i="185"/>
  <c r="AY21" i="185"/>
  <c r="AZ21" i="185"/>
  <c r="BA21" i="185"/>
  <c r="BB21" i="185"/>
  <c r="BC21" i="185"/>
  <c r="BD21" i="185"/>
  <c r="BE21" i="185"/>
  <c r="BF21" i="185"/>
  <c r="BG21" i="185"/>
  <c r="BH21" i="185"/>
  <c r="BI21" i="185"/>
  <c r="BJ21" i="185"/>
  <c r="BK21" i="185"/>
  <c r="BL21" i="185"/>
  <c r="BM21" i="185"/>
  <c r="BN21" i="185"/>
  <c r="BO21" i="185"/>
  <c r="BP21" i="185"/>
  <c r="BQ21" i="185"/>
  <c r="BR21" i="185"/>
  <c r="BS21" i="185"/>
  <c r="BT21" i="185"/>
  <c r="BU21" i="185"/>
  <c r="BV21" i="185"/>
  <c r="BW21" i="185"/>
  <c r="BX21" i="185"/>
  <c r="BY21" i="185"/>
  <c r="BZ21" i="185"/>
  <c r="CA21" i="185"/>
  <c r="CB21" i="185"/>
  <c r="CC21" i="185"/>
  <c r="CD21" i="185"/>
  <c r="CE21" i="185"/>
  <c r="CF21" i="185"/>
  <c r="CG21" i="185"/>
  <c r="CH21" i="185"/>
  <c r="CI21" i="185"/>
  <c r="CJ21" i="185"/>
  <c r="CK21" i="185"/>
  <c r="CL21" i="185"/>
  <c r="CM21" i="185"/>
  <c r="CN21" i="185"/>
  <c r="CO21" i="185"/>
  <c r="CP21" i="185"/>
  <c r="CQ21" i="185"/>
  <c r="CR21" i="185"/>
  <c r="CS21" i="185"/>
  <c r="CT21" i="185"/>
  <c r="CU21" i="185"/>
  <c r="CV21" i="185"/>
  <c r="CW21" i="185"/>
  <c r="CX21" i="185"/>
  <c r="CY21" i="185"/>
  <c r="CZ21" i="185"/>
  <c r="DA21" i="185"/>
  <c r="A22" i="185"/>
  <c r="D22" i="185"/>
  <c r="E22" i="185"/>
  <c r="F22" i="185"/>
  <c r="G22" i="185"/>
  <c r="H22" i="185"/>
  <c r="I22" i="185"/>
  <c r="J22" i="185"/>
  <c r="K22" i="185"/>
  <c r="L22" i="185"/>
  <c r="M22" i="185"/>
  <c r="N22" i="185"/>
  <c r="O22" i="185"/>
  <c r="P22" i="185"/>
  <c r="Q22" i="185"/>
  <c r="R22" i="185"/>
  <c r="S22" i="185"/>
  <c r="T22" i="185"/>
  <c r="U22" i="185"/>
  <c r="V22" i="185"/>
  <c r="W22" i="185"/>
  <c r="X22" i="185"/>
  <c r="Y22" i="185"/>
  <c r="Z22" i="185"/>
  <c r="AA22" i="185"/>
  <c r="AB22" i="185"/>
  <c r="AC22" i="185"/>
  <c r="AD22" i="185"/>
  <c r="AE22" i="185"/>
  <c r="AF22" i="185"/>
  <c r="AG22" i="185"/>
  <c r="AH22" i="185"/>
  <c r="AI22" i="185"/>
  <c r="AJ22" i="185"/>
  <c r="AK22" i="185"/>
  <c r="AL22" i="185"/>
  <c r="AM22" i="185"/>
  <c r="AN22" i="185"/>
  <c r="AO22" i="185"/>
  <c r="AP22" i="185"/>
  <c r="AQ22" i="185"/>
  <c r="AR22" i="185"/>
  <c r="AS22" i="185"/>
  <c r="AT22" i="185"/>
  <c r="AU22" i="185"/>
  <c r="AV22" i="185"/>
  <c r="AW22" i="185"/>
  <c r="AX22" i="185"/>
  <c r="AY22" i="185"/>
  <c r="AZ22" i="185"/>
  <c r="BA22" i="185"/>
  <c r="BB22" i="185"/>
  <c r="BC22" i="185"/>
  <c r="BD22" i="185"/>
  <c r="BE22" i="185"/>
  <c r="BF22" i="185"/>
  <c r="BG22" i="185"/>
  <c r="BH22" i="185"/>
  <c r="BI22" i="185"/>
  <c r="BJ22" i="185"/>
  <c r="BK22" i="185"/>
  <c r="BL22" i="185"/>
  <c r="BM22" i="185"/>
  <c r="BN22" i="185"/>
  <c r="BO22" i="185"/>
  <c r="BP22" i="185"/>
  <c r="BQ22" i="185"/>
  <c r="BR22" i="185"/>
  <c r="BS22" i="185"/>
  <c r="BT22" i="185"/>
  <c r="BU22" i="185"/>
  <c r="BV22" i="185"/>
  <c r="BW22" i="185"/>
  <c r="BX22" i="185"/>
  <c r="BY22" i="185"/>
  <c r="BZ22" i="185"/>
  <c r="CA22" i="185"/>
  <c r="CB22" i="185"/>
  <c r="CC22" i="185"/>
  <c r="CD22" i="185"/>
  <c r="CE22" i="185"/>
  <c r="CF22" i="185"/>
  <c r="CG22" i="185"/>
  <c r="CH22" i="185"/>
  <c r="CI22" i="185"/>
  <c r="CJ22" i="185"/>
  <c r="CK22" i="185"/>
  <c r="CL22" i="185"/>
  <c r="CM22" i="185"/>
  <c r="CN22" i="185"/>
  <c r="CO22" i="185"/>
  <c r="CP22" i="185"/>
  <c r="CQ22" i="185"/>
  <c r="CR22" i="185"/>
  <c r="CS22" i="185"/>
  <c r="CT22" i="185"/>
  <c r="CU22" i="185"/>
  <c r="CV22" i="185"/>
  <c r="CW22" i="185"/>
  <c r="CX22" i="185"/>
  <c r="CY22" i="185"/>
  <c r="CZ22" i="185"/>
  <c r="DA22" i="185"/>
  <c r="A23" i="185"/>
  <c r="D23" i="185"/>
  <c r="E23" i="185"/>
  <c r="F23" i="185"/>
  <c r="G23" i="185"/>
  <c r="H23" i="185"/>
  <c r="I23" i="185"/>
  <c r="J23" i="185"/>
  <c r="K23" i="185"/>
  <c r="L23" i="185"/>
  <c r="M23" i="185"/>
  <c r="N23" i="185"/>
  <c r="O23" i="185"/>
  <c r="P23" i="185"/>
  <c r="Q23" i="185"/>
  <c r="R23" i="185"/>
  <c r="S23" i="185"/>
  <c r="T23" i="185"/>
  <c r="U23" i="185"/>
  <c r="V23" i="185"/>
  <c r="W23" i="185"/>
  <c r="X23" i="185"/>
  <c r="Y23" i="185"/>
  <c r="Z23" i="185"/>
  <c r="AA23" i="185"/>
  <c r="AB23" i="185"/>
  <c r="AC23" i="185"/>
  <c r="AD23" i="185"/>
  <c r="AE23" i="185"/>
  <c r="AF23" i="185"/>
  <c r="AG23" i="185"/>
  <c r="AH23" i="185"/>
  <c r="AI23" i="185"/>
  <c r="AJ23" i="185"/>
  <c r="AK23" i="185"/>
  <c r="AL23" i="185"/>
  <c r="AM23" i="185"/>
  <c r="AN23" i="185"/>
  <c r="AO23" i="185"/>
  <c r="AP23" i="185"/>
  <c r="AQ23" i="185"/>
  <c r="AR23" i="185"/>
  <c r="AS23" i="185"/>
  <c r="AT23" i="185"/>
  <c r="AU23" i="185"/>
  <c r="AV23" i="185"/>
  <c r="AW23" i="185"/>
  <c r="AX23" i="185"/>
  <c r="AY23" i="185"/>
  <c r="AZ23" i="185"/>
  <c r="BA23" i="185"/>
  <c r="BB23" i="185"/>
  <c r="BC23" i="185"/>
  <c r="BD23" i="185"/>
  <c r="BE23" i="185"/>
  <c r="BF23" i="185"/>
  <c r="BG23" i="185"/>
  <c r="BH23" i="185"/>
  <c r="BI23" i="185"/>
  <c r="BJ23" i="185"/>
  <c r="BK23" i="185"/>
  <c r="BL23" i="185"/>
  <c r="BM23" i="185"/>
  <c r="BN23" i="185"/>
  <c r="BO23" i="185"/>
  <c r="BP23" i="185"/>
  <c r="BQ23" i="185"/>
  <c r="BR23" i="185"/>
  <c r="BS23" i="185"/>
  <c r="BT23" i="185"/>
  <c r="BU23" i="185"/>
  <c r="BV23" i="185"/>
  <c r="BW23" i="185"/>
  <c r="BX23" i="185"/>
  <c r="BY23" i="185"/>
  <c r="BZ23" i="185"/>
  <c r="CA23" i="185"/>
  <c r="CB23" i="185"/>
  <c r="CC23" i="185"/>
  <c r="CD23" i="185"/>
  <c r="CE23" i="185"/>
  <c r="CF23" i="185"/>
  <c r="CG23" i="185"/>
  <c r="CH23" i="185"/>
  <c r="CI23" i="185"/>
  <c r="CJ23" i="185"/>
  <c r="CK23" i="185"/>
  <c r="CL23" i="185"/>
  <c r="CM23" i="185"/>
  <c r="CN23" i="185"/>
  <c r="CO23" i="185"/>
  <c r="CP23" i="185"/>
  <c r="CQ23" i="185"/>
  <c r="CR23" i="185"/>
  <c r="CS23" i="185"/>
  <c r="CT23" i="185"/>
  <c r="CU23" i="185"/>
  <c r="CV23" i="185"/>
  <c r="CW23" i="185"/>
  <c r="CX23" i="185"/>
  <c r="CY23" i="185"/>
  <c r="CZ23" i="185"/>
  <c r="DA23" i="185"/>
  <c r="A24" i="185"/>
  <c r="D24" i="185"/>
  <c r="E24" i="185"/>
  <c r="F24" i="185"/>
  <c r="G24" i="185"/>
  <c r="H24" i="185"/>
  <c r="I24" i="185"/>
  <c r="J24" i="185"/>
  <c r="K24" i="185"/>
  <c r="L24" i="185"/>
  <c r="M24" i="185"/>
  <c r="N24" i="185"/>
  <c r="O24" i="185"/>
  <c r="P24" i="185"/>
  <c r="Q24" i="185"/>
  <c r="R24" i="185"/>
  <c r="S24" i="185"/>
  <c r="T24" i="185"/>
  <c r="U24" i="185"/>
  <c r="V24" i="185"/>
  <c r="W24" i="185"/>
  <c r="X24" i="185"/>
  <c r="Y24" i="185"/>
  <c r="Z24" i="185"/>
  <c r="AA24" i="185"/>
  <c r="AB24" i="185"/>
  <c r="AC24" i="185"/>
  <c r="AD24" i="185"/>
  <c r="AE24" i="185"/>
  <c r="AF24" i="185"/>
  <c r="AG24" i="185"/>
  <c r="AH24" i="185"/>
  <c r="AI24" i="185"/>
  <c r="AJ24" i="185"/>
  <c r="AK24" i="185"/>
  <c r="AL24" i="185"/>
  <c r="AM24" i="185"/>
  <c r="AN24" i="185"/>
  <c r="AO24" i="185"/>
  <c r="AP24" i="185"/>
  <c r="AQ24" i="185"/>
  <c r="AR24" i="185"/>
  <c r="AS24" i="185"/>
  <c r="AT24" i="185"/>
  <c r="AU24" i="185"/>
  <c r="AV24" i="185"/>
  <c r="AW24" i="185"/>
  <c r="AX24" i="185"/>
  <c r="AY24" i="185"/>
  <c r="AZ24" i="185"/>
  <c r="BA24" i="185"/>
  <c r="BB24" i="185"/>
  <c r="BC24" i="185"/>
  <c r="BD24" i="185"/>
  <c r="BE24" i="185"/>
  <c r="BF24" i="185"/>
  <c r="BG24" i="185"/>
  <c r="BH24" i="185"/>
  <c r="BI24" i="185"/>
  <c r="BJ24" i="185"/>
  <c r="BK24" i="185"/>
  <c r="BL24" i="185"/>
  <c r="BM24" i="185"/>
  <c r="BN24" i="185"/>
  <c r="BO24" i="185"/>
  <c r="BP24" i="185"/>
  <c r="BQ24" i="185"/>
  <c r="BR24" i="185"/>
  <c r="BS24" i="185"/>
  <c r="BT24" i="185"/>
  <c r="BU24" i="185"/>
  <c r="BV24" i="185"/>
  <c r="BW24" i="185"/>
  <c r="BX24" i="185"/>
  <c r="BY24" i="185"/>
  <c r="BZ24" i="185"/>
  <c r="CA24" i="185"/>
  <c r="CB24" i="185"/>
  <c r="CC24" i="185"/>
  <c r="CD24" i="185"/>
  <c r="CE24" i="185"/>
  <c r="CF24" i="185"/>
  <c r="CG24" i="185"/>
  <c r="CH24" i="185"/>
  <c r="CI24" i="185"/>
  <c r="CJ24" i="185"/>
  <c r="CK24" i="185"/>
  <c r="CL24" i="185"/>
  <c r="CM24" i="185"/>
  <c r="CN24" i="185"/>
  <c r="CO24" i="185"/>
  <c r="CP24" i="185"/>
  <c r="CQ24" i="185"/>
  <c r="CR24" i="185"/>
  <c r="CS24" i="185"/>
  <c r="CT24" i="185"/>
  <c r="CU24" i="185"/>
  <c r="CV24" i="185"/>
  <c r="CW24" i="185"/>
  <c r="CX24" i="185"/>
  <c r="CY24" i="185"/>
  <c r="CZ24" i="185"/>
  <c r="DA24" i="185"/>
  <c r="A25" i="185"/>
  <c r="D25" i="185"/>
  <c r="E25" i="185"/>
  <c r="F25" i="185"/>
  <c r="G25" i="185"/>
  <c r="H25" i="185"/>
  <c r="I25" i="185"/>
  <c r="J25" i="185"/>
  <c r="K25" i="185"/>
  <c r="L25" i="185"/>
  <c r="M25" i="185"/>
  <c r="N25" i="185"/>
  <c r="O25" i="185"/>
  <c r="P25" i="185"/>
  <c r="Q25" i="185"/>
  <c r="R25" i="185"/>
  <c r="S25" i="185"/>
  <c r="T25" i="185"/>
  <c r="U25" i="185"/>
  <c r="V25" i="185"/>
  <c r="W25" i="185"/>
  <c r="X25" i="185"/>
  <c r="Y25" i="185"/>
  <c r="Z25" i="185"/>
  <c r="AA25" i="185"/>
  <c r="AB25" i="185"/>
  <c r="AC25" i="185"/>
  <c r="AD25" i="185"/>
  <c r="AE25" i="185"/>
  <c r="AF25" i="185"/>
  <c r="AG25" i="185"/>
  <c r="AH25" i="185"/>
  <c r="AI25" i="185"/>
  <c r="AJ25" i="185"/>
  <c r="AK25" i="185"/>
  <c r="AL25" i="185"/>
  <c r="AM25" i="185"/>
  <c r="AN25" i="185"/>
  <c r="AO25" i="185"/>
  <c r="AP25" i="185"/>
  <c r="AQ25" i="185"/>
  <c r="AR25" i="185"/>
  <c r="AS25" i="185"/>
  <c r="AT25" i="185"/>
  <c r="AU25" i="185"/>
  <c r="AV25" i="185"/>
  <c r="AW25" i="185"/>
  <c r="AX25" i="185"/>
  <c r="AY25" i="185"/>
  <c r="AZ25" i="185"/>
  <c r="BA25" i="185"/>
  <c r="BB25" i="185"/>
  <c r="BC25" i="185"/>
  <c r="BD25" i="185"/>
  <c r="BE25" i="185"/>
  <c r="BF25" i="185"/>
  <c r="BG25" i="185"/>
  <c r="BH25" i="185"/>
  <c r="BI25" i="185"/>
  <c r="BJ25" i="185"/>
  <c r="BK25" i="185"/>
  <c r="BL25" i="185"/>
  <c r="BM25" i="185"/>
  <c r="BN25" i="185"/>
  <c r="BO25" i="185"/>
  <c r="BP25" i="185"/>
  <c r="BQ25" i="185"/>
  <c r="BR25" i="185"/>
  <c r="BS25" i="185"/>
  <c r="BT25" i="185"/>
  <c r="BU25" i="185"/>
  <c r="BV25" i="185"/>
  <c r="BW25" i="185"/>
  <c r="BX25" i="185"/>
  <c r="BY25" i="185"/>
  <c r="BZ25" i="185"/>
  <c r="CA25" i="185"/>
  <c r="CB25" i="185"/>
  <c r="CC25" i="185"/>
  <c r="CD25" i="185"/>
  <c r="CE25" i="185"/>
  <c r="CF25" i="185"/>
  <c r="CG25" i="185"/>
  <c r="CH25" i="185"/>
  <c r="CI25" i="185"/>
  <c r="CJ25" i="185"/>
  <c r="CK25" i="185"/>
  <c r="CL25" i="185"/>
  <c r="CM25" i="185"/>
  <c r="CN25" i="185"/>
  <c r="CO25" i="185"/>
  <c r="CP25" i="185"/>
  <c r="CQ25" i="185"/>
  <c r="CR25" i="185"/>
  <c r="CS25" i="185"/>
  <c r="CT25" i="185"/>
  <c r="CU25" i="185"/>
  <c r="CV25" i="185"/>
  <c r="CW25" i="185"/>
  <c r="CX25" i="185"/>
  <c r="CY25" i="185"/>
  <c r="CZ25" i="185"/>
  <c r="DA25" i="185"/>
  <c r="A26" i="185"/>
  <c r="D26" i="185"/>
  <c r="E26" i="185"/>
  <c r="F26" i="185"/>
  <c r="G26" i="185"/>
  <c r="H26" i="185"/>
  <c r="I26" i="185"/>
  <c r="J26" i="185"/>
  <c r="K26" i="185"/>
  <c r="L26" i="185"/>
  <c r="M26" i="185"/>
  <c r="N26" i="185"/>
  <c r="O26" i="185"/>
  <c r="P26" i="185"/>
  <c r="Q26" i="185"/>
  <c r="R26" i="185"/>
  <c r="S26" i="185"/>
  <c r="T26" i="185"/>
  <c r="U26" i="185"/>
  <c r="V26" i="185"/>
  <c r="W26" i="185"/>
  <c r="X26" i="185"/>
  <c r="Y26" i="185"/>
  <c r="Z26" i="185"/>
  <c r="AA26" i="185"/>
  <c r="AB26" i="185"/>
  <c r="AC26" i="185"/>
  <c r="AD26" i="185"/>
  <c r="AE26" i="185"/>
  <c r="AF26" i="185"/>
  <c r="AG26" i="185"/>
  <c r="AH26" i="185"/>
  <c r="AI26" i="185"/>
  <c r="AJ26" i="185"/>
  <c r="AK26" i="185"/>
  <c r="AL26" i="185"/>
  <c r="AM26" i="185"/>
  <c r="AN26" i="185"/>
  <c r="AO26" i="185"/>
  <c r="AP26" i="185"/>
  <c r="AQ26" i="185"/>
  <c r="AR26" i="185"/>
  <c r="AS26" i="185"/>
  <c r="AT26" i="185"/>
  <c r="AU26" i="185"/>
  <c r="AV26" i="185"/>
  <c r="AW26" i="185"/>
  <c r="AX26" i="185"/>
  <c r="AY26" i="185"/>
  <c r="AZ26" i="185"/>
  <c r="BA26" i="185"/>
  <c r="BB26" i="185"/>
  <c r="BC26" i="185"/>
  <c r="BD26" i="185"/>
  <c r="BE26" i="185"/>
  <c r="BF26" i="185"/>
  <c r="BG26" i="185"/>
  <c r="BH26" i="185"/>
  <c r="BI26" i="185"/>
  <c r="BJ26" i="185"/>
  <c r="BK26" i="185"/>
  <c r="BL26" i="185"/>
  <c r="BM26" i="185"/>
  <c r="BN26" i="185"/>
  <c r="BO26" i="185"/>
  <c r="BP26" i="185"/>
  <c r="BQ26" i="185"/>
  <c r="BR26" i="185"/>
  <c r="BS26" i="185"/>
  <c r="BT26" i="185"/>
  <c r="BU26" i="185"/>
  <c r="BV26" i="185"/>
  <c r="BW26" i="185"/>
  <c r="BX26" i="185"/>
  <c r="BY26" i="185"/>
  <c r="BZ26" i="185"/>
  <c r="CA26" i="185"/>
  <c r="CB26" i="185"/>
  <c r="CC26" i="185"/>
  <c r="CD26" i="185"/>
  <c r="CE26" i="185"/>
  <c r="CF26" i="185"/>
  <c r="CG26" i="185"/>
  <c r="CH26" i="185"/>
  <c r="CI26" i="185"/>
  <c r="CJ26" i="185"/>
  <c r="CK26" i="185"/>
  <c r="CL26" i="185"/>
  <c r="CM26" i="185"/>
  <c r="CN26" i="185"/>
  <c r="CO26" i="185"/>
  <c r="CP26" i="185"/>
  <c r="CQ26" i="185"/>
  <c r="CR26" i="185"/>
  <c r="CS26" i="185"/>
  <c r="CT26" i="185"/>
  <c r="CU26" i="185"/>
  <c r="CV26" i="185"/>
  <c r="CW26" i="185"/>
  <c r="CX26" i="185"/>
  <c r="CY26" i="185"/>
  <c r="CZ26" i="185"/>
  <c r="DA26" i="185"/>
  <c r="A27" i="185"/>
  <c r="D27" i="185"/>
  <c r="E27" i="185"/>
  <c r="F27" i="185"/>
  <c r="G27" i="185"/>
  <c r="H27" i="185"/>
  <c r="I27" i="185"/>
  <c r="J27" i="185"/>
  <c r="K27" i="185"/>
  <c r="L27" i="185"/>
  <c r="M27" i="185"/>
  <c r="N27" i="185"/>
  <c r="O27" i="185"/>
  <c r="P27" i="185"/>
  <c r="Q27" i="185"/>
  <c r="R27" i="185"/>
  <c r="S27" i="185"/>
  <c r="T27" i="185"/>
  <c r="U27" i="185"/>
  <c r="V27" i="185"/>
  <c r="W27" i="185"/>
  <c r="X27" i="185"/>
  <c r="Y27" i="185"/>
  <c r="Z27" i="185"/>
  <c r="AA27" i="185"/>
  <c r="AB27" i="185"/>
  <c r="AC27" i="185"/>
  <c r="AD27" i="185"/>
  <c r="AE27" i="185"/>
  <c r="AF27" i="185"/>
  <c r="AG27" i="185"/>
  <c r="AH27" i="185"/>
  <c r="AI27" i="185"/>
  <c r="AJ27" i="185"/>
  <c r="AK27" i="185"/>
  <c r="AL27" i="185"/>
  <c r="AM27" i="185"/>
  <c r="AN27" i="185"/>
  <c r="AO27" i="185"/>
  <c r="AP27" i="185"/>
  <c r="AQ27" i="185"/>
  <c r="AR27" i="185"/>
  <c r="AS27" i="185"/>
  <c r="AT27" i="185"/>
  <c r="AU27" i="185"/>
  <c r="AV27" i="185"/>
  <c r="AW27" i="185"/>
  <c r="AX27" i="185"/>
  <c r="AY27" i="185"/>
  <c r="AZ27" i="185"/>
  <c r="BA27" i="185"/>
  <c r="BB27" i="185"/>
  <c r="BC27" i="185"/>
  <c r="BD27" i="185"/>
  <c r="BE27" i="185"/>
  <c r="BF27" i="185"/>
  <c r="BG27" i="185"/>
  <c r="BH27" i="185"/>
  <c r="BI27" i="185"/>
  <c r="BJ27" i="185"/>
  <c r="BK27" i="185"/>
  <c r="BL27" i="185"/>
  <c r="BM27" i="185"/>
  <c r="BN27" i="185"/>
  <c r="BO27" i="185"/>
  <c r="BP27" i="185"/>
  <c r="BQ27" i="185"/>
  <c r="BR27" i="185"/>
  <c r="BS27" i="185"/>
  <c r="BT27" i="185"/>
  <c r="BU27" i="185"/>
  <c r="BV27" i="185"/>
  <c r="BW27" i="185"/>
  <c r="BX27" i="185"/>
  <c r="BY27" i="185"/>
  <c r="BZ27" i="185"/>
  <c r="CA27" i="185"/>
  <c r="CB27" i="185"/>
  <c r="CC27" i="185"/>
  <c r="CD27" i="185"/>
  <c r="CE27" i="185"/>
  <c r="CF27" i="185"/>
  <c r="CG27" i="185"/>
  <c r="CH27" i="185"/>
  <c r="CI27" i="185"/>
  <c r="CJ27" i="185"/>
  <c r="CK27" i="185"/>
  <c r="CL27" i="185"/>
  <c r="CM27" i="185"/>
  <c r="CN27" i="185"/>
  <c r="CO27" i="185"/>
  <c r="CP27" i="185"/>
  <c r="CQ27" i="185"/>
  <c r="CR27" i="185"/>
  <c r="CS27" i="185"/>
  <c r="CT27" i="185"/>
  <c r="CU27" i="185"/>
  <c r="CV27" i="185"/>
  <c r="CW27" i="185"/>
  <c r="CX27" i="185"/>
  <c r="CY27" i="185"/>
  <c r="CZ27" i="185"/>
  <c r="DA27" i="185"/>
  <c r="A5" i="148"/>
  <c r="A8" i="149"/>
  <c r="O8" i="149"/>
  <c r="C8" i="149"/>
  <c r="H8" i="149" s="1"/>
  <c r="M8" i="149" s="1"/>
  <c r="A9" i="149"/>
  <c r="B9" i="149"/>
  <c r="C9" i="149"/>
  <c r="A10" i="149"/>
  <c r="B10" i="149"/>
  <c r="C10" i="149"/>
  <c r="A11" i="149"/>
  <c r="O11" i="149"/>
  <c r="B11" i="149"/>
  <c r="C11" i="149"/>
  <c r="A12" i="149"/>
  <c r="O12" i="149" s="1"/>
  <c r="B12" i="149"/>
  <c r="F12" i="149"/>
  <c r="K12" i="149" s="1"/>
  <c r="C12" i="149"/>
  <c r="G12" i="149" s="1"/>
  <c r="L12" i="149" s="1"/>
  <c r="A13" i="149"/>
  <c r="O13" i="149" s="1"/>
  <c r="B13" i="149"/>
  <c r="E13" i="149" s="1"/>
  <c r="J13" i="149" s="1"/>
  <c r="C13" i="149"/>
  <c r="G13" i="149"/>
  <c r="L13" i="149"/>
  <c r="A14" i="149"/>
  <c r="O14" i="149" s="1"/>
  <c r="B14" i="149"/>
  <c r="F14" i="149"/>
  <c r="K14" i="149" s="1"/>
  <c r="C14" i="149"/>
  <c r="H14" i="149" s="1"/>
  <c r="M14" i="149" s="1"/>
  <c r="A15" i="149"/>
  <c r="O15" i="149" s="1"/>
  <c r="B15" i="149"/>
  <c r="D15" i="149"/>
  <c r="C15" i="149"/>
  <c r="G15" i="149" s="1"/>
  <c r="L15" i="149" s="1"/>
  <c r="A16" i="149"/>
  <c r="O16" i="149"/>
  <c r="B16" i="149"/>
  <c r="F16" i="149" s="1"/>
  <c r="K16" i="149" s="1"/>
  <c r="C16" i="149"/>
  <c r="A17" i="149"/>
  <c r="O17" i="149" s="1"/>
  <c r="B17" i="149"/>
  <c r="C17" i="149"/>
  <c r="H17" i="149" s="1"/>
  <c r="M17" i="149" s="1"/>
  <c r="A18" i="149"/>
  <c r="B18" i="149"/>
  <c r="C18" i="149"/>
  <c r="A19" i="149"/>
  <c r="O19" i="149"/>
  <c r="B19" i="149"/>
  <c r="C19" i="149"/>
  <c r="A20" i="149"/>
  <c r="O20" i="149" s="1"/>
  <c r="B20" i="149"/>
  <c r="F20" i="149"/>
  <c r="K20" i="149" s="1"/>
  <c r="C20" i="149"/>
  <c r="H20" i="149"/>
  <c r="M20" i="149" s="1"/>
  <c r="A21" i="149"/>
  <c r="B21" i="149"/>
  <c r="F21" i="149" s="1"/>
  <c r="K21" i="149" s="1"/>
  <c r="C21" i="149"/>
  <c r="H21" i="149"/>
  <c r="M21" i="149"/>
  <c r="A22" i="149"/>
  <c r="O22" i="149" s="1"/>
  <c r="B22" i="149"/>
  <c r="C22" i="149"/>
  <c r="H22" i="149"/>
  <c r="M22" i="149" s="1"/>
  <c r="A23" i="149"/>
  <c r="O23" i="149"/>
  <c r="B23" i="149"/>
  <c r="E23" i="149" s="1"/>
  <c r="J23" i="149" s="1"/>
  <c r="C23" i="149"/>
  <c r="A24" i="149"/>
  <c r="O24" i="149"/>
  <c r="B24" i="149"/>
  <c r="F24" i="149"/>
  <c r="K24" i="149" s="1"/>
  <c r="C24" i="149"/>
  <c r="A25" i="149"/>
  <c r="B25" i="149"/>
  <c r="C25" i="149"/>
  <c r="A26" i="149"/>
  <c r="O26" i="149" s="1"/>
  <c r="B26" i="149"/>
  <c r="F26" i="149" s="1"/>
  <c r="K26" i="149" s="1"/>
  <c r="C26" i="149"/>
  <c r="H26" i="149" s="1"/>
  <c r="M26" i="149" s="1"/>
  <c r="A27" i="149"/>
  <c r="B27" i="149"/>
  <c r="C27" i="149"/>
  <c r="A28" i="149"/>
  <c r="O28" i="149" s="1"/>
  <c r="B28" i="149"/>
  <c r="C28" i="149"/>
  <c r="G28" i="149"/>
  <c r="L28" i="149" s="1"/>
  <c r="A29" i="149"/>
  <c r="B29" i="149"/>
  <c r="F29" i="149" s="1"/>
  <c r="K29" i="149" s="1"/>
  <c r="C29" i="149"/>
  <c r="A30" i="149"/>
  <c r="B30" i="149"/>
  <c r="D30" i="149"/>
  <c r="C30" i="149"/>
  <c r="A31" i="149"/>
  <c r="B31" i="149"/>
  <c r="C31" i="149"/>
  <c r="A32" i="149"/>
  <c r="B32" i="149"/>
  <c r="C32" i="149"/>
  <c r="G32" i="149" s="1"/>
  <c r="L32" i="149" s="1"/>
  <c r="A33" i="149"/>
  <c r="B33" i="149"/>
  <c r="C33" i="149"/>
  <c r="A34" i="149"/>
  <c r="B34" i="149"/>
  <c r="E34" i="149"/>
  <c r="J34" i="149" s="1"/>
  <c r="C34" i="149"/>
  <c r="G34" i="149"/>
  <c r="L34" i="149" s="1"/>
  <c r="A35" i="149"/>
  <c r="B35" i="149"/>
  <c r="C35" i="149"/>
  <c r="A36" i="149"/>
  <c r="O36" i="149" s="1"/>
  <c r="B36" i="149"/>
  <c r="C36" i="149"/>
  <c r="G36" i="149" s="1"/>
  <c r="L36" i="149" s="1"/>
  <c r="A37" i="149"/>
  <c r="B37" i="149"/>
  <c r="D37" i="149"/>
  <c r="C37" i="149"/>
  <c r="A38" i="149"/>
  <c r="B38" i="149"/>
  <c r="D38" i="149" s="1"/>
  <c r="C38" i="149"/>
  <c r="H38" i="149" s="1"/>
  <c r="M38" i="149" s="1"/>
  <c r="A39" i="149"/>
  <c r="B39" i="149"/>
  <c r="D39" i="149" s="1"/>
  <c r="C39" i="149"/>
  <c r="A40" i="149"/>
  <c r="O40" i="149" s="1"/>
  <c r="B40" i="149"/>
  <c r="C40" i="149"/>
  <c r="H40" i="149" s="1"/>
  <c r="M40" i="149" s="1"/>
  <c r="A41" i="149"/>
  <c r="B41" i="149"/>
  <c r="D41" i="149"/>
  <c r="C41" i="149"/>
  <c r="A42" i="149"/>
  <c r="B42" i="149"/>
  <c r="D42" i="149"/>
  <c r="C42" i="149"/>
  <c r="G42" i="149" s="1"/>
  <c r="L42" i="149" s="1"/>
  <c r="A43" i="149"/>
  <c r="B43" i="149"/>
  <c r="F43" i="149" s="1"/>
  <c r="K43" i="149" s="1"/>
  <c r="C43" i="149"/>
  <c r="A44" i="149"/>
  <c r="B44" i="149"/>
  <c r="C44" i="149"/>
  <c r="G44" i="149"/>
  <c r="L44" i="149" s="1"/>
  <c r="A45" i="149"/>
  <c r="B45" i="149"/>
  <c r="C45" i="149"/>
  <c r="A46" i="149"/>
  <c r="B46" i="149"/>
  <c r="C46" i="149"/>
  <c r="A47" i="149"/>
  <c r="B47" i="149"/>
  <c r="F47" i="149" s="1"/>
  <c r="K47" i="149" s="1"/>
  <c r="C47" i="149"/>
  <c r="A48" i="149"/>
  <c r="B48" i="149"/>
  <c r="C48" i="149"/>
  <c r="H48" i="149"/>
  <c r="M48" i="149" s="1"/>
  <c r="A49" i="149"/>
  <c r="B49" i="149"/>
  <c r="C49" i="149"/>
  <c r="A50" i="149"/>
  <c r="B50" i="149"/>
  <c r="C50" i="149"/>
  <c r="H50" i="149"/>
  <c r="M50" i="149" s="1"/>
  <c r="A51" i="149"/>
  <c r="B51" i="149"/>
  <c r="F51" i="149" s="1"/>
  <c r="K51" i="149" s="1"/>
  <c r="C51" i="149"/>
  <c r="G51" i="149"/>
  <c r="L51" i="149"/>
  <c r="A52" i="149"/>
  <c r="B52" i="149"/>
  <c r="D52" i="149" s="1"/>
  <c r="C52" i="149"/>
  <c r="G52" i="149"/>
  <c r="L52" i="149"/>
  <c r="A53" i="149"/>
  <c r="O53" i="149" s="1"/>
  <c r="B53" i="149"/>
  <c r="C53" i="149"/>
  <c r="G53" i="149"/>
  <c r="L53" i="149"/>
  <c r="A54" i="149"/>
  <c r="B54" i="149"/>
  <c r="C54" i="149"/>
  <c r="G54" i="149"/>
  <c r="L54" i="149"/>
  <c r="A55" i="149"/>
  <c r="B55" i="149"/>
  <c r="E55" i="149"/>
  <c r="J55" i="149"/>
  <c r="C55" i="149"/>
  <c r="A56" i="149"/>
  <c r="B56" i="149"/>
  <c r="C56" i="149"/>
  <c r="A57" i="149"/>
  <c r="B57" i="149"/>
  <c r="E57" i="149"/>
  <c r="J57" i="149" s="1"/>
  <c r="C57" i="149"/>
  <c r="A58" i="149"/>
  <c r="B58" i="149"/>
  <c r="C58" i="149"/>
  <c r="H58" i="149" s="1"/>
  <c r="M58" i="149" s="1"/>
  <c r="A59" i="149"/>
  <c r="B59" i="149"/>
  <c r="C59" i="149"/>
  <c r="A60" i="149"/>
  <c r="B60" i="149"/>
  <c r="C60" i="149"/>
  <c r="A61" i="149"/>
  <c r="B61" i="149"/>
  <c r="C61" i="149"/>
  <c r="A62" i="149"/>
  <c r="B62" i="149"/>
  <c r="C62" i="149"/>
  <c r="A63" i="149"/>
  <c r="B63" i="149"/>
  <c r="D63" i="149"/>
  <c r="C63" i="149"/>
  <c r="A64" i="149"/>
  <c r="B64" i="149"/>
  <c r="C64" i="149"/>
  <c r="H64" i="149"/>
  <c r="M64" i="149" s="1"/>
  <c r="A65" i="149"/>
  <c r="O65" i="149"/>
  <c r="B65" i="149"/>
  <c r="F65" i="149"/>
  <c r="K65" i="149"/>
  <c r="C65" i="149"/>
  <c r="A66" i="149"/>
  <c r="O66" i="149" s="1"/>
  <c r="B66" i="149"/>
  <c r="F66" i="149"/>
  <c r="K66" i="149" s="1"/>
  <c r="C66" i="149"/>
  <c r="A67" i="149"/>
  <c r="B67" i="149"/>
  <c r="E67" i="149"/>
  <c r="J67" i="149"/>
  <c r="C67" i="149"/>
  <c r="G67" i="149" s="1"/>
  <c r="L67" i="149" s="1"/>
  <c r="A68" i="149"/>
  <c r="B68" i="149"/>
  <c r="C68" i="149"/>
  <c r="G68" i="149" s="1"/>
  <c r="L68" i="149" s="1"/>
  <c r="A69" i="149"/>
  <c r="B69" i="149"/>
  <c r="C69" i="149"/>
  <c r="A70" i="149"/>
  <c r="O70" i="149"/>
  <c r="B70" i="149"/>
  <c r="C70" i="149"/>
  <c r="A71" i="149"/>
  <c r="O71" i="149" s="1"/>
  <c r="B71" i="149"/>
  <c r="D71" i="149"/>
  <c r="C71" i="149"/>
  <c r="A72" i="149"/>
  <c r="B72" i="149"/>
  <c r="C72" i="149"/>
  <c r="A73" i="149"/>
  <c r="B73" i="149"/>
  <c r="C73" i="149"/>
  <c r="G73" i="149" s="1"/>
  <c r="L73" i="149"/>
  <c r="A74" i="149"/>
  <c r="O74" i="149"/>
  <c r="B74" i="149"/>
  <c r="F74" i="149"/>
  <c r="K74" i="149"/>
  <c r="C74" i="149"/>
  <c r="A75" i="149"/>
  <c r="B75" i="149"/>
  <c r="C75" i="149"/>
  <c r="H75" i="149"/>
  <c r="M75" i="149"/>
  <c r="A76" i="149"/>
  <c r="B76" i="149"/>
  <c r="E76" i="149" s="1"/>
  <c r="J76" i="149" s="1"/>
  <c r="C76" i="149"/>
  <c r="H76" i="149"/>
  <c r="M76" i="149" s="1"/>
  <c r="A77" i="149"/>
  <c r="O77" i="149"/>
  <c r="B77" i="149"/>
  <c r="D77" i="149"/>
  <c r="C77" i="149"/>
  <c r="H77" i="149" s="1"/>
  <c r="M77" i="149" s="1"/>
  <c r="A78" i="149"/>
  <c r="B78" i="149"/>
  <c r="E78" i="149"/>
  <c r="J78" i="149" s="1"/>
  <c r="C78" i="149"/>
  <c r="A79" i="149"/>
  <c r="B79" i="149"/>
  <c r="C79" i="149"/>
  <c r="G79" i="149" s="1"/>
  <c r="L79" i="149" s="1"/>
  <c r="A80" i="149"/>
  <c r="B80" i="149"/>
  <c r="E80" i="149"/>
  <c r="J80" i="149" s="1"/>
  <c r="C80" i="149"/>
  <c r="G80" i="149"/>
  <c r="L80" i="149" s="1"/>
  <c r="A81" i="149"/>
  <c r="B81" i="149"/>
  <c r="D81" i="149" s="1"/>
  <c r="C81" i="149"/>
  <c r="H81" i="149" s="1"/>
  <c r="M81" i="149" s="1"/>
  <c r="A82" i="149"/>
  <c r="B82" i="149"/>
  <c r="F82" i="149" s="1"/>
  <c r="K82" i="149" s="1"/>
  <c r="C82" i="149"/>
  <c r="H82" i="149"/>
  <c r="M82" i="149"/>
  <c r="A83" i="149"/>
  <c r="B83" i="149"/>
  <c r="C83" i="149"/>
  <c r="G83" i="149" s="1"/>
  <c r="L83" i="149" s="1"/>
  <c r="A84" i="149"/>
  <c r="B84" i="149"/>
  <c r="C84" i="149"/>
  <c r="A85" i="149"/>
  <c r="B85" i="149"/>
  <c r="C85" i="149"/>
  <c r="A86" i="149"/>
  <c r="B86" i="149"/>
  <c r="D86" i="149"/>
  <c r="C86" i="149"/>
  <c r="A87" i="149"/>
  <c r="B87" i="149"/>
  <c r="D87" i="149" s="1"/>
  <c r="C87" i="149"/>
  <c r="A88" i="149"/>
  <c r="B88" i="149"/>
  <c r="C88" i="149"/>
  <c r="G88" i="149" s="1"/>
  <c r="L88" i="149" s="1"/>
  <c r="A89" i="149"/>
  <c r="B89" i="149"/>
  <c r="C89" i="149"/>
  <c r="H89" i="149"/>
  <c r="M89" i="149" s="1"/>
  <c r="A90" i="149"/>
  <c r="B90" i="149"/>
  <c r="C90" i="149"/>
  <c r="H90" i="149"/>
  <c r="M90" i="149" s="1"/>
  <c r="A91" i="149"/>
  <c r="B91" i="149"/>
  <c r="E91" i="149" s="1"/>
  <c r="J91" i="149" s="1"/>
  <c r="C91" i="149"/>
  <c r="G91" i="149" s="1"/>
  <c r="L91" i="149" s="1"/>
  <c r="A92" i="149"/>
  <c r="B92" i="149"/>
  <c r="C92" i="149"/>
  <c r="H92" i="149"/>
  <c r="M92" i="149" s="1"/>
  <c r="A93" i="149"/>
  <c r="B93" i="149"/>
  <c r="C93" i="149"/>
  <c r="A94" i="149"/>
  <c r="B94" i="149"/>
  <c r="C94" i="149"/>
  <c r="G94" i="149"/>
  <c r="L94" i="149" s="1"/>
  <c r="A95" i="149"/>
  <c r="B95" i="149"/>
  <c r="D95" i="149"/>
  <c r="C95" i="149"/>
  <c r="A96" i="149"/>
  <c r="B96" i="149"/>
  <c r="C96" i="149"/>
  <c r="H96" i="149" s="1"/>
  <c r="M96" i="149" s="1"/>
  <c r="A97" i="149"/>
  <c r="B97" i="149"/>
  <c r="D97" i="149"/>
  <c r="C97" i="149"/>
  <c r="A98" i="149"/>
  <c r="O98" i="149"/>
  <c r="B98" i="149"/>
  <c r="C98" i="149"/>
  <c r="A99" i="149"/>
  <c r="B99" i="149"/>
  <c r="D99" i="149"/>
  <c r="C99" i="149"/>
  <c r="A100" i="149"/>
  <c r="B100" i="149"/>
  <c r="C100" i="149"/>
  <c r="H100" i="149"/>
  <c r="M100" i="149"/>
  <c r="A101" i="149"/>
  <c r="O101" i="149"/>
  <c r="B101" i="149"/>
  <c r="C101" i="149"/>
  <c r="A102" i="149"/>
  <c r="B102" i="149"/>
  <c r="C102" i="149"/>
  <c r="A103" i="149"/>
  <c r="B103" i="149"/>
  <c r="F103" i="149"/>
  <c r="K103" i="149" s="1"/>
  <c r="C103" i="149"/>
  <c r="A104" i="149"/>
  <c r="O104" i="149" s="1"/>
  <c r="B104" i="149"/>
  <c r="C104" i="149"/>
  <c r="A105" i="149"/>
  <c r="O105" i="149"/>
  <c r="B105" i="149"/>
  <c r="D105" i="149" s="1"/>
  <c r="C105" i="149"/>
  <c r="H105" i="149" s="1"/>
  <c r="M105" i="149" s="1"/>
  <c r="A106" i="149"/>
  <c r="B106" i="149"/>
  <c r="C106" i="149"/>
  <c r="A107" i="149"/>
  <c r="B107" i="149"/>
  <c r="C107" i="149"/>
  <c r="A108" i="149"/>
  <c r="B108" i="149"/>
  <c r="C108" i="149"/>
  <c r="A109" i="149"/>
  <c r="B109" i="149"/>
  <c r="C109" i="149"/>
  <c r="G109" i="149" s="1"/>
  <c r="L109" i="149" s="1"/>
  <c r="A110" i="149"/>
  <c r="O110" i="149"/>
  <c r="Q110" i="149" s="1"/>
  <c r="B110" i="149"/>
  <c r="D110" i="149" s="1"/>
  <c r="C110" i="149"/>
  <c r="H110" i="149" s="1"/>
  <c r="M110" i="149" s="1"/>
  <c r="A111" i="149"/>
  <c r="P111" i="149" s="1"/>
  <c r="B111" i="149"/>
  <c r="D111" i="149"/>
  <c r="C111" i="149"/>
  <c r="G111" i="149"/>
  <c r="L111" i="149" s="1"/>
  <c r="A112" i="149"/>
  <c r="P112" i="149"/>
  <c r="B112" i="149"/>
  <c r="C112" i="149"/>
  <c r="A113" i="149"/>
  <c r="B113" i="149"/>
  <c r="E113" i="149"/>
  <c r="J113" i="149" s="1"/>
  <c r="C113" i="149"/>
  <c r="G113" i="149"/>
  <c r="L113" i="149" s="1"/>
  <c r="A114" i="149"/>
  <c r="B114" i="149"/>
  <c r="E114" i="149"/>
  <c r="J114" i="149"/>
  <c r="C114" i="149"/>
  <c r="A115" i="149"/>
  <c r="B115" i="149"/>
  <c r="E115" i="149" s="1"/>
  <c r="J115" i="149" s="1"/>
  <c r="C115" i="149"/>
  <c r="A116" i="149"/>
  <c r="O116" i="149" s="1"/>
  <c r="Q116" i="149" s="1"/>
  <c r="B116" i="149"/>
  <c r="D116" i="149"/>
  <c r="C116" i="149"/>
  <c r="H116" i="149" s="1"/>
  <c r="M116" i="149" s="1"/>
  <c r="A117" i="149"/>
  <c r="P117" i="149"/>
  <c r="B117" i="149"/>
  <c r="C117" i="149"/>
  <c r="A118" i="149"/>
  <c r="B118" i="149"/>
  <c r="F118" i="149" s="1"/>
  <c r="K118" i="149" s="1"/>
  <c r="C118" i="149"/>
  <c r="A119" i="149"/>
  <c r="O119" i="149" s="1"/>
  <c r="Q119" i="149" s="1"/>
  <c r="B119" i="149"/>
  <c r="C119" i="149"/>
  <c r="G119" i="149"/>
  <c r="L119" i="149" s="1"/>
  <c r="A120" i="149"/>
  <c r="O120" i="149"/>
  <c r="Q120" i="149"/>
  <c r="B120" i="149"/>
  <c r="D120" i="149" s="1"/>
  <c r="C120" i="149"/>
  <c r="G120" i="149" s="1"/>
  <c r="L120" i="149"/>
  <c r="A121" i="149"/>
  <c r="B121" i="149"/>
  <c r="E121" i="149"/>
  <c r="J121" i="149" s="1"/>
  <c r="C121" i="149"/>
  <c r="A122" i="149"/>
  <c r="O122" i="149"/>
  <c r="Q122" i="149"/>
  <c r="B122" i="149"/>
  <c r="E122" i="149"/>
  <c r="J122" i="149"/>
  <c r="C122" i="149"/>
  <c r="H122" i="149"/>
  <c r="M122" i="149" s="1"/>
  <c r="A123" i="149"/>
  <c r="O123" i="149"/>
  <c r="Q123" i="149" s="1"/>
  <c r="B123" i="149"/>
  <c r="E123" i="149"/>
  <c r="J123" i="149" s="1"/>
  <c r="C123" i="149"/>
  <c r="A124" i="149"/>
  <c r="P124" i="149"/>
  <c r="B124" i="149"/>
  <c r="C124" i="149"/>
  <c r="A125" i="149"/>
  <c r="B125" i="149"/>
  <c r="C125" i="149"/>
  <c r="H125" i="149"/>
  <c r="M125" i="149" s="1"/>
  <c r="A126" i="149"/>
  <c r="P126" i="149"/>
  <c r="B126" i="149"/>
  <c r="C126" i="149"/>
  <c r="G126" i="149"/>
  <c r="L126" i="149" s="1"/>
  <c r="A127" i="149"/>
  <c r="B127" i="149"/>
  <c r="F127" i="149"/>
  <c r="K127" i="149"/>
  <c r="C127" i="149"/>
  <c r="G127" i="149"/>
  <c r="L127" i="149"/>
  <c r="A128" i="149"/>
  <c r="P128" i="149"/>
  <c r="B128" i="149"/>
  <c r="C128" i="149"/>
  <c r="A129" i="149"/>
  <c r="B129" i="149"/>
  <c r="E129" i="149"/>
  <c r="J129" i="149"/>
  <c r="C129" i="149"/>
  <c r="A130" i="149"/>
  <c r="B130" i="149"/>
  <c r="F130" i="149"/>
  <c r="K130" i="149"/>
  <c r="C130" i="149"/>
  <c r="H130" i="149"/>
  <c r="M130" i="149"/>
  <c r="A131" i="149"/>
  <c r="B131" i="149"/>
  <c r="C131" i="149"/>
  <c r="A132" i="149"/>
  <c r="O132" i="149"/>
  <c r="Q132" i="149" s="1"/>
  <c r="B132" i="149"/>
  <c r="D132" i="149"/>
  <c r="C132" i="149"/>
  <c r="H132" i="149"/>
  <c r="M132" i="149" s="1"/>
  <c r="A133" i="149"/>
  <c r="O133" i="149"/>
  <c r="Q133" i="149" s="1"/>
  <c r="B133" i="149"/>
  <c r="E133" i="149"/>
  <c r="J133" i="149"/>
  <c r="C133" i="149"/>
  <c r="A134" i="149"/>
  <c r="B134" i="149"/>
  <c r="C134" i="149"/>
  <c r="A135" i="149"/>
  <c r="B135" i="149"/>
  <c r="F135" i="149"/>
  <c r="K135" i="149" s="1"/>
  <c r="C135" i="149"/>
  <c r="A136" i="149"/>
  <c r="O136" i="149"/>
  <c r="Q136" i="149"/>
  <c r="B136" i="149"/>
  <c r="C136" i="149"/>
  <c r="H136" i="149"/>
  <c r="M136" i="149"/>
  <c r="A137" i="149"/>
  <c r="B137" i="149"/>
  <c r="D137" i="149" s="1"/>
  <c r="C137" i="149"/>
  <c r="A138" i="149"/>
  <c r="B138" i="149"/>
  <c r="F138" i="149"/>
  <c r="K138" i="149"/>
  <c r="C138" i="149"/>
  <c r="G138" i="149"/>
  <c r="L138" i="149" s="1"/>
  <c r="A139" i="149"/>
  <c r="B139" i="149"/>
  <c r="E139" i="149" s="1"/>
  <c r="J139" i="149" s="1"/>
  <c r="C139" i="149"/>
  <c r="A140" i="149"/>
  <c r="B140" i="149"/>
  <c r="C140" i="149"/>
  <c r="A141" i="149"/>
  <c r="O141" i="149"/>
  <c r="B141" i="149"/>
  <c r="C141" i="149"/>
  <c r="A142" i="149"/>
  <c r="O142" i="149" s="1"/>
  <c r="Q142" i="149" s="1"/>
  <c r="B142" i="149"/>
  <c r="C142" i="149"/>
  <c r="G142" i="149"/>
  <c r="L142" i="149" s="1"/>
  <c r="A143" i="149"/>
  <c r="B143" i="149"/>
  <c r="C143" i="149"/>
  <c r="A144" i="149"/>
  <c r="P144" i="149" s="1"/>
  <c r="B144" i="149"/>
  <c r="C144" i="149"/>
  <c r="H144" i="149"/>
  <c r="M144" i="149" s="1"/>
  <c r="A145" i="149"/>
  <c r="O145" i="149"/>
  <c r="Q145" i="149" s="1"/>
  <c r="B145" i="149"/>
  <c r="E145" i="149" s="1"/>
  <c r="J145" i="149" s="1"/>
  <c r="C145" i="149"/>
  <c r="H145" i="149" s="1"/>
  <c r="M145" i="149" s="1"/>
  <c r="A146" i="149"/>
  <c r="P146" i="149"/>
  <c r="B146" i="149"/>
  <c r="E146" i="149"/>
  <c r="J146" i="149" s="1"/>
  <c r="C146" i="149"/>
  <c r="A147" i="149"/>
  <c r="B147" i="149"/>
  <c r="D147" i="149"/>
  <c r="C147" i="149"/>
  <c r="A148" i="149"/>
  <c r="B148" i="149"/>
  <c r="C148" i="149"/>
  <c r="G148" i="149"/>
  <c r="L148" i="149" s="1"/>
  <c r="A149" i="149"/>
  <c r="B149" i="149"/>
  <c r="E149" i="149"/>
  <c r="J149" i="149" s="1"/>
  <c r="C149" i="149"/>
  <c r="G149" i="149" s="1"/>
  <c r="L149" i="149" s="1"/>
  <c r="A150" i="149"/>
  <c r="P150" i="149" s="1"/>
  <c r="B150" i="149"/>
  <c r="D150" i="149"/>
  <c r="C150" i="149"/>
  <c r="A151" i="149"/>
  <c r="B151" i="149"/>
  <c r="E151" i="149"/>
  <c r="J151" i="149"/>
  <c r="C151" i="149"/>
  <c r="H151" i="149"/>
  <c r="M151" i="149"/>
  <c r="A152" i="149"/>
  <c r="B152" i="149"/>
  <c r="F152" i="149" s="1"/>
  <c r="K152" i="149" s="1"/>
  <c r="C152" i="149"/>
  <c r="G152" i="149" s="1"/>
  <c r="L152" i="149" s="1"/>
  <c r="A153" i="149"/>
  <c r="P153" i="149" s="1"/>
  <c r="B153" i="149"/>
  <c r="E153" i="149" s="1"/>
  <c r="J153" i="149" s="1"/>
  <c r="C153" i="149"/>
  <c r="A154" i="149"/>
  <c r="O154" i="149"/>
  <c r="Q154" i="149"/>
  <c r="B154" i="149"/>
  <c r="E154" i="149"/>
  <c r="J154" i="149" s="1"/>
  <c r="C154" i="149"/>
  <c r="A155" i="149"/>
  <c r="O155" i="149" s="1"/>
  <c r="Q155" i="149" s="1"/>
  <c r="B155" i="149"/>
  <c r="E155" i="149" s="1"/>
  <c r="J155" i="149" s="1"/>
  <c r="C155" i="149"/>
  <c r="A156" i="149"/>
  <c r="B156" i="149"/>
  <c r="C156" i="149"/>
  <c r="G156" i="149"/>
  <c r="L156" i="149"/>
  <c r="A157" i="149"/>
  <c r="B157" i="149"/>
  <c r="C157" i="149"/>
  <c r="A158" i="149"/>
  <c r="P158" i="149"/>
  <c r="B158" i="149"/>
  <c r="E158" i="149"/>
  <c r="J158" i="149"/>
  <c r="C158" i="149"/>
  <c r="A159" i="149"/>
  <c r="B159" i="149"/>
  <c r="E159" i="149"/>
  <c r="J159" i="149"/>
  <c r="C159" i="149"/>
  <c r="A160" i="149"/>
  <c r="B160" i="149"/>
  <c r="C160" i="149"/>
  <c r="G160" i="149"/>
  <c r="L160" i="149" s="1"/>
  <c r="A161" i="149"/>
  <c r="O161" i="149"/>
  <c r="Q161" i="149" s="1"/>
  <c r="B161" i="149"/>
  <c r="C161" i="149"/>
  <c r="A162" i="149"/>
  <c r="O162" i="149"/>
  <c r="B162" i="149"/>
  <c r="F162" i="149"/>
  <c r="K162" i="149"/>
  <c r="C162" i="149"/>
  <c r="A163" i="149"/>
  <c r="P163" i="149"/>
  <c r="B163" i="149"/>
  <c r="E163" i="149"/>
  <c r="J163" i="149" s="1"/>
  <c r="C163" i="149"/>
  <c r="A164" i="149"/>
  <c r="P164" i="149" s="1"/>
  <c r="B164" i="149"/>
  <c r="C164" i="149"/>
  <c r="A165" i="149"/>
  <c r="B165" i="149"/>
  <c r="D165" i="149" s="1"/>
  <c r="C165" i="149"/>
  <c r="G165" i="149"/>
  <c r="L165" i="149" s="1"/>
  <c r="A166" i="149"/>
  <c r="P166" i="149"/>
  <c r="B166" i="149"/>
  <c r="E166" i="149"/>
  <c r="J166" i="149" s="1"/>
  <c r="C166" i="149"/>
  <c r="A167" i="149"/>
  <c r="P167" i="149" s="1"/>
  <c r="B167" i="149"/>
  <c r="F167" i="149"/>
  <c r="K167" i="149" s="1"/>
  <c r="C167" i="149"/>
  <c r="G167" i="149" s="1"/>
  <c r="L167" i="149" s="1"/>
  <c r="A168" i="149"/>
  <c r="O168" i="149" s="1"/>
  <c r="Q168" i="149" s="1"/>
  <c r="B168" i="149"/>
  <c r="F168" i="149" s="1"/>
  <c r="K168" i="149"/>
  <c r="C168" i="149"/>
  <c r="G168" i="149" s="1"/>
  <c r="L168" i="149" s="1"/>
  <c r="A169" i="149"/>
  <c r="B169" i="149"/>
  <c r="E169" i="149"/>
  <c r="J169" i="149"/>
  <c r="C169" i="149"/>
  <c r="H169" i="149"/>
  <c r="M169" i="149" s="1"/>
  <c r="A170" i="149"/>
  <c r="B170" i="149"/>
  <c r="F170" i="149" s="1"/>
  <c r="K170" i="149" s="1"/>
  <c r="C170" i="149"/>
  <c r="G170" i="149"/>
  <c r="L170" i="149" s="1"/>
  <c r="A171" i="149"/>
  <c r="B171" i="149"/>
  <c r="D171" i="149"/>
  <c r="C171" i="149"/>
  <c r="G171" i="149"/>
  <c r="L171" i="149"/>
  <c r="A172" i="149"/>
  <c r="B172" i="149"/>
  <c r="C172" i="149"/>
  <c r="A173" i="149"/>
  <c r="P173" i="149"/>
  <c r="B173" i="149"/>
  <c r="F173" i="149"/>
  <c r="K173" i="149" s="1"/>
  <c r="C173" i="149"/>
  <c r="A174" i="149"/>
  <c r="O174" i="149" s="1"/>
  <c r="Q174" i="149" s="1"/>
  <c r="B174" i="149"/>
  <c r="C174" i="149"/>
  <c r="A175" i="149"/>
  <c r="B175" i="149"/>
  <c r="E175" i="149"/>
  <c r="J175" i="149" s="1"/>
  <c r="C175" i="149"/>
  <c r="A176" i="149"/>
  <c r="O176" i="149"/>
  <c r="Q176" i="149"/>
  <c r="B176" i="149"/>
  <c r="D176" i="149" s="1"/>
  <c r="C176" i="149"/>
  <c r="A177" i="149"/>
  <c r="B177" i="149"/>
  <c r="E177" i="149" s="1"/>
  <c r="J177" i="149" s="1"/>
  <c r="C177" i="149"/>
  <c r="A178" i="149"/>
  <c r="O178" i="149" s="1"/>
  <c r="Q178" i="149" s="1"/>
  <c r="B178" i="149"/>
  <c r="C178" i="149"/>
  <c r="G178" i="149"/>
  <c r="L178" i="149" s="1"/>
  <c r="A179" i="149"/>
  <c r="B179" i="149"/>
  <c r="C179" i="149"/>
  <c r="A180" i="149"/>
  <c r="P180" i="149"/>
  <c r="B180" i="149"/>
  <c r="C180" i="149"/>
  <c r="G180" i="149" s="1"/>
  <c r="L180" i="149" s="1"/>
  <c r="A181" i="149"/>
  <c r="P181" i="149" s="1"/>
  <c r="B181" i="149"/>
  <c r="C181" i="149"/>
  <c r="A182" i="149"/>
  <c r="B182" i="149"/>
  <c r="E182" i="149" s="1"/>
  <c r="J182" i="149" s="1"/>
  <c r="C182" i="149"/>
  <c r="A183" i="149"/>
  <c r="B183" i="149"/>
  <c r="E183" i="149"/>
  <c r="J183" i="149"/>
  <c r="C183" i="149"/>
  <c r="H183" i="149" s="1"/>
  <c r="M183" i="149" s="1"/>
  <c r="A184" i="149"/>
  <c r="B184" i="149"/>
  <c r="D184" i="149"/>
  <c r="C184" i="149"/>
  <c r="G184" i="149" s="1"/>
  <c r="L184" i="149" s="1"/>
  <c r="A185" i="149"/>
  <c r="P185" i="149"/>
  <c r="B185" i="149"/>
  <c r="C185" i="149"/>
  <c r="A186" i="149"/>
  <c r="B186" i="149"/>
  <c r="E186" i="149"/>
  <c r="J186" i="149" s="1"/>
  <c r="C186" i="149"/>
  <c r="G186" i="149" s="1"/>
  <c r="L186" i="149" s="1"/>
  <c r="A187" i="149"/>
  <c r="B187" i="149"/>
  <c r="C187" i="149"/>
  <c r="A188" i="149"/>
  <c r="B188" i="149"/>
  <c r="C188" i="149"/>
  <c r="H188" i="149"/>
  <c r="M188" i="149"/>
  <c r="A189" i="149"/>
  <c r="B189" i="149"/>
  <c r="C189" i="149"/>
  <c r="A190" i="149"/>
  <c r="P190" i="149" s="1"/>
  <c r="B190" i="149"/>
  <c r="C190" i="149"/>
  <c r="A191" i="149"/>
  <c r="B191" i="149"/>
  <c r="E191" i="149"/>
  <c r="J191" i="149"/>
  <c r="C191" i="149"/>
  <c r="A192" i="149"/>
  <c r="B192" i="149"/>
  <c r="C192" i="149"/>
  <c r="A193" i="149"/>
  <c r="O193" i="149" s="1"/>
  <c r="Q193" i="149" s="1"/>
  <c r="B193" i="149"/>
  <c r="D193" i="149"/>
  <c r="C193" i="149"/>
  <c r="A194" i="149"/>
  <c r="P194" i="149" s="1"/>
  <c r="B194" i="149"/>
  <c r="C194" i="149"/>
  <c r="A195" i="149"/>
  <c r="P195" i="149"/>
  <c r="B195" i="149"/>
  <c r="D195" i="149" s="1"/>
  <c r="C195" i="149"/>
  <c r="H195" i="149" s="1"/>
  <c r="M195" i="149" s="1"/>
  <c r="A196" i="149"/>
  <c r="B196" i="149"/>
  <c r="C196" i="149"/>
  <c r="G196" i="149"/>
  <c r="L196" i="149"/>
  <c r="A197" i="149"/>
  <c r="B197" i="149"/>
  <c r="D197" i="149" s="1"/>
  <c r="C197" i="149"/>
  <c r="G197" i="149" s="1"/>
  <c r="L197" i="149" s="1"/>
  <c r="A198" i="149"/>
  <c r="B198" i="149"/>
  <c r="D198" i="149"/>
  <c r="C198" i="149"/>
  <c r="G198" i="149"/>
  <c r="L198" i="149" s="1"/>
  <c r="A199" i="149"/>
  <c r="O199" i="149" s="1"/>
  <c r="Q199" i="149" s="1"/>
  <c r="B199" i="149"/>
  <c r="C199" i="149"/>
  <c r="A200" i="149"/>
  <c r="B200" i="149"/>
  <c r="C200" i="149"/>
  <c r="H200" i="149"/>
  <c r="M200" i="149" s="1"/>
  <c r="A201" i="149"/>
  <c r="O201" i="149"/>
  <c r="B201" i="149"/>
  <c r="C201" i="149"/>
  <c r="A202" i="149"/>
  <c r="B202" i="149"/>
  <c r="C202" i="149"/>
  <c r="A203" i="149"/>
  <c r="P203" i="149"/>
  <c r="B203" i="149"/>
  <c r="C203" i="149"/>
  <c r="A204" i="149"/>
  <c r="B204" i="149"/>
  <c r="C204" i="149"/>
  <c r="G204" i="149"/>
  <c r="L204" i="149" s="1"/>
  <c r="A205" i="149"/>
  <c r="P205" i="149"/>
  <c r="B205" i="149"/>
  <c r="C205" i="149"/>
  <c r="A206" i="149"/>
  <c r="O206" i="149" s="1"/>
  <c r="Q206" i="149"/>
  <c r="B206" i="149"/>
  <c r="F206" i="149" s="1"/>
  <c r="K206" i="149" s="1"/>
  <c r="C206" i="149"/>
  <c r="A207" i="149"/>
  <c r="O207" i="149" s="1"/>
  <c r="Q207" i="149" s="1"/>
  <c r="B207" i="149"/>
  <c r="C207" i="149"/>
  <c r="A208" i="149"/>
  <c r="B208" i="149"/>
  <c r="C208" i="149"/>
  <c r="A209" i="149"/>
  <c r="B209" i="149"/>
  <c r="D209" i="149" s="1"/>
  <c r="C209" i="149"/>
  <c r="G209" i="149"/>
  <c r="L209" i="149"/>
  <c r="A210" i="149"/>
  <c r="B210" i="149"/>
  <c r="E210" i="149"/>
  <c r="J210" i="149"/>
  <c r="C210" i="149"/>
  <c r="A211" i="149"/>
  <c r="P211" i="149" s="1"/>
  <c r="B211" i="149"/>
  <c r="E211" i="149" s="1"/>
  <c r="J211" i="149" s="1"/>
  <c r="C211" i="149"/>
  <c r="H211" i="149" s="1"/>
  <c r="M211" i="149" s="1"/>
  <c r="A212" i="149"/>
  <c r="B212" i="149"/>
  <c r="C212" i="149"/>
  <c r="A213" i="149"/>
  <c r="B213" i="149"/>
  <c r="F213" i="149"/>
  <c r="K213" i="149"/>
  <c r="C213" i="149"/>
  <c r="A214" i="149"/>
  <c r="O214" i="149" s="1"/>
  <c r="Q214" i="149" s="1"/>
  <c r="B214" i="149"/>
  <c r="F214" i="149"/>
  <c r="K214" i="149"/>
  <c r="C214" i="149"/>
  <c r="A215" i="149"/>
  <c r="B215" i="149"/>
  <c r="D215" i="149"/>
  <c r="C215" i="149"/>
  <c r="A216" i="149"/>
  <c r="O216" i="149"/>
  <c r="Q216" i="149"/>
  <c r="B216" i="149"/>
  <c r="C216" i="149"/>
  <c r="G216" i="149" s="1"/>
  <c r="L216" i="149" s="1"/>
  <c r="A217" i="149"/>
  <c r="O217" i="149" s="1"/>
  <c r="Q217" i="149" s="1"/>
  <c r="B217" i="149"/>
  <c r="C217" i="149"/>
  <c r="H217" i="149"/>
  <c r="M217" i="149" s="1"/>
  <c r="A218" i="149"/>
  <c r="P218" i="149"/>
  <c r="B218" i="149"/>
  <c r="C218" i="149"/>
  <c r="G218" i="149"/>
  <c r="L218" i="149"/>
  <c r="A219" i="149"/>
  <c r="B219" i="149"/>
  <c r="E219" i="149" s="1"/>
  <c r="J219" i="149" s="1"/>
  <c r="C219" i="149"/>
  <c r="A220" i="149"/>
  <c r="P220" i="149"/>
  <c r="B220" i="149"/>
  <c r="C220" i="149"/>
  <c r="H220" i="149" s="1"/>
  <c r="M220" i="149" s="1"/>
  <c r="A221" i="149"/>
  <c r="B221" i="149"/>
  <c r="C221" i="149"/>
  <c r="G221" i="149"/>
  <c r="L221" i="149"/>
  <c r="A222" i="149"/>
  <c r="B222" i="149"/>
  <c r="C222" i="149"/>
  <c r="A223" i="149"/>
  <c r="B223" i="149"/>
  <c r="D223" i="149"/>
  <c r="C223" i="149"/>
  <c r="G223" i="149" s="1"/>
  <c r="L223" i="149" s="1"/>
  <c r="A224" i="149"/>
  <c r="B224" i="149"/>
  <c r="C224" i="149"/>
  <c r="H224" i="149" s="1"/>
  <c r="M224" i="149" s="1"/>
  <c r="A225" i="149"/>
  <c r="B225" i="149"/>
  <c r="C225" i="149"/>
  <c r="A226" i="149"/>
  <c r="B226" i="149"/>
  <c r="F226" i="149"/>
  <c r="K226" i="149" s="1"/>
  <c r="C226" i="149"/>
  <c r="G226" i="149"/>
  <c r="L226" i="149" s="1"/>
  <c r="A227" i="149"/>
  <c r="O227" i="149" s="1"/>
  <c r="Q227" i="149" s="1"/>
  <c r="B227" i="149"/>
  <c r="F227" i="149" s="1"/>
  <c r="K227" i="149" s="1"/>
  <c r="C227" i="149"/>
  <c r="A228" i="149"/>
  <c r="B228" i="149"/>
  <c r="C228" i="149"/>
  <c r="A229" i="149"/>
  <c r="P229" i="149"/>
  <c r="B229" i="149"/>
  <c r="C229" i="149"/>
  <c r="A230" i="149"/>
  <c r="B230" i="149"/>
  <c r="D230" i="149"/>
  <c r="C230" i="149"/>
  <c r="H230" i="149"/>
  <c r="M230" i="149"/>
  <c r="A231" i="149"/>
  <c r="B231" i="149"/>
  <c r="C231" i="149"/>
  <c r="A232" i="149"/>
  <c r="B232" i="149"/>
  <c r="C232" i="149"/>
  <c r="A233" i="149"/>
  <c r="B233" i="149"/>
  <c r="E233" i="149" s="1"/>
  <c r="J233" i="149" s="1"/>
  <c r="C233" i="149"/>
  <c r="A234" i="149"/>
  <c r="P234" i="149"/>
  <c r="B234" i="149"/>
  <c r="C234" i="149"/>
  <c r="A235" i="149"/>
  <c r="B235" i="149"/>
  <c r="C235" i="149"/>
  <c r="A236" i="149"/>
  <c r="O236" i="149"/>
  <c r="Q236" i="149" s="1"/>
  <c r="B236" i="149"/>
  <c r="C236" i="149"/>
  <c r="A237" i="149"/>
  <c r="B237" i="149"/>
  <c r="C237" i="149"/>
  <c r="A238" i="149"/>
  <c r="O238" i="149" s="1"/>
  <c r="Q238" i="149" s="1"/>
  <c r="B238" i="149"/>
  <c r="D238" i="149"/>
  <c r="C238" i="149"/>
  <c r="H238" i="149" s="1"/>
  <c r="M238" i="149" s="1"/>
  <c r="A239" i="149"/>
  <c r="P239" i="149"/>
  <c r="B239" i="149"/>
  <c r="C239" i="149"/>
  <c r="A240" i="149"/>
  <c r="B240" i="149"/>
  <c r="C240" i="149"/>
  <c r="H240" i="149"/>
  <c r="M240" i="149"/>
  <c r="A241" i="149"/>
  <c r="B241" i="149"/>
  <c r="E241" i="149" s="1"/>
  <c r="J241" i="149" s="1"/>
  <c r="C241" i="149"/>
  <c r="A242" i="149"/>
  <c r="B242" i="149"/>
  <c r="F242" i="149"/>
  <c r="K242" i="149"/>
  <c r="C242" i="149"/>
  <c r="H242" i="149" s="1"/>
  <c r="M242" i="149" s="1"/>
  <c r="A243" i="149"/>
  <c r="B243" i="149"/>
  <c r="C243" i="149"/>
  <c r="A244" i="149"/>
  <c r="B244" i="149"/>
  <c r="E244" i="149"/>
  <c r="J244" i="149" s="1"/>
  <c r="C244" i="149"/>
  <c r="H244" i="149"/>
  <c r="M244" i="149" s="1"/>
  <c r="A245" i="149"/>
  <c r="O245" i="149"/>
  <c r="Q245" i="149"/>
  <c r="B245" i="149"/>
  <c r="F245" i="149" s="1"/>
  <c r="K245" i="149" s="1"/>
  <c r="C245" i="149"/>
  <c r="H245" i="149" s="1"/>
  <c r="M245" i="149" s="1"/>
  <c r="A246" i="149"/>
  <c r="B246" i="149"/>
  <c r="E246" i="149"/>
  <c r="J246" i="149" s="1"/>
  <c r="C246" i="149"/>
  <c r="H246" i="149"/>
  <c r="M246" i="149" s="1"/>
  <c r="A247" i="149"/>
  <c r="B247" i="149"/>
  <c r="E247" i="149"/>
  <c r="J247" i="149" s="1"/>
  <c r="C247" i="149"/>
  <c r="A248" i="149"/>
  <c r="B248" i="149"/>
  <c r="C248" i="149"/>
  <c r="G248" i="149"/>
  <c r="L248" i="149"/>
  <c r="A249" i="149"/>
  <c r="B249" i="149"/>
  <c r="C249" i="149"/>
  <c r="A250" i="149"/>
  <c r="O250" i="149"/>
  <c r="Q250" i="149" s="1"/>
  <c r="B250" i="149"/>
  <c r="C250" i="149"/>
  <c r="A251" i="149"/>
  <c r="B251" i="149"/>
  <c r="C251" i="149"/>
  <c r="A252" i="149"/>
  <c r="B252" i="149"/>
  <c r="F252" i="149" s="1"/>
  <c r="K252" i="149" s="1"/>
  <c r="C252" i="149"/>
  <c r="H252" i="149" s="1"/>
  <c r="M252" i="149" s="1"/>
  <c r="A253" i="149"/>
  <c r="P253" i="149"/>
  <c r="B253" i="149"/>
  <c r="F253" i="149" s="1"/>
  <c r="K253" i="149" s="1"/>
  <c r="C253" i="149"/>
  <c r="A254" i="149"/>
  <c r="B254" i="149"/>
  <c r="C254" i="149"/>
  <c r="A255" i="149"/>
  <c r="B255" i="149"/>
  <c r="C255" i="149"/>
  <c r="A256" i="149"/>
  <c r="B256" i="149"/>
  <c r="D256" i="149" s="1"/>
  <c r="C256" i="149"/>
  <c r="A257" i="149"/>
  <c r="B257" i="149"/>
  <c r="C257" i="149"/>
  <c r="A258" i="149"/>
  <c r="P258" i="149"/>
  <c r="B258" i="149"/>
  <c r="D258" i="149"/>
  <c r="C258" i="149"/>
  <c r="A259" i="149"/>
  <c r="O259" i="149" s="1"/>
  <c r="B259" i="149"/>
  <c r="F259" i="149" s="1"/>
  <c r="K259" i="149" s="1"/>
  <c r="C259" i="149"/>
  <c r="H259" i="149" s="1"/>
  <c r="M259" i="149" s="1"/>
  <c r="A260" i="149"/>
  <c r="B260" i="149"/>
  <c r="D260" i="149"/>
  <c r="C260" i="149"/>
  <c r="H260" i="149"/>
  <c r="M260" i="149"/>
  <c r="A261" i="149"/>
  <c r="P261" i="149" s="1"/>
  <c r="B261" i="149"/>
  <c r="F261" i="149" s="1"/>
  <c r="K261" i="149" s="1"/>
  <c r="C261" i="149"/>
  <c r="A262" i="149"/>
  <c r="B262" i="149"/>
  <c r="F262" i="149" s="1"/>
  <c r="K262" i="149" s="1"/>
  <c r="C262" i="149"/>
  <c r="A263" i="149"/>
  <c r="B263" i="149"/>
  <c r="F263" i="149" s="1"/>
  <c r="K263" i="149" s="1"/>
  <c r="C263" i="149"/>
  <c r="G263" i="149"/>
  <c r="L263" i="149" s="1"/>
  <c r="A264" i="149"/>
  <c r="P264" i="149" s="1"/>
  <c r="B264" i="149"/>
  <c r="C264" i="149"/>
  <c r="A265" i="149"/>
  <c r="B265" i="149"/>
  <c r="F265" i="149" s="1"/>
  <c r="K265" i="149" s="1"/>
  <c r="C265" i="149"/>
  <c r="A266" i="149"/>
  <c r="P266" i="149"/>
  <c r="B266" i="149"/>
  <c r="C266" i="149"/>
  <c r="A267" i="149"/>
  <c r="B267" i="149"/>
  <c r="C267" i="149"/>
  <c r="A268" i="149"/>
  <c r="P268" i="149" s="1"/>
  <c r="B268" i="149"/>
  <c r="C268" i="149"/>
  <c r="A269" i="149"/>
  <c r="O269" i="149"/>
  <c r="Q269" i="149" s="1"/>
  <c r="B269" i="149"/>
  <c r="E269" i="149" s="1"/>
  <c r="J269" i="149" s="1"/>
  <c r="C269" i="149"/>
  <c r="A270" i="149"/>
  <c r="B270" i="149"/>
  <c r="C270" i="149"/>
  <c r="H270" i="149"/>
  <c r="M270" i="149" s="1"/>
  <c r="A271" i="149"/>
  <c r="B271" i="149"/>
  <c r="F271" i="149"/>
  <c r="K271" i="149" s="1"/>
  <c r="C271" i="149"/>
  <c r="A272" i="149"/>
  <c r="B272" i="149"/>
  <c r="E272" i="149"/>
  <c r="J272" i="149" s="1"/>
  <c r="C272" i="149"/>
  <c r="G272" i="149"/>
  <c r="L272" i="149" s="1"/>
  <c r="A273" i="149"/>
  <c r="P273" i="149"/>
  <c r="B273" i="149"/>
  <c r="C273" i="149"/>
  <c r="A274" i="149"/>
  <c r="P274" i="149" s="1"/>
  <c r="B274" i="149"/>
  <c r="C274" i="149"/>
  <c r="H274" i="149"/>
  <c r="M274" i="149"/>
  <c r="A275" i="149"/>
  <c r="B275" i="149"/>
  <c r="E275" i="149" s="1"/>
  <c r="J275" i="149" s="1"/>
  <c r="C275" i="149"/>
  <c r="H275" i="149" s="1"/>
  <c r="M275" i="149" s="1"/>
  <c r="A276" i="149"/>
  <c r="O276" i="149"/>
  <c r="Q276" i="149" s="1"/>
  <c r="B276" i="149"/>
  <c r="C276" i="149"/>
  <c r="H276" i="149"/>
  <c r="M276" i="149" s="1"/>
  <c r="A277" i="149"/>
  <c r="B277" i="149"/>
  <c r="E277" i="149" s="1"/>
  <c r="J277" i="149" s="1"/>
  <c r="C277" i="149"/>
  <c r="A278" i="149"/>
  <c r="B278" i="149"/>
  <c r="F278" i="149" s="1"/>
  <c r="K278" i="149" s="1"/>
  <c r="C278" i="149"/>
  <c r="A279" i="149"/>
  <c r="B279" i="149"/>
  <c r="F279" i="149" s="1"/>
  <c r="K279" i="149" s="1"/>
  <c r="C279" i="149"/>
  <c r="A280" i="149"/>
  <c r="B280" i="149"/>
  <c r="C280" i="149"/>
  <c r="H280" i="149" s="1"/>
  <c r="M280" i="149" s="1"/>
  <c r="A281" i="149"/>
  <c r="O281" i="149"/>
  <c r="Q281" i="149"/>
  <c r="B281" i="149"/>
  <c r="D281" i="149"/>
  <c r="C281" i="149"/>
  <c r="A282" i="149"/>
  <c r="O282" i="149" s="1"/>
  <c r="B282" i="149"/>
  <c r="C282" i="149"/>
  <c r="A283" i="149"/>
  <c r="O283" i="149" s="1"/>
  <c r="Q283" i="149" s="1"/>
  <c r="B283" i="149"/>
  <c r="F283" i="149" s="1"/>
  <c r="K283" i="149" s="1"/>
  <c r="C283" i="149"/>
  <c r="A284" i="149"/>
  <c r="B284" i="149"/>
  <c r="C284" i="149"/>
  <c r="A285" i="149"/>
  <c r="B285" i="149"/>
  <c r="D285" i="149"/>
  <c r="C285" i="149"/>
  <c r="A286" i="149"/>
  <c r="P286" i="149" s="1"/>
  <c r="B286" i="149"/>
  <c r="C286" i="149"/>
  <c r="A287" i="149"/>
  <c r="O287" i="149"/>
  <c r="B287" i="149"/>
  <c r="C287" i="149"/>
  <c r="G287" i="149" s="1"/>
  <c r="L287" i="149" s="1"/>
  <c r="A288" i="149"/>
  <c r="P288" i="149" s="1"/>
  <c r="B288" i="149"/>
  <c r="C288" i="149"/>
  <c r="G288" i="149"/>
  <c r="L288" i="149" s="1"/>
  <c r="A289" i="149"/>
  <c r="O289" i="149" s="1"/>
  <c r="Q289" i="149" s="1"/>
  <c r="B289" i="149"/>
  <c r="F289" i="149"/>
  <c r="K289" i="149"/>
  <c r="C289" i="149"/>
  <c r="A290" i="149"/>
  <c r="O290" i="149" s="1"/>
  <c r="Q290" i="149" s="1"/>
  <c r="B290" i="149"/>
  <c r="E290" i="149" s="1"/>
  <c r="J290" i="149" s="1"/>
  <c r="C290" i="149"/>
  <c r="A291" i="149"/>
  <c r="B291" i="149"/>
  <c r="F291" i="149" s="1"/>
  <c r="K291" i="149" s="1"/>
  <c r="C291" i="149"/>
  <c r="A292" i="149"/>
  <c r="B292" i="149"/>
  <c r="C292" i="149"/>
  <c r="H292" i="149" s="1"/>
  <c r="M292" i="149" s="1"/>
  <c r="A293" i="149"/>
  <c r="B293" i="149"/>
  <c r="F293" i="149"/>
  <c r="K293" i="149" s="1"/>
  <c r="C293" i="149"/>
  <c r="A294" i="149"/>
  <c r="P294" i="149"/>
  <c r="B294" i="149"/>
  <c r="E294" i="149" s="1"/>
  <c r="J294" i="149" s="1"/>
  <c r="C294" i="149"/>
  <c r="A295" i="149"/>
  <c r="O295" i="149"/>
  <c r="Q295" i="149"/>
  <c r="B295" i="149"/>
  <c r="F295" i="149"/>
  <c r="K295" i="149" s="1"/>
  <c r="C295" i="149"/>
  <c r="H295" i="149"/>
  <c r="M295" i="149" s="1"/>
  <c r="A296" i="149"/>
  <c r="B296" i="149"/>
  <c r="C296" i="149"/>
  <c r="G296" i="149" s="1"/>
  <c r="L296" i="149" s="1"/>
  <c r="A297" i="149"/>
  <c r="B297" i="149"/>
  <c r="F297" i="149" s="1"/>
  <c r="K297" i="149" s="1"/>
  <c r="C297" i="149"/>
  <c r="G297" i="149" s="1"/>
  <c r="L297" i="149" s="1"/>
  <c r="A298" i="149"/>
  <c r="O298" i="149"/>
  <c r="Q298" i="149"/>
  <c r="B298" i="149"/>
  <c r="C298" i="149"/>
  <c r="A299" i="149"/>
  <c r="B299" i="149"/>
  <c r="D299" i="149" s="1"/>
  <c r="C299" i="149"/>
  <c r="A300" i="149"/>
  <c r="O300" i="149"/>
  <c r="Q300" i="149" s="1"/>
  <c r="B300" i="149"/>
  <c r="C300" i="149"/>
  <c r="G300" i="149" s="1"/>
  <c r="L300" i="149" s="1"/>
  <c r="A301" i="149"/>
  <c r="B301" i="149"/>
  <c r="C301" i="149"/>
  <c r="A302" i="149"/>
  <c r="P302" i="149"/>
  <c r="B302" i="149"/>
  <c r="C302" i="149"/>
  <c r="A303" i="149"/>
  <c r="B303" i="149"/>
  <c r="D303" i="149" s="1"/>
  <c r="C303" i="149"/>
  <c r="G303" i="149" s="1"/>
  <c r="L303" i="149" s="1"/>
  <c r="A304" i="149"/>
  <c r="B304" i="149"/>
  <c r="E304" i="149"/>
  <c r="J304" i="149" s="1"/>
  <c r="C304" i="149"/>
  <c r="G304" i="149"/>
  <c r="L304" i="149" s="1"/>
  <c r="A305" i="149"/>
  <c r="P305" i="149"/>
  <c r="B305" i="149"/>
  <c r="D305" i="149" s="1"/>
  <c r="C305" i="149"/>
  <c r="A306" i="149"/>
  <c r="O306" i="149"/>
  <c r="Q306" i="149" s="1"/>
  <c r="B306" i="149"/>
  <c r="C306" i="149"/>
  <c r="A307" i="149"/>
  <c r="B307" i="149"/>
  <c r="E307" i="149" s="1"/>
  <c r="J307" i="149" s="1"/>
  <c r="C307" i="149"/>
  <c r="A308" i="149"/>
  <c r="B308" i="149"/>
  <c r="C308" i="149"/>
  <c r="G308" i="149"/>
  <c r="L308" i="149" s="1"/>
  <c r="A309" i="149"/>
  <c r="B309" i="149"/>
  <c r="C309" i="149"/>
  <c r="A310" i="149"/>
  <c r="O310" i="149"/>
  <c r="Q310" i="149"/>
  <c r="B310" i="149"/>
  <c r="C310" i="149"/>
  <c r="A311" i="149"/>
  <c r="B311" i="149"/>
  <c r="E311" i="149"/>
  <c r="J311" i="149" s="1"/>
  <c r="C311" i="149"/>
  <c r="A312" i="149"/>
  <c r="B312" i="149"/>
  <c r="C312" i="149"/>
  <c r="G312" i="149" s="1"/>
  <c r="L312" i="149" s="1"/>
  <c r="A313" i="149"/>
  <c r="O313" i="149" s="1"/>
  <c r="Q313" i="149" s="1"/>
  <c r="B313" i="149"/>
  <c r="F313" i="149" s="1"/>
  <c r="K313" i="149" s="1"/>
  <c r="C313" i="149"/>
  <c r="A314" i="149"/>
  <c r="B314" i="149"/>
  <c r="E314" i="149" s="1"/>
  <c r="J314" i="149" s="1"/>
  <c r="C314" i="149"/>
  <c r="A315" i="149"/>
  <c r="B315" i="149"/>
  <c r="D315" i="149" s="1"/>
  <c r="C315" i="149"/>
  <c r="G315" i="149"/>
  <c r="L315" i="149" s="1"/>
  <c r="A316" i="149"/>
  <c r="B316" i="149"/>
  <c r="C316" i="149"/>
  <c r="H316" i="149"/>
  <c r="M316" i="149" s="1"/>
  <c r="A317" i="149"/>
  <c r="P317" i="149"/>
  <c r="B317" i="149"/>
  <c r="C317" i="149"/>
  <c r="A318" i="149"/>
  <c r="P318" i="149"/>
  <c r="B318" i="149"/>
  <c r="C318" i="149"/>
  <c r="A319" i="149"/>
  <c r="P319" i="149"/>
  <c r="B319" i="149"/>
  <c r="D319" i="149"/>
  <c r="C319" i="149"/>
  <c r="A320" i="149"/>
  <c r="B320" i="149"/>
  <c r="F320" i="149" s="1"/>
  <c r="K320" i="149" s="1"/>
  <c r="C320" i="149"/>
  <c r="H320" i="149" s="1"/>
  <c r="M320" i="149" s="1"/>
  <c r="A321" i="149"/>
  <c r="B321" i="149"/>
  <c r="D321" i="149" s="1"/>
  <c r="C321" i="149"/>
  <c r="A322" i="149"/>
  <c r="P322" i="149"/>
  <c r="B322" i="149"/>
  <c r="F322" i="149"/>
  <c r="K322" i="149"/>
  <c r="C322" i="149"/>
  <c r="H322" i="149"/>
  <c r="M322" i="149" s="1"/>
  <c r="A323" i="149"/>
  <c r="B323" i="149"/>
  <c r="C323" i="149"/>
  <c r="A324" i="149"/>
  <c r="B324" i="149"/>
  <c r="C324" i="149"/>
  <c r="H324" i="149" s="1"/>
  <c r="M324" i="149" s="1"/>
  <c r="A325" i="149"/>
  <c r="B325" i="149"/>
  <c r="D325" i="149" s="1"/>
  <c r="C325" i="149"/>
  <c r="G325" i="149"/>
  <c r="L325" i="149" s="1"/>
  <c r="A326" i="149"/>
  <c r="O326" i="149" s="1"/>
  <c r="Q326" i="149" s="1"/>
  <c r="B326" i="149"/>
  <c r="D326" i="149" s="1"/>
  <c r="C326" i="149"/>
  <c r="G326" i="149"/>
  <c r="L326" i="149"/>
  <c r="A327" i="149"/>
  <c r="O327" i="149" s="1"/>
  <c r="Q327" i="149" s="1"/>
  <c r="B327" i="149"/>
  <c r="F327" i="149" s="1"/>
  <c r="K327" i="149" s="1"/>
  <c r="C327" i="149"/>
  <c r="A328" i="149"/>
  <c r="P328" i="149"/>
  <c r="B328" i="149"/>
  <c r="C328" i="149"/>
  <c r="H328" i="149"/>
  <c r="M328" i="149" s="1"/>
  <c r="A329" i="149"/>
  <c r="B329" i="149"/>
  <c r="C329" i="149"/>
  <c r="H329" i="149" s="1"/>
  <c r="M329" i="149" s="1"/>
  <c r="A330" i="149"/>
  <c r="O330" i="149"/>
  <c r="Q330" i="149" s="1"/>
  <c r="B330" i="149"/>
  <c r="D330" i="149"/>
  <c r="C330" i="149"/>
  <c r="A331" i="149"/>
  <c r="B331" i="149"/>
  <c r="F331" i="149"/>
  <c r="K331" i="149"/>
  <c r="C331" i="149"/>
  <c r="A332" i="149"/>
  <c r="O332" i="149"/>
  <c r="Q332" i="149"/>
  <c r="B332" i="149"/>
  <c r="C332" i="149"/>
  <c r="A333" i="149"/>
  <c r="B333" i="149"/>
  <c r="C333" i="149"/>
  <c r="A334" i="149"/>
  <c r="P334" i="149"/>
  <c r="B334" i="149"/>
  <c r="F334" i="149"/>
  <c r="K334" i="149" s="1"/>
  <c r="C334" i="149"/>
  <c r="A335" i="149"/>
  <c r="B335" i="149"/>
  <c r="D335" i="149"/>
  <c r="C335" i="149"/>
  <c r="A336" i="149"/>
  <c r="O336" i="149" s="1"/>
  <c r="Q336" i="149" s="1"/>
  <c r="B336" i="149"/>
  <c r="C336" i="149"/>
  <c r="H336" i="149" s="1"/>
  <c r="M336" i="149" s="1"/>
  <c r="A337" i="149"/>
  <c r="B337" i="149"/>
  <c r="C337" i="149"/>
  <c r="A338" i="149"/>
  <c r="O338" i="149"/>
  <c r="Q338" i="149"/>
  <c r="B338" i="149"/>
  <c r="C338" i="149"/>
  <c r="A339" i="149"/>
  <c r="B339" i="149"/>
  <c r="C339" i="149"/>
  <c r="A340" i="149"/>
  <c r="B340" i="149"/>
  <c r="E340" i="149"/>
  <c r="J340" i="149" s="1"/>
  <c r="C340" i="149"/>
  <c r="G340" i="149"/>
  <c r="L340" i="149" s="1"/>
  <c r="A341" i="149"/>
  <c r="B341" i="149"/>
  <c r="C341" i="149"/>
  <c r="A342" i="149"/>
  <c r="B342" i="149"/>
  <c r="C342" i="149"/>
  <c r="H342" i="149"/>
  <c r="M342" i="149"/>
  <c r="A343" i="149"/>
  <c r="P343" i="149" s="1"/>
  <c r="B343" i="149"/>
  <c r="D343" i="149"/>
  <c r="C343" i="149"/>
  <c r="H343" i="149"/>
  <c r="M343" i="149"/>
  <c r="A344" i="149"/>
  <c r="P344" i="149"/>
  <c r="B344" i="149"/>
  <c r="C344" i="149"/>
  <c r="G344" i="149"/>
  <c r="L344" i="149" s="1"/>
  <c r="A345" i="149"/>
  <c r="B345" i="149"/>
  <c r="F345" i="149"/>
  <c r="K345" i="149" s="1"/>
  <c r="C345" i="149"/>
  <c r="A346" i="149"/>
  <c r="O346" i="149"/>
  <c r="Q346" i="149" s="1"/>
  <c r="B346" i="149"/>
  <c r="D346" i="149"/>
  <c r="C346" i="149"/>
  <c r="H346" i="149"/>
  <c r="M346" i="149" s="1"/>
  <c r="A347" i="149"/>
  <c r="B347" i="149"/>
  <c r="E347" i="149" s="1"/>
  <c r="J347" i="149" s="1"/>
  <c r="C347" i="149"/>
  <c r="G347" i="149"/>
  <c r="L347" i="149" s="1"/>
  <c r="A348" i="149"/>
  <c r="B348" i="149"/>
  <c r="F348" i="149"/>
  <c r="K348" i="149" s="1"/>
  <c r="C348" i="149"/>
  <c r="G348" i="149"/>
  <c r="L348" i="149" s="1"/>
  <c r="A349" i="149"/>
  <c r="O349" i="149" s="1"/>
  <c r="Q349" i="149" s="1"/>
  <c r="B349" i="149"/>
  <c r="F349" i="149" s="1"/>
  <c r="K349" i="149" s="1"/>
  <c r="C349" i="149"/>
  <c r="A350" i="149"/>
  <c r="O350" i="149" s="1"/>
  <c r="Q350" i="149" s="1"/>
  <c r="B350" i="149"/>
  <c r="C350" i="149"/>
  <c r="G350" i="149" s="1"/>
  <c r="L350" i="149" s="1"/>
  <c r="A351" i="149"/>
  <c r="B351" i="149"/>
  <c r="F351" i="149"/>
  <c r="K351" i="149" s="1"/>
  <c r="C351" i="149"/>
  <c r="A352" i="149"/>
  <c r="P352" i="149" s="1"/>
  <c r="B352" i="149"/>
  <c r="C352" i="149"/>
  <c r="H352" i="149"/>
  <c r="M352" i="149" s="1"/>
  <c r="A353" i="149"/>
  <c r="O353" i="149" s="1"/>
  <c r="Q353" i="149" s="1"/>
  <c r="B353" i="149"/>
  <c r="F353" i="149"/>
  <c r="K353" i="149"/>
  <c r="C353" i="149"/>
  <c r="A354" i="149"/>
  <c r="P354" i="149" s="1"/>
  <c r="B354" i="149"/>
  <c r="C354" i="149"/>
  <c r="H354" i="149" s="1"/>
  <c r="M354" i="149" s="1"/>
  <c r="A355" i="149"/>
  <c r="B355" i="149"/>
  <c r="D355" i="149" s="1"/>
  <c r="C355" i="149"/>
  <c r="A356" i="149"/>
  <c r="P356" i="149"/>
  <c r="B356" i="149"/>
  <c r="E356" i="149"/>
  <c r="J356" i="149"/>
  <c r="C356" i="149"/>
  <c r="A357" i="149"/>
  <c r="B357" i="149"/>
  <c r="D357" i="149"/>
  <c r="C357" i="149"/>
  <c r="A358" i="149"/>
  <c r="P358" i="149"/>
  <c r="B358" i="149"/>
  <c r="D358" i="149"/>
  <c r="C358" i="149"/>
  <c r="H358" i="149" s="1"/>
  <c r="M358" i="149" s="1"/>
  <c r="A359" i="149"/>
  <c r="B359" i="149"/>
  <c r="E359" i="149"/>
  <c r="J359" i="149"/>
  <c r="C359" i="149"/>
  <c r="A360" i="149"/>
  <c r="B360" i="149"/>
  <c r="D360" i="149"/>
  <c r="C360" i="149"/>
  <c r="A361" i="149"/>
  <c r="O361" i="149"/>
  <c r="Q361" i="149"/>
  <c r="B361" i="149"/>
  <c r="C361" i="149"/>
  <c r="A362" i="149"/>
  <c r="P362" i="149" s="1"/>
  <c r="B362" i="149"/>
  <c r="C362" i="149"/>
  <c r="H362" i="149"/>
  <c r="M362" i="149"/>
  <c r="A363" i="149"/>
  <c r="B363" i="149"/>
  <c r="D363" i="149" s="1"/>
  <c r="C363" i="149"/>
  <c r="A364" i="149"/>
  <c r="O364" i="149" s="1"/>
  <c r="Q364" i="149" s="1"/>
  <c r="B364" i="149"/>
  <c r="C364" i="149"/>
  <c r="G364" i="149" s="1"/>
  <c r="L364" i="149" s="1"/>
  <c r="A365" i="149"/>
  <c r="O365" i="149"/>
  <c r="Q365" i="149" s="1"/>
  <c r="B365" i="149"/>
  <c r="C365" i="149"/>
  <c r="A366" i="149"/>
  <c r="B366" i="149"/>
  <c r="C366" i="149"/>
  <c r="H366" i="149"/>
  <c r="M366" i="149"/>
  <c r="A367" i="149"/>
  <c r="B367" i="149"/>
  <c r="E367" i="149"/>
  <c r="J367" i="149"/>
  <c r="C367" i="149"/>
  <c r="H367" i="149" s="1"/>
  <c r="M367" i="149" s="1"/>
  <c r="A368" i="149"/>
  <c r="O368" i="149" s="1"/>
  <c r="Q368" i="149" s="1"/>
  <c r="B368" i="149"/>
  <c r="C368" i="149"/>
  <c r="H368" i="149"/>
  <c r="M368" i="149" s="1"/>
  <c r="A369" i="149"/>
  <c r="B369" i="149"/>
  <c r="D369" i="149" s="1"/>
  <c r="C369" i="149"/>
  <c r="A370" i="149"/>
  <c r="O370" i="149"/>
  <c r="Q370" i="149" s="1"/>
  <c r="B370" i="149"/>
  <c r="C370" i="149"/>
  <c r="A371" i="149"/>
  <c r="B371" i="149"/>
  <c r="F371" i="149"/>
  <c r="K371" i="149"/>
  <c r="C371" i="149"/>
  <c r="A372" i="149"/>
  <c r="B372" i="149"/>
  <c r="C372" i="149"/>
  <c r="A373" i="149"/>
  <c r="B373" i="149"/>
  <c r="C373" i="149"/>
  <c r="A374" i="149"/>
  <c r="O374" i="149"/>
  <c r="Q374" i="149" s="1"/>
  <c r="B374" i="149"/>
  <c r="C374" i="149"/>
  <c r="G374" i="149"/>
  <c r="L374" i="149" s="1"/>
  <c r="A375" i="149"/>
  <c r="B375" i="149"/>
  <c r="C375" i="149"/>
  <c r="A376" i="149"/>
  <c r="B376" i="149"/>
  <c r="C376" i="149"/>
  <c r="A377" i="149"/>
  <c r="B377" i="149"/>
  <c r="C377" i="149"/>
  <c r="A378" i="149"/>
  <c r="P378" i="149"/>
  <c r="B378" i="149"/>
  <c r="D378" i="149" s="1"/>
  <c r="C378" i="149"/>
  <c r="G378" i="149"/>
  <c r="L378" i="149" s="1"/>
  <c r="A379" i="149"/>
  <c r="B379" i="149"/>
  <c r="D379" i="149" s="1"/>
  <c r="C379" i="149"/>
  <c r="H379" i="149" s="1"/>
  <c r="M379" i="149" s="1"/>
  <c r="A380" i="149"/>
  <c r="O380" i="149" s="1"/>
  <c r="Q380" i="149" s="1"/>
  <c r="B380" i="149"/>
  <c r="C380" i="149"/>
  <c r="A381" i="149"/>
  <c r="B381" i="149"/>
  <c r="C381" i="149"/>
  <c r="A382" i="149"/>
  <c r="P382" i="149" s="1"/>
  <c r="B382" i="149"/>
  <c r="E382" i="149"/>
  <c r="J382" i="149" s="1"/>
  <c r="C382" i="149"/>
  <c r="H382" i="149" s="1"/>
  <c r="M382" i="149" s="1"/>
  <c r="A383" i="149"/>
  <c r="B383" i="149"/>
  <c r="C383" i="149"/>
  <c r="G383" i="149"/>
  <c r="L383" i="149"/>
  <c r="A384" i="149"/>
  <c r="O384" i="149" s="1"/>
  <c r="Q384" i="149" s="1"/>
  <c r="B384" i="149"/>
  <c r="C384" i="149"/>
  <c r="A385" i="149"/>
  <c r="B385" i="149"/>
  <c r="C385" i="149"/>
  <c r="A386" i="149"/>
  <c r="B386" i="149"/>
  <c r="E386" i="149"/>
  <c r="J386" i="149"/>
  <c r="C386" i="149"/>
  <c r="A387" i="149"/>
  <c r="B387" i="149"/>
  <c r="E387" i="149"/>
  <c r="J387" i="149" s="1"/>
  <c r="C387" i="149"/>
  <c r="A388" i="149"/>
  <c r="B388" i="149"/>
  <c r="C388" i="149"/>
  <c r="A389" i="149"/>
  <c r="O389" i="149"/>
  <c r="Q389" i="149" s="1"/>
  <c r="B389" i="149"/>
  <c r="C389" i="149"/>
  <c r="A390" i="149"/>
  <c r="B390" i="149"/>
  <c r="C390" i="149"/>
  <c r="A391" i="149"/>
  <c r="B391" i="149"/>
  <c r="E391" i="149"/>
  <c r="J391" i="149" s="1"/>
  <c r="C391" i="149"/>
  <c r="A392" i="149"/>
  <c r="B392" i="149"/>
  <c r="C392" i="149"/>
  <c r="H392" i="149"/>
  <c r="M392" i="149"/>
  <c r="A393" i="149"/>
  <c r="B393" i="149"/>
  <c r="F393" i="149" s="1"/>
  <c r="K393" i="149" s="1"/>
  <c r="C393" i="149"/>
  <c r="H393" i="149" s="1"/>
  <c r="M393" i="149" s="1"/>
  <c r="A394" i="149"/>
  <c r="P394" i="149"/>
  <c r="B394" i="149"/>
  <c r="C394" i="149"/>
  <c r="A395" i="149"/>
  <c r="B395" i="149"/>
  <c r="F395" i="149" s="1"/>
  <c r="K395" i="149" s="1"/>
  <c r="C395" i="149"/>
  <c r="A396" i="149"/>
  <c r="O396" i="149"/>
  <c r="Q396" i="149" s="1"/>
  <c r="B396" i="149"/>
  <c r="C396" i="149"/>
  <c r="G396" i="149" s="1"/>
  <c r="L396" i="149" s="1"/>
  <c r="A397" i="149"/>
  <c r="B397" i="149"/>
  <c r="E397" i="149" s="1"/>
  <c r="J397" i="149" s="1"/>
  <c r="C397" i="149"/>
  <c r="A398" i="149"/>
  <c r="O398" i="149" s="1"/>
  <c r="Q398" i="149" s="1"/>
  <c r="B398" i="149"/>
  <c r="D398" i="149" s="1"/>
  <c r="C398" i="149"/>
  <c r="G398" i="149" s="1"/>
  <c r="L398" i="149" s="1"/>
  <c r="A399" i="149"/>
  <c r="B399" i="149"/>
  <c r="D399" i="149"/>
  <c r="C399" i="149"/>
  <c r="G399" i="149"/>
  <c r="L399" i="149" s="1"/>
  <c r="A400" i="149"/>
  <c r="P400" i="149" s="1"/>
  <c r="B400" i="149"/>
  <c r="C400" i="149"/>
  <c r="H400" i="149"/>
  <c r="M400" i="149"/>
  <c r="A401" i="149"/>
  <c r="B401" i="149"/>
  <c r="C401" i="149"/>
  <c r="A402" i="149"/>
  <c r="B402" i="149"/>
  <c r="D402" i="149" s="1"/>
  <c r="C402" i="149"/>
  <c r="A403" i="149"/>
  <c r="B403" i="149"/>
  <c r="F403" i="149" s="1"/>
  <c r="K403" i="149" s="1"/>
  <c r="C403" i="149"/>
  <c r="A404" i="149"/>
  <c r="O404" i="149" s="1"/>
  <c r="Q404" i="149" s="1"/>
  <c r="B404" i="149"/>
  <c r="C404" i="149"/>
  <c r="H404" i="149"/>
  <c r="M404" i="149" s="1"/>
  <c r="A405" i="149"/>
  <c r="B405" i="149"/>
  <c r="C405" i="149"/>
  <c r="A406" i="149"/>
  <c r="O406" i="149"/>
  <c r="Q406" i="149"/>
  <c r="B406" i="149"/>
  <c r="C406" i="149"/>
  <c r="H406" i="149" s="1"/>
  <c r="M406" i="149" s="1"/>
  <c r="A407" i="149"/>
  <c r="B407" i="149"/>
  <c r="F407" i="149"/>
  <c r="K407" i="149" s="1"/>
  <c r="C407" i="149"/>
  <c r="H407" i="149" s="1"/>
  <c r="M407" i="149" s="1"/>
  <c r="L5" i="133"/>
  <c r="O5" i="133"/>
  <c r="R5" i="133"/>
  <c r="U5" i="133"/>
  <c r="X5" i="133"/>
  <c r="A8" i="133"/>
  <c r="B8" i="133"/>
  <c r="E8" i="133"/>
  <c r="C8" i="133"/>
  <c r="F8" i="133"/>
  <c r="A9" i="133"/>
  <c r="B9" i="133"/>
  <c r="E9" i="133"/>
  <c r="C9" i="133"/>
  <c r="F9" i="133"/>
  <c r="A10" i="133"/>
  <c r="B10" i="133"/>
  <c r="E10" i="133"/>
  <c r="C10" i="133"/>
  <c r="F10" i="133"/>
  <c r="A11" i="133"/>
  <c r="B11" i="133"/>
  <c r="E11" i="133"/>
  <c r="C11" i="133"/>
  <c r="F11" i="133"/>
  <c r="A12" i="133"/>
  <c r="B12" i="133"/>
  <c r="E12" i="133"/>
  <c r="C12" i="133"/>
  <c r="F12" i="133"/>
  <c r="A13" i="133"/>
  <c r="B13" i="133"/>
  <c r="E13" i="133"/>
  <c r="C13" i="133"/>
  <c r="F13" i="133"/>
  <c r="A14" i="133"/>
  <c r="B14" i="133"/>
  <c r="E14" i="133"/>
  <c r="C14" i="133"/>
  <c r="F14" i="133"/>
  <c r="A15" i="133"/>
  <c r="B15" i="133"/>
  <c r="E15" i="133"/>
  <c r="C15" i="133"/>
  <c r="F15" i="133"/>
  <c r="A16" i="133"/>
  <c r="B16" i="133"/>
  <c r="E16" i="133"/>
  <c r="C16" i="133"/>
  <c r="F16" i="133"/>
  <c r="A17" i="133"/>
  <c r="B17" i="133"/>
  <c r="E17" i="133"/>
  <c r="C17" i="133"/>
  <c r="F17" i="133"/>
  <c r="A18" i="133"/>
  <c r="B18" i="133"/>
  <c r="E18" i="133"/>
  <c r="C18" i="133"/>
  <c r="F18" i="133"/>
  <c r="A19" i="133"/>
  <c r="B19" i="133"/>
  <c r="E19" i="133"/>
  <c r="C19" i="133"/>
  <c r="F19" i="133"/>
  <c r="A20" i="133"/>
  <c r="B20" i="133"/>
  <c r="E20" i="133"/>
  <c r="C20" i="133"/>
  <c r="F20" i="133"/>
  <c r="A21" i="133"/>
  <c r="B21" i="133"/>
  <c r="E21" i="133"/>
  <c r="C21" i="133"/>
  <c r="F21" i="133"/>
  <c r="A22" i="133"/>
  <c r="B22" i="133"/>
  <c r="E22" i="133"/>
  <c r="C22" i="133"/>
  <c r="F22" i="133"/>
  <c r="A23" i="133"/>
  <c r="B23" i="133"/>
  <c r="E23" i="133"/>
  <c r="C23" i="133"/>
  <c r="F23" i="133"/>
  <c r="A24" i="133"/>
  <c r="B24" i="133"/>
  <c r="E24" i="133"/>
  <c r="C24" i="133"/>
  <c r="F24" i="133"/>
  <c r="A25" i="133"/>
  <c r="B25" i="133"/>
  <c r="E25" i="133"/>
  <c r="C25" i="133"/>
  <c r="F25" i="133"/>
  <c r="A26" i="133"/>
  <c r="B26" i="133"/>
  <c r="E26" i="133"/>
  <c r="C26" i="133"/>
  <c r="F26" i="133"/>
  <c r="A27" i="133"/>
  <c r="B27" i="133"/>
  <c r="E27" i="133"/>
  <c r="C27" i="133"/>
  <c r="F27" i="133"/>
  <c r="A28" i="133"/>
  <c r="B28" i="133"/>
  <c r="E28" i="133"/>
  <c r="C28" i="133"/>
  <c r="F28" i="133"/>
  <c r="A29" i="133"/>
  <c r="B29" i="133"/>
  <c r="E29" i="133"/>
  <c r="C29" i="133"/>
  <c r="F29" i="133"/>
  <c r="A30" i="133"/>
  <c r="B30" i="133"/>
  <c r="E30" i="133"/>
  <c r="C30" i="133"/>
  <c r="F30" i="133"/>
  <c r="A31" i="133"/>
  <c r="B31" i="133"/>
  <c r="E31" i="133"/>
  <c r="C31" i="133"/>
  <c r="F31" i="133"/>
  <c r="A32" i="133"/>
  <c r="B32" i="133"/>
  <c r="E32" i="133"/>
  <c r="C32" i="133"/>
  <c r="F32" i="133"/>
  <c r="A33" i="133"/>
  <c r="B33" i="133"/>
  <c r="E33" i="133"/>
  <c r="C33" i="133"/>
  <c r="F33" i="133"/>
  <c r="A34" i="133"/>
  <c r="B34" i="133"/>
  <c r="E34" i="133"/>
  <c r="C34" i="133"/>
  <c r="F34" i="133"/>
  <c r="A35" i="133"/>
  <c r="B35" i="133"/>
  <c r="E35" i="133"/>
  <c r="C35" i="133"/>
  <c r="F35" i="133"/>
  <c r="A36" i="133"/>
  <c r="B36" i="133"/>
  <c r="E36" i="133"/>
  <c r="C36" i="133"/>
  <c r="F36" i="133"/>
  <c r="A37" i="133"/>
  <c r="B37" i="133"/>
  <c r="E37" i="133"/>
  <c r="C37" i="133"/>
  <c r="F37" i="133"/>
  <c r="A38" i="133"/>
  <c r="B38" i="133"/>
  <c r="E38" i="133"/>
  <c r="C38" i="133"/>
  <c r="F38" i="133"/>
  <c r="A39" i="133"/>
  <c r="B39" i="133"/>
  <c r="E39" i="133"/>
  <c r="C39" i="133"/>
  <c r="F39" i="133"/>
  <c r="A40" i="133"/>
  <c r="B40" i="133"/>
  <c r="E40" i="133"/>
  <c r="C40" i="133"/>
  <c r="F40" i="133"/>
  <c r="A41" i="133"/>
  <c r="B41" i="133"/>
  <c r="E41" i="133"/>
  <c r="C41" i="133"/>
  <c r="F41" i="133"/>
  <c r="A42" i="133"/>
  <c r="B42" i="133"/>
  <c r="E42" i="133"/>
  <c r="C42" i="133"/>
  <c r="F42" i="133"/>
  <c r="A43" i="133"/>
  <c r="B43" i="133"/>
  <c r="E43" i="133"/>
  <c r="C43" i="133"/>
  <c r="F43" i="133"/>
  <c r="A44" i="133"/>
  <c r="B44" i="133"/>
  <c r="E44" i="133"/>
  <c r="C44" i="133"/>
  <c r="F44" i="133"/>
  <c r="A45" i="133"/>
  <c r="B45" i="133"/>
  <c r="E45" i="133"/>
  <c r="C45" i="133"/>
  <c r="F45" i="133"/>
  <c r="A46" i="133"/>
  <c r="B46" i="133"/>
  <c r="E46" i="133"/>
  <c r="C46" i="133"/>
  <c r="F46" i="133"/>
  <c r="A47" i="133"/>
  <c r="B47" i="133"/>
  <c r="E47" i="133"/>
  <c r="C47" i="133"/>
  <c r="F47" i="133"/>
  <c r="A48" i="133"/>
  <c r="B48" i="133"/>
  <c r="E48" i="133"/>
  <c r="C48" i="133"/>
  <c r="F48" i="133"/>
  <c r="A49" i="133"/>
  <c r="B49" i="133"/>
  <c r="E49" i="133"/>
  <c r="C49" i="133"/>
  <c r="F49" i="133"/>
  <c r="A50" i="133"/>
  <c r="B50" i="133"/>
  <c r="E50" i="133"/>
  <c r="C50" i="133"/>
  <c r="F50" i="133"/>
  <c r="A51" i="133"/>
  <c r="B51" i="133"/>
  <c r="E51" i="133"/>
  <c r="C51" i="133"/>
  <c r="F51" i="133"/>
  <c r="A52" i="133"/>
  <c r="B52" i="133"/>
  <c r="E52" i="133"/>
  <c r="C52" i="133"/>
  <c r="F52" i="133"/>
  <c r="A53" i="133"/>
  <c r="B53" i="133"/>
  <c r="E53" i="133"/>
  <c r="C53" i="133"/>
  <c r="F53" i="133"/>
  <c r="A54" i="133"/>
  <c r="B54" i="133"/>
  <c r="E54" i="133"/>
  <c r="C54" i="133"/>
  <c r="F54" i="133"/>
  <c r="A55" i="133"/>
  <c r="B55" i="133"/>
  <c r="E55" i="133"/>
  <c r="C55" i="133"/>
  <c r="F55" i="133"/>
  <c r="A56" i="133"/>
  <c r="B56" i="133"/>
  <c r="E56" i="133"/>
  <c r="C56" i="133"/>
  <c r="F56" i="133"/>
  <c r="A57" i="133"/>
  <c r="B57" i="133"/>
  <c r="E57" i="133"/>
  <c r="C57" i="133"/>
  <c r="F57" i="133"/>
  <c r="A58" i="133"/>
  <c r="B58" i="133"/>
  <c r="E58" i="133"/>
  <c r="C58" i="133"/>
  <c r="F58" i="133"/>
  <c r="A59" i="133"/>
  <c r="B59" i="133"/>
  <c r="E59" i="133"/>
  <c r="C59" i="133"/>
  <c r="F59" i="133"/>
  <c r="A60" i="133"/>
  <c r="B60" i="133"/>
  <c r="E60" i="133"/>
  <c r="C60" i="133"/>
  <c r="F60" i="133"/>
  <c r="A61" i="133"/>
  <c r="B61" i="133"/>
  <c r="E61" i="133"/>
  <c r="C61" i="133"/>
  <c r="F61" i="133"/>
  <c r="A62" i="133"/>
  <c r="B62" i="133"/>
  <c r="E62" i="133"/>
  <c r="C62" i="133"/>
  <c r="F62" i="133"/>
  <c r="A63" i="133"/>
  <c r="B63" i="133"/>
  <c r="E63" i="133"/>
  <c r="C63" i="133"/>
  <c r="F63" i="133"/>
  <c r="A64" i="133"/>
  <c r="B64" i="133"/>
  <c r="E64" i="133"/>
  <c r="C64" i="133"/>
  <c r="F64" i="133"/>
  <c r="A65" i="133"/>
  <c r="B65" i="133"/>
  <c r="E65" i="133"/>
  <c r="C65" i="133"/>
  <c r="F65" i="133"/>
  <c r="A66" i="133"/>
  <c r="B66" i="133"/>
  <c r="E66" i="133"/>
  <c r="C66" i="133"/>
  <c r="F66" i="133"/>
  <c r="A67" i="133"/>
  <c r="B67" i="133"/>
  <c r="E67" i="133"/>
  <c r="C67" i="133"/>
  <c r="F67" i="133"/>
  <c r="A68" i="133"/>
  <c r="B68" i="133"/>
  <c r="E68" i="133"/>
  <c r="C68" i="133"/>
  <c r="F68" i="133"/>
  <c r="A69" i="133"/>
  <c r="B69" i="133"/>
  <c r="E69" i="133"/>
  <c r="C69" i="133"/>
  <c r="F69" i="133"/>
  <c r="A70" i="133"/>
  <c r="B70" i="133"/>
  <c r="E70" i="133"/>
  <c r="C70" i="133"/>
  <c r="F70" i="133"/>
  <c r="A71" i="133"/>
  <c r="B71" i="133"/>
  <c r="E71" i="133"/>
  <c r="C71" i="133"/>
  <c r="F71" i="133"/>
  <c r="A72" i="133"/>
  <c r="B72" i="133"/>
  <c r="E72" i="133"/>
  <c r="C72" i="133"/>
  <c r="F72" i="133"/>
  <c r="A73" i="133"/>
  <c r="B73" i="133"/>
  <c r="E73" i="133"/>
  <c r="C73" i="133"/>
  <c r="F73" i="133"/>
  <c r="A74" i="133"/>
  <c r="B74" i="133"/>
  <c r="E74" i="133"/>
  <c r="C74" i="133"/>
  <c r="F74" i="133"/>
  <c r="A75" i="133"/>
  <c r="B75" i="133"/>
  <c r="E75" i="133"/>
  <c r="C75" i="133"/>
  <c r="F75" i="133"/>
  <c r="A76" i="133"/>
  <c r="B76" i="133"/>
  <c r="E76" i="133"/>
  <c r="C76" i="133"/>
  <c r="F76" i="133"/>
  <c r="A77" i="133"/>
  <c r="B77" i="133"/>
  <c r="E77" i="133"/>
  <c r="C77" i="133"/>
  <c r="F77" i="133"/>
  <c r="A78" i="133"/>
  <c r="B78" i="133"/>
  <c r="E78" i="133"/>
  <c r="C78" i="133"/>
  <c r="F78" i="133"/>
  <c r="A79" i="133"/>
  <c r="B79" i="133"/>
  <c r="E79" i="133"/>
  <c r="C79" i="133"/>
  <c r="F79" i="133"/>
  <c r="A80" i="133"/>
  <c r="B80" i="133"/>
  <c r="E80" i="133"/>
  <c r="C80" i="133"/>
  <c r="F80" i="133"/>
  <c r="A81" i="133"/>
  <c r="B81" i="133"/>
  <c r="E81" i="133"/>
  <c r="C81" i="133"/>
  <c r="F81" i="133"/>
  <c r="A82" i="133"/>
  <c r="B82" i="133"/>
  <c r="E82" i="133"/>
  <c r="C82" i="133"/>
  <c r="F82" i="133"/>
  <c r="A83" i="133"/>
  <c r="B83" i="133"/>
  <c r="E83" i="133"/>
  <c r="C83" i="133"/>
  <c r="F83" i="133"/>
  <c r="A84" i="133"/>
  <c r="B84" i="133"/>
  <c r="E84" i="133"/>
  <c r="C84" i="133"/>
  <c r="F84" i="133"/>
  <c r="A85" i="133"/>
  <c r="B85" i="133"/>
  <c r="E85" i="133"/>
  <c r="C85" i="133"/>
  <c r="F85" i="133"/>
  <c r="A86" i="133"/>
  <c r="B86" i="133"/>
  <c r="E86" i="133"/>
  <c r="C86" i="133"/>
  <c r="F86" i="133"/>
  <c r="A87" i="133"/>
  <c r="B87" i="133"/>
  <c r="E87" i="133"/>
  <c r="C87" i="133"/>
  <c r="F87" i="133"/>
  <c r="A88" i="133"/>
  <c r="B88" i="133"/>
  <c r="E88" i="133"/>
  <c r="C88" i="133"/>
  <c r="F88" i="133"/>
  <c r="A89" i="133"/>
  <c r="B89" i="133"/>
  <c r="E89" i="133"/>
  <c r="C89" i="133"/>
  <c r="F89" i="133"/>
  <c r="A90" i="133"/>
  <c r="B90" i="133"/>
  <c r="E90" i="133"/>
  <c r="C90" i="133"/>
  <c r="F90" i="133"/>
  <c r="A91" i="133"/>
  <c r="B91" i="133"/>
  <c r="E91" i="133"/>
  <c r="C91" i="133"/>
  <c r="F91" i="133"/>
  <c r="A92" i="133"/>
  <c r="B92" i="133"/>
  <c r="E92" i="133"/>
  <c r="C92" i="133"/>
  <c r="F92" i="133"/>
  <c r="A93" i="133"/>
  <c r="B93" i="133"/>
  <c r="E93" i="133"/>
  <c r="C93" i="133"/>
  <c r="F93" i="133"/>
  <c r="A94" i="133"/>
  <c r="B94" i="133"/>
  <c r="E94" i="133"/>
  <c r="C94" i="133"/>
  <c r="F94" i="133"/>
  <c r="A95" i="133"/>
  <c r="B95" i="133"/>
  <c r="E95" i="133"/>
  <c r="C95" i="133"/>
  <c r="F95" i="133"/>
  <c r="A96" i="133"/>
  <c r="B96" i="133"/>
  <c r="E96" i="133"/>
  <c r="C96" i="133"/>
  <c r="F96" i="133"/>
  <c r="A97" i="133"/>
  <c r="B97" i="133"/>
  <c r="E97" i="133"/>
  <c r="C97" i="133"/>
  <c r="F97" i="133"/>
  <c r="A98" i="133"/>
  <c r="B98" i="133"/>
  <c r="E98" i="133"/>
  <c r="C98" i="133"/>
  <c r="F98" i="133"/>
  <c r="A99" i="133"/>
  <c r="B99" i="133"/>
  <c r="E99" i="133"/>
  <c r="C99" i="133"/>
  <c r="F99" i="133"/>
  <c r="A100" i="133"/>
  <c r="B100" i="133"/>
  <c r="E100" i="133"/>
  <c r="C100" i="133"/>
  <c r="F100" i="133"/>
  <c r="A101" i="133"/>
  <c r="B101" i="133"/>
  <c r="E101" i="133"/>
  <c r="C101" i="133"/>
  <c r="F101" i="133"/>
  <c r="A102" i="133"/>
  <c r="B102" i="133"/>
  <c r="E102" i="133"/>
  <c r="C102" i="133"/>
  <c r="F102" i="133"/>
  <c r="A103" i="133"/>
  <c r="B103" i="133"/>
  <c r="E103" i="133"/>
  <c r="C103" i="133"/>
  <c r="F103" i="133"/>
  <c r="A104" i="133"/>
  <c r="B104" i="133"/>
  <c r="E104" i="133"/>
  <c r="C104" i="133"/>
  <c r="F104" i="133"/>
  <c r="A105" i="133"/>
  <c r="B105" i="133"/>
  <c r="E105" i="133"/>
  <c r="C105" i="133"/>
  <c r="F105" i="133"/>
  <c r="A106" i="133"/>
  <c r="B106" i="133"/>
  <c r="E106" i="133"/>
  <c r="C106" i="133"/>
  <c r="F106" i="133"/>
  <c r="A107" i="133"/>
  <c r="B107" i="133"/>
  <c r="E107" i="133"/>
  <c r="C107" i="133"/>
  <c r="F107" i="133"/>
  <c r="A108" i="133"/>
  <c r="B108" i="133"/>
  <c r="E108" i="133"/>
  <c r="C108" i="133"/>
  <c r="F108" i="133"/>
  <c r="A109" i="133"/>
  <c r="B109" i="133"/>
  <c r="E109" i="133"/>
  <c r="C109" i="133"/>
  <c r="F109" i="133"/>
  <c r="A110" i="133"/>
  <c r="B110" i="133"/>
  <c r="E110" i="133"/>
  <c r="C110" i="133"/>
  <c r="F110" i="133"/>
  <c r="A111" i="133"/>
  <c r="B111" i="133"/>
  <c r="E111" i="133"/>
  <c r="C111" i="133"/>
  <c r="F111" i="133"/>
  <c r="A112" i="133"/>
  <c r="B112" i="133"/>
  <c r="E112" i="133"/>
  <c r="C112" i="133"/>
  <c r="F112" i="133"/>
  <c r="A113" i="133"/>
  <c r="B113" i="133"/>
  <c r="E113" i="133"/>
  <c r="C113" i="133"/>
  <c r="F113" i="133"/>
  <c r="A114" i="133"/>
  <c r="B114" i="133"/>
  <c r="E114" i="133"/>
  <c r="C114" i="133"/>
  <c r="F114" i="133"/>
  <c r="A115" i="133"/>
  <c r="B115" i="133"/>
  <c r="E115" i="133"/>
  <c r="C115" i="133"/>
  <c r="F115" i="133"/>
  <c r="A116" i="133"/>
  <c r="B116" i="133"/>
  <c r="E116" i="133"/>
  <c r="C116" i="133"/>
  <c r="F116" i="133"/>
  <c r="A117" i="133"/>
  <c r="B117" i="133"/>
  <c r="E117" i="133"/>
  <c r="C117" i="133"/>
  <c r="F117" i="133"/>
  <c r="A118" i="133"/>
  <c r="B118" i="133"/>
  <c r="E118" i="133"/>
  <c r="C118" i="133"/>
  <c r="F118" i="133"/>
  <c r="A119" i="133"/>
  <c r="B119" i="133"/>
  <c r="E119" i="133"/>
  <c r="C119" i="133"/>
  <c r="F119" i="133"/>
  <c r="A120" i="133"/>
  <c r="B120" i="133"/>
  <c r="E120" i="133"/>
  <c r="C120" i="133"/>
  <c r="F120" i="133"/>
  <c r="A121" i="133"/>
  <c r="B121" i="133"/>
  <c r="E121" i="133"/>
  <c r="C121" i="133"/>
  <c r="F121" i="133"/>
  <c r="A122" i="133"/>
  <c r="B122" i="133"/>
  <c r="E122" i="133"/>
  <c r="C122" i="133"/>
  <c r="F122" i="133"/>
  <c r="A123" i="133"/>
  <c r="B123" i="133"/>
  <c r="E123" i="133"/>
  <c r="C123" i="133"/>
  <c r="F123" i="133"/>
  <c r="A124" i="133"/>
  <c r="B124" i="133"/>
  <c r="E124" i="133"/>
  <c r="C124" i="133"/>
  <c r="F124" i="133"/>
  <c r="A125" i="133"/>
  <c r="B125" i="133"/>
  <c r="E125" i="133"/>
  <c r="C125" i="133"/>
  <c r="F125" i="133"/>
  <c r="A126" i="133"/>
  <c r="B126" i="133"/>
  <c r="E126" i="133"/>
  <c r="C126" i="133"/>
  <c r="F126" i="133"/>
  <c r="A127" i="133"/>
  <c r="B127" i="133"/>
  <c r="E127" i="133"/>
  <c r="C127" i="133"/>
  <c r="F127" i="133"/>
  <c r="A128" i="133"/>
  <c r="B128" i="133"/>
  <c r="E128" i="133"/>
  <c r="C128" i="133"/>
  <c r="F128" i="133"/>
  <c r="A129" i="133"/>
  <c r="B129" i="133"/>
  <c r="E129" i="133"/>
  <c r="C129" i="133"/>
  <c r="F129" i="133"/>
  <c r="A130" i="133"/>
  <c r="B130" i="133"/>
  <c r="E130" i="133"/>
  <c r="C130" i="133"/>
  <c r="F130" i="133"/>
  <c r="A131" i="133"/>
  <c r="B131" i="133"/>
  <c r="E131" i="133"/>
  <c r="C131" i="133"/>
  <c r="F131" i="133"/>
  <c r="A132" i="133"/>
  <c r="B132" i="133"/>
  <c r="E132" i="133"/>
  <c r="C132" i="133"/>
  <c r="F132" i="133"/>
  <c r="A133" i="133"/>
  <c r="B133" i="133"/>
  <c r="E133" i="133"/>
  <c r="C133" i="133"/>
  <c r="F133" i="133"/>
  <c r="A134" i="133"/>
  <c r="B134" i="133"/>
  <c r="E134" i="133"/>
  <c r="C134" i="133"/>
  <c r="F134" i="133"/>
  <c r="A135" i="133"/>
  <c r="B135" i="133"/>
  <c r="E135" i="133"/>
  <c r="C135" i="133"/>
  <c r="F135" i="133"/>
  <c r="A136" i="133"/>
  <c r="B136" i="133"/>
  <c r="E136" i="133"/>
  <c r="C136" i="133"/>
  <c r="F136" i="133"/>
  <c r="A137" i="133"/>
  <c r="B137" i="133"/>
  <c r="E137" i="133"/>
  <c r="C137" i="133"/>
  <c r="F137" i="133"/>
  <c r="A138" i="133"/>
  <c r="B138" i="133"/>
  <c r="E138" i="133"/>
  <c r="C138" i="133"/>
  <c r="F138" i="133"/>
  <c r="A139" i="133"/>
  <c r="B139" i="133"/>
  <c r="E139" i="133"/>
  <c r="C139" i="133"/>
  <c r="F139" i="133"/>
  <c r="A140" i="133"/>
  <c r="B140" i="133"/>
  <c r="E140" i="133"/>
  <c r="C140" i="133"/>
  <c r="F140" i="133"/>
  <c r="A141" i="133"/>
  <c r="B141" i="133"/>
  <c r="E141" i="133"/>
  <c r="C141" i="133"/>
  <c r="F141" i="133"/>
  <c r="A142" i="133"/>
  <c r="B142" i="133"/>
  <c r="E142" i="133"/>
  <c r="C142" i="133"/>
  <c r="F142" i="133"/>
  <c r="A143" i="133"/>
  <c r="B143" i="133"/>
  <c r="E143" i="133"/>
  <c r="C143" i="133"/>
  <c r="F143" i="133"/>
  <c r="A144" i="133"/>
  <c r="B144" i="133"/>
  <c r="E144" i="133"/>
  <c r="C144" i="133"/>
  <c r="F144" i="133"/>
  <c r="A145" i="133"/>
  <c r="B145" i="133"/>
  <c r="E145" i="133"/>
  <c r="C145" i="133"/>
  <c r="F145" i="133"/>
  <c r="A146" i="133"/>
  <c r="B146" i="133"/>
  <c r="E146" i="133"/>
  <c r="C146" i="133"/>
  <c r="F146" i="133"/>
  <c r="A147" i="133"/>
  <c r="B147" i="133"/>
  <c r="E147" i="133"/>
  <c r="C147" i="133"/>
  <c r="F147" i="133"/>
  <c r="A148" i="133"/>
  <c r="B148" i="133"/>
  <c r="E148" i="133"/>
  <c r="C148" i="133"/>
  <c r="F148" i="133"/>
  <c r="A149" i="133"/>
  <c r="B149" i="133"/>
  <c r="E149" i="133"/>
  <c r="C149" i="133"/>
  <c r="F149" i="133"/>
  <c r="A150" i="133"/>
  <c r="B150" i="133"/>
  <c r="E150" i="133"/>
  <c r="C150" i="133"/>
  <c r="F150" i="133"/>
  <c r="A151" i="133"/>
  <c r="B151" i="133"/>
  <c r="E151" i="133"/>
  <c r="C151" i="133"/>
  <c r="F151" i="133"/>
  <c r="A152" i="133"/>
  <c r="B152" i="133"/>
  <c r="E152" i="133"/>
  <c r="C152" i="133"/>
  <c r="F152" i="133"/>
  <c r="A153" i="133"/>
  <c r="B153" i="133"/>
  <c r="E153" i="133"/>
  <c r="C153" i="133"/>
  <c r="F153" i="133"/>
  <c r="A154" i="133"/>
  <c r="B154" i="133"/>
  <c r="E154" i="133"/>
  <c r="C154" i="133"/>
  <c r="F154" i="133"/>
  <c r="A155" i="133"/>
  <c r="B155" i="133"/>
  <c r="E155" i="133"/>
  <c r="C155" i="133"/>
  <c r="F155" i="133"/>
  <c r="A156" i="133"/>
  <c r="B156" i="133"/>
  <c r="E156" i="133"/>
  <c r="C156" i="133"/>
  <c r="F156" i="133"/>
  <c r="A157" i="133"/>
  <c r="B157" i="133"/>
  <c r="E157" i="133"/>
  <c r="C157" i="133"/>
  <c r="F157" i="133"/>
  <c r="A158" i="133"/>
  <c r="B158" i="133"/>
  <c r="E158" i="133"/>
  <c r="C158" i="133"/>
  <c r="F158" i="133"/>
  <c r="A159" i="133"/>
  <c r="B159" i="133"/>
  <c r="E159" i="133"/>
  <c r="C159" i="133"/>
  <c r="F159" i="133"/>
  <c r="A160" i="133"/>
  <c r="B160" i="133"/>
  <c r="E160" i="133"/>
  <c r="C160" i="133"/>
  <c r="F160" i="133"/>
  <c r="A161" i="133"/>
  <c r="B161" i="133"/>
  <c r="E161" i="133"/>
  <c r="C161" i="133"/>
  <c r="F161" i="133"/>
  <c r="A162" i="133"/>
  <c r="B162" i="133"/>
  <c r="E162" i="133"/>
  <c r="C162" i="133"/>
  <c r="F162" i="133"/>
  <c r="A163" i="133"/>
  <c r="B163" i="133"/>
  <c r="E163" i="133"/>
  <c r="C163" i="133"/>
  <c r="F163" i="133"/>
  <c r="A164" i="133"/>
  <c r="B164" i="133"/>
  <c r="E164" i="133"/>
  <c r="C164" i="133"/>
  <c r="F164" i="133"/>
  <c r="A165" i="133"/>
  <c r="B165" i="133"/>
  <c r="E165" i="133"/>
  <c r="C165" i="133"/>
  <c r="F165" i="133"/>
  <c r="A166" i="133"/>
  <c r="B166" i="133"/>
  <c r="E166" i="133"/>
  <c r="C166" i="133"/>
  <c r="F166" i="133"/>
  <c r="A167" i="133"/>
  <c r="B167" i="133"/>
  <c r="E167" i="133"/>
  <c r="C167" i="133"/>
  <c r="F167" i="133"/>
  <c r="A168" i="133"/>
  <c r="B168" i="133"/>
  <c r="E168" i="133"/>
  <c r="C168" i="133"/>
  <c r="F168" i="133"/>
  <c r="A169" i="133"/>
  <c r="B169" i="133"/>
  <c r="E169" i="133"/>
  <c r="C169" i="133"/>
  <c r="F169" i="133"/>
  <c r="A170" i="133"/>
  <c r="B170" i="133"/>
  <c r="E170" i="133"/>
  <c r="C170" i="133"/>
  <c r="F170" i="133"/>
  <c r="A171" i="133"/>
  <c r="B171" i="133"/>
  <c r="E171" i="133"/>
  <c r="C171" i="133"/>
  <c r="F171" i="133"/>
  <c r="A172" i="133"/>
  <c r="B172" i="133"/>
  <c r="E172" i="133"/>
  <c r="C172" i="133"/>
  <c r="F172" i="133"/>
  <c r="A173" i="133"/>
  <c r="B173" i="133"/>
  <c r="E173" i="133"/>
  <c r="C173" i="133"/>
  <c r="F173" i="133"/>
  <c r="A174" i="133"/>
  <c r="B174" i="133"/>
  <c r="E174" i="133"/>
  <c r="C174" i="133"/>
  <c r="F174" i="133"/>
  <c r="A175" i="133"/>
  <c r="B175" i="133"/>
  <c r="E175" i="133"/>
  <c r="C175" i="133"/>
  <c r="F175" i="133"/>
  <c r="A176" i="133"/>
  <c r="B176" i="133"/>
  <c r="E176" i="133"/>
  <c r="C176" i="133"/>
  <c r="F176" i="133"/>
  <c r="A177" i="133"/>
  <c r="B177" i="133"/>
  <c r="E177" i="133"/>
  <c r="C177" i="133"/>
  <c r="F177" i="133"/>
  <c r="A178" i="133"/>
  <c r="B178" i="133"/>
  <c r="E178" i="133"/>
  <c r="C178" i="133"/>
  <c r="F178" i="133"/>
  <c r="A179" i="133"/>
  <c r="B179" i="133"/>
  <c r="E179" i="133"/>
  <c r="C179" i="133"/>
  <c r="F179" i="133"/>
  <c r="A180" i="133"/>
  <c r="B180" i="133"/>
  <c r="E180" i="133"/>
  <c r="C180" i="133"/>
  <c r="F180" i="133"/>
  <c r="A181" i="133"/>
  <c r="B181" i="133"/>
  <c r="E181" i="133"/>
  <c r="C181" i="133"/>
  <c r="F181" i="133"/>
  <c r="A182" i="133"/>
  <c r="B182" i="133"/>
  <c r="E182" i="133"/>
  <c r="C182" i="133"/>
  <c r="F182" i="133"/>
  <c r="A183" i="133"/>
  <c r="B183" i="133"/>
  <c r="E183" i="133"/>
  <c r="C183" i="133"/>
  <c r="F183" i="133"/>
  <c r="A184" i="133"/>
  <c r="B184" i="133"/>
  <c r="E184" i="133"/>
  <c r="C184" i="133"/>
  <c r="F184" i="133"/>
  <c r="A185" i="133"/>
  <c r="B185" i="133"/>
  <c r="E185" i="133"/>
  <c r="C185" i="133"/>
  <c r="F185" i="133"/>
  <c r="A186" i="133"/>
  <c r="B186" i="133"/>
  <c r="E186" i="133"/>
  <c r="C186" i="133"/>
  <c r="F186" i="133"/>
  <c r="A187" i="133"/>
  <c r="B187" i="133"/>
  <c r="E187" i="133"/>
  <c r="C187" i="133"/>
  <c r="F187" i="133"/>
  <c r="A188" i="133"/>
  <c r="B188" i="133"/>
  <c r="E188" i="133"/>
  <c r="C188" i="133"/>
  <c r="F188" i="133"/>
  <c r="A189" i="133"/>
  <c r="B189" i="133"/>
  <c r="E189" i="133"/>
  <c r="C189" i="133"/>
  <c r="F189" i="133"/>
  <c r="A190" i="133"/>
  <c r="B190" i="133"/>
  <c r="E190" i="133"/>
  <c r="C190" i="133"/>
  <c r="F190" i="133"/>
  <c r="A191" i="133"/>
  <c r="B191" i="133"/>
  <c r="E191" i="133"/>
  <c r="C191" i="133"/>
  <c r="F191" i="133"/>
  <c r="A192" i="133"/>
  <c r="B192" i="133"/>
  <c r="E192" i="133"/>
  <c r="C192" i="133"/>
  <c r="F192" i="133"/>
  <c r="A193" i="133"/>
  <c r="B193" i="133"/>
  <c r="E193" i="133"/>
  <c r="C193" i="133"/>
  <c r="F193" i="133"/>
  <c r="A194" i="133"/>
  <c r="B194" i="133"/>
  <c r="E194" i="133"/>
  <c r="C194" i="133"/>
  <c r="F194" i="133"/>
  <c r="A195" i="133"/>
  <c r="B195" i="133"/>
  <c r="E195" i="133"/>
  <c r="C195" i="133"/>
  <c r="F195" i="133"/>
  <c r="A196" i="133"/>
  <c r="B196" i="133"/>
  <c r="E196" i="133"/>
  <c r="C196" i="133"/>
  <c r="F196" i="133"/>
  <c r="A197" i="133"/>
  <c r="B197" i="133"/>
  <c r="E197" i="133"/>
  <c r="C197" i="133"/>
  <c r="F197" i="133"/>
  <c r="A198" i="133"/>
  <c r="B198" i="133"/>
  <c r="E198" i="133"/>
  <c r="C198" i="133"/>
  <c r="F198" i="133"/>
  <c r="A199" i="133"/>
  <c r="B199" i="133"/>
  <c r="E199" i="133"/>
  <c r="C199" i="133"/>
  <c r="F199" i="133"/>
  <c r="A200" i="133"/>
  <c r="B200" i="133"/>
  <c r="E200" i="133"/>
  <c r="C200" i="133"/>
  <c r="F200" i="133"/>
  <c r="A201" i="133"/>
  <c r="B201" i="133"/>
  <c r="E201" i="133"/>
  <c r="C201" i="133"/>
  <c r="F201" i="133"/>
  <c r="A202" i="133"/>
  <c r="B202" i="133"/>
  <c r="E202" i="133"/>
  <c r="C202" i="133"/>
  <c r="F202" i="133"/>
  <c r="A203" i="133"/>
  <c r="B203" i="133"/>
  <c r="E203" i="133"/>
  <c r="C203" i="133"/>
  <c r="F203" i="133"/>
  <c r="A204" i="133"/>
  <c r="B204" i="133"/>
  <c r="E204" i="133"/>
  <c r="C204" i="133"/>
  <c r="F204" i="133"/>
  <c r="A205" i="133"/>
  <c r="B205" i="133"/>
  <c r="E205" i="133"/>
  <c r="C205" i="133"/>
  <c r="F205" i="133"/>
  <c r="A206" i="133"/>
  <c r="B206" i="133"/>
  <c r="E206" i="133"/>
  <c r="C206" i="133"/>
  <c r="F206" i="133"/>
  <c r="A207" i="133"/>
  <c r="B207" i="133"/>
  <c r="E207" i="133"/>
  <c r="C207" i="133"/>
  <c r="F207" i="133"/>
  <c r="L5" i="132"/>
  <c r="O5" i="132"/>
  <c r="O114" i="132" s="1"/>
  <c r="R5" i="132"/>
  <c r="U5" i="132"/>
  <c r="X5" i="132"/>
  <c r="A8" i="132"/>
  <c r="F8" i="132" s="1"/>
  <c r="B8" i="132"/>
  <c r="C8" i="132"/>
  <c r="I8" i="132"/>
  <c r="J8" i="132"/>
  <c r="A9" i="132"/>
  <c r="B9" i="132"/>
  <c r="C9" i="132"/>
  <c r="H9" i="132"/>
  <c r="A10" i="132"/>
  <c r="B10" i="132"/>
  <c r="C10" i="132"/>
  <c r="A11" i="132"/>
  <c r="B11" i="132"/>
  <c r="C11" i="132"/>
  <c r="A12" i="132"/>
  <c r="B12" i="132"/>
  <c r="C12" i="132"/>
  <c r="A13" i="132"/>
  <c r="B13" i="132"/>
  <c r="C13" i="132"/>
  <c r="A14" i="132"/>
  <c r="B14" i="132"/>
  <c r="C14" i="132"/>
  <c r="A15" i="132"/>
  <c r="B15" i="132"/>
  <c r="C15" i="132"/>
  <c r="A16" i="132"/>
  <c r="B16" i="132"/>
  <c r="C16" i="132"/>
  <c r="A17" i="132"/>
  <c r="B17" i="132"/>
  <c r="C17" i="132"/>
  <c r="A18" i="132"/>
  <c r="B18" i="132"/>
  <c r="C18" i="132"/>
  <c r="A19" i="132"/>
  <c r="B19" i="132"/>
  <c r="C19" i="132"/>
  <c r="A20" i="132"/>
  <c r="B20" i="132"/>
  <c r="C20" i="132"/>
  <c r="A21" i="132"/>
  <c r="B21" i="132"/>
  <c r="C21" i="132"/>
  <c r="A22" i="132"/>
  <c r="B22" i="132"/>
  <c r="C22" i="132"/>
  <c r="A23" i="132"/>
  <c r="B23" i="132"/>
  <c r="C23" i="132"/>
  <c r="A24" i="132"/>
  <c r="B24" i="132"/>
  <c r="C24" i="132"/>
  <c r="A25" i="132"/>
  <c r="B25" i="132"/>
  <c r="C25" i="132"/>
  <c r="A26" i="132"/>
  <c r="B26" i="132"/>
  <c r="C26" i="132"/>
  <c r="A27" i="132"/>
  <c r="B27" i="132"/>
  <c r="C27" i="132"/>
  <c r="A28" i="132"/>
  <c r="B28" i="132"/>
  <c r="C28" i="132"/>
  <c r="A29" i="132"/>
  <c r="B29" i="132"/>
  <c r="C29" i="132"/>
  <c r="A30" i="132"/>
  <c r="B30" i="132"/>
  <c r="C30" i="132"/>
  <c r="A31" i="132"/>
  <c r="B31" i="132"/>
  <c r="C31" i="132"/>
  <c r="A32" i="132"/>
  <c r="B32" i="132"/>
  <c r="C32" i="132"/>
  <c r="A33" i="132"/>
  <c r="B33" i="132"/>
  <c r="C33" i="132"/>
  <c r="A34" i="132"/>
  <c r="B34" i="132"/>
  <c r="C34" i="132"/>
  <c r="A35" i="132"/>
  <c r="B35" i="132"/>
  <c r="C35" i="132"/>
  <c r="A36" i="132"/>
  <c r="B36" i="132"/>
  <c r="C36" i="132"/>
  <c r="A37" i="132"/>
  <c r="B37" i="132"/>
  <c r="C37" i="132"/>
  <c r="A38" i="132"/>
  <c r="B38" i="132"/>
  <c r="C38" i="132"/>
  <c r="A39" i="132"/>
  <c r="B39" i="132"/>
  <c r="C39" i="132"/>
  <c r="A40" i="132"/>
  <c r="B40" i="132"/>
  <c r="C40" i="132"/>
  <c r="A41" i="132"/>
  <c r="B41" i="132"/>
  <c r="C41" i="132"/>
  <c r="A42" i="132"/>
  <c r="B42" i="132"/>
  <c r="C42" i="132"/>
  <c r="A43" i="132"/>
  <c r="B43" i="132"/>
  <c r="C43" i="132"/>
  <c r="A44" i="132"/>
  <c r="B44" i="132"/>
  <c r="C44" i="132"/>
  <c r="A45" i="132"/>
  <c r="B45" i="132"/>
  <c r="C45" i="132"/>
  <c r="A46" i="132"/>
  <c r="B46" i="132"/>
  <c r="C46" i="132"/>
  <c r="A47" i="132"/>
  <c r="F47" i="132" s="1"/>
  <c r="B47" i="132"/>
  <c r="C47" i="132"/>
  <c r="A48" i="132"/>
  <c r="B48" i="132"/>
  <c r="C48" i="132"/>
  <c r="A49" i="132"/>
  <c r="F49" i="132" s="1"/>
  <c r="B49" i="132"/>
  <c r="C49" i="132"/>
  <c r="A50" i="132"/>
  <c r="B50" i="132"/>
  <c r="C50" i="132"/>
  <c r="A51" i="132"/>
  <c r="F51" i="132" s="1"/>
  <c r="B51" i="132"/>
  <c r="C51" i="132"/>
  <c r="A52" i="132"/>
  <c r="B52" i="132"/>
  <c r="C52" i="132"/>
  <c r="A53" i="132"/>
  <c r="B53" i="132"/>
  <c r="C53" i="132"/>
  <c r="A54" i="132"/>
  <c r="B54" i="132"/>
  <c r="C54" i="132"/>
  <c r="A55" i="132"/>
  <c r="F55" i="132" s="1"/>
  <c r="B55" i="132"/>
  <c r="C55" i="132"/>
  <c r="A56" i="132"/>
  <c r="B56" i="132"/>
  <c r="C56" i="132"/>
  <c r="A57" i="132"/>
  <c r="B57" i="132"/>
  <c r="C57" i="132"/>
  <c r="A58" i="132"/>
  <c r="B58" i="132"/>
  <c r="C58" i="132"/>
  <c r="A59" i="132"/>
  <c r="B59" i="132"/>
  <c r="C59" i="132"/>
  <c r="A60" i="132"/>
  <c r="B60" i="132"/>
  <c r="C60" i="132"/>
  <c r="A61" i="132"/>
  <c r="E61" i="132" s="1"/>
  <c r="B61" i="132"/>
  <c r="C61" i="132"/>
  <c r="A62" i="132"/>
  <c r="B62" i="132"/>
  <c r="C62" i="132"/>
  <c r="A63" i="132"/>
  <c r="B63" i="132"/>
  <c r="C63" i="132"/>
  <c r="A64" i="132"/>
  <c r="B64" i="132"/>
  <c r="C64" i="132"/>
  <c r="A65" i="132"/>
  <c r="B65" i="132"/>
  <c r="C65" i="132"/>
  <c r="A66" i="132"/>
  <c r="B66" i="132"/>
  <c r="C66" i="132"/>
  <c r="A67" i="132"/>
  <c r="B67" i="132"/>
  <c r="C67" i="132"/>
  <c r="A68" i="132"/>
  <c r="B68" i="132"/>
  <c r="C68" i="132"/>
  <c r="A69" i="132"/>
  <c r="B69" i="132"/>
  <c r="C69" i="132"/>
  <c r="A70" i="132"/>
  <c r="B70" i="132"/>
  <c r="C70" i="132"/>
  <c r="A71" i="132"/>
  <c r="B71" i="132"/>
  <c r="C71" i="132"/>
  <c r="A72" i="132"/>
  <c r="B72" i="132"/>
  <c r="C72" i="132"/>
  <c r="A73" i="132"/>
  <c r="B73" i="132"/>
  <c r="C73" i="132"/>
  <c r="A74" i="132"/>
  <c r="B74" i="132"/>
  <c r="C74" i="132"/>
  <c r="A75" i="132"/>
  <c r="B75" i="132"/>
  <c r="C75" i="132"/>
  <c r="A76" i="132"/>
  <c r="B76" i="132"/>
  <c r="C76" i="132"/>
  <c r="A77" i="132"/>
  <c r="E77" i="132" s="1"/>
  <c r="B77" i="132"/>
  <c r="C77" i="132"/>
  <c r="A78" i="132"/>
  <c r="B78" i="132"/>
  <c r="C78" i="132"/>
  <c r="A79" i="132"/>
  <c r="B79" i="132"/>
  <c r="C79" i="132"/>
  <c r="A80" i="132"/>
  <c r="B80" i="132"/>
  <c r="C80" i="132"/>
  <c r="A81" i="132"/>
  <c r="B81" i="132"/>
  <c r="C81" i="132"/>
  <c r="A82" i="132"/>
  <c r="B82" i="132"/>
  <c r="C82" i="132"/>
  <c r="A83" i="132"/>
  <c r="B83" i="132"/>
  <c r="C83" i="132"/>
  <c r="A84" i="132"/>
  <c r="B84" i="132"/>
  <c r="C84" i="132"/>
  <c r="I84" i="132"/>
  <c r="J84" i="132"/>
  <c r="A85" i="132"/>
  <c r="B85" i="132"/>
  <c r="C85" i="132"/>
  <c r="H85" i="132"/>
  <c r="I85" i="132"/>
  <c r="A86" i="132"/>
  <c r="B86" i="132"/>
  <c r="C86" i="132"/>
  <c r="A87" i="132"/>
  <c r="B87" i="132"/>
  <c r="C87" i="132"/>
  <c r="A88" i="132"/>
  <c r="B88" i="132"/>
  <c r="C88" i="132"/>
  <c r="A89" i="132"/>
  <c r="B89" i="132"/>
  <c r="C89" i="132"/>
  <c r="A90" i="132"/>
  <c r="B90" i="132"/>
  <c r="C90" i="132"/>
  <c r="A91" i="132"/>
  <c r="B91" i="132"/>
  <c r="C91" i="132"/>
  <c r="A92" i="132"/>
  <c r="B92" i="132"/>
  <c r="C92" i="132"/>
  <c r="A93" i="132"/>
  <c r="B93" i="132"/>
  <c r="C93" i="132"/>
  <c r="A94" i="132"/>
  <c r="B94" i="132"/>
  <c r="C94" i="132"/>
  <c r="A95" i="132"/>
  <c r="B95" i="132"/>
  <c r="C95" i="132"/>
  <c r="A96" i="132"/>
  <c r="B96" i="132"/>
  <c r="C96" i="132"/>
  <c r="A97" i="132"/>
  <c r="B97" i="132"/>
  <c r="C97" i="132"/>
  <c r="A98" i="132"/>
  <c r="B98" i="132"/>
  <c r="C98" i="132"/>
  <c r="A99" i="132"/>
  <c r="B99" i="132"/>
  <c r="C99" i="132"/>
  <c r="A100" i="132"/>
  <c r="B100" i="132"/>
  <c r="C100" i="132"/>
  <c r="A101" i="132"/>
  <c r="B101" i="132"/>
  <c r="C101" i="132"/>
  <c r="A102" i="132"/>
  <c r="B102" i="132"/>
  <c r="C102" i="132"/>
  <c r="A103" i="132"/>
  <c r="B103" i="132"/>
  <c r="C103" i="132"/>
  <c r="A104" i="132"/>
  <c r="E104" i="132" s="1"/>
  <c r="B104" i="132"/>
  <c r="C104" i="132"/>
  <c r="A105" i="132"/>
  <c r="B105" i="132"/>
  <c r="C105" i="132"/>
  <c r="A106" i="132"/>
  <c r="B106" i="132"/>
  <c r="C106" i="132"/>
  <c r="A107" i="132"/>
  <c r="B107" i="132"/>
  <c r="C107" i="132"/>
  <c r="A108" i="132"/>
  <c r="B108" i="132"/>
  <c r="C108" i="132"/>
  <c r="A109" i="132"/>
  <c r="B109" i="132"/>
  <c r="C109" i="132"/>
  <c r="A110" i="132"/>
  <c r="B110" i="132"/>
  <c r="C110" i="132"/>
  <c r="A111" i="132"/>
  <c r="B111" i="132"/>
  <c r="C111" i="132"/>
  <c r="A112" i="132"/>
  <c r="B112" i="132"/>
  <c r="C112" i="132"/>
  <c r="A113" i="132"/>
  <c r="F113" i="132" s="1"/>
  <c r="B113" i="132"/>
  <c r="C113" i="132"/>
  <c r="A114" i="132"/>
  <c r="B114" i="132"/>
  <c r="C114" i="132"/>
  <c r="A115" i="132"/>
  <c r="B115" i="132"/>
  <c r="C115" i="132"/>
  <c r="A116" i="132"/>
  <c r="E116" i="132" s="1"/>
  <c r="B116" i="132"/>
  <c r="C116" i="132"/>
  <c r="A117" i="132"/>
  <c r="B117" i="132"/>
  <c r="C117" i="132"/>
  <c r="A118" i="132"/>
  <c r="B118" i="132"/>
  <c r="C118" i="132"/>
  <c r="A119" i="132"/>
  <c r="B119" i="132"/>
  <c r="C119" i="132"/>
  <c r="A120" i="132"/>
  <c r="F120" i="132" s="1"/>
  <c r="B120" i="132"/>
  <c r="C120" i="132"/>
  <c r="A121" i="132"/>
  <c r="B121" i="132"/>
  <c r="C121" i="132"/>
  <c r="A122" i="132"/>
  <c r="B122" i="132"/>
  <c r="C122" i="132"/>
  <c r="A123" i="132"/>
  <c r="B123" i="132"/>
  <c r="C123" i="132"/>
  <c r="A124" i="132"/>
  <c r="E124" i="132" s="1"/>
  <c r="B124" i="132"/>
  <c r="C124" i="132"/>
  <c r="A125" i="132"/>
  <c r="B125" i="132"/>
  <c r="C125" i="132"/>
  <c r="A126" i="132"/>
  <c r="B126" i="132"/>
  <c r="C126" i="132"/>
  <c r="A127" i="132"/>
  <c r="B127" i="132"/>
  <c r="C127" i="132"/>
  <c r="A128" i="132"/>
  <c r="F128" i="132"/>
  <c r="B128" i="132"/>
  <c r="C128" i="132"/>
  <c r="A129" i="132"/>
  <c r="F129" i="132" s="1"/>
  <c r="B129" i="132"/>
  <c r="C129" i="132"/>
  <c r="A130" i="132"/>
  <c r="B130" i="132"/>
  <c r="C130" i="132"/>
  <c r="A131" i="132"/>
  <c r="B131" i="132"/>
  <c r="C131" i="132"/>
  <c r="A132" i="132"/>
  <c r="B132" i="132"/>
  <c r="C132" i="132"/>
  <c r="A133" i="132"/>
  <c r="B133" i="132"/>
  <c r="C133" i="132"/>
  <c r="A134" i="132"/>
  <c r="B134" i="132"/>
  <c r="C134" i="132"/>
  <c r="A135" i="132"/>
  <c r="B135" i="132"/>
  <c r="C135" i="132"/>
  <c r="A136" i="132"/>
  <c r="B136" i="132"/>
  <c r="C136" i="132"/>
  <c r="A137" i="132"/>
  <c r="B137" i="132"/>
  <c r="C137" i="132"/>
  <c r="A138" i="132"/>
  <c r="B138" i="132"/>
  <c r="C138" i="132"/>
  <c r="A139" i="132"/>
  <c r="B139" i="132"/>
  <c r="C139" i="132"/>
  <c r="A140" i="132"/>
  <c r="B140" i="132"/>
  <c r="C140" i="132"/>
  <c r="A141" i="132"/>
  <c r="B141" i="132"/>
  <c r="C141" i="132"/>
  <c r="A142" i="132"/>
  <c r="B142" i="132"/>
  <c r="C142" i="132"/>
  <c r="A143" i="132"/>
  <c r="B143" i="132"/>
  <c r="C143" i="132"/>
  <c r="A144" i="132"/>
  <c r="F144" i="132" s="1"/>
  <c r="B144" i="132"/>
  <c r="C144" i="132"/>
  <c r="A145" i="132"/>
  <c r="B145" i="132"/>
  <c r="C145" i="132"/>
  <c r="A146" i="132"/>
  <c r="B146" i="132"/>
  <c r="C146" i="132"/>
  <c r="A147" i="132"/>
  <c r="B147" i="132"/>
  <c r="C147" i="132"/>
  <c r="A148" i="132"/>
  <c r="B148" i="132"/>
  <c r="C148" i="132"/>
  <c r="A149" i="132"/>
  <c r="B149" i="132"/>
  <c r="C149" i="132"/>
  <c r="A150" i="132"/>
  <c r="B150" i="132"/>
  <c r="C150" i="132"/>
  <c r="A151" i="132"/>
  <c r="B151" i="132"/>
  <c r="C151" i="132"/>
  <c r="A152" i="132"/>
  <c r="E152" i="132" s="1"/>
  <c r="B152" i="132"/>
  <c r="C152" i="132"/>
  <c r="A153" i="132"/>
  <c r="B153" i="132"/>
  <c r="C153" i="132"/>
  <c r="A154" i="132"/>
  <c r="E154" i="132" s="1"/>
  <c r="B154" i="132"/>
  <c r="C154" i="132"/>
  <c r="A155" i="132"/>
  <c r="B155" i="132"/>
  <c r="C155" i="132"/>
  <c r="A156" i="132"/>
  <c r="E156" i="132"/>
  <c r="B156" i="132"/>
  <c r="C156" i="132"/>
  <c r="A157" i="132"/>
  <c r="B157" i="132"/>
  <c r="C157" i="132"/>
  <c r="A158" i="132"/>
  <c r="F158" i="132" s="1"/>
  <c r="B158" i="132"/>
  <c r="C158" i="132"/>
  <c r="A159" i="132"/>
  <c r="B159" i="132"/>
  <c r="C159" i="132"/>
  <c r="A160" i="132"/>
  <c r="E160" i="132" s="1"/>
  <c r="B160" i="132"/>
  <c r="C160" i="132"/>
  <c r="A161" i="132"/>
  <c r="B161" i="132"/>
  <c r="C161" i="132"/>
  <c r="A162" i="132"/>
  <c r="B162" i="132"/>
  <c r="C162" i="132"/>
  <c r="A163" i="132"/>
  <c r="B163" i="132"/>
  <c r="C163" i="132"/>
  <c r="A164" i="132"/>
  <c r="B164" i="132"/>
  <c r="C164" i="132"/>
  <c r="A165" i="132"/>
  <c r="B165" i="132"/>
  <c r="C165" i="132"/>
  <c r="A166" i="132"/>
  <c r="B166" i="132"/>
  <c r="C166" i="132"/>
  <c r="A167" i="132"/>
  <c r="B167" i="132"/>
  <c r="C167" i="132"/>
  <c r="A168" i="132"/>
  <c r="E168" i="132" s="1"/>
  <c r="B168" i="132"/>
  <c r="C168" i="132"/>
  <c r="A169" i="132"/>
  <c r="B169" i="132"/>
  <c r="C169" i="132"/>
  <c r="A170" i="132"/>
  <c r="E170" i="132" s="1"/>
  <c r="B170" i="132"/>
  <c r="C170" i="132"/>
  <c r="A171" i="132"/>
  <c r="B171" i="132"/>
  <c r="C171" i="132"/>
  <c r="A172" i="132"/>
  <c r="F172" i="132" s="1"/>
  <c r="B172" i="132"/>
  <c r="C172" i="132"/>
  <c r="A173" i="132"/>
  <c r="B173" i="132"/>
  <c r="C173" i="132"/>
  <c r="A174" i="132"/>
  <c r="B174" i="132"/>
  <c r="C174" i="132"/>
  <c r="A175" i="132"/>
  <c r="B175" i="132"/>
  <c r="C175" i="132"/>
  <c r="A176" i="132"/>
  <c r="B176" i="132"/>
  <c r="C176" i="132"/>
  <c r="A177" i="132"/>
  <c r="E177" i="132" s="1"/>
  <c r="B177" i="132"/>
  <c r="C177" i="132"/>
  <c r="A178" i="132"/>
  <c r="B178" i="132"/>
  <c r="C178" i="132"/>
  <c r="A179" i="132"/>
  <c r="F179" i="132" s="1"/>
  <c r="B179" i="132"/>
  <c r="C179" i="132"/>
  <c r="A180" i="132"/>
  <c r="F180" i="132" s="1"/>
  <c r="B180" i="132"/>
  <c r="C180" i="132"/>
  <c r="A181" i="132"/>
  <c r="B181" i="132"/>
  <c r="C181" i="132"/>
  <c r="A182" i="132"/>
  <c r="B182" i="132"/>
  <c r="C182" i="132"/>
  <c r="A183" i="132"/>
  <c r="B183" i="132"/>
  <c r="C183" i="132"/>
  <c r="A184" i="132"/>
  <c r="E184" i="132" s="1"/>
  <c r="B184" i="132"/>
  <c r="C184" i="132"/>
  <c r="A185" i="132"/>
  <c r="B185" i="132"/>
  <c r="C185" i="132"/>
  <c r="A186" i="132"/>
  <c r="B186" i="132"/>
  <c r="C186" i="132"/>
  <c r="A187" i="132"/>
  <c r="B187" i="132"/>
  <c r="C187" i="132"/>
  <c r="A188" i="132"/>
  <c r="B188" i="132"/>
  <c r="C188" i="132"/>
  <c r="A189" i="132"/>
  <c r="B189" i="132"/>
  <c r="C189" i="132"/>
  <c r="A190" i="132"/>
  <c r="B190" i="132"/>
  <c r="C190" i="132"/>
  <c r="A191" i="132"/>
  <c r="B191" i="132"/>
  <c r="C191" i="132"/>
  <c r="A192" i="132"/>
  <c r="B192" i="132"/>
  <c r="C192" i="132"/>
  <c r="A193" i="132"/>
  <c r="B193" i="132"/>
  <c r="C193" i="132"/>
  <c r="A194" i="132"/>
  <c r="B194" i="132"/>
  <c r="C194" i="132"/>
  <c r="A195" i="132"/>
  <c r="B195" i="132"/>
  <c r="C195" i="132"/>
  <c r="A196" i="132"/>
  <c r="E196" i="132" s="1"/>
  <c r="B196" i="132"/>
  <c r="C196" i="132"/>
  <c r="A197" i="132"/>
  <c r="B197" i="132"/>
  <c r="C197" i="132"/>
  <c r="A198" i="132"/>
  <c r="B198" i="132"/>
  <c r="C198" i="132"/>
  <c r="A199" i="132"/>
  <c r="B199" i="132"/>
  <c r="C199" i="132"/>
  <c r="A200" i="132"/>
  <c r="E200" i="132"/>
  <c r="B200" i="132"/>
  <c r="C200" i="132"/>
  <c r="A201" i="132"/>
  <c r="B201" i="132"/>
  <c r="C201" i="132"/>
  <c r="A202" i="132"/>
  <c r="E202" i="132" s="1"/>
  <c r="B202" i="132"/>
  <c r="C202" i="132"/>
  <c r="A203" i="132"/>
  <c r="B203" i="132"/>
  <c r="C203" i="132"/>
  <c r="A204" i="132"/>
  <c r="B204" i="132"/>
  <c r="C204" i="132"/>
  <c r="A205" i="132"/>
  <c r="B205" i="132"/>
  <c r="C205" i="132"/>
  <c r="A206" i="132"/>
  <c r="E206" i="132"/>
  <c r="B206" i="132"/>
  <c r="C206" i="132"/>
  <c r="A207" i="132"/>
  <c r="B207" i="132"/>
  <c r="C207" i="132"/>
  <c r="M5" i="174"/>
  <c r="P5" i="174"/>
  <c r="S5" i="174"/>
  <c r="T15" i="174" s="1"/>
  <c r="V5" i="174"/>
  <c r="Y5" i="174"/>
  <c r="A8" i="174"/>
  <c r="B8" i="174"/>
  <c r="C8" i="174"/>
  <c r="A9" i="174"/>
  <c r="D9" i="174" s="1"/>
  <c r="F9" i="174" s="1"/>
  <c r="B9" i="174"/>
  <c r="C9" i="174"/>
  <c r="A10" i="174"/>
  <c r="D10" i="174" s="1"/>
  <c r="F10" i="174" s="1"/>
  <c r="B10" i="174"/>
  <c r="C10" i="174"/>
  <c r="A11" i="174"/>
  <c r="D11" i="174" s="1"/>
  <c r="F11" i="174" s="1"/>
  <c r="B11" i="174"/>
  <c r="C11" i="174"/>
  <c r="A12" i="174"/>
  <c r="B12" i="174"/>
  <c r="C12" i="174"/>
  <c r="A13" i="174"/>
  <c r="D13" i="174" s="1"/>
  <c r="F13" i="174" s="1"/>
  <c r="B13" i="174"/>
  <c r="C13" i="174"/>
  <c r="A14" i="174"/>
  <c r="D14" i="174" s="1"/>
  <c r="F14" i="174" s="1"/>
  <c r="B14" i="174"/>
  <c r="C14" i="174"/>
  <c r="A15" i="174"/>
  <c r="D15" i="174" s="1"/>
  <c r="F15" i="174" s="1"/>
  <c r="B15" i="174"/>
  <c r="C15" i="174"/>
  <c r="A16" i="174"/>
  <c r="B16" i="174"/>
  <c r="C16" i="174"/>
  <c r="A17" i="174"/>
  <c r="D17" i="174" s="1"/>
  <c r="F17" i="174" s="1"/>
  <c r="B17" i="174"/>
  <c r="C17" i="174"/>
  <c r="A18" i="174"/>
  <c r="B18" i="174"/>
  <c r="C18" i="174"/>
  <c r="A19" i="174"/>
  <c r="D19" i="174" s="1"/>
  <c r="F19" i="174" s="1"/>
  <c r="B19" i="174"/>
  <c r="C19" i="174"/>
  <c r="A20" i="174"/>
  <c r="B20" i="174"/>
  <c r="C20" i="174"/>
  <c r="A21" i="174"/>
  <c r="D21" i="174" s="1"/>
  <c r="F21" i="174" s="1"/>
  <c r="B21" i="174"/>
  <c r="C21" i="174"/>
  <c r="A22" i="174"/>
  <c r="B22" i="174"/>
  <c r="C22" i="174"/>
  <c r="A23" i="174"/>
  <c r="D23" i="174" s="1"/>
  <c r="F23" i="174" s="1"/>
  <c r="B23" i="174"/>
  <c r="C23" i="174"/>
  <c r="A24" i="174"/>
  <c r="B24" i="174"/>
  <c r="C24" i="174"/>
  <c r="A25" i="174"/>
  <c r="D25" i="174" s="1"/>
  <c r="F25" i="174" s="1"/>
  <c r="B25" i="174"/>
  <c r="C25" i="174"/>
  <c r="A26" i="174"/>
  <c r="D26" i="174" s="1"/>
  <c r="F26" i="174" s="1"/>
  <c r="B26" i="174"/>
  <c r="C26" i="174"/>
  <c r="A27" i="174"/>
  <c r="D27" i="174" s="1"/>
  <c r="F27" i="174" s="1"/>
  <c r="B27" i="174"/>
  <c r="C27" i="174"/>
  <c r="A28" i="174"/>
  <c r="B28" i="174"/>
  <c r="C28" i="174"/>
  <c r="A29" i="174"/>
  <c r="D29" i="174" s="1"/>
  <c r="F29" i="174" s="1"/>
  <c r="B29" i="174"/>
  <c r="C29" i="174"/>
  <c r="A30" i="174"/>
  <c r="D30" i="174" s="1"/>
  <c r="F30" i="174" s="1"/>
  <c r="B30" i="174"/>
  <c r="C30" i="174"/>
  <c r="A31" i="174"/>
  <c r="D31" i="174" s="1"/>
  <c r="F31" i="174" s="1"/>
  <c r="B31" i="174"/>
  <c r="C31" i="174"/>
  <c r="A32" i="174"/>
  <c r="D32" i="174" s="1"/>
  <c r="F32" i="174" s="1"/>
  <c r="B32" i="174"/>
  <c r="C32" i="174"/>
  <c r="A33" i="174"/>
  <c r="B33" i="174"/>
  <c r="C33" i="174"/>
  <c r="A34" i="174"/>
  <c r="B34" i="174"/>
  <c r="C34" i="174"/>
  <c r="A35" i="174"/>
  <c r="D35" i="174" s="1"/>
  <c r="F35" i="174" s="1"/>
  <c r="B35" i="174"/>
  <c r="C35" i="174"/>
  <c r="A36" i="174"/>
  <c r="B36" i="174"/>
  <c r="C36" i="174"/>
  <c r="A37" i="174"/>
  <c r="D37" i="174" s="1"/>
  <c r="F37" i="174" s="1"/>
  <c r="B37" i="174"/>
  <c r="C37" i="174"/>
  <c r="A38" i="174"/>
  <c r="B38" i="174"/>
  <c r="C38" i="174"/>
  <c r="A39" i="174"/>
  <c r="B39" i="174"/>
  <c r="C39" i="174"/>
  <c r="A40" i="174"/>
  <c r="B40" i="174"/>
  <c r="C40" i="174"/>
  <c r="A41" i="174"/>
  <c r="B41" i="174"/>
  <c r="C41" i="174"/>
  <c r="A42" i="174"/>
  <c r="B42" i="174"/>
  <c r="C42" i="174"/>
  <c r="A43" i="174"/>
  <c r="B43" i="174"/>
  <c r="C43" i="174"/>
  <c r="A44" i="174"/>
  <c r="B44" i="174"/>
  <c r="C44" i="174"/>
  <c r="A45" i="174"/>
  <c r="B45" i="174"/>
  <c r="C45" i="174"/>
  <c r="A46" i="174"/>
  <c r="B46" i="174"/>
  <c r="C46" i="174"/>
  <c r="A47" i="174"/>
  <c r="B47" i="174"/>
  <c r="C47" i="174"/>
  <c r="A48" i="174"/>
  <c r="B48" i="174"/>
  <c r="C48" i="174"/>
  <c r="A49" i="174"/>
  <c r="D49" i="174" s="1"/>
  <c r="F49" i="174" s="1"/>
  <c r="B49" i="174"/>
  <c r="C49" i="174"/>
  <c r="A50" i="174"/>
  <c r="B50" i="174"/>
  <c r="C50" i="174"/>
  <c r="A51" i="174"/>
  <c r="B51" i="174"/>
  <c r="C51" i="174"/>
  <c r="A52" i="174"/>
  <c r="B52" i="174"/>
  <c r="C52" i="174"/>
  <c r="A53" i="174"/>
  <c r="D53" i="174" s="1"/>
  <c r="B53" i="174"/>
  <c r="C53" i="174"/>
  <c r="A54" i="174"/>
  <c r="B54" i="174"/>
  <c r="C54" i="174"/>
  <c r="A55" i="174"/>
  <c r="B55" i="174"/>
  <c r="C55" i="174"/>
  <c r="A56" i="174"/>
  <c r="B56" i="174"/>
  <c r="C56" i="174"/>
  <c r="A57" i="174"/>
  <c r="D57" i="174" s="1"/>
  <c r="B57" i="174"/>
  <c r="C57" i="174"/>
  <c r="A58" i="174"/>
  <c r="B58" i="174"/>
  <c r="C58" i="174"/>
  <c r="A59" i="174"/>
  <c r="B59" i="174"/>
  <c r="C59" i="174"/>
  <c r="A60" i="174"/>
  <c r="B60" i="174"/>
  <c r="C60" i="174"/>
  <c r="A61" i="174"/>
  <c r="B61" i="174"/>
  <c r="C61" i="174"/>
  <c r="A62" i="174"/>
  <c r="B62" i="174"/>
  <c r="C62" i="174"/>
  <c r="A63" i="174"/>
  <c r="B63" i="174"/>
  <c r="C63" i="174"/>
  <c r="A64" i="174"/>
  <c r="B64" i="174"/>
  <c r="C64" i="174"/>
  <c r="A65" i="174"/>
  <c r="D65" i="174" s="1"/>
  <c r="B65" i="174"/>
  <c r="C65" i="174"/>
  <c r="A66" i="174"/>
  <c r="B66" i="174"/>
  <c r="C66" i="174"/>
  <c r="A67" i="174"/>
  <c r="B67" i="174"/>
  <c r="C67" i="174"/>
  <c r="A68" i="174"/>
  <c r="B68" i="174"/>
  <c r="C68" i="174"/>
  <c r="A69" i="174"/>
  <c r="B69" i="174"/>
  <c r="C69" i="174"/>
  <c r="A70" i="174"/>
  <c r="B70" i="174"/>
  <c r="C70" i="174"/>
  <c r="A71" i="174"/>
  <c r="B71" i="174"/>
  <c r="C71" i="174"/>
  <c r="A72" i="174"/>
  <c r="B72" i="174"/>
  <c r="C72" i="174"/>
  <c r="A73" i="174"/>
  <c r="D73" i="174" s="1"/>
  <c r="B73" i="174"/>
  <c r="C73" i="174"/>
  <c r="A74" i="174"/>
  <c r="B74" i="174"/>
  <c r="C74" i="174"/>
  <c r="A75" i="174"/>
  <c r="B75" i="174"/>
  <c r="C75" i="174"/>
  <c r="A76" i="174"/>
  <c r="B76" i="174"/>
  <c r="C76" i="174"/>
  <c r="A77" i="174"/>
  <c r="B77" i="174"/>
  <c r="C77" i="174"/>
  <c r="A78" i="174"/>
  <c r="D78" i="174" s="1"/>
  <c r="F78" i="174" s="1"/>
  <c r="B78" i="174"/>
  <c r="C78" i="174"/>
  <c r="A79" i="174"/>
  <c r="D79" i="174" s="1"/>
  <c r="B79" i="174"/>
  <c r="C79" i="174"/>
  <c r="A80" i="174"/>
  <c r="B80" i="174"/>
  <c r="C80" i="174"/>
  <c r="A81" i="174"/>
  <c r="D81" i="174" s="1"/>
  <c r="B81" i="174"/>
  <c r="C81" i="174"/>
  <c r="A82" i="174"/>
  <c r="B82" i="174"/>
  <c r="C82" i="174"/>
  <c r="A83" i="174"/>
  <c r="B83" i="174"/>
  <c r="C83" i="174"/>
  <c r="A84" i="174"/>
  <c r="B84" i="174"/>
  <c r="C84" i="174"/>
  <c r="A85" i="174"/>
  <c r="B85" i="174"/>
  <c r="C85" i="174"/>
  <c r="A86" i="174"/>
  <c r="B86" i="174"/>
  <c r="C86" i="174"/>
  <c r="A87" i="174"/>
  <c r="B87" i="174"/>
  <c r="C87" i="174"/>
  <c r="A88" i="174"/>
  <c r="B88" i="174"/>
  <c r="C88" i="174"/>
  <c r="A89" i="174"/>
  <c r="D89" i="174" s="1"/>
  <c r="F89" i="174" s="1"/>
  <c r="B89" i="174"/>
  <c r="C89" i="174"/>
  <c r="A90" i="174"/>
  <c r="B90" i="174"/>
  <c r="C90" i="174"/>
  <c r="A91" i="174"/>
  <c r="D91" i="174" s="1"/>
  <c r="B91" i="174"/>
  <c r="C91" i="174"/>
  <c r="A92" i="174"/>
  <c r="B92" i="174"/>
  <c r="C92" i="174"/>
  <c r="A93" i="174"/>
  <c r="B93" i="174"/>
  <c r="C93" i="174"/>
  <c r="A94" i="174"/>
  <c r="B94" i="174"/>
  <c r="C94" i="174"/>
  <c r="A95" i="174"/>
  <c r="B95" i="174"/>
  <c r="C95" i="174"/>
  <c r="A96" i="174"/>
  <c r="B96" i="174"/>
  <c r="C96" i="174"/>
  <c r="A97" i="174"/>
  <c r="B97" i="174"/>
  <c r="C97" i="174"/>
  <c r="A98" i="174"/>
  <c r="B98" i="174"/>
  <c r="C98" i="174"/>
  <c r="A99" i="174"/>
  <c r="B99" i="174"/>
  <c r="C99" i="174"/>
  <c r="A100" i="174"/>
  <c r="B100" i="174"/>
  <c r="C100" i="174"/>
  <c r="A101" i="174"/>
  <c r="B101" i="174"/>
  <c r="C101" i="174"/>
  <c r="A102" i="174"/>
  <c r="B102" i="174"/>
  <c r="C102" i="174"/>
  <c r="A103" i="174"/>
  <c r="B103" i="174"/>
  <c r="C103" i="174"/>
  <c r="A104" i="174"/>
  <c r="B104" i="174"/>
  <c r="C104" i="174"/>
  <c r="A105" i="174"/>
  <c r="B105" i="174"/>
  <c r="C105" i="174"/>
  <c r="A106" i="174"/>
  <c r="B106" i="174"/>
  <c r="C106" i="174"/>
  <c r="A107" i="174"/>
  <c r="B107" i="174"/>
  <c r="C107" i="174"/>
  <c r="A108" i="174"/>
  <c r="B108" i="174"/>
  <c r="C108" i="174"/>
  <c r="A109" i="174"/>
  <c r="B109" i="174"/>
  <c r="C109" i="174"/>
  <c r="A110" i="174"/>
  <c r="B110" i="174"/>
  <c r="C110" i="174"/>
  <c r="A111" i="174"/>
  <c r="E111" i="174" s="1"/>
  <c r="B111" i="174"/>
  <c r="C111" i="174"/>
  <c r="A112" i="174"/>
  <c r="B112" i="174"/>
  <c r="C112" i="174"/>
  <c r="A113" i="174"/>
  <c r="D113" i="174" s="1"/>
  <c r="F113" i="174" s="1"/>
  <c r="B113" i="174"/>
  <c r="C113" i="174"/>
  <c r="A114" i="174"/>
  <c r="B114" i="174"/>
  <c r="C114" i="174"/>
  <c r="A115" i="174"/>
  <c r="B115" i="174"/>
  <c r="C115" i="174"/>
  <c r="A116" i="174"/>
  <c r="E116" i="174" s="1"/>
  <c r="B116" i="174"/>
  <c r="C116" i="174"/>
  <c r="A117" i="174"/>
  <c r="D117" i="174" s="1"/>
  <c r="F117" i="174" s="1"/>
  <c r="B117" i="174"/>
  <c r="C117" i="174"/>
  <c r="A118" i="174"/>
  <c r="B118" i="174"/>
  <c r="C118" i="174"/>
  <c r="A119" i="174"/>
  <c r="B119" i="174"/>
  <c r="C119" i="174"/>
  <c r="A120" i="174"/>
  <c r="B120" i="174"/>
  <c r="C120" i="174"/>
  <c r="A121" i="174"/>
  <c r="B121" i="174"/>
  <c r="C121" i="174"/>
  <c r="A122" i="174"/>
  <c r="B122" i="174"/>
  <c r="C122" i="174"/>
  <c r="A123" i="174"/>
  <c r="B123" i="174"/>
  <c r="C123" i="174"/>
  <c r="A124" i="174"/>
  <c r="B124" i="174"/>
  <c r="C124" i="174"/>
  <c r="A125" i="174"/>
  <c r="E125" i="174" s="1"/>
  <c r="B125" i="174"/>
  <c r="C125" i="174"/>
  <c r="A126" i="174"/>
  <c r="B126" i="174"/>
  <c r="C126" i="174"/>
  <c r="A127" i="174"/>
  <c r="B127" i="174"/>
  <c r="C127" i="174"/>
  <c r="A128" i="174"/>
  <c r="B128" i="174"/>
  <c r="C128" i="174"/>
  <c r="A129" i="174"/>
  <c r="B129" i="174"/>
  <c r="C129" i="174"/>
  <c r="A130" i="174"/>
  <c r="B130" i="174"/>
  <c r="C130" i="174"/>
  <c r="A131" i="174"/>
  <c r="D131" i="174" s="1"/>
  <c r="F131" i="174" s="1"/>
  <c r="B131" i="174"/>
  <c r="C131" i="174"/>
  <c r="A132" i="174"/>
  <c r="B132" i="174"/>
  <c r="C132" i="174"/>
  <c r="A133" i="174"/>
  <c r="B133" i="174"/>
  <c r="C133" i="174"/>
  <c r="A134" i="174"/>
  <c r="B134" i="174"/>
  <c r="C134" i="174"/>
  <c r="A135" i="174"/>
  <c r="B135" i="174"/>
  <c r="C135" i="174"/>
  <c r="A136" i="174"/>
  <c r="B136" i="174"/>
  <c r="C136" i="174"/>
  <c r="A137" i="174"/>
  <c r="E137" i="174" s="1"/>
  <c r="B137" i="174"/>
  <c r="C137" i="174"/>
  <c r="A138" i="174"/>
  <c r="E138" i="174" s="1"/>
  <c r="B138" i="174"/>
  <c r="C138" i="174"/>
  <c r="A139" i="174"/>
  <c r="D139" i="174" s="1"/>
  <c r="F139" i="174" s="1"/>
  <c r="B139" i="174"/>
  <c r="C139" i="174"/>
  <c r="A140" i="174"/>
  <c r="B140" i="174"/>
  <c r="C140" i="174"/>
  <c r="A141" i="174"/>
  <c r="B141" i="174"/>
  <c r="C141" i="174"/>
  <c r="A142" i="174"/>
  <c r="B142" i="174"/>
  <c r="C142" i="174"/>
  <c r="A143" i="174"/>
  <c r="D143" i="174" s="1"/>
  <c r="F143" i="174" s="1"/>
  <c r="B143" i="174"/>
  <c r="C143" i="174"/>
  <c r="A144" i="174"/>
  <c r="B144" i="174"/>
  <c r="C144" i="174"/>
  <c r="A145" i="174"/>
  <c r="E145" i="174" s="1"/>
  <c r="B145" i="174"/>
  <c r="C145" i="174"/>
  <c r="A146" i="174"/>
  <c r="B146" i="174"/>
  <c r="C146" i="174"/>
  <c r="A147" i="174"/>
  <c r="B147" i="174"/>
  <c r="C147" i="174"/>
  <c r="A148" i="174"/>
  <c r="B148" i="174"/>
  <c r="C148" i="174"/>
  <c r="A149" i="174"/>
  <c r="B149" i="174"/>
  <c r="C149" i="174"/>
  <c r="A150" i="174"/>
  <c r="B150" i="174"/>
  <c r="C150" i="174"/>
  <c r="A151" i="174"/>
  <c r="B151" i="174"/>
  <c r="C151" i="174"/>
  <c r="A152" i="174"/>
  <c r="B152" i="174"/>
  <c r="C152" i="174"/>
  <c r="A153" i="174"/>
  <c r="B153" i="174"/>
  <c r="C153" i="174"/>
  <c r="A154" i="174"/>
  <c r="B154" i="174"/>
  <c r="C154" i="174"/>
  <c r="A155" i="174"/>
  <c r="B155" i="174"/>
  <c r="C155" i="174"/>
  <c r="A156" i="174"/>
  <c r="D156" i="174" s="1"/>
  <c r="F156" i="174" s="1"/>
  <c r="B156" i="174"/>
  <c r="C156" i="174"/>
  <c r="A157" i="174"/>
  <c r="B157" i="174"/>
  <c r="C157" i="174"/>
  <c r="A158" i="174"/>
  <c r="B158" i="174"/>
  <c r="C158" i="174"/>
  <c r="A159" i="174"/>
  <c r="B159" i="174"/>
  <c r="C159" i="174"/>
  <c r="A160" i="174"/>
  <c r="B160" i="174"/>
  <c r="C160" i="174"/>
  <c r="A161" i="174"/>
  <c r="B161" i="174"/>
  <c r="C161" i="174"/>
  <c r="A162" i="174"/>
  <c r="B162" i="174"/>
  <c r="C162" i="174"/>
  <c r="A163" i="174"/>
  <c r="B163" i="174"/>
  <c r="C163" i="174"/>
  <c r="A164" i="174"/>
  <c r="B164" i="174"/>
  <c r="C164" i="174"/>
  <c r="A165" i="174"/>
  <c r="B165" i="174"/>
  <c r="C165" i="174"/>
  <c r="A166" i="174"/>
  <c r="B166" i="174"/>
  <c r="C166" i="174"/>
  <c r="A167" i="174"/>
  <c r="B167" i="174"/>
  <c r="C167" i="174"/>
  <c r="A168" i="174"/>
  <c r="D168" i="174" s="1"/>
  <c r="F168" i="174" s="1"/>
  <c r="B168" i="174"/>
  <c r="C168" i="174"/>
  <c r="A169" i="174"/>
  <c r="B169" i="174"/>
  <c r="C169" i="174"/>
  <c r="A170" i="174"/>
  <c r="B170" i="174"/>
  <c r="C170" i="174"/>
  <c r="A171" i="174"/>
  <c r="B171" i="174"/>
  <c r="C171" i="174"/>
  <c r="A172" i="174"/>
  <c r="B172" i="174"/>
  <c r="C172" i="174"/>
  <c r="A173" i="174"/>
  <c r="B173" i="174"/>
  <c r="C173" i="174"/>
  <c r="A174" i="174"/>
  <c r="E174" i="174" s="1"/>
  <c r="B174" i="174"/>
  <c r="C174" i="174"/>
  <c r="A175" i="174"/>
  <c r="B175" i="174"/>
  <c r="C175" i="174"/>
  <c r="A176" i="174"/>
  <c r="B176" i="174"/>
  <c r="C176" i="174"/>
  <c r="A177" i="174"/>
  <c r="B177" i="174"/>
  <c r="C177" i="174"/>
  <c r="A178" i="174"/>
  <c r="B178" i="174"/>
  <c r="C178" i="174"/>
  <c r="A179" i="174"/>
  <c r="B179" i="174"/>
  <c r="C179" i="174"/>
  <c r="A180" i="174"/>
  <c r="E180" i="174" s="1"/>
  <c r="B180" i="174"/>
  <c r="C180" i="174"/>
  <c r="A181" i="174"/>
  <c r="D181" i="174" s="1"/>
  <c r="F181" i="174" s="1"/>
  <c r="B181" i="174"/>
  <c r="C181" i="174"/>
  <c r="A182" i="174"/>
  <c r="D182" i="174" s="1"/>
  <c r="F182" i="174" s="1"/>
  <c r="B182" i="174"/>
  <c r="C182" i="174"/>
  <c r="A183" i="174"/>
  <c r="B183" i="174"/>
  <c r="C183" i="174"/>
  <c r="A184" i="174"/>
  <c r="B184" i="174"/>
  <c r="C184" i="174"/>
  <c r="A185" i="174"/>
  <c r="B185" i="174"/>
  <c r="C185" i="174"/>
  <c r="A186" i="174"/>
  <c r="B186" i="174"/>
  <c r="C186" i="174"/>
  <c r="A187" i="174"/>
  <c r="B187" i="174"/>
  <c r="C187" i="174"/>
  <c r="A188" i="174"/>
  <c r="B188" i="174"/>
  <c r="C188" i="174"/>
  <c r="A189" i="174"/>
  <c r="B189" i="174"/>
  <c r="C189" i="174"/>
  <c r="A190" i="174"/>
  <c r="B190" i="174"/>
  <c r="C190" i="174"/>
  <c r="A191" i="174"/>
  <c r="B191" i="174"/>
  <c r="C191" i="174"/>
  <c r="A192" i="174"/>
  <c r="D192" i="174" s="1"/>
  <c r="F192" i="174" s="1"/>
  <c r="B192" i="174"/>
  <c r="C192" i="174"/>
  <c r="A193" i="174"/>
  <c r="E193" i="174" s="1"/>
  <c r="B193" i="174"/>
  <c r="C193" i="174"/>
  <c r="A194" i="174"/>
  <c r="D194" i="174" s="1"/>
  <c r="F194" i="174" s="1"/>
  <c r="B194" i="174"/>
  <c r="C194" i="174"/>
  <c r="A195" i="174"/>
  <c r="E195" i="174" s="1"/>
  <c r="B195" i="174"/>
  <c r="C195" i="174"/>
  <c r="A196" i="174"/>
  <c r="B196" i="174"/>
  <c r="C196" i="174"/>
  <c r="A197" i="174"/>
  <c r="B197" i="174"/>
  <c r="C197" i="174"/>
  <c r="A198" i="174"/>
  <c r="B198" i="174"/>
  <c r="C198" i="174"/>
  <c r="A199" i="174"/>
  <c r="D199" i="174" s="1"/>
  <c r="F199" i="174" s="1"/>
  <c r="B199" i="174"/>
  <c r="C199" i="174"/>
  <c r="A200" i="174"/>
  <c r="B200" i="174"/>
  <c r="C200" i="174"/>
  <c r="A201" i="174"/>
  <c r="B201" i="174"/>
  <c r="C201" i="174"/>
  <c r="A202" i="174"/>
  <c r="B202" i="174"/>
  <c r="C202" i="174"/>
  <c r="A203" i="174"/>
  <c r="B203" i="174"/>
  <c r="C203" i="174"/>
  <c r="A204" i="174"/>
  <c r="B204" i="174"/>
  <c r="C204" i="174"/>
  <c r="A205" i="174"/>
  <c r="E205" i="174" s="1"/>
  <c r="B205" i="174"/>
  <c r="C205" i="174"/>
  <c r="A206" i="174"/>
  <c r="B206" i="174"/>
  <c r="C206" i="174"/>
  <c r="A207" i="174"/>
  <c r="B207" i="174"/>
  <c r="C207" i="174"/>
  <c r="A208" i="174"/>
  <c r="B208" i="174"/>
  <c r="C208" i="174"/>
  <c r="A209" i="174"/>
  <c r="B209" i="174"/>
  <c r="C209" i="174"/>
  <c r="A210" i="174"/>
  <c r="B210" i="174"/>
  <c r="C210" i="174"/>
  <c r="A211" i="174"/>
  <c r="B211" i="174"/>
  <c r="C211" i="174"/>
  <c r="A212" i="174"/>
  <c r="B212" i="174"/>
  <c r="C212" i="174"/>
  <c r="A213" i="174"/>
  <c r="E213" i="174" s="1"/>
  <c r="B213" i="174"/>
  <c r="C213" i="174"/>
  <c r="A214" i="174"/>
  <c r="B214" i="174"/>
  <c r="C214" i="174"/>
  <c r="A215" i="174"/>
  <c r="E215" i="174" s="1"/>
  <c r="B215" i="174"/>
  <c r="C215" i="174"/>
  <c r="A216" i="174"/>
  <c r="B216" i="174"/>
  <c r="C216" i="174"/>
  <c r="A217" i="174"/>
  <c r="B217" i="174"/>
  <c r="C217" i="174"/>
  <c r="A218" i="174"/>
  <c r="E218" i="174" s="1"/>
  <c r="B218" i="174"/>
  <c r="C218" i="174"/>
  <c r="A219" i="174"/>
  <c r="B219" i="174"/>
  <c r="C219" i="174"/>
  <c r="A220" i="174"/>
  <c r="B220" i="174"/>
  <c r="C220" i="174"/>
  <c r="A221" i="174"/>
  <c r="B221" i="174"/>
  <c r="C221" i="174"/>
  <c r="A222" i="174"/>
  <c r="D222" i="174" s="1"/>
  <c r="F222" i="174" s="1"/>
  <c r="B222" i="174"/>
  <c r="C222" i="174"/>
  <c r="A223" i="174"/>
  <c r="B223" i="174"/>
  <c r="C223" i="174"/>
  <c r="A224" i="174"/>
  <c r="B224" i="174"/>
  <c r="C224" i="174"/>
  <c r="A225" i="174"/>
  <c r="E225" i="174" s="1"/>
  <c r="B225" i="174"/>
  <c r="C225" i="174"/>
  <c r="A226" i="174"/>
  <c r="B226" i="174"/>
  <c r="C226" i="174"/>
  <c r="A227" i="174"/>
  <c r="D227" i="174" s="1"/>
  <c r="F227" i="174" s="1"/>
  <c r="B227" i="174"/>
  <c r="C227" i="174"/>
  <c r="A228" i="174"/>
  <c r="B228" i="174"/>
  <c r="C228" i="174"/>
  <c r="A229" i="174"/>
  <c r="D229" i="174" s="1"/>
  <c r="F229" i="174" s="1"/>
  <c r="B229" i="174"/>
  <c r="C229" i="174"/>
  <c r="A230" i="174"/>
  <c r="B230" i="174"/>
  <c r="C230" i="174"/>
  <c r="A231" i="174"/>
  <c r="B231" i="174"/>
  <c r="C231" i="174"/>
  <c r="A232" i="174"/>
  <c r="B232" i="174"/>
  <c r="C232" i="174"/>
  <c r="A233" i="174"/>
  <c r="D233" i="174" s="1"/>
  <c r="F233" i="174" s="1"/>
  <c r="B233" i="174"/>
  <c r="C233" i="174"/>
  <c r="A234" i="174"/>
  <c r="B234" i="174"/>
  <c r="C234" i="174"/>
  <c r="A235" i="174"/>
  <c r="B235" i="174"/>
  <c r="C235" i="174"/>
  <c r="A236" i="174"/>
  <c r="E236" i="174" s="1"/>
  <c r="B236" i="174"/>
  <c r="C236" i="174"/>
  <c r="A237" i="174"/>
  <c r="E237" i="174" s="1"/>
  <c r="B237" i="174"/>
  <c r="C237" i="174"/>
  <c r="A238" i="174"/>
  <c r="B238" i="174"/>
  <c r="C238" i="174"/>
  <c r="A239" i="174"/>
  <c r="D239" i="174" s="1"/>
  <c r="F239" i="174" s="1"/>
  <c r="B239" i="174"/>
  <c r="C239" i="174"/>
  <c r="A240" i="174"/>
  <c r="B240" i="174"/>
  <c r="C240" i="174"/>
  <c r="A241" i="174"/>
  <c r="D241" i="174" s="1"/>
  <c r="F241" i="174" s="1"/>
  <c r="B241" i="174"/>
  <c r="C241" i="174"/>
  <c r="A242" i="174"/>
  <c r="B242" i="174"/>
  <c r="C242" i="174"/>
  <c r="A243" i="174"/>
  <c r="B243" i="174"/>
  <c r="C243" i="174"/>
  <c r="A244" i="174"/>
  <c r="B244" i="174"/>
  <c r="C244" i="174"/>
  <c r="A245" i="174"/>
  <c r="B245" i="174"/>
  <c r="C245" i="174"/>
  <c r="A246" i="174"/>
  <c r="D246" i="174" s="1"/>
  <c r="F246" i="174" s="1"/>
  <c r="B246" i="174"/>
  <c r="C246" i="174"/>
  <c r="A247" i="174"/>
  <c r="B247" i="174"/>
  <c r="C247" i="174"/>
  <c r="A248" i="174"/>
  <c r="B248" i="174"/>
  <c r="C248" i="174"/>
  <c r="A249" i="174"/>
  <c r="B249" i="174"/>
  <c r="C249" i="174"/>
  <c r="A250" i="174"/>
  <c r="B250" i="174"/>
  <c r="C250" i="174"/>
  <c r="A251" i="174"/>
  <c r="E251" i="174" s="1"/>
  <c r="B251" i="174"/>
  <c r="C251" i="174"/>
  <c r="A252" i="174"/>
  <c r="B252" i="174"/>
  <c r="C252" i="174"/>
  <c r="A253" i="174"/>
  <c r="D253" i="174" s="1"/>
  <c r="F253" i="174" s="1"/>
  <c r="B253" i="174"/>
  <c r="C253" i="174"/>
  <c r="A254" i="174"/>
  <c r="B254" i="174"/>
  <c r="C254" i="174"/>
  <c r="A255" i="174"/>
  <c r="B255" i="174"/>
  <c r="C255" i="174"/>
  <c r="A256" i="174"/>
  <c r="B256" i="174"/>
  <c r="C256" i="174"/>
  <c r="A257" i="174"/>
  <c r="B257" i="174"/>
  <c r="C257" i="174"/>
  <c r="A258" i="174"/>
  <c r="D258" i="174" s="1"/>
  <c r="F258" i="174" s="1"/>
  <c r="B258" i="174"/>
  <c r="C258" i="174"/>
  <c r="A259" i="174"/>
  <c r="D259" i="174" s="1"/>
  <c r="F259" i="174" s="1"/>
  <c r="B259" i="174"/>
  <c r="C259" i="174"/>
  <c r="A260" i="174"/>
  <c r="B260" i="174"/>
  <c r="C260" i="174"/>
  <c r="A261" i="174"/>
  <c r="B261" i="174"/>
  <c r="C261" i="174"/>
  <c r="A262" i="174"/>
  <c r="B262" i="174"/>
  <c r="C262" i="174"/>
  <c r="A263" i="174"/>
  <c r="D263" i="174" s="1"/>
  <c r="F263" i="174" s="1"/>
  <c r="B263" i="174"/>
  <c r="C263" i="174"/>
  <c r="A264" i="174"/>
  <c r="B264" i="174"/>
  <c r="C264" i="174"/>
  <c r="A265" i="174"/>
  <c r="B265" i="174"/>
  <c r="C265" i="174"/>
  <c r="A266" i="174"/>
  <c r="B266" i="174"/>
  <c r="C266" i="174"/>
  <c r="A267" i="174"/>
  <c r="E267" i="174" s="1"/>
  <c r="B267" i="174"/>
  <c r="C267" i="174"/>
  <c r="A268" i="174"/>
  <c r="B268" i="174"/>
  <c r="C268" i="174"/>
  <c r="A269" i="174"/>
  <c r="E269" i="174" s="1"/>
  <c r="B269" i="174"/>
  <c r="C269" i="174"/>
  <c r="A270" i="174"/>
  <c r="B270" i="174"/>
  <c r="C270" i="174"/>
  <c r="A271" i="174"/>
  <c r="B271" i="174"/>
  <c r="C271" i="174"/>
  <c r="A272" i="174"/>
  <c r="B272" i="174"/>
  <c r="C272" i="174"/>
  <c r="A273" i="174"/>
  <c r="D273" i="174" s="1"/>
  <c r="F273" i="174" s="1"/>
  <c r="B273" i="174"/>
  <c r="C273" i="174"/>
  <c r="A274" i="174"/>
  <c r="B274" i="174"/>
  <c r="C274" i="174"/>
  <c r="A275" i="174"/>
  <c r="B275" i="174"/>
  <c r="C275" i="174"/>
  <c r="A276" i="174"/>
  <c r="E276" i="174" s="1"/>
  <c r="B276" i="174"/>
  <c r="C276" i="174"/>
  <c r="A277" i="174"/>
  <c r="B277" i="174"/>
  <c r="C277" i="174"/>
  <c r="A278" i="174"/>
  <c r="B278" i="174"/>
  <c r="C278" i="174"/>
  <c r="A279" i="174"/>
  <c r="E279" i="174" s="1"/>
  <c r="B279" i="174"/>
  <c r="C279" i="174"/>
  <c r="A280" i="174"/>
  <c r="B280" i="174"/>
  <c r="C280" i="174"/>
  <c r="A281" i="174"/>
  <c r="B281" i="174"/>
  <c r="C281" i="174"/>
  <c r="A282" i="174"/>
  <c r="B282" i="174"/>
  <c r="C282" i="174"/>
  <c r="A283" i="174"/>
  <c r="B283" i="174"/>
  <c r="C283" i="174"/>
  <c r="A284" i="174"/>
  <c r="B284" i="174"/>
  <c r="C284" i="174"/>
  <c r="A285" i="174"/>
  <c r="B285" i="174"/>
  <c r="C285" i="174"/>
  <c r="A286" i="174"/>
  <c r="B286" i="174"/>
  <c r="C286" i="174"/>
  <c r="A287" i="174"/>
  <c r="B287" i="174"/>
  <c r="C287" i="174"/>
  <c r="A288" i="174"/>
  <c r="B288" i="174"/>
  <c r="C288" i="174"/>
  <c r="A289" i="174"/>
  <c r="E289" i="174" s="1"/>
  <c r="B289" i="174"/>
  <c r="C289" i="174"/>
  <c r="A290" i="174"/>
  <c r="B290" i="174"/>
  <c r="C290" i="174"/>
  <c r="A291" i="174"/>
  <c r="B291" i="174"/>
  <c r="C291" i="174"/>
  <c r="A292" i="174"/>
  <c r="B292" i="174"/>
  <c r="C292" i="174"/>
  <c r="A293" i="174"/>
  <c r="D293" i="174" s="1"/>
  <c r="F293" i="174" s="1"/>
  <c r="B293" i="174"/>
  <c r="C293" i="174"/>
  <c r="A294" i="174"/>
  <c r="D294" i="174" s="1"/>
  <c r="F294" i="174" s="1"/>
  <c r="B294" i="174"/>
  <c r="C294" i="174"/>
  <c r="A295" i="174"/>
  <c r="D295" i="174" s="1"/>
  <c r="F295" i="174" s="1"/>
  <c r="B295" i="174"/>
  <c r="C295" i="174"/>
  <c r="A296" i="174"/>
  <c r="B296" i="174"/>
  <c r="C296" i="174"/>
  <c r="A297" i="174"/>
  <c r="B297" i="174"/>
  <c r="C297" i="174"/>
  <c r="A298" i="174"/>
  <c r="B298" i="174"/>
  <c r="C298" i="174"/>
  <c r="A299" i="174"/>
  <c r="E299" i="174" s="1"/>
  <c r="B299" i="174"/>
  <c r="C299" i="174"/>
  <c r="A300" i="174"/>
  <c r="B300" i="174"/>
  <c r="C300" i="174"/>
  <c r="A301" i="174"/>
  <c r="B301" i="174"/>
  <c r="C301" i="174"/>
  <c r="A302" i="174"/>
  <c r="B302" i="174"/>
  <c r="C302" i="174"/>
  <c r="A303" i="174"/>
  <c r="B303" i="174"/>
  <c r="C303" i="174"/>
  <c r="A304" i="174"/>
  <c r="B304" i="174"/>
  <c r="C304" i="174"/>
  <c r="A305" i="174"/>
  <c r="D305" i="174" s="1"/>
  <c r="F305" i="174" s="1"/>
  <c r="B305" i="174"/>
  <c r="C305" i="174"/>
  <c r="A306" i="174"/>
  <c r="B306" i="174"/>
  <c r="C306" i="174"/>
  <c r="A307" i="174"/>
  <c r="D307" i="174" s="1"/>
  <c r="F307" i="174" s="1"/>
  <c r="B307" i="174"/>
  <c r="C307" i="174"/>
  <c r="A308" i="174"/>
  <c r="B308" i="174"/>
  <c r="C308" i="174"/>
  <c r="A309" i="174"/>
  <c r="B309" i="174"/>
  <c r="C309" i="174"/>
  <c r="A310" i="174"/>
  <c r="B310" i="174"/>
  <c r="C310" i="174"/>
  <c r="A311" i="174"/>
  <c r="B311" i="174"/>
  <c r="C311" i="174"/>
  <c r="A312" i="174"/>
  <c r="B312" i="174"/>
  <c r="C312" i="174"/>
  <c r="A313" i="174"/>
  <c r="D313" i="174" s="1"/>
  <c r="F313" i="174" s="1"/>
  <c r="B313" i="174"/>
  <c r="C313" i="174"/>
  <c r="A314" i="174"/>
  <c r="B314" i="174"/>
  <c r="C314" i="174"/>
  <c r="A315" i="174"/>
  <c r="B315" i="174"/>
  <c r="C315" i="174"/>
  <c r="A316" i="174"/>
  <c r="B316" i="174"/>
  <c r="C316" i="174"/>
  <c r="A317" i="174"/>
  <c r="B317" i="174"/>
  <c r="C317" i="174"/>
  <c r="A318" i="174"/>
  <c r="B318" i="174"/>
  <c r="C318" i="174"/>
  <c r="A319" i="174"/>
  <c r="B319" i="174"/>
  <c r="C319" i="174"/>
  <c r="A320" i="174"/>
  <c r="B320" i="174"/>
  <c r="C320" i="174"/>
  <c r="A321" i="174"/>
  <c r="D321" i="174" s="1"/>
  <c r="F321" i="174" s="1"/>
  <c r="B321" i="174"/>
  <c r="C321" i="174"/>
  <c r="A322" i="174"/>
  <c r="B322" i="174"/>
  <c r="C322" i="174"/>
  <c r="A323" i="174"/>
  <c r="B323" i="174"/>
  <c r="C323" i="174"/>
  <c r="A324" i="174"/>
  <c r="B324" i="174"/>
  <c r="C324" i="174"/>
  <c r="A325" i="174"/>
  <c r="D325" i="174" s="1"/>
  <c r="F325" i="174" s="1"/>
  <c r="B325" i="174"/>
  <c r="C325" i="174"/>
  <c r="A326" i="174"/>
  <c r="B326" i="174"/>
  <c r="C326" i="174"/>
  <c r="A327" i="174"/>
  <c r="E327" i="174" s="1"/>
  <c r="B327" i="174"/>
  <c r="C327" i="174"/>
  <c r="A328" i="174"/>
  <c r="B328" i="174"/>
  <c r="C328" i="174"/>
  <c r="A329" i="174"/>
  <c r="B329" i="174"/>
  <c r="C329" i="174"/>
  <c r="A330" i="174"/>
  <c r="B330" i="174"/>
  <c r="C330" i="174"/>
  <c r="A331" i="174"/>
  <c r="D331" i="174" s="1"/>
  <c r="F331" i="174" s="1"/>
  <c r="B331" i="174"/>
  <c r="C331" i="174"/>
  <c r="A332" i="174"/>
  <c r="E332" i="174" s="1"/>
  <c r="B332" i="174"/>
  <c r="C332" i="174"/>
  <c r="A333" i="174"/>
  <c r="E333" i="174" s="1"/>
  <c r="B333" i="174"/>
  <c r="C333" i="174"/>
  <c r="A334" i="174"/>
  <c r="B334" i="174"/>
  <c r="C334" i="174"/>
  <c r="A335" i="174"/>
  <c r="D335" i="174"/>
  <c r="F335" i="174" s="1"/>
  <c r="B335" i="174"/>
  <c r="C335" i="174"/>
  <c r="A336" i="174"/>
  <c r="D336" i="174" s="1"/>
  <c r="F336" i="174" s="1"/>
  <c r="B336" i="174"/>
  <c r="C336" i="174"/>
  <c r="A337" i="174"/>
  <c r="E337" i="174" s="1"/>
  <c r="B337" i="174"/>
  <c r="C337" i="174"/>
  <c r="A338" i="174"/>
  <c r="D338" i="174" s="1"/>
  <c r="F338" i="174" s="1"/>
  <c r="B338" i="174"/>
  <c r="C338" i="174"/>
  <c r="A339" i="174"/>
  <c r="B339" i="174"/>
  <c r="C339" i="174"/>
  <c r="A340" i="174"/>
  <c r="B340" i="174"/>
  <c r="C340" i="174"/>
  <c r="A341" i="174"/>
  <c r="E341" i="174" s="1"/>
  <c r="B341" i="174"/>
  <c r="C341" i="174"/>
  <c r="A342" i="174"/>
  <c r="B342" i="174"/>
  <c r="C342" i="174"/>
  <c r="A343" i="174"/>
  <c r="B343" i="174"/>
  <c r="C343" i="174"/>
  <c r="A344" i="174"/>
  <c r="B344" i="174"/>
  <c r="C344" i="174"/>
  <c r="A345" i="174"/>
  <c r="D345" i="174" s="1"/>
  <c r="F345" i="174" s="1"/>
  <c r="B345" i="174"/>
  <c r="C345" i="174"/>
  <c r="A346" i="174"/>
  <c r="B346" i="174"/>
  <c r="C346" i="174"/>
  <c r="A347" i="174"/>
  <c r="B347" i="174"/>
  <c r="C347" i="174"/>
  <c r="A348" i="174"/>
  <c r="B348" i="174"/>
  <c r="C348" i="174"/>
  <c r="A349" i="174"/>
  <c r="E349" i="174" s="1"/>
  <c r="B349" i="174"/>
  <c r="C349" i="174"/>
  <c r="A350" i="174"/>
  <c r="B350" i="174"/>
  <c r="C350" i="174"/>
  <c r="A351" i="174"/>
  <c r="E351" i="174" s="1"/>
  <c r="B351" i="174"/>
  <c r="C351" i="174"/>
  <c r="A352" i="174"/>
  <c r="B352" i="174"/>
  <c r="C352" i="174"/>
  <c r="A353" i="174"/>
  <c r="E353" i="174" s="1"/>
  <c r="B353" i="174"/>
  <c r="C353" i="174"/>
  <c r="A354" i="174"/>
  <c r="B354" i="174"/>
  <c r="C354" i="174"/>
  <c r="A355" i="174"/>
  <c r="D355" i="174" s="1"/>
  <c r="F355" i="174" s="1"/>
  <c r="B355" i="174"/>
  <c r="C355" i="174"/>
  <c r="A356" i="174"/>
  <c r="B356" i="174"/>
  <c r="C356" i="174"/>
  <c r="A357" i="174"/>
  <c r="E357" i="174" s="1"/>
  <c r="B357" i="174"/>
  <c r="C357" i="174"/>
  <c r="A358" i="174"/>
  <c r="B358" i="174"/>
  <c r="C358" i="174"/>
  <c r="A359" i="174"/>
  <c r="B359" i="174"/>
  <c r="C359" i="174"/>
  <c r="A360" i="174"/>
  <c r="B360" i="174"/>
  <c r="C360" i="174"/>
  <c r="A361" i="174"/>
  <c r="B361" i="174"/>
  <c r="C361" i="174"/>
  <c r="A362" i="174"/>
  <c r="D362" i="174" s="1"/>
  <c r="F362" i="174" s="1"/>
  <c r="B362" i="174"/>
  <c r="C362" i="174"/>
  <c r="A363" i="174"/>
  <c r="B363" i="174"/>
  <c r="C363" i="174"/>
  <c r="A364" i="174"/>
  <c r="B364" i="174"/>
  <c r="C364" i="174"/>
  <c r="A365" i="174"/>
  <c r="E365" i="174" s="1"/>
  <c r="B365" i="174"/>
  <c r="C365" i="174"/>
  <c r="A366" i="174"/>
  <c r="B366" i="174"/>
  <c r="C366" i="174"/>
  <c r="A367" i="174"/>
  <c r="B367" i="174"/>
  <c r="C367" i="174"/>
  <c r="A368" i="174"/>
  <c r="B368" i="174"/>
  <c r="C368" i="174"/>
  <c r="A369" i="174"/>
  <c r="E369" i="174" s="1"/>
  <c r="B369" i="174"/>
  <c r="C369" i="174"/>
  <c r="A370" i="174"/>
  <c r="B370" i="174"/>
  <c r="C370" i="174"/>
  <c r="A371" i="174"/>
  <c r="E371" i="174" s="1"/>
  <c r="B371" i="174"/>
  <c r="C371" i="174"/>
  <c r="A372" i="174"/>
  <c r="B372" i="174"/>
  <c r="C372" i="174"/>
  <c r="A373" i="174"/>
  <c r="D373" i="174" s="1"/>
  <c r="F373" i="174" s="1"/>
  <c r="B373" i="174"/>
  <c r="C373" i="174"/>
  <c r="A374" i="174"/>
  <c r="D374" i="174"/>
  <c r="F374" i="174" s="1"/>
  <c r="B374" i="174"/>
  <c r="C374" i="174"/>
  <c r="A375" i="174"/>
  <c r="B375" i="174"/>
  <c r="C375" i="174"/>
  <c r="A376" i="174"/>
  <c r="B376" i="174"/>
  <c r="C376" i="174"/>
  <c r="A377" i="174"/>
  <c r="B377" i="174"/>
  <c r="C377" i="174"/>
  <c r="A378" i="174"/>
  <c r="D378" i="174" s="1"/>
  <c r="F378" i="174" s="1"/>
  <c r="B378" i="174"/>
  <c r="C378" i="174"/>
  <c r="A379" i="174"/>
  <c r="B379" i="174"/>
  <c r="C379" i="174"/>
  <c r="A380" i="174"/>
  <c r="B380" i="174"/>
  <c r="C380" i="174"/>
  <c r="A381" i="174"/>
  <c r="B381" i="174"/>
  <c r="C381" i="174"/>
  <c r="A382" i="174"/>
  <c r="E382" i="174" s="1"/>
  <c r="B382" i="174"/>
  <c r="C382" i="174"/>
  <c r="A383" i="174"/>
  <c r="B383" i="174"/>
  <c r="C383" i="174"/>
  <c r="A384" i="174"/>
  <c r="D384" i="174" s="1"/>
  <c r="F384" i="174" s="1"/>
  <c r="B384" i="174"/>
  <c r="C384" i="174"/>
  <c r="A385" i="174"/>
  <c r="D385" i="174" s="1"/>
  <c r="F385" i="174" s="1"/>
  <c r="B385" i="174"/>
  <c r="C385" i="174"/>
  <c r="A386" i="174"/>
  <c r="E386" i="174" s="1"/>
  <c r="B386" i="174"/>
  <c r="C386" i="174"/>
  <c r="A387" i="174"/>
  <c r="D387" i="174" s="1"/>
  <c r="F387" i="174" s="1"/>
  <c r="B387" i="174"/>
  <c r="C387" i="174"/>
  <c r="A388" i="174"/>
  <c r="B388" i="174"/>
  <c r="C388" i="174"/>
  <c r="A389" i="174"/>
  <c r="D389" i="174" s="1"/>
  <c r="F389" i="174" s="1"/>
  <c r="B389" i="174"/>
  <c r="C389" i="174"/>
  <c r="A390" i="174"/>
  <c r="B390" i="174"/>
  <c r="C390" i="174"/>
  <c r="A391" i="174"/>
  <c r="B391" i="174"/>
  <c r="C391" i="174"/>
  <c r="A392" i="174"/>
  <c r="B392" i="174"/>
  <c r="C392" i="174"/>
  <c r="A393" i="174"/>
  <c r="E393" i="174" s="1"/>
  <c r="B393" i="174"/>
  <c r="C393" i="174"/>
  <c r="A394" i="174"/>
  <c r="E394" i="174" s="1"/>
  <c r="B394" i="174"/>
  <c r="C394" i="174"/>
  <c r="A395" i="174"/>
  <c r="B395" i="174"/>
  <c r="C395" i="174"/>
  <c r="A396" i="174"/>
  <c r="B396" i="174"/>
  <c r="C396" i="174"/>
  <c r="A397" i="174"/>
  <c r="E397" i="174" s="1"/>
  <c r="B397" i="174"/>
  <c r="C397" i="174"/>
  <c r="A398" i="174"/>
  <c r="B398" i="174"/>
  <c r="C398" i="174"/>
  <c r="A399" i="174"/>
  <c r="B399" i="174"/>
  <c r="C399" i="174"/>
  <c r="A400" i="174"/>
  <c r="B400" i="174"/>
  <c r="C400" i="174"/>
  <c r="A401" i="174"/>
  <c r="B401" i="174"/>
  <c r="C401" i="174"/>
  <c r="A402" i="174"/>
  <c r="D402" i="174" s="1"/>
  <c r="F402" i="174" s="1"/>
  <c r="B402" i="174"/>
  <c r="C402" i="174"/>
  <c r="A403" i="174"/>
  <c r="B403" i="174"/>
  <c r="C403" i="174"/>
  <c r="A404" i="174"/>
  <c r="B404" i="174"/>
  <c r="C404" i="174"/>
  <c r="A405" i="174"/>
  <c r="D405" i="174" s="1"/>
  <c r="F405" i="174" s="1"/>
  <c r="B405" i="174"/>
  <c r="C405" i="174"/>
  <c r="A406" i="174"/>
  <c r="B406" i="174"/>
  <c r="C406" i="174"/>
  <c r="A407" i="174"/>
  <c r="B407" i="174"/>
  <c r="C407" i="174"/>
  <c r="A8" i="157"/>
  <c r="A9" i="157"/>
  <c r="B9" i="157" s="1"/>
  <c r="A10" i="157"/>
  <c r="A11" i="157"/>
  <c r="A12" i="157"/>
  <c r="A13" i="157"/>
  <c r="B13" i="157" s="1"/>
  <c r="A14" i="157"/>
  <c r="A15" i="157"/>
  <c r="C15" i="157" s="1"/>
  <c r="F15" i="157" s="1"/>
  <c r="A16" i="157"/>
  <c r="B16" i="157" s="1"/>
  <c r="A17" i="157"/>
  <c r="A18" i="157"/>
  <c r="A19" i="157"/>
  <c r="A20" i="157"/>
  <c r="A21" i="157"/>
  <c r="B21" i="157"/>
  <c r="A22" i="157"/>
  <c r="A23" i="157"/>
  <c r="B23" i="157" s="1"/>
  <c r="A24" i="157"/>
  <c r="A25" i="157"/>
  <c r="B25" i="157"/>
  <c r="A26" i="157"/>
  <c r="A27" i="157"/>
  <c r="C27" i="157" s="1"/>
  <c r="A28" i="157"/>
  <c r="A29" i="157"/>
  <c r="B29" i="157" s="1"/>
  <c r="A30" i="157"/>
  <c r="A31" i="157"/>
  <c r="C31" i="157"/>
  <c r="A32" i="157"/>
  <c r="A33" i="157"/>
  <c r="A34" i="157"/>
  <c r="B34" i="157" s="1"/>
  <c r="A35" i="157"/>
  <c r="A36" i="157"/>
  <c r="A37" i="157"/>
  <c r="C37" i="157" s="1"/>
  <c r="A38" i="157"/>
  <c r="A39" i="157"/>
  <c r="C39" i="157" s="1"/>
  <c r="F39" i="157" s="1"/>
  <c r="A40" i="157"/>
  <c r="A41" i="157"/>
  <c r="A42" i="157"/>
  <c r="A43" i="157"/>
  <c r="B43" i="157" s="1"/>
  <c r="A44" i="157"/>
  <c r="A45" i="157"/>
  <c r="A46" i="157"/>
  <c r="A47" i="157"/>
  <c r="B47" i="157"/>
  <c r="A48" i="157"/>
  <c r="A49" i="157"/>
  <c r="B49" i="157"/>
  <c r="A50" i="157"/>
  <c r="B50" i="157" s="1"/>
  <c r="A51" i="157"/>
  <c r="C51" i="157" s="1"/>
  <c r="A52" i="157"/>
  <c r="A53" i="157"/>
  <c r="A54" i="157"/>
  <c r="A55" i="157"/>
  <c r="A56" i="157"/>
  <c r="A57" i="157"/>
  <c r="A58" i="157"/>
  <c r="A59" i="157"/>
  <c r="A60" i="157"/>
  <c r="A61" i="157"/>
  <c r="A62" i="157"/>
  <c r="A63" i="157"/>
  <c r="A64" i="157"/>
  <c r="A65" i="157"/>
  <c r="A66" i="157"/>
  <c r="A67" i="157"/>
  <c r="A68" i="157"/>
  <c r="C68" i="157"/>
  <c r="A69" i="157"/>
  <c r="C69" i="157" s="1"/>
  <c r="A70" i="157"/>
  <c r="A71" i="157"/>
  <c r="C71" i="157" s="1"/>
  <c r="A72" i="157"/>
  <c r="A73" i="157"/>
  <c r="C73" i="157" s="1"/>
  <c r="A74" i="157"/>
  <c r="A75" i="157"/>
  <c r="B75" i="157" s="1"/>
  <c r="A76" i="157"/>
  <c r="A77" i="157"/>
  <c r="A78" i="157"/>
  <c r="A79" i="157"/>
  <c r="C79" i="157"/>
  <c r="A80" i="157"/>
  <c r="A81" i="157"/>
  <c r="A82" i="157"/>
  <c r="A83" i="157"/>
  <c r="B83" i="157" s="1"/>
  <c r="A84" i="157"/>
  <c r="A85" i="157"/>
  <c r="A86" i="157"/>
  <c r="A87" i="157"/>
  <c r="A88" i="157"/>
  <c r="A89" i="157"/>
  <c r="C89" i="157" s="1"/>
  <c r="D89" i="157" s="1"/>
  <c r="E89" i="157" s="1"/>
  <c r="A90" i="157"/>
  <c r="A91" i="157"/>
  <c r="A92" i="157"/>
  <c r="A93" i="157"/>
  <c r="A94" i="157"/>
  <c r="A95" i="157"/>
  <c r="A96" i="157"/>
  <c r="A97" i="157"/>
  <c r="A98" i="157"/>
  <c r="A99" i="157"/>
  <c r="D99" i="157" s="1"/>
  <c r="A100" i="157"/>
  <c r="A101" i="157"/>
  <c r="A102" i="157"/>
  <c r="A103" i="157"/>
  <c r="A104" i="157"/>
  <c r="A105" i="157"/>
  <c r="C105" i="157" s="1"/>
  <c r="A106" i="157"/>
  <c r="A107" i="157"/>
  <c r="B107" i="157" s="1"/>
  <c r="A108" i="157"/>
  <c r="A109" i="157"/>
  <c r="A110" i="157"/>
  <c r="A111" i="157"/>
  <c r="E111" i="157" s="1"/>
  <c r="A112" i="157"/>
  <c r="A113" i="157"/>
  <c r="E113" i="157" s="1"/>
  <c r="A114" i="157"/>
  <c r="A115" i="157"/>
  <c r="C115" i="157" s="1"/>
  <c r="A116" i="157"/>
  <c r="A117" i="157"/>
  <c r="F117" i="157" s="1"/>
  <c r="A118" i="157"/>
  <c r="D118" i="157" s="1"/>
  <c r="A119" i="157"/>
  <c r="E119" i="157" s="1"/>
  <c r="A120" i="157"/>
  <c r="C120" i="157" s="1"/>
  <c r="A121" i="157"/>
  <c r="E121" i="157" s="1"/>
  <c r="A122" i="157"/>
  <c r="A123" i="157"/>
  <c r="B123" i="157" s="1"/>
  <c r="A124" i="157"/>
  <c r="A125" i="157"/>
  <c r="A126" i="157"/>
  <c r="A127" i="157"/>
  <c r="F127" i="157"/>
  <c r="A128" i="157"/>
  <c r="A129" i="157"/>
  <c r="C129" i="157" s="1"/>
  <c r="A130" i="157"/>
  <c r="A131" i="157"/>
  <c r="A132" i="157"/>
  <c r="C132" i="157" s="1"/>
  <c r="A133" i="157"/>
  <c r="A134" i="157"/>
  <c r="A135" i="157"/>
  <c r="D135" i="157" s="1"/>
  <c r="A136" i="157"/>
  <c r="F136" i="157" s="1"/>
  <c r="A137" i="157"/>
  <c r="A138" i="157"/>
  <c r="A139" i="157"/>
  <c r="F139" i="157" s="1"/>
  <c r="A140" i="157"/>
  <c r="F140" i="157"/>
  <c r="A141" i="157"/>
  <c r="B141" i="157" s="1"/>
  <c r="A142" i="157"/>
  <c r="A143" i="157"/>
  <c r="C143" i="157" s="1"/>
  <c r="A144" i="157"/>
  <c r="A145" i="157"/>
  <c r="A146" i="157"/>
  <c r="A147" i="157"/>
  <c r="B147" i="157" s="1"/>
  <c r="A148" i="157"/>
  <c r="A149" i="157"/>
  <c r="F149" i="157"/>
  <c r="A150" i="157"/>
  <c r="A151" i="157"/>
  <c r="D151" i="157"/>
  <c r="A152" i="157"/>
  <c r="B152" i="157" s="1"/>
  <c r="A153" i="157"/>
  <c r="B153" i="157" s="1"/>
  <c r="A154" i="157"/>
  <c r="A155" i="157"/>
  <c r="D155" i="157" s="1"/>
  <c r="A156" i="157"/>
  <c r="A157" i="157"/>
  <c r="C157" i="157" s="1"/>
  <c r="A158" i="157"/>
  <c r="A159" i="157"/>
  <c r="B159" i="157" s="1"/>
  <c r="A160" i="157"/>
  <c r="F160" i="157" s="1"/>
  <c r="A161" i="157"/>
  <c r="B161" i="157" s="1"/>
  <c r="A162" i="157"/>
  <c r="A163" i="157"/>
  <c r="C163" i="157" s="1"/>
  <c r="A164" i="157"/>
  <c r="A165" i="157"/>
  <c r="C165" i="157" s="1"/>
  <c r="A166" i="157"/>
  <c r="A167" i="157"/>
  <c r="A168" i="157"/>
  <c r="A169" i="157"/>
  <c r="C169" i="157" s="1"/>
  <c r="A170" i="157"/>
  <c r="C170" i="157" s="1"/>
  <c r="A171" i="157"/>
  <c r="B171" i="157" s="1"/>
  <c r="A172" i="157"/>
  <c r="A173" i="157"/>
  <c r="F173" i="157" s="1"/>
  <c r="A174" i="157"/>
  <c r="D174" i="157" s="1"/>
  <c r="A175" i="157"/>
  <c r="C175" i="157" s="1"/>
  <c r="A176" i="157"/>
  <c r="A177" i="157"/>
  <c r="C177" i="157"/>
  <c r="A178" i="157"/>
  <c r="A179" i="157"/>
  <c r="F179" i="157" s="1"/>
  <c r="A180" i="157"/>
  <c r="A181" i="157"/>
  <c r="C181" i="157" s="1"/>
  <c r="A182" i="157"/>
  <c r="A183" i="157"/>
  <c r="D183" i="157" s="1"/>
  <c r="A184" i="157"/>
  <c r="E184" i="157" s="1"/>
  <c r="A185" i="157"/>
  <c r="A186" i="157"/>
  <c r="D186" i="157" s="1"/>
  <c r="A187" i="157"/>
  <c r="C187" i="157"/>
  <c r="A188" i="157"/>
  <c r="C188" i="157" s="1"/>
  <c r="A189" i="157"/>
  <c r="B189" i="157" s="1"/>
  <c r="A190" i="157"/>
  <c r="A191" i="157"/>
  <c r="C191" i="157" s="1"/>
  <c r="A192" i="157"/>
  <c r="A193" i="157"/>
  <c r="E193" i="157" s="1"/>
  <c r="A194" i="157"/>
  <c r="A195" i="157"/>
  <c r="C195" i="157"/>
  <c r="A196" i="157"/>
  <c r="D196" i="157" s="1"/>
  <c r="A197" i="157"/>
  <c r="B197" i="157" s="1"/>
  <c r="A198" i="157"/>
  <c r="A199" i="157"/>
  <c r="B199" i="157" s="1"/>
  <c r="A200" i="157"/>
  <c r="A201" i="157"/>
  <c r="A202" i="157"/>
  <c r="A203" i="157"/>
  <c r="F203" i="157" s="1"/>
  <c r="A204" i="157"/>
  <c r="A205" i="157"/>
  <c r="D205" i="157" s="1"/>
  <c r="A206" i="157"/>
  <c r="C206" i="157" s="1"/>
  <c r="A207" i="157"/>
  <c r="F207" i="157"/>
  <c r="B2" i="138"/>
  <c r="A8" i="138"/>
  <c r="A9" i="138"/>
  <c r="N9" i="138"/>
  <c r="A10" i="138"/>
  <c r="A11" i="138"/>
  <c r="A12" i="138"/>
  <c r="A13" i="138"/>
  <c r="A14" i="138"/>
  <c r="A15" i="138"/>
  <c r="A16" i="138"/>
  <c r="A17" i="138"/>
  <c r="A18" i="138"/>
  <c r="A19" i="138"/>
  <c r="A20" i="138"/>
  <c r="A21" i="138"/>
  <c r="A22" i="138"/>
  <c r="A23" i="138"/>
  <c r="A24" i="138"/>
  <c r="A25" i="138"/>
  <c r="A26" i="138"/>
  <c r="A27" i="138"/>
  <c r="A28" i="138"/>
  <c r="A29" i="138"/>
  <c r="A30" i="138"/>
  <c r="A31" i="138"/>
  <c r="A32" i="138"/>
  <c r="A33" i="138"/>
  <c r="A34" i="138"/>
  <c r="A35" i="138"/>
  <c r="A36" i="138"/>
  <c r="A37" i="138"/>
  <c r="A38" i="138"/>
  <c r="A39" i="138"/>
  <c r="A40" i="138"/>
  <c r="A41" i="138"/>
  <c r="A42" i="138"/>
  <c r="A43" i="138"/>
  <c r="A44" i="138"/>
  <c r="A45" i="138"/>
  <c r="A46" i="138"/>
  <c r="A47" i="138"/>
  <c r="A48" i="138"/>
  <c r="A49" i="138"/>
  <c r="A50" i="138"/>
  <c r="A51" i="138"/>
  <c r="A52" i="138"/>
  <c r="A53" i="138"/>
  <c r="A54" i="138"/>
  <c r="A55" i="138"/>
  <c r="A56" i="138"/>
  <c r="A57" i="138"/>
  <c r="A58" i="138"/>
  <c r="A59" i="138"/>
  <c r="A60" i="138"/>
  <c r="A61" i="138"/>
  <c r="A62" i="138"/>
  <c r="A63" i="138"/>
  <c r="A64" i="138"/>
  <c r="A65" i="138"/>
  <c r="A66" i="138"/>
  <c r="A67" i="138"/>
  <c r="A68" i="138"/>
  <c r="A69" i="138"/>
  <c r="A70" i="138"/>
  <c r="A71" i="138"/>
  <c r="A72" i="138"/>
  <c r="A73" i="138"/>
  <c r="A74" i="138"/>
  <c r="A75" i="138"/>
  <c r="A76" i="138"/>
  <c r="A77" i="138"/>
  <c r="A78" i="138"/>
  <c r="A79" i="138"/>
  <c r="A80" i="138"/>
  <c r="A81" i="138"/>
  <c r="A82" i="138"/>
  <c r="A83" i="138"/>
  <c r="A84" i="138"/>
  <c r="A85" i="138"/>
  <c r="A86" i="138"/>
  <c r="A87" i="138"/>
  <c r="A88" i="138"/>
  <c r="A89" i="138"/>
  <c r="A90" i="138"/>
  <c r="A91" i="138"/>
  <c r="A92" i="138"/>
  <c r="A93" i="138"/>
  <c r="A94" i="138"/>
  <c r="A95" i="138"/>
  <c r="A96" i="138"/>
  <c r="A97" i="138"/>
  <c r="A98" i="138"/>
  <c r="A99" i="138"/>
  <c r="A100" i="138"/>
  <c r="A101" i="138"/>
  <c r="A102" i="138"/>
  <c r="A103" i="138"/>
  <c r="A104" i="138"/>
  <c r="A105" i="138"/>
  <c r="A106" i="138"/>
  <c r="A107" i="138"/>
  <c r="A108" i="138"/>
  <c r="A109" i="138"/>
  <c r="A110" i="138"/>
  <c r="A111" i="138"/>
  <c r="A112" i="138"/>
  <c r="A113" i="138"/>
  <c r="A114" i="138"/>
  <c r="A115" i="138"/>
  <c r="A116" i="138"/>
  <c r="A117" i="138"/>
  <c r="A118" i="138"/>
  <c r="A119" i="138"/>
  <c r="A120" i="138"/>
  <c r="A121" i="138"/>
  <c r="A122" i="138"/>
  <c r="A123" i="138"/>
  <c r="A124" i="138"/>
  <c r="A125" i="138"/>
  <c r="A126" i="138"/>
  <c r="A127" i="138"/>
  <c r="A128" i="138"/>
  <c r="A129" i="138"/>
  <c r="A130" i="138"/>
  <c r="A131" i="138"/>
  <c r="A132" i="138"/>
  <c r="A133" i="138"/>
  <c r="A134" i="138"/>
  <c r="A135" i="138"/>
  <c r="A136" i="138"/>
  <c r="A137" i="138"/>
  <c r="A138" i="138"/>
  <c r="A139" i="138"/>
  <c r="A140" i="138"/>
  <c r="A141" i="138"/>
  <c r="A142" i="138"/>
  <c r="A143" i="138"/>
  <c r="A144" i="138"/>
  <c r="A145" i="138"/>
  <c r="A146" i="138"/>
  <c r="A147" i="138"/>
  <c r="A148" i="138"/>
  <c r="A149" i="138"/>
  <c r="A150" i="138"/>
  <c r="A151" i="138"/>
  <c r="A152" i="138"/>
  <c r="A153" i="138"/>
  <c r="A154" i="138"/>
  <c r="A155" i="138"/>
  <c r="A156" i="138"/>
  <c r="A157" i="138"/>
  <c r="A158" i="138"/>
  <c r="A159" i="138"/>
  <c r="A160" i="138"/>
  <c r="A161" i="138"/>
  <c r="A162" i="138"/>
  <c r="A163" i="138"/>
  <c r="A164" i="138"/>
  <c r="A165" i="138"/>
  <c r="A166" i="138"/>
  <c r="A167" i="138"/>
  <c r="A168" i="138"/>
  <c r="A169" i="138"/>
  <c r="A170" i="138"/>
  <c r="A171" i="138"/>
  <c r="A172" i="138"/>
  <c r="A173" i="138"/>
  <c r="A174" i="138"/>
  <c r="A175" i="138"/>
  <c r="A176" i="138"/>
  <c r="A177" i="138"/>
  <c r="A178" i="138"/>
  <c r="A179" i="138"/>
  <c r="A180" i="138"/>
  <c r="A181" i="138"/>
  <c r="A182" i="138"/>
  <c r="A183" i="138"/>
  <c r="A184" i="138"/>
  <c r="A185" i="138"/>
  <c r="A186" i="138"/>
  <c r="A187" i="138"/>
  <c r="A188" i="138"/>
  <c r="A189" i="138"/>
  <c r="A190" i="138"/>
  <c r="A191" i="138"/>
  <c r="A192" i="138"/>
  <c r="A193" i="138"/>
  <c r="A194" i="138"/>
  <c r="A195" i="138"/>
  <c r="A196" i="138"/>
  <c r="A197" i="138"/>
  <c r="A198" i="138"/>
  <c r="A199" i="138"/>
  <c r="A200" i="138"/>
  <c r="A201" i="138"/>
  <c r="A202" i="138"/>
  <c r="A203" i="138"/>
  <c r="A204" i="138"/>
  <c r="A205" i="138"/>
  <c r="A206" i="138"/>
  <c r="A207" i="138"/>
  <c r="A208" i="138"/>
  <c r="A209" i="138"/>
  <c r="A210" i="138"/>
  <c r="A211" i="138"/>
  <c r="A212" i="138"/>
  <c r="A213" i="138"/>
  <c r="A214" i="138"/>
  <c r="A215" i="138"/>
  <c r="A216" i="138"/>
  <c r="A217" i="138"/>
  <c r="A218" i="138"/>
  <c r="A219" i="138"/>
  <c r="A220" i="138"/>
  <c r="A221" i="138"/>
  <c r="A222" i="138"/>
  <c r="A223" i="138"/>
  <c r="A224" i="138"/>
  <c r="A225" i="138"/>
  <c r="A226" i="138"/>
  <c r="A227" i="138"/>
  <c r="A228" i="138"/>
  <c r="A229" i="138"/>
  <c r="A230" i="138"/>
  <c r="A231" i="138"/>
  <c r="A232" i="138"/>
  <c r="A233" i="138"/>
  <c r="A234" i="138"/>
  <c r="A235" i="138"/>
  <c r="A236" i="138"/>
  <c r="A237" i="138"/>
  <c r="A238" i="138"/>
  <c r="A239" i="138"/>
  <c r="A240" i="138"/>
  <c r="A241" i="138"/>
  <c r="A242" i="138"/>
  <c r="A243" i="138"/>
  <c r="A244" i="138"/>
  <c r="A245" i="138"/>
  <c r="A246" i="138"/>
  <c r="A247" i="138"/>
  <c r="A248" i="138"/>
  <c r="A249" i="138"/>
  <c r="A250" i="138"/>
  <c r="A251" i="138"/>
  <c r="A252" i="138"/>
  <c r="A253" i="138"/>
  <c r="A254" i="138"/>
  <c r="A255" i="138"/>
  <c r="A256" i="138"/>
  <c r="A257" i="138"/>
  <c r="A258" i="138"/>
  <c r="A259" i="138"/>
  <c r="A260" i="138"/>
  <c r="A261" i="138"/>
  <c r="A262" i="138"/>
  <c r="A263" i="138"/>
  <c r="A264" i="138"/>
  <c r="A265" i="138"/>
  <c r="A266" i="138"/>
  <c r="A267" i="138"/>
  <c r="A268" i="138"/>
  <c r="A269" i="138"/>
  <c r="A270" i="138"/>
  <c r="A271" i="138"/>
  <c r="A272" i="138"/>
  <c r="A273" i="138"/>
  <c r="A274" i="138"/>
  <c r="A275" i="138"/>
  <c r="A276" i="138"/>
  <c r="A277" i="138"/>
  <c r="A278" i="138"/>
  <c r="A279" i="138"/>
  <c r="A280" i="138"/>
  <c r="A281" i="138"/>
  <c r="A282" i="138"/>
  <c r="A283" i="138"/>
  <c r="A284" i="138"/>
  <c r="A285" i="138"/>
  <c r="A286" i="138"/>
  <c r="A287" i="138"/>
  <c r="A288" i="138"/>
  <c r="A289" i="138"/>
  <c r="A290" i="138"/>
  <c r="A291" i="138"/>
  <c r="A292" i="138"/>
  <c r="A293" i="138"/>
  <c r="A294" i="138"/>
  <c r="A295" i="138"/>
  <c r="A296" i="138"/>
  <c r="A297" i="138"/>
  <c r="A298" i="138"/>
  <c r="A299" i="138"/>
  <c r="A300" i="138"/>
  <c r="A301" i="138"/>
  <c r="A302" i="138"/>
  <c r="A303" i="138"/>
  <c r="A304" i="138"/>
  <c r="A305" i="138"/>
  <c r="A306" i="138"/>
  <c r="A307" i="138"/>
  <c r="A308" i="138"/>
  <c r="A309" i="138"/>
  <c r="A310" i="138"/>
  <c r="A311" i="138"/>
  <c r="A312" i="138"/>
  <c r="A313" i="138"/>
  <c r="A314" i="138"/>
  <c r="A315" i="138"/>
  <c r="A316" i="138"/>
  <c r="A317" i="138"/>
  <c r="A318" i="138"/>
  <c r="A319" i="138"/>
  <c r="A320" i="138"/>
  <c r="A321" i="138"/>
  <c r="A322" i="138"/>
  <c r="A323" i="138"/>
  <c r="A324" i="138"/>
  <c r="A325" i="138"/>
  <c r="A326" i="138"/>
  <c r="A327" i="138"/>
  <c r="A328" i="138"/>
  <c r="A329" i="138"/>
  <c r="A330" i="138"/>
  <c r="A331" i="138"/>
  <c r="A332" i="138"/>
  <c r="A333" i="138"/>
  <c r="A334" i="138"/>
  <c r="A335" i="138"/>
  <c r="A336" i="138"/>
  <c r="A337" i="138"/>
  <c r="A338" i="138"/>
  <c r="A339" i="138"/>
  <c r="A340" i="138"/>
  <c r="A341" i="138"/>
  <c r="A342" i="138"/>
  <c r="A343" i="138"/>
  <c r="A344" i="138"/>
  <c r="A345" i="138"/>
  <c r="A346" i="138"/>
  <c r="A347" i="138"/>
  <c r="A348" i="138"/>
  <c r="A349" i="138"/>
  <c r="A350" i="138"/>
  <c r="A351" i="138"/>
  <c r="A352" i="138"/>
  <c r="A353" i="138"/>
  <c r="A354" i="138"/>
  <c r="A355" i="138"/>
  <c r="A356" i="138"/>
  <c r="A357" i="138"/>
  <c r="A358" i="138"/>
  <c r="A359" i="138"/>
  <c r="A360" i="138"/>
  <c r="A361" i="138"/>
  <c r="A362" i="138"/>
  <c r="A363" i="138"/>
  <c r="A364" i="138"/>
  <c r="A365" i="138"/>
  <c r="A366" i="138"/>
  <c r="A367" i="138"/>
  <c r="A368" i="138"/>
  <c r="A369" i="138"/>
  <c r="A370" i="138"/>
  <c r="A371" i="138"/>
  <c r="A372" i="138"/>
  <c r="A373" i="138"/>
  <c r="A374" i="138"/>
  <c r="A375" i="138"/>
  <c r="A376" i="138"/>
  <c r="A377" i="138"/>
  <c r="A378" i="138"/>
  <c r="A379" i="138"/>
  <c r="A380" i="138"/>
  <c r="A381" i="138"/>
  <c r="A382" i="138"/>
  <c r="A383" i="138"/>
  <c r="A384" i="138"/>
  <c r="A385" i="138"/>
  <c r="A386" i="138"/>
  <c r="A387" i="138"/>
  <c r="A388" i="138"/>
  <c r="A389" i="138"/>
  <c r="A390" i="138"/>
  <c r="A391" i="138"/>
  <c r="A392" i="138"/>
  <c r="A393" i="138"/>
  <c r="A394" i="138"/>
  <c r="A395" i="138"/>
  <c r="A396" i="138"/>
  <c r="A397" i="138"/>
  <c r="A398" i="138"/>
  <c r="A399" i="138"/>
  <c r="A400" i="138"/>
  <c r="A401" i="138"/>
  <c r="A402" i="138"/>
  <c r="A403" i="138"/>
  <c r="A404" i="138"/>
  <c r="A405" i="138"/>
  <c r="A406" i="138"/>
  <c r="A407" i="138"/>
  <c r="B6" i="12"/>
  <c r="H6" i="12"/>
  <c r="B4" i="12" s="1"/>
  <c r="I6" i="12"/>
  <c r="B10" i="204"/>
  <c r="C10" i="204"/>
  <c r="D10" i="204"/>
  <c r="E10" i="204"/>
  <c r="F10" i="204"/>
  <c r="G10" i="204"/>
  <c r="H10" i="204"/>
  <c r="I10" i="204"/>
  <c r="J10" i="204"/>
  <c r="K10" i="204"/>
  <c r="L10" i="204"/>
  <c r="M10" i="204"/>
  <c r="N10" i="204"/>
  <c r="O10" i="204"/>
  <c r="P10" i="204"/>
  <c r="Q10" i="204"/>
  <c r="R10" i="204"/>
  <c r="S10" i="204"/>
  <c r="T10" i="204"/>
  <c r="U10" i="204"/>
  <c r="V10" i="204"/>
  <c r="W10" i="204"/>
  <c r="X10" i="204"/>
  <c r="Y10" i="204"/>
  <c r="Z10" i="204"/>
  <c r="AA10" i="204"/>
  <c r="AB10" i="204"/>
  <c r="AC10" i="204"/>
  <c r="AD10" i="204"/>
  <c r="AE10" i="204"/>
  <c r="AF10" i="204"/>
  <c r="AG10" i="204"/>
  <c r="AH10" i="204"/>
  <c r="AI10" i="204"/>
  <c r="AJ10" i="204"/>
  <c r="AK10" i="204"/>
  <c r="AL10" i="204"/>
  <c r="AM10" i="204"/>
  <c r="AN10" i="204"/>
  <c r="AO10" i="204"/>
  <c r="AP10" i="204"/>
  <c r="AQ10" i="204"/>
  <c r="AR10" i="204"/>
  <c r="AS10" i="204"/>
  <c r="AT10" i="204"/>
  <c r="AU10" i="204"/>
  <c r="AV10" i="204"/>
  <c r="AW10" i="204"/>
  <c r="AX10" i="204"/>
  <c r="AY10" i="204"/>
  <c r="AZ10" i="204"/>
  <c r="BA10" i="204"/>
  <c r="B11" i="204"/>
  <c r="B8" i="204" s="1"/>
  <c r="C11" i="204"/>
  <c r="C8" i="204" s="1"/>
  <c r="D11" i="204"/>
  <c r="D8" i="204" s="1"/>
  <c r="E11" i="204"/>
  <c r="E8" i="204" s="1"/>
  <c r="F11" i="204"/>
  <c r="F8" i="204" s="1"/>
  <c r="G11" i="204"/>
  <c r="G8" i="204" s="1"/>
  <c r="H11" i="204"/>
  <c r="H8" i="204" s="1"/>
  <c r="I11" i="204"/>
  <c r="I8" i="204" s="1"/>
  <c r="J11" i="204"/>
  <c r="J8" i="204" s="1"/>
  <c r="K11" i="204"/>
  <c r="K8" i="204" s="1"/>
  <c r="L11" i="204"/>
  <c r="L8" i="204" s="1"/>
  <c r="M11" i="204"/>
  <c r="M8" i="204" s="1"/>
  <c r="N11" i="204"/>
  <c r="N8" i="204" s="1"/>
  <c r="O11" i="204"/>
  <c r="O8" i="204" s="1"/>
  <c r="P11" i="204"/>
  <c r="P8" i="204" s="1"/>
  <c r="Q11" i="204"/>
  <c r="Q8" i="204" s="1"/>
  <c r="R11" i="204"/>
  <c r="R8" i="204" s="1"/>
  <c r="S11" i="204"/>
  <c r="S8" i="204" s="1"/>
  <c r="T11" i="204"/>
  <c r="T8" i="204" s="1"/>
  <c r="U11" i="204"/>
  <c r="U8" i="204" s="1"/>
  <c r="V11" i="204"/>
  <c r="V8" i="204" s="1"/>
  <c r="W11" i="204"/>
  <c r="W8" i="204" s="1"/>
  <c r="X11" i="204"/>
  <c r="X8" i="204" s="1"/>
  <c r="Y11" i="204"/>
  <c r="Y8" i="204" s="1"/>
  <c r="Z11" i="204"/>
  <c r="Z8" i="204" s="1"/>
  <c r="AA11" i="204"/>
  <c r="AA8" i="204" s="1"/>
  <c r="AB11" i="204"/>
  <c r="AB8" i="204"/>
  <c r="AC11" i="204"/>
  <c r="AC8" i="204" s="1"/>
  <c r="AD11" i="204"/>
  <c r="AD8" i="204"/>
  <c r="AE11" i="204"/>
  <c r="AE8" i="204" s="1"/>
  <c r="AF11" i="204"/>
  <c r="AF8" i="204" s="1"/>
  <c r="AG11" i="204"/>
  <c r="AG8" i="204" s="1"/>
  <c r="AH11" i="204"/>
  <c r="AH8" i="204" s="1"/>
  <c r="AI11" i="204"/>
  <c r="AI8" i="204" s="1"/>
  <c r="AJ11" i="204"/>
  <c r="AJ8" i="204" s="1"/>
  <c r="AK11" i="204"/>
  <c r="AK8" i="204" s="1"/>
  <c r="AL11" i="204"/>
  <c r="AL8" i="204"/>
  <c r="AM11" i="204"/>
  <c r="AM8" i="204" s="1"/>
  <c r="AN11" i="204"/>
  <c r="AN8" i="204" s="1"/>
  <c r="AO11" i="204"/>
  <c r="AO8" i="204" s="1"/>
  <c r="AP11" i="204"/>
  <c r="AP8" i="204" s="1"/>
  <c r="AQ11" i="204"/>
  <c r="AQ8" i="204" s="1"/>
  <c r="AR11" i="204"/>
  <c r="AR8" i="204"/>
  <c r="AS11" i="204"/>
  <c r="AS8" i="204" s="1"/>
  <c r="AT11" i="204"/>
  <c r="AT8" i="204" s="1"/>
  <c r="AU11" i="204"/>
  <c r="AU8" i="204" s="1"/>
  <c r="AV11" i="204"/>
  <c r="AV8" i="204" s="1"/>
  <c r="AW11" i="204"/>
  <c r="AW8" i="204" s="1"/>
  <c r="AX11" i="204"/>
  <c r="AY11" i="204"/>
  <c r="AZ11" i="204"/>
  <c r="BA11" i="204"/>
  <c r="AE3" i="22"/>
  <c r="G2" i="140"/>
  <c r="G3" i="140"/>
  <c r="B6" i="140"/>
  <c r="B7" i="140"/>
  <c r="B8" i="140"/>
  <c r="B9" i="140"/>
  <c r="B10" i="140"/>
  <c r="B11" i="140"/>
  <c r="B12" i="140"/>
  <c r="B13" i="140"/>
  <c r="B16" i="140"/>
  <c r="B18" i="140"/>
  <c r="C18" i="140"/>
  <c r="A20" i="140"/>
  <c r="J1" i="101"/>
  <c r="C2" i="101"/>
  <c r="J2" i="101"/>
  <c r="C3" i="101"/>
  <c r="C4" i="101"/>
  <c r="Q13" i="181"/>
  <c r="Q13" i="183" s="1"/>
  <c r="E49" i="214"/>
  <c r="E48" i="214"/>
  <c r="E46" i="214"/>
  <c r="E47" i="214"/>
  <c r="E44" i="214"/>
  <c r="E42" i="214"/>
  <c r="E45" i="214"/>
  <c r="E37" i="214"/>
  <c r="Q8" i="181"/>
  <c r="S10" i="181"/>
  <c r="P11" i="181"/>
  <c r="Q12" i="181"/>
  <c r="R13" i="181"/>
  <c r="P10" i="181"/>
  <c r="Q11" i="181"/>
  <c r="R12" i="181"/>
  <c r="R12" i="183" s="1"/>
  <c r="S13" i="181"/>
  <c r="Q10" i="181"/>
  <c r="R11" i="181"/>
  <c r="S12" i="181"/>
  <c r="P13" i="181"/>
  <c r="E33" i="214"/>
  <c r="S14" i="181"/>
  <c r="P15" i="181"/>
  <c r="P15" i="183" s="1"/>
  <c r="I16" i="181"/>
  <c r="Q16" i="181"/>
  <c r="R17" i="181"/>
  <c r="K18" i="181"/>
  <c r="S18" i="181"/>
  <c r="P19" i="181"/>
  <c r="P19" i="183" s="1"/>
  <c r="Q20" i="181"/>
  <c r="R21" i="181"/>
  <c r="S22" i="181"/>
  <c r="P23" i="181"/>
  <c r="P23" i="183" s="1"/>
  <c r="Q24" i="181"/>
  <c r="R25" i="181"/>
  <c r="S26" i="181"/>
  <c r="P27" i="181"/>
  <c r="S11" i="181"/>
  <c r="P14" i="181"/>
  <c r="Q15" i="181"/>
  <c r="Q15" i="183" s="1"/>
  <c r="R16" i="181"/>
  <c r="R16" i="183" s="1"/>
  <c r="S17" i="181"/>
  <c r="P18" i="181"/>
  <c r="Q19" i="181"/>
  <c r="R20" i="181"/>
  <c r="R20" i="183" s="1"/>
  <c r="S21" i="181"/>
  <c r="P22" i="181"/>
  <c r="Q23" i="181"/>
  <c r="R24" i="181"/>
  <c r="S25" i="181"/>
  <c r="P26" i="181"/>
  <c r="Q27" i="181"/>
  <c r="Q14" i="181"/>
  <c r="R15" i="181"/>
  <c r="S16" i="181"/>
  <c r="P17" i="181"/>
  <c r="Q18" i="181"/>
  <c r="R19" i="181"/>
  <c r="S20" i="181"/>
  <c r="P21" i="181"/>
  <c r="I22" i="181"/>
  <c r="Q22" i="181"/>
  <c r="R23" i="181"/>
  <c r="S24" i="181"/>
  <c r="P25" i="181"/>
  <c r="P25" i="183" s="1"/>
  <c r="Q26" i="181"/>
  <c r="R27" i="181"/>
  <c r="K28" i="181"/>
  <c r="G24" i="181"/>
  <c r="G20" i="181"/>
  <c r="H22" i="181"/>
  <c r="G65" i="181"/>
  <c r="H36" i="181"/>
  <c r="K39" i="181"/>
  <c r="K51" i="181"/>
  <c r="H52" i="181"/>
  <c r="H52" i="183" s="1"/>
  <c r="E63" i="181"/>
  <c r="E63" i="183" s="1"/>
  <c r="N66" i="181"/>
  <c r="E20" i="181"/>
  <c r="E24" i="181"/>
  <c r="O17" i="181"/>
  <c r="N20" i="181"/>
  <c r="M61" i="181"/>
  <c r="I63" i="181"/>
  <c r="M20" i="181"/>
  <c r="L23" i="181"/>
  <c r="F16" i="181"/>
  <c r="F20" i="181"/>
  <c r="D26" i="181"/>
  <c r="F28" i="181"/>
  <c r="L58" i="181"/>
  <c r="M22" i="181"/>
  <c r="L21" i="181"/>
  <c r="L21" i="183" s="1"/>
  <c r="L17" i="181"/>
  <c r="I27" i="181"/>
  <c r="I19" i="181"/>
  <c r="K17" i="181"/>
  <c r="O65" i="181"/>
  <c r="O63" i="181"/>
  <c r="D60" i="181"/>
  <c r="D60" i="183" s="1"/>
  <c r="O59" i="181"/>
  <c r="L65" i="181"/>
  <c r="D65" i="181"/>
  <c r="O64" i="181"/>
  <c r="J63" i="181"/>
  <c r="F63" i="181"/>
  <c r="I62" i="181"/>
  <c r="L61" i="181"/>
  <c r="D61" i="181"/>
  <c r="D61" i="183" s="1"/>
  <c r="O60" i="181"/>
  <c r="M59" i="181"/>
  <c r="E59" i="181"/>
  <c r="N58" i="181"/>
  <c r="L56" i="181"/>
  <c r="G55" i="181"/>
  <c r="G55" i="183" s="1"/>
  <c r="E53" i="181"/>
  <c r="G51" i="181"/>
  <c r="E49" i="181"/>
  <c r="L48" i="181"/>
  <c r="E45" i="181"/>
  <c r="L44" i="181"/>
  <c r="G43" i="181"/>
  <c r="L40" i="181"/>
  <c r="G39" i="181"/>
  <c r="E37" i="181"/>
  <c r="E37" i="183" s="1"/>
  <c r="G35" i="181"/>
  <c r="E33" i="181"/>
  <c r="J29" i="181"/>
  <c r="J29" i="183" s="1"/>
  <c r="D33" i="181"/>
  <c r="H33" i="181"/>
  <c r="L33" i="181"/>
  <c r="L33" i="183" s="1"/>
  <c r="M34" i="181"/>
  <c r="F35" i="181"/>
  <c r="N35" i="181"/>
  <c r="K36" i="181"/>
  <c r="D37" i="181"/>
  <c r="H37" i="181"/>
  <c r="H37" i="183" s="1"/>
  <c r="I38" i="181"/>
  <c r="M38" i="181"/>
  <c r="F39" i="181"/>
  <c r="F39" i="183" s="1"/>
  <c r="G40" i="181"/>
  <c r="G40" i="183" s="1"/>
  <c r="K40" i="181"/>
  <c r="D41" i="181"/>
  <c r="L41" i="181"/>
  <c r="I42" i="181"/>
  <c r="I42" i="183" s="1"/>
  <c r="M42" i="181"/>
  <c r="N43" i="181"/>
  <c r="G44" i="181"/>
  <c r="K44" i="181"/>
  <c r="H45" i="181"/>
  <c r="L45" i="181"/>
  <c r="I46" i="181"/>
  <c r="F47" i="181"/>
  <c r="N47" i="181"/>
  <c r="G48" i="181"/>
  <c r="D49" i="181"/>
  <c r="H49" i="181"/>
  <c r="H49" i="183" s="1"/>
  <c r="L49" i="181"/>
  <c r="M50" i="181"/>
  <c r="F51" i="181"/>
  <c r="F51" i="183" s="1"/>
  <c r="N51" i="181"/>
  <c r="K52" i="181"/>
  <c r="D53" i="181"/>
  <c r="H53" i="181"/>
  <c r="I54" i="181"/>
  <c r="I54" i="183" s="1"/>
  <c r="M54" i="181"/>
  <c r="F55" i="181"/>
  <c r="G56" i="181"/>
  <c r="K56" i="181"/>
  <c r="D57" i="181"/>
  <c r="L57" i="181"/>
  <c r="I58" i="181"/>
  <c r="M58" i="181"/>
  <c r="M58" i="183" s="1"/>
  <c r="N59" i="181"/>
  <c r="M28" i="181"/>
  <c r="G30" i="181"/>
  <c r="G30" i="183" s="1"/>
  <c r="F33" i="181"/>
  <c r="J33" i="181"/>
  <c r="G34" i="181"/>
  <c r="O34" i="181"/>
  <c r="O34" i="183" s="1"/>
  <c r="H35" i="181"/>
  <c r="L35" i="181"/>
  <c r="M36" i="181"/>
  <c r="F37" i="181"/>
  <c r="F37" i="183" s="1"/>
  <c r="J37" i="181"/>
  <c r="K38" i="181"/>
  <c r="O38" i="181"/>
  <c r="H39" i="181"/>
  <c r="E40" i="181"/>
  <c r="E40" i="183" s="1"/>
  <c r="M40" i="181"/>
  <c r="F41" i="181"/>
  <c r="G42" i="181"/>
  <c r="K42" i="181"/>
  <c r="O42" i="181"/>
  <c r="H43" i="181"/>
  <c r="L43" i="181"/>
  <c r="E44" i="181"/>
  <c r="M44" i="181"/>
  <c r="F45" i="181"/>
  <c r="J45" i="181"/>
  <c r="J45" i="183" s="1"/>
  <c r="G46" i="181"/>
  <c r="K46" i="181"/>
  <c r="O46" i="181"/>
  <c r="H47" i="181"/>
  <c r="L47" i="181"/>
  <c r="L47" i="183" s="1"/>
  <c r="E48" i="181"/>
  <c r="M48" i="181"/>
  <c r="F49" i="181"/>
  <c r="J49" i="181"/>
  <c r="G50" i="181"/>
  <c r="K50" i="181"/>
  <c r="O50" i="181"/>
  <c r="H51" i="181"/>
  <c r="L51" i="181"/>
  <c r="E52" i="181"/>
  <c r="M52" i="181"/>
  <c r="F53" i="181"/>
  <c r="J53" i="181"/>
  <c r="G54" i="181"/>
  <c r="G54" i="183" s="1"/>
  <c r="K54" i="181"/>
  <c r="O54" i="181"/>
  <c r="O54" i="183" s="1"/>
  <c r="H55" i="181"/>
  <c r="L55" i="181"/>
  <c r="E56" i="181"/>
  <c r="M56" i="181"/>
  <c r="F57" i="181"/>
  <c r="J57" i="181"/>
  <c r="G58" i="181"/>
  <c r="K58" i="181"/>
  <c r="O58" i="181"/>
  <c r="H59" i="181"/>
  <c r="L59" i="181"/>
  <c r="F29" i="181"/>
  <c r="K30" i="181"/>
  <c r="L31" i="181"/>
  <c r="G33" i="181"/>
  <c r="K33" i="181"/>
  <c r="O33" i="181"/>
  <c r="D34" i="181"/>
  <c r="H34" i="181"/>
  <c r="L34" i="181"/>
  <c r="E35" i="181"/>
  <c r="I35" i="181"/>
  <c r="M35" i="181"/>
  <c r="F36" i="181"/>
  <c r="J36" i="181"/>
  <c r="N36" i="181"/>
  <c r="G37" i="181"/>
  <c r="K37" i="181"/>
  <c r="O37" i="181"/>
  <c r="O37" i="183" s="1"/>
  <c r="D38" i="181"/>
  <c r="H38" i="181"/>
  <c r="H38" i="183" s="1"/>
  <c r="L38" i="181"/>
  <c r="E39" i="181"/>
  <c r="I39" i="181"/>
  <c r="I39" i="183" s="1"/>
  <c r="M39" i="181"/>
  <c r="F40" i="181"/>
  <c r="J40" i="181"/>
  <c r="N40" i="181"/>
  <c r="G41" i="181"/>
  <c r="K41" i="181"/>
  <c r="O41" i="181"/>
  <c r="D42" i="181"/>
  <c r="H42" i="181"/>
  <c r="H42" i="183" s="1"/>
  <c r="L42" i="181"/>
  <c r="E43" i="181"/>
  <c r="E43" i="183" s="1"/>
  <c r="I43" i="181"/>
  <c r="M43" i="181"/>
  <c r="F44" i="181"/>
  <c r="J44" i="181"/>
  <c r="N44" i="181"/>
  <c r="G45" i="181"/>
  <c r="K45" i="181"/>
  <c r="O45" i="181"/>
  <c r="O45" i="183" s="1"/>
  <c r="D46" i="181"/>
  <c r="H46" i="181"/>
  <c r="H46" i="183" s="1"/>
  <c r="L46" i="181"/>
  <c r="E47" i="181"/>
  <c r="I47" i="181"/>
  <c r="M47" i="181"/>
  <c r="F48" i="181"/>
  <c r="F48" i="183" s="1"/>
  <c r="J48" i="181"/>
  <c r="N48" i="181"/>
  <c r="N48" i="183" s="1"/>
  <c r="G49" i="181"/>
  <c r="K49" i="181"/>
  <c r="O49" i="181"/>
  <c r="D50" i="181"/>
  <c r="H50" i="181"/>
  <c r="H50" i="183" s="1"/>
  <c r="L50" i="181"/>
  <c r="E51" i="181"/>
  <c r="I51" i="181"/>
  <c r="M51" i="181"/>
  <c r="F52" i="181"/>
  <c r="F52" i="183" s="1"/>
  <c r="J52" i="181"/>
  <c r="N52" i="181"/>
  <c r="N52" i="183" s="1"/>
  <c r="G53" i="181"/>
  <c r="K53" i="181"/>
  <c r="O53" i="181"/>
  <c r="D54" i="181"/>
  <c r="H54" i="181"/>
  <c r="H54" i="183" s="1"/>
  <c r="L54" i="181"/>
  <c r="E55" i="181"/>
  <c r="I55" i="181"/>
  <c r="I55" i="183" s="1"/>
  <c r="M55" i="181"/>
  <c r="F56" i="181"/>
  <c r="J56" i="181"/>
  <c r="N56" i="181"/>
  <c r="G57" i="181"/>
  <c r="K57" i="181"/>
  <c r="O66" i="181"/>
  <c r="K66" i="181"/>
  <c r="G66" i="181"/>
  <c r="N65" i="181"/>
  <c r="J65" i="181"/>
  <c r="F65" i="181"/>
  <c r="M64" i="181"/>
  <c r="I64" i="181"/>
  <c r="E64" i="181"/>
  <c r="L63" i="181"/>
  <c r="H63" i="181"/>
  <c r="D63" i="181"/>
  <c r="O62" i="181"/>
  <c r="K62" i="181"/>
  <c r="G62" i="181"/>
  <c r="N61" i="181"/>
  <c r="J61" i="181"/>
  <c r="F61" i="181"/>
  <c r="M60" i="181"/>
  <c r="I60" i="181"/>
  <c r="E60" i="181"/>
  <c r="I59" i="181"/>
  <c r="J58" i="181"/>
  <c r="M57" i="181"/>
  <c r="D56" i="181"/>
  <c r="O55" i="181"/>
  <c r="O55" i="183" s="1"/>
  <c r="F54" i="181"/>
  <c r="M53" i="181"/>
  <c r="D52" i="181"/>
  <c r="O51" i="181"/>
  <c r="F50" i="181"/>
  <c r="M49" i="181"/>
  <c r="D48" i="181"/>
  <c r="O47" i="181"/>
  <c r="F46" i="181"/>
  <c r="M45" i="181"/>
  <c r="D44" i="181"/>
  <c r="O43" i="181"/>
  <c r="F42" i="181"/>
  <c r="M41" i="181"/>
  <c r="D40" i="181"/>
  <c r="O39" i="181"/>
  <c r="F38" i="181"/>
  <c r="M37" i="181"/>
  <c r="D36" i="181"/>
  <c r="O35" i="181"/>
  <c r="F34" i="181"/>
  <c r="M33" i="181"/>
  <c r="I32" i="181"/>
  <c r="P16" i="181"/>
  <c r="E17" i="181"/>
  <c r="J18" i="181"/>
  <c r="O19" i="181"/>
  <c r="P20" i="181"/>
  <c r="E21" i="181"/>
  <c r="J22" i="181"/>
  <c r="O23" i="181"/>
  <c r="P24" i="181"/>
  <c r="E25" i="181"/>
  <c r="J26" i="181"/>
  <c r="O27" i="181"/>
  <c r="L28" i="181"/>
  <c r="P28" i="181"/>
  <c r="P28" i="183" s="1"/>
  <c r="E29" i="181"/>
  <c r="I29" i="181"/>
  <c r="M29" i="181"/>
  <c r="Q29" i="181"/>
  <c r="F30" i="181"/>
  <c r="F30" i="183" s="1"/>
  <c r="J30" i="181"/>
  <c r="N30" i="181"/>
  <c r="R30" i="181"/>
  <c r="G31" i="181"/>
  <c r="K31" i="181"/>
  <c r="K31" i="183" s="1"/>
  <c r="O31" i="181"/>
  <c r="S31" i="181"/>
  <c r="D32" i="181"/>
  <c r="H32" i="181"/>
  <c r="L32" i="181"/>
  <c r="P32" i="181"/>
  <c r="R14" i="181"/>
  <c r="R14" i="183"/>
  <c r="H16" i="181"/>
  <c r="M17" i="181"/>
  <c r="R18" i="181"/>
  <c r="G19" i="181"/>
  <c r="H20" i="181"/>
  <c r="M21" i="181"/>
  <c r="R22" i="181"/>
  <c r="G23" i="181"/>
  <c r="H24" i="181"/>
  <c r="M25" i="181"/>
  <c r="R26" i="181"/>
  <c r="G27" i="181"/>
  <c r="H28" i="181"/>
  <c r="N28" i="181"/>
  <c r="R28" i="181"/>
  <c r="G29" i="181"/>
  <c r="K29" i="181"/>
  <c r="K29" i="183" s="1"/>
  <c r="O29" i="181"/>
  <c r="S29" i="181"/>
  <c r="D30" i="181"/>
  <c r="H30" i="181"/>
  <c r="L30" i="181"/>
  <c r="P30" i="181"/>
  <c r="E31" i="181"/>
  <c r="I31" i="181"/>
  <c r="M31" i="181"/>
  <c r="Q31" i="181"/>
  <c r="F32" i="181"/>
  <c r="F32" i="183" s="1"/>
  <c r="J32" i="181"/>
  <c r="N32" i="181"/>
  <c r="N32" i="183" s="1"/>
  <c r="R32" i="181"/>
  <c r="R10" i="181"/>
  <c r="R10" i="183" s="1"/>
  <c r="P12" i="181"/>
  <c r="K15" i="181"/>
  <c r="L16" i="181"/>
  <c r="L16" i="183" s="1"/>
  <c r="Q17" i="181"/>
  <c r="F18" i="181"/>
  <c r="K19" i="181"/>
  <c r="K19" i="183" s="1"/>
  <c r="L20" i="181"/>
  <c r="L20" i="183" s="1"/>
  <c r="Q21" i="181"/>
  <c r="F22" i="181"/>
  <c r="K23" i="181"/>
  <c r="L24" i="181"/>
  <c r="L24" i="183" s="1"/>
  <c r="Q25" i="181"/>
  <c r="F26" i="181"/>
  <c r="K27" i="181"/>
  <c r="K27" i="183" s="1"/>
  <c r="I28" i="181"/>
  <c r="O28" i="181"/>
  <c r="S28" i="181"/>
  <c r="D29" i="181"/>
  <c r="H29" i="181"/>
  <c r="L29" i="181"/>
  <c r="P29" i="181"/>
  <c r="E30" i="181"/>
  <c r="I30" i="181"/>
  <c r="M30" i="181"/>
  <c r="Q30" i="181"/>
  <c r="Q30" i="183" s="1"/>
  <c r="F31" i="181"/>
  <c r="J31" i="181"/>
  <c r="J31" i="183" s="1"/>
  <c r="N31" i="181"/>
  <c r="R31" i="181"/>
  <c r="G32" i="181"/>
  <c r="K32" i="181"/>
  <c r="O32" i="181"/>
  <c r="S15" i="181"/>
  <c r="D16" i="181"/>
  <c r="I17" i="181"/>
  <c r="N18" i="181"/>
  <c r="S19" i="181"/>
  <c r="D20" i="181"/>
  <c r="I21" i="181"/>
  <c r="N22" i="181"/>
  <c r="S23" i="181"/>
  <c r="D24" i="181"/>
  <c r="I25" i="181"/>
  <c r="N26" i="181"/>
  <c r="S27" i="181"/>
  <c r="D28" i="181"/>
  <c r="R33" i="181"/>
  <c r="R33" i="183" s="1"/>
  <c r="S34" i="181"/>
  <c r="Q28" i="181"/>
  <c r="R29" i="181"/>
  <c r="S30" i="181"/>
  <c r="P31" i="181"/>
  <c r="Q32" i="181"/>
  <c r="S33" i="181"/>
  <c r="P34" i="181"/>
  <c r="P34" i="183" s="1"/>
  <c r="S32" i="181"/>
  <c r="P33" i="181"/>
  <c r="Q34" i="181"/>
  <c r="N13" i="181"/>
  <c r="N13" i="183" s="1"/>
  <c r="M14" i="181"/>
  <c r="E11" i="181"/>
  <c r="H66" i="181"/>
  <c r="D67" i="181"/>
  <c r="H67" i="181"/>
  <c r="L67" i="181"/>
  <c r="E68" i="181"/>
  <c r="I68" i="181"/>
  <c r="M68" i="181"/>
  <c r="F69" i="181"/>
  <c r="J69" i="181"/>
  <c r="N69" i="181"/>
  <c r="N69" i="183" s="1"/>
  <c r="G70" i="181"/>
  <c r="K70" i="181"/>
  <c r="O70" i="181"/>
  <c r="D71" i="181"/>
  <c r="H71" i="181"/>
  <c r="L71" i="181"/>
  <c r="E72" i="181"/>
  <c r="I72" i="181"/>
  <c r="M72" i="181"/>
  <c r="F73" i="181"/>
  <c r="J73" i="181"/>
  <c r="N73" i="181"/>
  <c r="N73" i="183" s="1"/>
  <c r="G74" i="181"/>
  <c r="G74" i="183" s="1"/>
  <c r="K74" i="181"/>
  <c r="O74" i="181"/>
  <c r="D75" i="181"/>
  <c r="H75" i="181"/>
  <c r="L75" i="181"/>
  <c r="E76" i="181"/>
  <c r="I76" i="181"/>
  <c r="M76" i="181"/>
  <c r="F77" i="181"/>
  <c r="J77" i="181"/>
  <c r="N77" i="181"/>
  <c r="N77" i="183"/>
  <c r="G78" i="181"/>
  <c r="K78" i="181"/>
  <c r="O78" i="181"/>
  <c r="D79" i="181"/>
  <c r="H79" i="181"/>
  <c r="L79" i="181"/>
  <c r="E80" i="181"/>
  <c r="I80" i="181"/>
  <c r="M80" i="181"/>
  <c r="F81" i="181"/>
  <c r="J81" i="181"/>
  <c r="N81" i="181"/>
  <c r="N81" i="183"/>
  <c r="G82" i="181"/>
  <c r="K82" i="181"/>
  <c r="O82" i="181"/>
  <c r="D83" i="181"/>
  <c r="H83" i="181"/>
  <c r="L83" i="181"/>
  <c r="E84" i="181"/>
  <c r="I84" i="181"/>
  <c r="M84" i="181"/>
  <c r="F85" i="181"/>
  <c r="J85" i="181"/>
  <c r="N85" i="181"/>
  <c r="N85" i="183" s="1"/>
  <c r="G86" i="181"/>
  <c r="K86" i="181"/>
  <c r="O86" i="181"/>
  <c r="O86" i="183" s="1"/>
  <c r="D87" i="181"/>
  <c r="H87" i="181"/>
  <c r="L87" i="181"/>
  <c r="E88" i="181"/>
  <c r="I88" i="181"/>
  <c r="M88" i="181"/>
  <c r="H64" i="181"/>
  <c r="E67" i="181"/>
  <c r="E67" i="183" s="1"/>
  <c r="I67" i="181"/>
  <c r="M67" i="181"/>
  <c r="F68" i="181"/>
  <c r="J68" i="181"/>
  <c r="N68" i="181"/>
  <c r="G69" i="181"/>
  <c r="K69" i="181"/>
  <c r="O69" i="181"/>
  <c r="D70" i="181"/>
  <c r="D70" i="183" s="1"/>
  <c r="H70" i="181"/>
  <c r="L70" i="181"/>
  <c r="E71" i="181"/>
  <c r="I71" i="181"/>
  <c r="M71" i="181"/>
  <c r="F72" i="181"/>
  <c r="J72" i="181"/>
  <c r="N72" i="181"/>
  <c r="G73" i="181"/>
  <c r="K73" i="181"/>
  <c r="O73" i="181"/>
  <c r="D74" i="181"/>
  <c r="D74" i="183" s="1"/>
  <c r="U74" i="183" s="1"/>
  <c r="AZ74" i="183" s="1"/>
  <c r="H74" i="181"/>
  <c r="L74" i="181"/>
  <c r="E75" i="181"/>
  <c r="I75" i="181"/>
  <c r="I75" i="183" s="1"/>
  <c r="M75" i="181"/>
  <c r="F76" i="181"/>
  <c r="J76" i="181"/>
  <c r="N76" i="181"/>
  <c r="G77" i="181"/>
  <c r="K77" i="181"/>
  <c r="O77" i="181"/>
  <c r="O77" i="183" s="1"/>
  <c r="D78" i="181"/>
  <c r="D78" i="183" s="1"/>
  <c r="H78" i="181"/>
  <c r="L78" i="181"/>
  <c r="E79" i="181"/>
  <c r="I79" i="181"/>
  <c r="I79" i="183" s="1"/>
  <c r="M79" i="181"/>
  <c r="F80" i="181"/>
  <c r="J80" i="181"/>
  <c r="N80" i="181"/>
  <c r="G81" i="181"/>
  <c r="K81" i="181"/>
  <c r="O81" i="181"/>
  <c r="D82" i="181"/>
  <c r="D82" i="183" s="1"/>
  <c r="H82" i="181"/>
  <c r="L82" i="181"/>
  <c r="E83" i="181"/>
  <c r="E83" i="183" s="1"/>
  <c r="I83" i="181"/>
  <c r="M83" i="181"/>
  <c r="F84" i="181"/>
  <c r="J84" i="181"/>
  <c r="N84" i="181"/>
  <c r="G85" i="181"/>
  <c r="K85" i="181"/>
  <c r="O85" i="181"/>
  <c r="D86" i="181"/>
  <c r="D86" i="183" s="1"/>
  <c r="H86" i="181"/>
  <c r="L86" i="181"/>
  <c r="E87" i="181"/>
  <c r="I87" i="181"/>
  <c r="M87" i="181"/>
  <c r="F88" i="181"/>
  <c r="J88" i="181"/>
  <c r="N88" i="181"/>
  <c r="L60" i="181"/>
  <c r="H60" i="181"/>
  <c r="G67" i="181"/>
  <c r="K67" i="181"/>
  <c r="O67" i="181"/>
  <c r="D68" i="181"/>
  <c r="H68" i="181"/>
  <c r="L68" i="181"/>
  <c r="L68" i="183" s="1"/>
  <c r="E69" i="181"/>
  <c r="I69" i="181"/>
  <c r="M69" i="181"/>
  <c r="F70" i="181"/>
  <c r="J70" i="181"/>
  <c r="N70" i="181"/>
  <c r="G71" i="181"/>
  <c r="K71" i="181"/>
  <c r="O71" i="181"/>
  <c r="D72" i="181"/>
  <c r="H72" i="181"/>
  <c r="L72" i="181"/>
  <c r="L72" i="183" s="1"/>
  <c r="E73" i="181"/>
  <c r="I73" i="181"/>
  <c r="I73" i="183" s="1"/>
  <c r="M73" i="181"/>
  <c r="F74" i="181"/>
  <c r="J74" i="181"/>
  <c r="J74" i="183" s="1"/>
  <c r="N74" i="181"/>
  <c r="G75" i="181"/>
  <c r="K75" i="181"/>
  <c r="O75" i="181"/>
  <c r="D76" i="181"/>
  <c r="H76" i="181"/>
  <c r="L76" i="181"/>
  <c r="L76" i="183" s="1"/>
  <c r="E77" i="181"/>
  <c r="I77" i="181"/>
  <c r="M77" i="181"/>
  <c r="F78" i="181"/>
  <c r="J78" i="181"/>
  <c r="N78" i="181"/>
  <c r="G79" i="181"/>
  <c r="K79" i="181"/>
  <c r="O79" i="181"/>
  <c r="D80" i="181"/>
  <c r="H80" i="181"/>
  <c r="L80" i="181"/>
  <c r="E81" i="181"/>
  <c r="I81" i="181"/>
  <c r="M81" i="181"/>
  <c r="M81" i="183" s="1"/>
  <c r="F82" i="181"/>
  <c r="J82" i="181"/>
  <c r="J82" i="183"/>
  <c r="N82" i="181"/>
  <c r="G83" i="181"/>
  <c r="K83" i="181"/>
  <c r="O83" i="181"/>
  <c r="D84" i="181"/>
  <c r="H84" i="181"/>
  <c r="L84" i="181"/>
  <c r="L84" i="183" s="1"/>
  <c r="E85" i="181"/>
  <c r="I85" i="181"/>
  <c r="M85" i="181"/>
  <c r="F86" i="181"/>
  <c r="J86" i="181"/>
  <c r="J86" i="183" s="1"/>
  <c r="N86" i="181"/>
  <c r="G87" i="181"/>
  <c r="K87" i="181"/>
  <c r="O87" i="181"/>
  <c r="D88" i="181"/>
  <c r="H88" i="181"/>
  <c r="L88" i="181"/>
  <c r="L88" i="183" s="1"/>
  <c r="K68" i="181"/>
  <c r="I70" i="181"/>
  <c r="K72" i="181"/>
  <c r="I74" i="181"/>
  <c r="K76" i="181"/>
  <c r="I78" i="181"/>
  <c r="I78" i="183" s="1"/>
  <c r="K80" i="181"/>
  <c r="I82" i="181"/>
  <c r="K84" i="181"/>
  <c r="I86" i="181"/>
  <c r="K88" i="181"/>
  <c r="H62" i="181"/>
  <c r="H62" i="183" s="1"/>
  <c r="F67" i="181"/>
  <c r="O68" i="181"/>
  <c r="D69" i="181"/>
  <c r="M70" i="181"/>
  <c r="F71" i="181"/>
  <c r="O72" i="181"/>
  <c r="D73" i="181"/>
  <c r="M74" i="181"/>
  <c r="F75" i="181"/>
  <c r="O76" i="181"/>
  <c r="D77" i="181"/>
  <c r="M78" i="181"/>
  <c r="F79" i="181"/>
  <c r="O80" i="181"/>
  <c r="D81" i="181"/>
  <c r="M82" i="181"/>
  <c r="F83" i="181"/>
  <c r="O84" i="181"/>
  <c r="D85" i="181"/>
  <c r="M86" i="181"/>
  <c r="F87" i="181"/>
  <c r="O88" i="181"/>
  <c r="J67" i="181"/>
  <c r="H69" i="181"/>
  <c r="J71" i="181"/>
  <c r="H73" i="181"/>
  <c r="J75" i="181"/>
  <c r="H77" i="181"/>
  <c r="J79" i="181"/>
  <c r="H81" i="181"/>
  <c r="J83" i="181"/>
  <c r="H85" i="181"/>
  <c r="J87" i="181"/>
  <c r="G88" i="181"/>
  <c r="N87" i="181"/>
  <c r="E86" i="181"/>
  <c r="L85" i="181"/>
  <c r="L85" i="183" s="1"/>
  <c r="G84" i="181"/>
  <c r="G84" i="183" s="1"/>
  <c r="N83" i="181"/>
  <c r="E82" i="181"/>
  <c r="L81" i="181"/>
  <c r="G80" i="181"/>
  <c r="G80" i="183" s="1"/>
  <c r="N79" i="181"/>
  <c r="E78" i="181"/>
  <c r="L77" i="181"/>
  <c r="G76" i="181"/>
  <c r="N75" i="181"/>
  <c r="E74" i="181"/>
  <c r="L73" i="181"/>
  <c r="L73" i="183" s="1"/>
  <c r="G72" i="181"/>
  <c r="N71" i="181"/>
  <c r="E70" i="181"/>
  <c r="L69" i="181"/>
  <c r="L69" i="183" s="1"/>
  <c r="G68" i="181"/>
  <c r="G68" i="183" s="1"/>
  <c r="N67" i="181"/>
  <c r="G34" i="228"/>
  <c r="E34" i="228"/>
  <c r="G46" i="228"/>
  <c r="C38" i="228"/>
  <c r="E50" i="228"/>
  <c r="H15" i="181"/>
  <c r="H15" i="183" s="1"/>
  <c r="J17" i="181"/>
  <c r="H19" i="181"/>
  <c r="J21" i="181"/>
  <c r="H23" i="181"/>
  <c r="H23" i="183" s="1"/>
  <c r="J25" i="181"/>
  <c r="H27" i="181"/>
  <c r="K65" i="181"/>
  <c r="D58" i="181"/>
  <c r="E26" i="181"/>
  <c r="E22" i="181"/>
  <c r="E18" i="181"/>
  <c r="J20" i="181"/>
  <c r="G63" i="181"/>
  <c r="I33" i="181"/>
  <c r="I37" i="181"/>
  <c r="I41" i="181"/>
  <c r="I45" i="181"/>
  <c r="I49" i="181"/>
  <c r="I53" i="181"/>
  <c r="I53" i="183" s="1"/>
  <c r="I57" i="181"/>
  <c r="F62" i="181"/>
  <c r="J64" i="181"/>
  <c r="G18" i="181"/>
  <c r="G18" i="183" s="1"/>
  <c r="G22" i="181"/>
  <c r="G26" i="181"/>
  <c r="L18" i="181"/>
  <c r="L22" i="181"/>
  <c r="L22" i="183" s="1"/>
  <c r="L26" i="181"/>
  <c r="N60" i="181"/>
  <c r="L12" i="181"/>
  <c r="M27" i="181"/>
  <c r="H17" i="181"/>
  <c r="J19" i="181"/>
  <c r="H21" i="181"/>
  <c r="J23" i="181"/>
  <c r="J23" i="183" s="1"/>
  <c r="H25" i="181"/>
  <c r="J27" i="181"/>
  <c r="K63" i="181"/>
  <c r="O57" i="181"/>
  <c r="D25" i="181"/>
  <c r="D25" i="183" s="1"/>
  <c r="D21" i="181"/>
  <c r="D17" i="181"/>
  <c r="H26" i="181"/>
  <c r="H26" i="183"/>
  <c r="H18" i="181"/>
  <c r="L66" i="181"/>
  <c r="L62" i="181"/>
  <c r="J34" i="181"/>
  <c r="J38" i="181"/>
  <c r="J38" i="183" s="1"/>
  <c r="J42" i="181"/>
  <c r="J46" i="181"/>
  <c r="J46" i="183" s="1"/>
  <c r="J50" i="181"/>
  <c r="J54" i="181"/>
  <c r="J54" i="183"/>
  <c r="K59" i="181"/>
  <c r="N62" i="181"/>
  <c r="I65" i="181"/>
  <c r="D19" i="181"/>
  <c r="D23" i="181"/>
  <c r="D27" i="181"/>
  <c r="M19" i="181"/>
  <c r="M23" i="181"/>
  <c r="D31" i="181"/>
  <c r="E61" i="181"/>
  <c r="F64" i="181"/>
  <c r="J66" i="181"/>
  <c r="J66" i="183" s="1"/>
  <c r="N17" i="181"/>
  <c r="N21" i="181"/>
  <c r="N25" i="181"/>
  <c r="N25" i="183" s="1"/>
  <c r="E19" i="181"/>
  <c r="E23" i="181"/>
  <c r="E27" i="181"/>
  <c r="N27" i="181"/>
  <c r="N27" i="183" s="1"/>
  <c r="N23" i="181"/>
  <c r="N19" i="181"/>
  <c r="N15" i="181"/>
  <c r="K21" i="181"/>
  <c r="D66" i="181"/>
  <c r="D62" i="181"/>
  <c r="M66" i="181"/>
  <c r="H65" i="181"/>
  <c r="G64" i="181"/>
  <c r="K22" i="181"/>
  <c r="K16" i="181"/>
  <c r="K24" i="181"/>
  <c r="G59" i="181"/>
  <c r="F23" i="181"/>
  <c r="N29" i="181"/>
  <c r="H40" i="181"/>
  <c r="H40" i="183" s="1"/>
  <c r="H48" i="181"/>
  <c r="H56" i="181"/>
  <c r="M63" i="181"/>
  <c r="L13" i="181"/>
  <c r="F21" i="181"/>
  <c r="O21" i="181"/>
  <c r="F60" i="181"/>
  <c r="N64" i="181"/>
  <c r="M16" i="181"/>
  <c r="O22" i="181"/>
  <c r="L27" i="181"/>
  <c r="L27" i="183" s="1"/>
  <c r="D18" i="181"/>
  <c r="D18" i="183"/>
  <c r="F24" i="181"/>
  <c r="H12" i="181"/>
  <c r="O24" i="181"/>
  <c r="M18" i="181"/>
  <c r="K25" i="181"/>
  <c r="I15" i="181"/>
  <c r="O61" i="181"/>
  <c r="E66" i="181"/>
  <c r="K64" i="181"/>
  <c r="K64" i="183" s="1"/>
  <c r="M62" i="181"/>
  <c r="H61" i="181"/>
  <c r="G60" i="181"/>
  <c r="F58" i="181"/>
  <c r="F58" i="183" s="1"/>
  <c r="N54" i="181"/>
  <c r="N50" i="181"/>
  <c r="N46" i="181"/>
  <c r="N42" i="181"/>
  <c r="N42" i="183" s="1"/>
  <c r="N38" i="181"/>
  <c r="N34" i="181"/>
  <c r="N34" i="183"/>
  <c r="E32" i="181"/>
  <c r="E34" i="181"/>
  <c r="J35" i="181"/>
  <c r="O36" i="181"/>
  <c r="E38" i="181"/>
  <c r="J39" i="181"/>
  <c r="O40" i="181"/>
  <c r="E42" i="181"/>
  <c r="E42" i="183" s="1"/>
  <c r="J43" i="181"/>
  <c r="J43" i="183" s="1"/>
  <c r="O44" i="181"/>
  <c r="E46" i="181"/>
  <c r="E46" i="183" s="1"/>
  <c r="J47" i="181"/>
  <c r="O48" i="181"/>
  <c r="O48" i="183" s="1"/>
  <c r="E50" i="181"/>
  <c r="J51" i="181"/>
  <c r="O52" i="181"/>
  <c r="E54" i="181"/>
  <c r="J55" i="181"/>
  <c r="O56" i="181"/>
  <c r="E58" i="181"/>
  <c r="J59" i="181"/>
  <c r="J59" i="183" s="1"/>
  <c r="H31" i="181"/>
  <c r="N33" i="181"/>
  <c r="D35" i="181"/>
  <c r="I36" i="181"/>
  <c r="N37" i="181"/>
  <c r="D39" i="181"/>
  <c r="I40" i="181"/>
  <c r="N41" i="181"/>
  <c r="N41" i="183" s="1"/>
  <c r="D43" i="181"/>
  <c r="D43" i="183" s="1"/>
  <c r="I44" i="181"/>
  <c r="I44" i="183" s="1"/>
  <c r="N45" i="181"/>
  <c r="D47" i="181"/>
  <c r="I48" i="181"/>
  <c r="N49" i="181"/>
  <c r="D51" i="181"/>
  <c r="D51" i="183" s="1"/>
  <c r="I52" i="181"/>
  <c r="N53" i="181"/>
  <c r="D55" i="181"/>
  <c r="I56" i="181"/>
  <c r="N57" i="181"/>
  <c r="N57" i="183"/>
  <c r="D59" i="181"/>
  <c r="J41" i="181"/>
  <c r="L39" i="181"/>
  <c r="G38" i="181"/>
  <c r="G38" i="183" s="1"/>
  <c r="E36" i="181"/>
  <c r="K34" i="181"/>
  <c r="M32" i="181"/>
  <c r="F59" i="181"/>
  <c r="F59" i="183" s="1"/>
  <c r="H57" i="181"/>
  <c r="N55" i="181"/>
  <c r="L53" i="181"/>
  <c r="G52" i="181"/>
  <c r="I50" i="181"/>
  <c r="K48" i="181"/>
  <c r="M46" i="181"/>
  <c r="M46" i="183" s="1"/>
  <c r="D45" i="181"/>
  <c r="F43" i="181"/>
  <c r="H41" i="181"/>
  <c r="N39" i="181"/>
  <c r="L37" i="181"/>
  <c r="G36" i="181"/>
  <c r="I34" i="181"/>
  <c r="O30" i="181"/>
  <c r="O30" i="183" s="1"/>
  <c r="L36" i="181"/>
  <c r="L36" i="183" s="1"/>
  <c r="E41" i="181"/>
  <c r="G47" i="181"/>
  <c r="L52" i="181"/>
  <c r="E57" i="181"/>
  <c r="K60" i="181"/>
  <c r="E62" i="181"/>
  <c r="E62" i="183" s="1"/>
  <c r="N63" i="181"/>
  <c r="I66" i="181"/>
  <c r="D64" i="181"/>
  <c r="I23" i="181"/>
  <c r="O20" i="181"/>
  <c r="M26" i="181"/>
  <c r="G25" i="181"/>
  <c r="G17" i="181"/>
  <c r="M24" i="181"/>
  <c r="O18" i="181"/>
  <c r="J62" i="181"/>
  <c r="N24" i="181"/>
  <c r="E28" i="181"/>
  <c r="F17" i="181"/>
  <c r="F17" i="183" s="1"/>
  <c r="F66" i="181"/>
  <c r="F66" i="183"/>
  <c r="K55" i="181"/>
  <c r="H44" i="181"/>
  <c r="K35" i="181"/>
  <c r="J16" i="181"/>
  <c r="J16" i="183" s="1"/>
  <c r="F19" i="181"/>
  <c r="G28" i="181"/>
  <c r="I18" i="181"/>
  <c r="M13" i="181"/>
  <c r="K26" i="181"/>
  <c r="I20" i="181"/>
  <c r="R35" i="181"/>
  <c r="R35" i="183" s="1"/>
  <c r="P47" i="181"/>
  <c r="P47" i="183" s="1"/>
  <c r="S46" i="181"/>
  <c r="P43" i="181"/>
  <c r="P43" i="183" s="1"/>
  <c r="S42" i="181"/>
  <c r="P39" i="181"/>
  <c r="S38" i="181"/>
  <c r="R46" i="181"/>
  <c r="R45" i="181"/>
  <c r="R45" i="183"/>
  <c r="R42" i="181"/>
  <c r="R42" i="183" s="1"/>
  <c r="R41" i="181"/>
  <c r="R38" i="181"/>
  <c r="R37" i="181"/>
  <c r="R37" i="183" s="1"/>
  <c r="F40" i="214"/>
  <c r="R68" i="181"/>
  <c r="Q67" i="181"/>
  <c r="P66" i="181"/>
  <c r="P66" i="183" s="1"/>
  <c r="S65" i="181"/>
  <c r="R64" i="181"/>
  <c r="R64" i="183" s="1"/>
  <c r="Q63" i="181"/>
  <c r="P62" i="181"/>
  <c r="S61" i="181"/>
  <c r="R60" i="181"/>
  <c r="Q59" i="181"/>
  <c r="Q59" i="183" s="1"/>
  <c r="P58" i="181"/>
  <c r="P58" i="183" s="1"/>
  <c r="S57" i="181"/>
  <c r="Q55" i="181"/>
  <c r="Q55" i="183" s="1"/>
  <c r="P54" i="181"/>
  <c r="S53" i="181"/>
  <c r="R52" i="181"/>
  <c r="R52" i="183"/>
  <c r="Q51" i="181"/>
  <c r="P50" i="181"/>
  <c r="S49" i="181"/>
  <c r="R48" i="181"/>
  <c r="R48" i="183" s="1"/>
  <c r="Q47" i="181"/>
  <c r="P46" i="181"/>
  <c r="S45" i="181"/>
  <c r="R44" i="181"/>
  <c r="Q43" i="181"/>
  <c r="P42" i="181"/>
  <c r="S41" i="181"/>
  <c r="R40" i="181"/>
  <c r="Q39" i="181"/>
  <c r="P38" i="181"/>
  <c r="S37" i="181"/>
  <c r="R36" i="181"/>
  <c r="R36" i="183" s="1"/>
  <c r="Q35" i="181"/>
  <c r="P35" i="181"/>
  <c r="R34" i="181"/>
  <c r="Q33" i="181"/>
  <c r="Q33" i="183" s="1"/>
  <c r="S68" i="181"/>
  <c r="R67" i="181"/>
  <c r="Q66" i="181"/>
  <c r="P65" i="181"/>
  <c r="S64" i="181"/>
  <c r="R63" i="181"/>
  <c r="Q62" i="181"/>
  <c r="P61" i="181"/>
  <c r="P61" i="183" s="1"/>
  <c r="S60" i="181"/>
  <c r="R59" i="181"/>
  <c r="Q58" i="181"/>
  <c r="P57" i="181"/>
  <c r="P57" i="183" s="1"/>
  <c r="R55" i="181"/>
  <c r="Q54" i="181"/>
  <c r="P53" i="181"/>
  <c r="S52" i="181"/>
  <c r="S52" i="183" s="1"/>
  <c r="R51" i="181"/>
  <c r="Q50" i="181"/>
  <c r="P49" i="181"/>
  <c r="S48" i="181"/>
  <c r="S48" i="183" s="1"/>
  <c r="R47" i="181"/>
  <c r="Q46" i="181"/>
  <c r="P45" i="181"/>
  <c r="S44" i="181"/>
  <c r="R43" i="181"/>
  <c r="Q42" i="181"/>
  <c r="P41" i="181"/>
  <c r="S40" i="181"/>
  <c r="R39" i="181"/>
  <c r="Q38" i="181"/>
  <c r="P37" i="181"/>
  <c r="S36" i="181"/>
  <c r="S36" i="183" s="1"/>
  <c r="G38" i="228"/>
  <c r="E35" i="214"/>
  <c r="E39" i="214"/>
  <c r="E41" i="214"/>
  <c r="E34" i="214"/>
  <c r="E38" i="214"/>
  <c r="E43" i="214"/>
  <c r="E32" i="214"/>
  <c r="E36" i="214"/>
  <c r="E40" i="214"/>
  <c r="C66" i="228"/>
  <c r="F38" i="214"/>
  <c r="F49" i="214"/>
  <c r="F51" i="214"/>
  <c r="F35" i="214"/>
  <c r="E51" i="214"/>
  <c r="F41" i="214"/>
  <c r="F44" i="214"/>
  <c r="F43" i="214"/>
  <c r="F32" i="214"/>
  <c r="F34" i="214"/>
  <c r="F37" i="214"/>
  <c r="F45" i="214"/>
  <c r="F47" i="214"/>
  <c r="F33" i="214"/>
  <c r="F36" i="214"/>
  <c r="F39" i="214"/>
  <c r="F42" i="214"/>
  <c r="F46" i="214"/>
  <c r="N10" i="181"/>
  <c r="F11" i="181"/>
  <c r="D11" i="181"/>
  <c r="K10" i="181"/>
  <c r="E10" i="181"/>
  <c r="C146" i="228"/>
  <c r="C154" i="228"/>
  <c r="C62" i="228"/>
  <c r="G62" i="228"/>
  <c r="E62" i="228"/>
  <c r="C207" i="228"/>
  <c r="I11" i="181"/>
  <c r="K20" i="181"/>
  <c r="I26" i="181"/>
  <c r="K61" i="181"/>
  <c r="G16" i="181"/>
  <c r="L64" i="181"/>
  <c r="K43" i="181"/>
  <c r="J60" i="181"/>
  <c r="J60" i="183" s="1"/>
  <c r="F25" i="181"/>
  <c r="O25" i="181"/>
  <c r="E65" i="181"/>
  <c r="O26" i="181"/>
  <c r="G21" i="181"/>
  <c r="I24" i="181"/>
  <c r="J28" i="181"/>
  <c r="F27" i="181"/>
  <c r="J24" i="181"/>
  <c r="G61" i="181"/>
  <c r="K47" i="181"/>
  <c r="I61" i="181"/>
  <c r="E16" i="181"/>
  <c r="N16" i="181"/>
  <c r="N16" i="183" s="1"/>
  <c r="H58" i="181"/>
  <c r="M65" i="181"/>
  <c r="M65" i="183" s="1"/>
  <c r="L19" i="181"/>
  <c r="D14" i="181"/>
  <c r="D22" i="181"/>
  <c r="L25" i="181"/>
  <c r="O16" i="181"/>
  <c r="C86" i="228"/>
  <c r="C82" i="228"/>
  <c r="E82" i="228"/>
  <c r="C74" i="228"/>
  <c r="G54" i="228"/>
  <c r="E78" i="228"/>
  <c r="G134" i="228"/>
  <c r="E206" i="228"/>
  <c r="G66" i="228"/>
  <c r="E66" i="228"/>
  <c r="E42" i="228"/>
  <c r="I10" i="181"/>
  <c r="L10" i="181"/>
  <c r="H10" i="181"/>
  <c r="L11" i="181"/>
  <c r="I12" i="181"/>
  <c r="H13" i="181"/>
  <c r="H13" i="183" s="1"/>
  <c r="G14" i="181"/>
  <c r="I13" i="181"/>
  <c r="I13" i="183" s="1"/>
  <c r="J11" i="181"/>
  <c r="J15" i="181"/>
  <c r="F14" i="181"/>
  <c r="M10" i="181"/>
  <c r="J10" i="181"/>
  <c r="F8" i="181"/>
  <c r="F8" i="183" s="1"/>
  <c r="N11" i="181"/>
  <c r="D10" i="181"/>
  <c r="G11" i="181"/>
  <c r="F13" i="181"/>
  <c r="D12" i="181"/>
  <c r="H14" i="181"/>
  <c r="M15" i="181"/>
  <c r="D15" i="181"/>
  <c r="D15" i="183" s="1"/>
  <c r="K13" i="181"/>
  <c r="M12" i="181"/>
  <c r="M12" i="183" s="1"/>
  <c r="E13" i="181"/>
  <c r="G13" i="181"/>
  <c r="K14" i="181"/>
  <c r="D13" i="181"/>
  <c r="D13" i="183" s="1"/>
  <c r="U13" i="183" s="1"/>
  <c r="AZ13" i="183" s="1"/>
  <c r="L15" i="181"/>
  <c r="O13" i="181"/>
  <c r="J12" i="181"/>
  <c r="G10" i="181"/>
  <c r="F10" i="181"/>
  <c r="O10" i="181"/>
  <c r="O11" i="181"/>
  <c r="H11" i="181"/>
  <c r="I9" i="181"/>
  <c r="F15" i="181"/>
  <c r="E15" i="181"/>
  <c r="G12" i="181"/>
  <c r="N12" i="181"/>
  <c r="J13" i="181"/>
  <c r="E14" i="181"/>
  <c r="E14" i="183" s="1"/>
  <c r="K11" i="181"/>
  <c r="J14" i="181"/>
  <c r="O12" i="181"/>
  <c r="G15" i="181"/>
  <c r="O15" i="181"/>
  <c r="F12" i="181"/>
  <c r="K12" i="181"/>
  <c r="G9" i="181"/>
  <c r="M11" i="181"/>
  <c r="E12" i="181"/>
  <c r="L14" i="181"/>
  <c r="I14" i="181"/>
  <c r="O14" i="181"/>
  <c r="N14" i="181"/>
  <c r="C117" i="228"/>
  <c r="C49" i="228"/>
  <c r="C149" i="228"/>
  <c r="G105" i="228"/>
  <c r="C85" i="228"/>
  <c r="C189" i="228"/>
  <c r="C65" i="228"/>
  <c r="E109" i="228"/>
  <c r="G97" i="228"/>
  <c r="C109" i="228"/>
  <c r="E53" i="228"/>
  <c r="G193" i="228"/>
  <c r="G93" i="228"/>
  <c r="G121" i="228"/>
  <c r="E113" i="228"/>
  <c r="E207" i="228"/>
  <c r="C78" i="228"/>
  <c r="G78" i="228"/>
  <c r="G174" i="228"/>
  <c r="E150" i="228"/>
  <c r="G142" i="228"/>
  <c r="E142" i="228"/>
  <c r="E138" i="228"/>
  <c r="G138" i="228"/>
  <c r="E90" i="228"/>
  <c r="E70" i="228"/>
  <c r="G70" i="228"/>
  <c r="C70" i="228"/>
  <c r="R8" i="181"/>
  <c r="Q9" i="181"/>
  <c r="S9" i="181"/>
  <c r="F9" i="181"/>
  <c r="H8" i="181"/>
  <c r="K9" i="181"/>
  <c r="L9" i="181"/>
  <c r="E8" i="181"/>
  <c r="R9" i="181"/>
  <c r="I8" i="181"/>
  <c r="J8" i="181"/>
  <c r="E9" i="181"/>
  <c r="G8" i="181"/>
  <c r="G8" i="183" s="1"/>
  <c r="H9" i="181"/>
  <c r="K8" i="181"/>
  <c r="O8" i="181"/>
  <c r="J9" i="181"/>
  <c r="D9" i="181"/>
  <c r="D9" i="183" s="1"/>
  <c r="U9" i="183" s="1"/>
  <c r="AZ9" i="183" s="1"/>
  <c r="N9" i="181"/>
  <c r="N8" i="181"/>
  <c r="L8" i="181"/>
  <c r="P9" i="181"/>
  <c r="O9" i="181"/>
  <c r="M9" i="181"/>
  <c r="D8" i="181"/>
  <c r="P8" i="181"/>
  <c r="S8" i="181"/>
  <c r="E120" i="132"/>
  <c r="C119" i="228"/>
  <c r="C174" i="228"/>
  <c r="C166" i="228"/>
  <c r="E45" i="228"/>
  <c r="G182" i="228"/>
  <c r="C182" i="228"/>
  <c r="G146" i="228"/>
  <c r="E33" i="228"/>
  <c r="E89" i="228"/>
  <c r="G37" i="228"/>
  <c r="C37" i="228"/>
  <c r="E325" i="174"/>
  <c r="C33" i="228"/>
  <c r="C193" i="228"/>
  <c r="E74" i="228"/>
  <c r="G108" i="228"/>
  <c r="G104" i="228"/>
  <c r="C140" i="228"/>
  <c r="E92" i="228"/>
  <c r="C112" i="228"/>
  <c r="E62" i="149"/>
  <c r="J62" i="149"/>
  <c r="C92" i="228"/>
  <c r="C116" i="228"/>
  <c r="E196" i="228"/>
  <c r="C104" i="228"/>
  <c r="E108" i="228"/>
  <c r="C204" i="228"/>
  <c r="G112" i="228"/>
  <c r="E192" i="228"/>
  <c r="E140" i="228"/>
  <c r="E124" i="228"/>
  <c r="G192" i="228"/>
  <c r="E116" i="228"/>
  <c r="D389" i="149"/>
  <c r="E185" i="228"/>
  <c r="G185" i="228"/>
  <c r="C185" i="228"/>
  <c r="E189" i="228"/>
  <c r="G189" i="228"/>
  <c r="O92" i="149"/>
  <c r="G184" i="228"/>
  <c r="C184" i="228"/>
  <c r="E184" i="228"/>
  <c r="E156" i="228"/>
  <c r="G156" i="228"/>
  <c r="E152" i="228"/>
  <c r="G152" i="228"/>
  <c r="G84" i="228"/>
  <c r="E84" i="228"/>
  <c r="C84" i="228"/>
  <c r="E76" i="228"/>
  <c r="C76" i="228"/>
  <c r="G76" i="228"/>
  <c r="E72" i="228"/>
  <c r="G48" i="228"/>
  <c r="G202" i="228"/>
  <c r="E198" i="228"/>
  <c r="C152" i="228"/>
  <c r="C141" i="228"/>
  <c r="E137" i="228"/>
  <c r="C188" i="228"/>
  <c r="E188" i="228"/>
  <c r="G188" i="228"/>
  <c r="E180" i="228"/>
  <c r="G180" i="228"/>
  <c r="C180" i="228"/>
  <c r="G176" i="228"/>
  <c r="C176" i="228"/>
  <c r="E176" i="228"/>
  <c r="E160" i="228"/>
  <c r="C160" i="228"/>
  <c r="C156" i="228"/>
  <c r="G27" i="228"/>
  <c r="E27" i="228"/>
  <c r="C27" i="228"/>
  <c r="C23" i="228"/>
  <c r="G15" i="228"/>
  <c r="C134" i="228"/>
  <c r="E134" i="228"/>
  <c r="C130" i="228"/>
  <c r="G130" i="228"/>
  <c r="E130" i="228"/>
  <c r="E126" i="228"/>
  <c r="C126" i="228"/>
  <c r="G122" i="228"/>
  <c r="D245" i="149"/>
  <c r="C14" i="228"/>
  <c r="C22" i="228"/>
  <c r="G22" i="228"/>
  <c r="G18" i="228"/>
  <c r="G14" i="228"/>
  <c r="G126" i="228"/>
  <c r="E22" i="228"/>
  <c r="C162" i="228"/>
  <c r="E162" i="228"/>
  <c r="G113" i="228"/>
  <c r="C113" i="228"/>
  <c r="G86" i="228"/>
  <c r="E86" i="228"/>
  <c r="C18" i="228"/>
  <c r="C132" i="228"/>
  <c r="C100" i="228"/>
  <c r="E100" i="228"/>
  <c r="C96" i="228"/>
  <c r="C26" i="228"/>
  <c r="E129" i="228"/>
  <c r="G144" i="228"/>
  <c r="C144" i="228"/>
  <c r="D157" i="149"/>
  <c r="R82" i="183"/>
  <c r="S35" i="183"/>
  <c r="E12" i="228"/>
  <c r="C200" i="228"/>
  <c r="G200" i="228"/>
  <c r="C28" i="228"/>
  <c r="E40" i="228"/>
  <c r="G20" i="228"/>
  <c r="G125" i="228"/>
  <c r="G196" i="228"/>
  <c r="E121" i="228"/>
  <c r="P396" i="149"/>
  <c r="C125" i="228"/>
  <c r="G11" i="228"/>
  <c r="C11" i="228"/>
  <c r="E60" i="228"/>
  <c r="E141" i="228"/>
  <c r="E52" i="228"/>
  <c r="G149" i="228"/>
  <c r="G161" i="228"/>
  <c r="G165" i="228"/>
  <c r="C177" i="228"/>
  <c r="E177" i="228"/>
  <c r="C60" i="228"/>
  <c r="G40" i="228"/>
  <c r="E26" i="228"/>
  <c r="G30" i="228"/>
  <c r="C15" i="228"/>
  <c r="G137" i="228"/>
  <c r="C52" i="228"/>
  <c r="G56" i="228"/>
  <c r="E157" i="228"/>
  <c r="C161" i="228"/>
  <c r="C153" i="228"/>
  <c r="C173" i="228"/>
  <c r="G173" i="228"/>
  <c r="E110" i="228"/>
  <c r="E165" i="228"/>
  <c r="C30" i="228"/>
  <c r="C157" i="228"/>
  <c r="C201" i="228"/>
  <c r="E153" i="228"/>
  <c r="F117" i="149"/>
  <c r="K117" i="149" s="1"/>
  <c r="G274" i="149"/>
  <c r="L274" i="149" s="1"/>
  <c r="F246" i="149"/>
  <c r="K246" i="149"/>
  <c r="G58" i="149"/>
  <c r="L58" i="149"/>
  <c r="G114" i="228"/>
  <c r="E114" i="228"/>
  <c r="C106" i="228"/>
  <c r="G106" i="228"/>
  <c r="G98" i="228"/>
  <c r="C98" i="228"/>
  <c r="C110" i="228"/>
  <c r="C72" i="228"/>
  <c r="E106" i="228"/>
  <c r="G31" i="228"/>
  <c r="C31" i="228"/>
  <c r="C88" i="228"/>
  <c r="C61" i="228"/>
  <c r="E61" i="228"/>
  <c r="C197" i="228"/>
  <c r="E197" i="228"/>
  <c r="G197" i="228"/>
  <c r="G204" i="228"/>
  <c r="E204" i="228"/>
  <c r="G124" i="228"/>
  <c r="C124" i="228"/>
  <c r="G117" i="228"/>
  <c r="C114" i="228"/>
  <c r="E98" i="228"/>
  <c r="E178" i="228"/>
  <c r="C178" i="228"/>
  <c r="C58" i="228"/>
  <c r="E54" i="228"/>
  <c r="C54" i="228"/>
  <c r="G50" i="228"/>
  <c r="C50" i="228"/>
  <c r="C46" i="228"/>
  <c r="E46" i="228"/>
  <c r="C42" i="228"/>
  <c r="G42" i="228"/>
  <c r="K23" i="183"/>
  <c r="E313" i="149"/>
  <c r="J313" i="149" s="1"/>
  <c r="P161" i="149"/>
  <c r="D141" i="149"/>
  <c r="P145" i="149"/>
  <c r="G382" i="149"/>
  <c r="L382" i="149"/>
  <c r="G342" i="149"/>
  <c r="L342" i="149" s="1"/>
  <c r="H303" i="149"/>
  <c r="M303" i="149" s="1"/>
  <c r="D277" i="149"/>
  <c r="D190" i="149"/>
  <c r="E138" i="149"/>
  <c r="J138" i="149" s="1"/>
  <c r="D113" i="149"/>
  <c r="D61" i="149"/>
  <c r="E158" i="132"/>
  <c r="E117" i="174"/>
  <c r="E331" i="174"/>
  <c r="O400" i="149"/>
  <c r="Q400" i="149"/>
  <c r="D51" i="174"/>
  <c r="F51" i="174" s="1"/>
  <c r="Q36" i="183"/>
  <c r="G136" i="228"/>
  <c r="E136" i="228"/>
  <c r="C136" i="228"/>
  <c r="E205" i="228"/>
  <c r="E172" i="228"/>
  <c r="E118" i="228"/>
  <c r="G118" i="228"/>
  <c r="C148" i="228"/>
  <c r="C168" i="228"/>
  <c r="I30" i="184"/>
  <c r="J30" i="184"/>
  <c r="E128" i="228"/>
  <c r="G128" i="228"/>
  <c r="G68" i="228"/>
  <c r="C205" i="228"/>
  <c r="C172" i="228"/>
  <c r="G148" i="228"/>
  <c r="G168" i="228"/>
  <c r="C128" i="228"/>
  <c r="C164" i="228"/>
  <c r="E164" i="228"/>
  <c r="G164" i="228"/>
  <c r="E132" i="228"/>
  <c r="E122" i="228"/>
  <c r="E357" i="149"/>
  <c r="J357" i="149"/>
  <c r="G211" i="149"/>
  <c r="L211" i="149" s="1"/>
  <c r="B63" i="157"/>
  <c r="O253" i="149"/>
  <c r="Q253" i="149" s="1"/>
  <c r="F8" i="149"/>
  <c r="K8" i="149" s="1"/>
  <c r="D8" i="149"/>
  <c r="E8" i="149"/>
  <c r="J8" i="149" s="1"/>
  <c r="O229" i="149"/>
  <c r="Q229" i="149"/>
  <c r="P336" i="149"/>
  <c r="AO33" i="183"/>
  <c r="AO29" i="183"/>
  <c r="AO25" i="183"/>
  <c r="AO21" i="183"/>
  <c r="AO17" i="183"/>
  <c r="AO13" i="183"/>
  <c r="AO37" i="183"/>
  <c r="AO58" i="183"/>
  <c r="AO54" i="183"/>
  <c r="AO46" i="183"/>
  <c r="AO42" i="183"/>
  <c r="AO87" i="183"/>
  <c r="AO83" i="183"/>
  <c r="AO79" i="183"/>
  <c r="AO26" i="183"/>
  <c r="AO22" i="183"/>
  <c r="AO14" i="183"/>
  <c r="AO10" i="183"/>
  <c r="AO38" i="183"/>
  <c r="AO34" i="183"/>
  <c r="AO59" i="183"/>
  <c r="AO51" i="183"/>
  <c r="AO47" i="183"/>
  <c r="AO31" i="183"/>
  <c r="AO23" i="183"/>
  <c r="AO19" i="183"/>
  <c r="AO15" i="183"/>
  <c r="AO11" i="183"/>
  <c r="AO39" i="183"/>
  <c r="AO35" i="183"/>
  <c r="AO60" i="183"/>
  <c r="AO56" i="183"/>
  <c r="AO52" i="183"/>
  <c r="AO48" i="183"/>
  <c r="AO44" i="183"/>
  <c r="AO81" i="183"/>
  <c r="AO32" i="183"/>
  <c r="AO28" i="183"/>
  <c r="AO24" i="183"/>
  <c r="AO20" i="183"/>
  <c r="AO16" i="183"/>
  <c r="AO12" i="183"/>
  <c r="AO40" i="183"/>
  <c r="AO36" i="183"/>
  <c r="AO73" i="183"/>
  <c r="AO65" i="183"/>
  <c r="R58" i="183"/>
  <c r="L96" i="2"/>
  <c r="L101" i="2"/>
  <c r="L97" i="2"/>
  <c r="L93" i="2"/>
  <c r="L104" i="2"/>
  <c r="L102" i="2"/>
  <c r="L98" i="2"/>
  <c r="L94" i="2"/>
  <c r="L103" i="2"/>
  <c r="L99" i="2"/>
  <c r="L95" i="2"/>
  <c r="C127" i="157"/>
  <c r="D159" i="157"/>
  <c r="F156" i="132"/>
  <c r="E258" i="174"/>
  <c r="D123" i="157"/>
  <c r="D349" i="174"/>
  <c r="F349" i="174" s="1"/>
  <c r="D225" i="174"/>
  <c r="F225" i="174" s="1"/>
  <c r="E293" i="174"/>
  <c r="E143" i="157"/>
  <c r="D193" i="174"/>
  <c r="F193" i="174" s="1"/>
  <c r="E321" i="174"/>
  <c r="E405" i="174"/>
  <c r="P162" i="149"/>
  <c r="F184" i="132"/>
  <c r="D357" i="174"/>
  <c r="F357" i="174" s="1"/>
  <c r="E75" i="132"/>
  <c r="E51" i="132"/>
  <c r="P80" i="149"/>
  <c r="E88" i="132"/>
  <c r="F61" i="132"/>
  <c r="F57" i="132"/>
  <c r="AR24" i="183"/>
  <c r="BI24" i="183" s="1"/>
  <c r="L91" i="2"/>
  <c r="L87" i="2"/>
  <c r="L83" i="2"/>
  <c r="AN86" i="183"/>
  <c r="BE86" i="183" s="1"/>
  <c r="L79" i="2"/>
  <c r="AN82" i="183" s="1"/>
  <c r="BE82" i="183" s="1"/>
  <c r="L75" i="2"/>
  <c r="AN78" i="183" s="1"/>
  <c r="BE78" i="183" s="1"/>
  <c r="L66" i="2"/>
  <c r="AN69" i="183" s="1"/>
  <c r="BE69" i="183" s="1"/>
  <c r="L62" i="2"/>
  <c r="AN65" i="183" s="1"/>
  <c r="BE65" i="183" s="1"/>
  <c r="L92" i="2"/>
  <c r="L88" i="2"/>
  <c r="L84" i="2"/>
  <c r="AN87" i="183" s="1"/>
  <c r="BE87" i="183" s="1"/>
  <c r="L76" i="2"/>
  <c r="AN79" i="183" s="1"/>
  <c r="BE79" i="183" s="1"/>
  <c r="P85" i="149"/>
  <c r="L89" i="2"/>
  <c r="L85" i="2"/>
  <c r="AN88" i="183" s="1"/>
  <c r="BE88" i="183"/>
  <c r="L81" i="2"/>
  <c r="AN84" i="183" s="1"/>
  <c r="BE84" i="183" s="1"/>
  <c r="L77" i="2"/>
  <c r="AN80" i="183"/>
  <c r="BE80" i="183" s="1"/>
  <c r="E99" i="132"/>
  <c r="E84" i="132"/>
  <c r="P90" i="149"/>
  <c r="L86" i="2"/>
  <c r="L82" i="2"/>
  <c r="AN85" i="183" s="1"/>
  <c r="BE85" i="183" s="1"/>
  <c r="L78" i="2"/>
  <c r="AN81" i="183" s="1"/>
  <c r="BE81" i="183" s="1"/>
  <c r="L74" i="2"/>
  <c r="AN77" i="183"/>
  <c r="BE77" i="183" s="1"/>
  <c r="F100" i="132"/>
  <c r="G96" i="228"/>
  <c r="E92" i="132"/>
  <c r="F92" i="132"/>
  <c r="P92" i="149"/>
  <c r="C90" i="228"/>
  <c r="G89" i="228"/>
  <c r="E88" i="228"/>
  <c r="AM86" i="183"/>
  <c r="BD86" i="183" s="1"/>
  <c r="P86" i="149"/>
  <c r="G85" i="228"/>
  <c r="P84" i="149"/>
  <c r="AM82" i="183"/>
  <c r="BD82" i="183" s="1"/>
  <c r="L81" i="183"/>
  <c r="L80" i="183"/>
  <c r="AM79" i="183"/>
  <c r="BD79" i="183" s="1"/>
  <c r="AM78" i="183"/>
  <c r="BD78" i="183" s="1"/>
  <c r="J78" i="183"/>
  <c r="L77" i="183"/>
  <c r="F77" i="132"/>
  <c r="P76" i="149"/>
  <c r="J70" i="183"/>
  <c r="D127" i="157"/>
  <c r="C119" i="157"/>
  <c r="D143" i="157"/>
  <c r="D171" i="157"/>
  <c r="F159" i="157"/>
  <c r="B135" i="157"/>
  <c r="F151" i="157"/>
  <c r="E135" i="157"/>
  <c r="E144" i="132"/>
  <c r="E313" i="174"/>
  <c r="F108" i="132"/>
  <c r="F168" i="132"/>
  <c r="D269" i="174"/>
  <c r="F269" i="174" s="1"/>
  <c r="F191" i="157"/>
  <c r="D15" i="157"/>
  <c r="E15" i="157" s="1"/>
  <c r="B51" i="157"/>
  <c r="B95" i="157"/>
  <c r="D145" i="174"/>
  <c r="F145" i="174" s="1"/>
  <c r="D125" i="174"/>
  <c r="F125" i="174" s="1"/>
  <c r="D353" i="174"/>
  <c r="F353" i="174" s="1"/>
  <c r="E100" i="132"/>
  <c r="F104" i="132"/>
  <c r="D341" i="174"/>
  <c r="F341" i="174" s="1"/>
  <c r="E389" i="174"/>
  <c r="F160" i="132"/>
  <c r="F152" i="132"/>
  <c r="E253" i="174"/>
  <c r="E273" i="174"/>
  <c r="O43" i="183"/>
  <c r="L73" i="2"/>
  <c r="AN76" i="183"/>
  <c r="BE76" i="183" s="1"/>
  <c r="L69" i="2"/>
  <c r="AN72" i="183"/>
  <c r="BE72" i="183" s="1"/>
  <c r="L65" i="2"/>
  <c r="AN68" i="183" s="1"/>
  <c r="BE68" i="183" s="1"/>
  <c r="L61" i="2"/>
  <c r="AN64" i="183" s="1"/>
  <c r="BE64" i="183" s="1"/>
  <c r="B127" i="157"/>
  <c r="B139" i="157"/>
  <c r="B143" i="157"/>
  <c r="B119" i="157"/>
  <c r="F143" i="157"/>
  <c r="F171" i="157"/>
  <c r="B151" i="157"/>
  <c r="B71" i="157"/>
  <c r="F135" i="157"/>
  <c r="D365" i="174"/>
  <c r="F365" i="174" s="1"/>
  <c r="D137" i="174"/>
  <c r="F137" i="174" s="1"/>
  <c r="E113" i="174"/>
  <c r="F200" i="132"/>
  <c r="E128" i="132"/>
  <c r="F88" i="132"/>
  <c r="E57" i="132"/>
  <c r="P62" i="149"/>
  <c r="L71" i="2"/>
  <c r="AN74" i="183" s="1"/>
  <c r="BE74" i="183" s="1"/>
  <c r="L67" i="2"/>
  <c r="AN70" i="183" s="1"/>
  <c r="BE70" i="183" s="1"/>
  <c r="L63" i="2"/>
  <c r="AN66" i="183"/>
  <c r="BE66" i="183" s="1"/>
  <c r="E127" i="157"/>
  <c r="F119" i="157"/>
  <c r="E171" i="157"/>
  <c r="E159" i="157"/>
  <c r="B27" i="157"/>
  <c r="C151" i="157"/>
  <c r="F79" i="157"/>
  <c r="D115" i="157"/>
  <c r="E172" i="132"/>
  <c r="D337" i="174"/>
  <c r="F337" i="174" s="1"/>
  <c r="D163" i="157"/>
  <c r="D205" i="174"/>
  <c r="F205" i="174" s="1"/>
  <c r="B179" i="157"/>
  <c r="P68" i="149"/>
  <c r="L72" i="2"/>
  <c r="AN75" i="183" s="1"/>
  <c r="BE75" i="183" s="1"/>
  <c r="L68" i="2"/>
  <c r="AN71" i="183" s="1"/>
  <c r="BE71" i="183" s="1"/>
  <c r="L64" i="2"/>
  <c r="AN67" i="183"/>
  <c r="BE67" i="183" s="1"/>
  <c r="L60" i="2"/>
  <c r="AN63" i="183" s="1"/>
  <c r="BE63" i="183" s="1"/>
  <c r="E68" i="228"/>
  <c r="H67" i="149"/>
  <c r="M67" i="149" s="1"/>
  <c r="P65" i="183"/>
  <c r="E64" i="228"/>
  <c r="C64" i="228"/>
  <c r="F60" i="132"/>
  <c r="D59" i="183"/>
  <c r="V59" i="183" s="1"/>
  <c r="E58" i="228"/>
  <c r="H57" i="183"/>
  <c r="P55" i="149"/>
  <c r="E51" i="174"/>
  <c r="AM76" i="183"/>
  <c r="BD76" i="183"/>
  <c r="AM75" i="183"/>
  <c r="BD75" i="183" s="1"/>
  <c r="AM74" i="183"/>
  <c r="BD74" i="183" s="1"/>
  <c r="AM72" i="183"/>
  <c r="BD72" i="183"/>
  <c r="AM71" i="183"/>
  <c r="BD71" i="183" s="1"/>
  <c r="AM70" i="183"/>
  <c r="BD70" i="183" s="1"/>
  <c r="AM69" i="183"/>
  <c r="BD69" i="183" s="1"/>
  <c r="AM68" i="183"/>
  <c r="BD68" i="183" s="1"/>
  <c r="AM67" i="183"/>
  <c r="BD67" i="183" s="1"/>
  <c r="AM66" i="183"/>
  <c r="BD66" i="183" s="1"/>
  <c r="AM65" i="183"/>
  <c r="BD65" i="183" s="1"/>
  <c r="AM64" i="183"/>
  <c r="BD64" i="183"/>
  <c r="AM63" i="183"/>
  <c r="BD63" i="183" s="1"/>
  <c r="H83" i="149"/>
  <c r="M83" i="149" s="1"/>
  <c r="P193" i="149"/>
  <c r="P50" i="149"/>
  <c r="E118" i="149"/>
  <c r="J118" i="149"/>
  <c r="H111" i="149"/>
  <c r="M111" i="149" s="1"/>
  <c r="S111" i="149" s="1"/>
  <c r="G75" i="149"/>
  <c r="L75" i="149" s="1"/>
  <c r="S75" i="149" s="1"/>
  <c r="G151" i="149"/>
  <c r="L151" i="149"/>
  <c r="F198" i="149"/>
  <c r="K198" i="149" s="1"/>
  <c r="H347" i="149"/>
  <c r="M347" i="149" s="1"/>
  <c r="H119" i="149"/>
  <c r="M119" i="149"/>
  <c r="P101" i="149"/>
  <c r="O57" i="183"/>
  <c r="G379" i="149"/>
  <c r="L379" i="149" s="1"/>
  <c r="S379" i="149" s="1"/>
  <c r="F86" i="149"/>
  <c r="K86" i="149" s="1"/>
  <c r="D278" i="149"/>
  <c r="P201" i="149"/>
  <c r="P105" i="149"/>
  <c r="H171" i="149"/>
  <c r="M171" i="149"/>
  <c r="S171" i="149" s="1"/>
  <c r="F230" i="149"/>
  <c r="K230" i="149" s="1"/>
  <c r="H79" i="149"/>
  <c r="M79" i="149"/>
  <c r="S79" i="149"/>
  <c r="G367" i="149"/>
  <c r="L367" i="149" s="1"/>
  <c r="S367" i="149" s="1"/>
  <c r="O117" i="149"/>
  <c r="Q117" i="149" s="1"/>
  <c r="D138" i="149"/>
  <c r="O181" i="149"/>
  <c r="Q181" i="149" s="1"/>
  <c r="E322" i="149"/>
  <c r="J322" i="149"/>
  <c r="O153" i="149"/>
  <c r="Q153" i="149" s="1"/>
  <c r="D322" i="149"/>
  <c r="P141" i="149"/>
  <c r="F330" i="149"/>
  <c r="K330" i="149"/>
  <c r="H383" i="149"/>
  <c r="M383" i="149"/>
  <c r="S383" i="149"/>
  <c r="H167" i="149"/>
  <c r="M167" i="149" s="1"/>
  <c r="H51" i="149"/>
  <c r="M51" i="149" s="1"/>
  <c r="R86" i="183"/>
  <c r="R74" i="183"/>
  <c r="R62" i="183"/>
  <c r="P289" i="149"/>
  <c r="P353" i="149"/>
  <c r="D294" i="149"/>
  <c r="P349" i="149"/>
  <c r="P269" i="149"/>
  <c r="G183" i="149"/>
  <c r="L183" i="149"/>
  <c r="S183" i="149"/>
  <c r="F78" i="149"/>
  <c r="K78" i="149" s="1"/>
  <c r="H263" i="149"/>
  <c r="M263" i="149"/>
  <c r="E378" i="149"/>
  <c r="J378" i="149"/>
  <c r="O273" i="149"/>
  <c r="Q273" i="149" s="1"/>
  <c r="F294" i="149"/>
  <c r="K294" i="149" s="1"/>
  <c r="P53" i="149"/>
  <c r="D118" i="149"/>
  <c r="H15" i="149"/>
  <c r="M15" i="149" s="1"/>
  <c r="S15" i="149" s="1"/>
  <c r="D78" i="149"/>
  <c r="P365" i="149"/>
  <c r="H399" i="149"/>
  <c r="M399" i="149" s="1"/>
  <c r="S399" i="149"/>
  <c r="P245" i="149"/>
  <c r="G275" i="149"/>
  <c r="L275" i="149"/>
  <c r="P133" i="149"/>
  <c r="F186" i="149"/>
  <c r="K186" i="149" s="1"/>
  <c r="G195" i="149"/>
  <c r="L195" i="149" s="1"/>
  <c r="S195" i="149" s="1"/>
  <c r="O305" i="149"/>
  <c r="Q305" i="149" s="1"/>
  <c r="O85" i="149"/>
  <c r="D158" i="149"/>
  <c r="O317" i="149"/>
  <c r="Q317" i="149" s="1"/>
  <c r="E278" i="149"/>
  <c r="J278" i="149" s="1"/>
  <c r="P65" i="149"/>
  <c r="O173" i="149"/>
  <c r="Q173" i="149" s="1"/>
  <c r="E330" i="149"/>
  <c r="J330" i="149" s="1"/>
  <c r="O205" i="149"/>
  <c r="Q205" i="149" s="1"/>
  <c r="H91" i="149"/>
  <c r="M91" i="149"/>
  <c r="S91" i="149" s="1"/>
  <c r="H127" i="149"/>
  <c r="M127" i="149" s="1"/>
  <c r="S127" i="149" s="1"/>
  <c r="I10" i="183"/>
  <c r="I20" i="183"/>
  <c r="O61" i="183"/>
  <c r="E30" i="183"/>
  <c r="O29" i="183"/>
  <c r="H395" i="149"/>
  <c r="M395" i="149" s="1"/>
  <c r="G395" i="149"/>
  <c r="L395" i="149" s="1"/>
  <c r="O333" i="149"/>
  <c r="Q333" i="149"/>
  <c r="P333" i="149"/>
  <c r="H271" i="149"/>
  <c r="M271" i="149" s="1"/>
  <c r="G271" i="149"/>
  <c r="L271" i="149" s="1"/>
  <c r="G247" i="149"/>
  <c r="L247" i="149"/>
  <c r="H247" i="149"/>
  <c r="M247" i="149" s="1"/>
  <c r="F238" i="149"/>
  <c r="K238" i="149"/>
  <c r="E238" i="149"/>
  <c r="J238" i="149"/>
  <c r="G231" i="149"/>
  <c r="L231" i="149" s="1"/>
  <c r="H231" i="149"/>
  <c r="M231" i="149" s="1"/>
  <c r="H227" i="149"/>
  <c r="M227" i="149" s="1"/>
  <c r="G227" i="149"/>
  <c r="L227" i="149" s="1"/>
  <c r="E190" i="149"/>
  <c r="J190" i="149"/>
  <c r="F190" i="149"/>
  <c r="K190" i="149" s="1"/>
  <c r="G155" i="149"/>
  <c r="L155" i="149"/>
  <c r="H155" i="149"/>
  <c r="M155" i="149" s="1"/>
  <c r="D154" i="149"/>
  <c r="F154" i="149"/>
  <c r="K154" i="149"/>
  <c r="G135" i="149"/>
  <c r="L135" i="149" s="1"/>
  <c r="H135" i="149"/>
  <c r="M135" i="149"/>
  <c r="P125" i="149"/>
  <c r="O125" i="149"/>
  <c r="Q125" i="149"/>
  <c r="P97" i="149"/>
  <c r="O97" i="149"/>
  <c r="O69" i="149"/>
  <c r="P69" i="149"/>
  <c r="O57" i="149"/>
  <c r="P57" i="149"/>
  <c r="F50" i="149"/>
  <c r="K50" i="149" s="1"/>
  <c r="D50" i="149"/>
  <c r="G11" i="149"/>
  <c r="L11" i="149" s="1"/>
  <c r="H11" i="149"/>
  <c r="M11" i="149"/>
  <c r="F378" i="149"/>
  <c r="K378" i="149"/>
  <c r="E198" i="149"/>
  <c r="J198" i="149" s="1"/>
  <c r="P281" i="149"/>
  <c r="D246" i="149"/>
  <c r="P361" i="149"/>
  <c r="D186" i="149"/>
  <c r="R186" i="149" s="1"/>
  <c r="F158" i="149"/>
  <c r="K158" i="149"/>
  <c r="E50" i="149"/>
  <c r="J50" i="149" s="1"/>
  <c r="E86" i="149"/>
  <c r="J86" i="149" s="1"/>
  <c r="H315" i="149"/>
  <c r="M315" i="149" s="1"/>
  <c r="P217" i="149"/>
  <c r="O185" i="149"/>
  <c r="Q185" i="149" s="1"/>
  <c r="P77" i="149"/>
  <c r="O47" i="183"/>
  <c r="M48" i="183"/>
  <c r="M36" i="183"/>
  <c r="M38" i="183"/>
  <c r="E20" i="183"/>
  <c r="E49" i="132"/>
  <c r="K55" i="183"/>
  <c r="G47" i="183"/>
  <c r="I34" i="183"/>
  <c r="M62" i="183"/>
  <c r="K59" i="183"/>
  <c r="G63" i="183"/>
  <c r="I86" i="183"/>
  <c r="I70" i="183"/>
  <c r="K85" i="183"/>
  <c r="K81" i="183"/>
  <c r="K77" i="183"/>
  <c r="K73" i="183"/>
  <c r="Q28" i="183"/>
  <c r="S27" i="183"/>
  <c r="O27" i="183"/>
  <c r="O23" i="183"/>
  <c r="O19" i="183"/>
  <c r="O53" i="183"/>
  <c r="O49" i="183"/>
  <c r="O41" i="183"/>
  <c r="E48" i="183"/>
  <c r="M54" i="183"/>
  <c r="M42" i="183"/>
  <c r="I38" i="183"/>
  <c r="G35" i="183"/>
  <c r="O65" i="183"/>
  <c r="K39" i="183"/>
  <c r="Q26" i="183"/>
  <c r="S25" i="183"/>
  <c r="Q24" i="183"/>
  <c r="G23" i="183"/>
  <c r="G31" i="183"/>
  <c r="K37" i="183"/>
  <c r="G51" i="183"/>
  <c r="O59" i="183"/>
  <c r="M20" i="183"/>
  <c r="R70" i="183"/>
  <c r="F49" i="183"/>
  <c r="E369" i="149"/>
  <c r="J369" i="149" s="1"/>
  <c r="R369" i="149" s="1"/>
  <c r="D169" i="149"/>
  <c r="E289" i="149"/>
  <c r="J289" i="149"/>
  <c r="D177" i="149"/>
  <c r="H186" i="149"/>
  <c r="M186" i="149" s="1"/>
  <c r="S186" i="149" s="1"/>
  <c r="H142" i="149"/>
  <c r="M142" i="149" s="1"/>
  <c r="S142" i="149" s="1"/>
  <c r="P380" i="149"/>
  <c r="O68" i="149"/>
  <c r="G406" i="149"/>
  <c r="L406" i="149"/>
  <c r="F41" i="149"/>
  <c r="K41" i="149"/>
  <c r="G346" i="149"/>
  <c r="L346" i="149" s="1"/>
  <c r="S346" i="149" s="1"/>
  <c r="P404" i="149"/>
  <c r="F105" i="149"/>
  <c r="K105" i="149"/>
  <c r="P384" i="149"/>
  <c r="G238" i="149"/>
  <c r="L238" i="149" s="1"/>
  <c r="S238" i="149"/>
  <c r="O268" i="149"/>
  <c r="Q268" i="149" s="1"/>
  <c r="E77" i="149"/>
  <c r="J77" i="149" s="1"/>
  <c r="F97" i="149"/>
  <c r="K97" i="149" s="1"/>
  <c r="H126" i="149"/>
  <c r="M126" i="149" s="1"/>
  <c r="E349" i="149"/>
  <c r="J349" i="149"/>
  <c r="H398" i="149"/>
  <c r="M398" i="149" s="1"/>
  <c r="S398" i="149" s="1"/>
  <c r="D133" i="149"/>
  <c r="F177" i="149"/>
  <c r="K177" i="149"/>
  <c r="D13" i="149"/>
  <c r="G82" i="149"/>
  <c r="L82" i="149"/>
  <c r="S82" i="149" s="1"/>
  <c r="P132" i="149"/>
  <c r="D173" i="149"/>
  <c r="G122" i="149"/>
  <c r="L122" i="149" s="1"/>
  <c r="H226" i="149"/>
  <c r="M226" i="149"/>
  <c r="S226" i="149" s="1"/>
  <c r="O128" i="149"/>
  <c r="Q128" i="149"/>
  <c r="O220" i="149"/>
  <c r="Q220" i="149"/>
  <c r="D253" i="149"/>
  <c r="E245" i="149"/>
  <c r="J245" i="149" s="1"/>
  <c r="R245" i="149" s="1"/>
  <c r="G38" i="149"/>
  <c r="L38" i="149"/>
  <c r="S38" i="149" s="1"/>
  <c r="O144" i="149"/>
  <c r="Q144" i="149" s="1"/>
  <c r="G358" i="149"/>
  <c r="L358" i="149"/>
  <c r="S358" i="149" s="1"/>
  <c r="F357" i="149"/>
  <c r="K357" i="149"/>
  <c r="R357" i="149" s="1"/>
  <c r="O124" i="149"/>
  <c r="Q124" i="149"/>
  <c r="D345" i="149"/>
  <c r="E393" i="149"/>
  <c r="J393" i="149"/>
  <c r="H170" i="149"/>
  <c r="M170" i="149"/>
  <c r="S170" i="149" s="1"/>
  <c r="O264" i="149"/>
  <c r="Q264" i="149" s="1"/>
  <c r="H374" i="149"/>
  <c r="M374" i="149"/>
  <c r="S374" i="149" s="1"/>
  <c r="G354" i="149"/>
  <c r="L354" i="149"/>
  <c r="S354" i="149" s="1"/>
  <c r="H42" i="149"/>
  <c r="M42" i="149"/>
  <c r="S42" i="149" s="1"/>
  <c r="F37" i="149"/>
  <c r="K37" i="149"/>
  <c r="D397" i="149"/>
  <c r="G242" i="149"/>
  <c r="L242" i="149" s="1"/>
  <c r="S242" i="149" s="1"/>
  <c r="F269" i="149"/>
  <c r="K269" i="149" s="1"/>
  <c r="H218" i="149"/>
  <c r="M218" i="149" s="1"/>
  <c r="S218" i="149" s="1"/>
  <c r="H34" i="149"/>
  <c r="M34" i="149" s="1"/>
  <c r="O80" i="149"/>
  <c r="O112" i="149"/>
  <c r="Q112" i="149" s="1"/>
  <c r="F129" i="149"/>
  <c r="K129" i="149"/>
  <c r="E321" i="149"/>
  <c r="J321" i="149"/>
  <c r="H378" i="149"/>
  <c r="M378" i="149"/>
  <c r="H178" i="149"/>
  <c r="M178" i="149" s="1"/>
  <c r="S178" i="149" s="1"/>
  <c r="F137" i="149"/>
  <c r="K137" i="149"/>
  <c r="O180" i="149"/>
  <c r="Q180" i="149" s="1"/>
  <c r="G14" i="149"/>
  <c r="L14" i="149"/>
  <c r="S14" i="149" s="1"/>
  <c r="O84" i="149"/>
  <c r="P136" i="149"/>
  <c r="P176" i="149"/>
  <c r="D313" i="149"/>
  <c r="R313" i="149" s="1"/>
  <c r="F57" i="149"/>
  <c r="K57" i="149" s="1"/>
  <c r="F165" i="149"/>
  <c r="K165" i="149"/>
  <c r="E325" i="149"/>
  <c r="J325" i="149"/>
  <c r="H326" i="149"/>
  <c r="M326" i="149" s="1"/>
  <c r="S326" i="149" s="1"/>
  <c r="D149" i="149"/>
  <c r="G50" i="149"/>
  <c r="L50" i="149" s="1"/>
  <c r="S50" i="149" s="1"/>
  <c r="E345" i="149"/>
  <c r="J345" i="149"/>
  <c r="H198" i="149"/>
  <c r="M198" i="149"/>
  <c r="P40" i="149"/>
  <c r="P116" i="149"/>
  <c r="H350" i="149"/>
  <c r="M350" i="149" s="1"/>
  <c r="S350" i="149" s="1"/>
  <c r="O76" i="149"/>
  <c r="C48" i="228"/>
  <c r="F11" i="132"/>
  <c r="V11" i="132"/>
  <c r="M17" i="183"/>
  <c r="C44" i="228"/>
  <c r="E44" i="228"/>
  <c r="M44" i="183"/>
  <c r="G43" i="183"/>
  <c r="E31" i="214"/>
  <c r="F356" i="149"/>
  <c r="K356" i="149"/>
  <c r="L56" i="2"/>
  <c r="AN59" i="183" s="1"/>
  <c r="BE59" i="183" s="1"/>
  <c r="L52" i="2"/>
  <c r="AN55" i="183" s="1"/>
  <c r="BE55" i="183" s="1"/>
  <c r="L48" i="2"/>
  <c r="AN51" i="183" s="1"/>
  <c r="BE51" i="183" s="1"/>
  <c r="L44" i="2"/>
  <c r="AN47" i="183"/>
  <c r="BE47" i="183" s="1"/>
  <c r="L40" i="2"/>
  <c r="AN43" i="183"/>
  <c r="BE43" i="183" s="1"/>
  <c r="C147" i="228"/>
  <c r="P119" i="149"/>
  <c r="P327" i="149"/>
  <c r="E79" i="228"/>
  <c r="P42" i="149"/>
  <c r="Q75" i="183"/>
  <c r="E95" i="228"/>
  <c r="E131" i="228"/>
  <c r="C195" i="228"/>
  <c r="S40" i="183"/>
  <c r="S44" i="183"/>
  <c r="M13" i="183"/>
  <c r="K60" i="183"/>
  <c r="E41" i="183"/>
  <c r="O44" i="183"/>
  <c r="G64" i="183"/>
  <c r="E19" i="183"/>
  <c r="I57" i="183"/>
  <c r="I41" i="183"/>
  <c r="K84" i="183"/>
  <c r="K76" i="183"/>
  <c r="K68" i="183"/>
  <c r="E85" i="183"/>
  <c r="E81" i="183"/>
  <c r="E77" i="183"/>
  <c r="E73" i="183"/>
  <c r="E69" i="183"/>
  <c r="M83" i="183"/>
  <c r="M79" i="183"/>
  <c r="M75" i="183"/>
  <c r="M71" i="183"/>
  <c r="M67" i="183"/>
  <c r="G82" i="183"/>
  <c r="G78" i="183"/>
  <c r="G70" i="183"/>
  <c r="S32" i="183"/>
  <c r="O32" i="183"/>
  <c r="O28" i="183"/>
  <c r="Q21" i="183"/>
  <c r="M33" i="183"/>
  <c r="M41" i="183"/>
  <c r="M45" i="183"/>
  <c r="M49" i="183"/>
  <c r="M53" i="183"/>
  <c r="M57" i="183"/>
  <c r="K58" i="183"/>
  <c r="G46" i="183"/>
  <c r="K56" i="183"/>
  <c r="K44" i="183"/>
  <c r="S10" i="183"/>
  <c r="Q83" i="183"/>
  <c r="Q79" i="183"/>
  <c r="O211" i="149"/>
  <c r="Q211" i="149"/>
  <c r="K42" i="183"/>
  <c r="H325" i="149"/>
  <c r="M325" i="149" s="1"/>
  <c r="E320" i="149"/>
  <c r="J320" i="149"/>
  <c r="E55" i="132"/>
  <c r="E12" i="149"/>
  <c r="J12" i="149"/>
  <c r="C75" i="228"/>
  <c r="E39" i="228"/>
  <c r="G67" i="228"/>
  <c r="C123" i="228"/>
  <c r="G39" i="228"/>
  <c r="S42" i="183"/>
  <c r="O18" i="183"/>
  <c r="E57" i="183"/>
  <c r="G52" i="183"/>
  <c r="G60" i="183"/>
  <c r="M19" i="183"/>
  <c r="I65" i="183"/>
  <c r="I87" i="183"/>
  <c r="I83" i="183"/>
  <c r="I71" i="183"/>
  <c r="I67" i="183"/>
  <c r="K32" i="183"/>
  <c r="G62" i="183"/>
  <c r="G66" i="183"/>
  <c r="M55" i="183"/>
  <c r="M47" i="183"/>
  <c r="M43" i="183"/>
  <c r="M39" i="183"/>
  <c r="G42" i="183"/>
  <c r="G56" i="183"/>
  <c r="G44" i="183"/>
  <c r="E45" i="183"/>
  <c r="E53" i="183"/>
  <c r="E59" i="183"/>
  <c r="O64" i="183"/>
  <c r="I19" i="183"/>
  <c r="I63" i="183"/>
  <c r="K28" i="183"/>
  <c r="Q19" i="183"/>
  <c r="S18" i="183"/>
  <c r="AM59" i="183"/>
  <c r="BD59" i="183"/>
  <c r="AM55" i="183"/>
  <c r="BD55" i="183" s="1"/>
  <c r="AM51" i="183"/>
  <c r="BD51" i="183"/>
  <c r="AM47" i="183"/>
  <c r="BD47" i="183"/>
  <c r="AM43" i="183"/>
  <c r="BD43" i="183" s="1"/>
  <c r="L57" i="2"/>
  <c r="AN60" i="183" s="1"/>
  <c r="BE60" i="183" s="1"/>
  <c r="L53" i="2"/>
  <c r="AN56" i="183"/>
  <c r="BE56" i="183" s="1"/>
  <c r="L49" i="2"/>
  <c r="AN52" i="183"/>
  <c r="BE52" i="183" s="1"/>
  <c r="L45" i="2"/>
  <c r="AN48" i="183" s="1"/>
  <c r="BE48" i="183" s="1"/>
  <c r="L41" i="2"/>
  <c r="AN44" i="183"/>
  <c r="BE44" i="183" s="1"/>
  <c r="E117" i="157"/>
  <c r="E227" i="174"/>
  <c r="C131" i="228"/>
  <c r="E91" i="228"/>
  <c r="G35" i="228"/>
  <c r="E119" i="228"/>
  <c r="O8" i="183"/>
  <c r="E9" i="183"/>
  <c r="C59" i="228"/>
  <c r="G48" i="183"/>
  <c r="L58" i="2"/>
  <c r="AN61" i="183"/>
  <c r="BE61" i="183" s="1"/>
  <c r="L54" i="2"/>
  <c r="AN57" i="183"/>
  <c r="BE57" i="183" s="1"/>
  <c r="L50" i="2"/>
  <c r="AN53" i="183" s="1"/>
  <c r="BE53" i="183" s="1"/>
  <c r="L46" i="2"/>
  <c r="AN49" i="183" s="1"/>
  <c r="BE49" i="183" s="1"/>
  <c r="L42" i="2"/>
  <c r="AN45" i="183"/>
  <c r="BE45" i="183" s="1"/>
  <c r="L38" i="2"/>
  <c r="AN41" i="183" s="1"/>
  <c r="BE41" i="183" s="1"/>
  <c r="F116" i="149"/>
  <c r="K116" i="149"/>
  <c r="H53" i="149"/>
  <c r="M53" i="149" s="1"/>
  <c r="S53" i="149" s="1"/>
  <c r="P287" i="149"/>
  <c r="O195" i="149"/>
  <c r="Q195" i="149"/>
  <c r="G143" i="228"/>
  <c r="C167" i="228"/>
  <c r="C55" i="228"/>
  <c r="E13" i="228"/>
  <c r="E16" i="149"/>
  <c r="J16" i="149" s="1"/>
  <c r="C29" i="228"/>
  <c r="G187" i="228"/>
  <c r="E159" i="228"/>
  <c r="K8" i="183"/>
  <c r="O10" i="183"/>
  <c r="P78" i="183"/>
  <c r="P74" i="183"/>
  <c r="P68" i="183"/>
  <c r="L59" i="2"/>
  <c r="AN62" i="183" s="1"/>
  <c r="BE62" i="183" s="1"/>
  <c r="L55" i="2"/>
  <c r="AN58" i="183" s="1"/>
  <c r="BE58" i="183" s="1"/>
  <c r="L47" i="2"/>
  <c r="AN50" i="183" s="1"/>
  <c r="BE50" i="183" s="1"/>
  <c r="L43" i="2"/>
  <c r="AN46" i="183"/>
  <c r="BE46" i="183"/>
  <c r="L39" i="2"/>
  <c r="AN42" i="183" s="1"/>
  <c r="BE42" i="183" s="1"/>
  <c r="AR20" i="183"/>
  <c r="BI20" i="183"/>
  <c r="Q41" i="183"/>
  <c r="D41" i="183"/>
  <c r="U41" i="183"/>
  <c r="AZ41" i="183" s="1"/>
  <c r="B61" i="157"/>
  <c r="C143" i="228"/>
  <c r="G151" i="228"/>
  <c r="E25" i="228"/>
  <c r="G183" i="228"/>
  <c r="C183" i="228"/>
  <c r="G63" i="228"/>
  <c r="C175" i="228"/>
  <c r="C67" i="228"/>
  <c r="G43" i="228"/>
  <c r="G55" i="228"/>
  <c r="G51" i="228"/>
  <c r="E35" i="228"/>
  <c r="G95" i="228"/>
  <c r="G115" i="228"/>
  <c r="E191" i="228"/>
  <c r="G75" i="228"/>
  <c r="E171" i="228"/>
  <c r="G163" i="228"/>
  <c r="E163" i="228"/>
  <c r="E147" i="228"/>
  <c r="E139" i="228"/>
  <c r="G159" i="228"/>
  <c r="E203" i="228"/>
  <c r="E179" i="228"/>
  <c r="G111" i="228"/>
  <c r="B109" i="157"/>
  <c r="G139" i="228"/>
  <c r="C151" i="228"/>
  <c r="G91" i="228"/>
  <c r="C187" i="228"/>
  <c r="C87" i="228"/>
  <c r="E63" i="228"/>
  <c r="G179" i="228"/>
  <c r="G59" i="228"/>
  <c r="E43" i="228"/>
  <c r="C71" i="228"/>
  <c r="C47" i="228"/>
  <c r="E103" i="228"/>
  <c r="E71" i="228"/>
  <c r="G99" i="228"/>
  <c r="G171" i="228"/>
  <c r="E127" i="228"/>
  <c r="E195" i="228"/>
  <c r="G203" i="228"/>
  <c r="G199" i="228"/>
  <c r="C199" i="228"/>
  <c r="E51" i="228"/>
  <c r="F169" i="157"/>
  <c r="E161" i="157"/>
  <c r="C111" i="228"/>
  <c r="F193" i="157"/>
  <c r="G191" i="228"/>
  <c r="E83" i="228"/>
  <c r="G103" i="228"/>
  <c r="G167" i="228"/>
  <c r="G175" i="228"/>
  <c r="G79" i="228"/>
  <c r="G47" i="228"/>
  <c r="E87" i="228"/>
  <c r="C99" i="228"/>
  <c r="E123" i="228"/>
  <c r="G127" i="228"/>
  <c r="C17" i="228"/>
  <c r="P11" i="149"/>
  <c r="P84" i="183"/>
  <c r="P72" i="183"/>
  <c r="R65" i="183"/>
  <c r="P56" i="183"/>
  <c r="P48" i="183"/>
  <c r="M8" i="132"/>
  <c r="Q81" i="183"/>
  <c r="Q77" i="183"/>
  <c r="Q73" i="183"/>
  <c r="L35" i="2"/>
  <c r="AN38" i="183"/>
  <c r="BE38" i="183" s="1"/>
  <c r="L31" i="2"/>
  <c r="AN34" i="183" s="1"/>
  <c r="BE34" i="183" s="1"/>
  <c r="Q40" i="183"/>
  <c r="M40" i="183"/>
  <c r="I40" i="183"/>
  <c r="R40" i="183"/>
  <c r="P39" i="183"/>
  <c r="O39" i="183"/>
  <c r="L34" i="2"/>
  <c r="AN37" i="183"/>
  <c r="BE37" i="183" s="1"/>
  <c r="P306" i="149"/>
  <c r="D91" i="149"/>
  <c r="P36" i="149"/>
  <c r="F211" i="149"/>
  <c r="K211" i="149" s="1"/>
  <c r="E38" i="132"/>
  <c r="L32" i="2"/>
  <c r="AN35" i="183"/>
  <c r="BE35" i="183"/>
  <c r="P374" i="149"/>
  <c r="P8" i="149"/>
  <c r="H52" i="149"/>
  <c r="M52" i="149" s="1"/>
  <c r="S52" i="149" s="1"/>
  <c r="H296" i="149"/>
  <c r="M296" i="149" s="1"/>
  <c r="P154" i="149"/>
  <c r="P326" i="149"/>
  <c r="P298" i="149"/>
  <c r="G260" i="149"/>
  <c r="L260" i="149"/>
  <c r="L44" i="183"/>
  <c r="L37" i="2"/>
  <c r="AN40" i="183" s="1"/>
  <c r="BE40" i="183" s="1"/>
  <c r="L33" i="2"/>
  <c r="AN36" i="183"/>
  <c r="BE36" i="183"/>
  <c r="AM37" i="183"/>
  <c r="BD37" i="183" s="1"/>
  <c r="E37" i="174"/>
  <c r="M37" i="183"/>
  <c r="I37" i="183"/>
  <c r="C36" i="228"/>
  <c r="G36" i="228"/>
  <c r="G36" i="183"/>
  <c r="C35" i="157"/>
  <c r="D35" i="157"/>
  <c r="E35" i="157"/>
  <c r="P35" i="183"/>
  <c r="P34" i="149"/>
  <c r="E139" i="157"/>
  <c r="C171" i="157"/>
  <c r="C135" i="157"/>
  <c r="C159" i="157"/>
  <c r="E151" i="157"/>
  <c r="B39" i="157"/>
  <c r="E305" i="174"/>
  <c r="B183" i="157"/>
  <c r="E233" i="174"/>
  <c r="E229" i="174"/>
  <c r="B31" i="157"/>
  <c r="F116" i="132"/>
  <c r="D289" i="174"/>
  <c r="F289" i="174" s="1"/>
  <c r="D175" i="157"/>
  <c r="E385" i="174"/>
  <c r="F124" i="132"/>
  <c r="D333" i="174"/>
  <c r="F333" i="174" s="1"/>
  <c r="D397" i="174"/>
  <c r="F397" i="174" s="1"/>
  <c r="D369" i="174"/>
  <c r="F369" i="174" s="1"/>
  <c r="G394" i="149"/>
  <c r="L394" i="149"/>
  <c r="H394" i="149"/>
  <c r="M394" i="149" s="1"/>
  <c r="E377" i="149"/>
  <c r="J377" i="149"/>
  <c r="D377" i="149"/>
  <c r="D365" i="149"/>
  <c r="F365" i="149"/>
  <c r="K365" i="149" s="1"/>
  <c r="P348" i="149"/>
  <c r="O348" i="149"/>
  <c r="Q348" i="149" s="1"/>
  <c r="F333" i="149"/>
  <c r="K333" i="149" s="1"/>
  <c r="E333" i="149"/>
  <c r="J333" i="149" s="1"/>
  <c r="H330" i="149"/>
  <c r="M330" i="149"/>
  <c r="G330" i="149"/>
  <c r="L330" i="149"/>
  <c r="H318" i="149"/>
  <c r="M318" i="149" s="1"/>
  <c r="G318" i="149"/>
  <c r="L318" i="149"/>
  <c r="G310" i="149"/>
  <c r="L310" i="149"/>
  <c r="H310" i="149"/>
  <c r="M310" i="149" s="1"/>
  <c r="H302" i="149"/>
  <c r="M302" i="149" s="1"/>
  <c r="G302" i="149"/>
  <c r="L302" i="149" s="1"/>
  <c r="P244" i="149"/>
  <c r="O244" i="149"/>
  <c r="Q244" i="149" s="1"/>
  <c r="O228" i="149"/>
  <c r="Q228" i="149"/>
  <c r="P228" i="149"/>
  <c r="D213" i="149"/>
  <c r="E213" i="149"/>
  <c r="J213" i="149" s="1"/>
  <c r="O212" i="149"/>
  <c r="Q212" i="149"/>
  <c r="P212" i="149"/>
  <c r="E193" i="149"/>
  <c r="J193" i="149" s="1"/>
  <c r="F193" i="149"/>
  <c r="K193" i="149" s="1"/>
  <c r="E185" i="149"/>
  <c r="J185" i="149"/>
  <c r="D185" i="149"/>
  <c r="D181" i="149"/>
  <c r="F181" i="149"/>
  <c r="K181" i="149" s="1"/>
  <c r="G174" i="149"/>
  <c r="L174" i="149"/>
  <c r="H174" i="149"/>
  <c r="M174" i="149"/>
  <c r="P172" i="149"/>
  <c r="O172" i="149"/>
  <c r="Q172" i="149" s="1"/>
  <c r="E141" i="149"/>
  <c r="J141" i="149"/>
  <c r="F141" i="149"/>
  <c r="K141" i="149"/>
  <c r="G134" i="149"/>
  <c r="L134" i="149" s="1"/>
  <c r="H134" i="149"/>
  <c r="M134" i="149"/>
  <c r="H118" i="149"/>
  <c r="M118" i="149"/>
  <c r="G118" i="149"/>
  <c r="L118" i="149" s="1"/>
  <c r="P96" i="149"/>
  <c r="O96" i="149"/>
  <c r="F81" i="149"/>
  <c r="K81" i="149" s="1"/>
  <c r="E81" i="149"/>
  <c r="J81" i="149"/>
  <c r="G78" i="149"/>
  <c r="L78" i="149"/>
  <c r="H78" i="149"/>
  <c r="M78" i="149" s="1"/>
  <c r="G70" i="149"/>
  <c r="L70" i="149"/>
  <c r="H70" i="149"/>
  <c r="M70" i="149"/>
  <c r="F61" i="149"/>
  <c r="K61" i="149" s="1"/>
  <c r="E61" i="149"/>
  <c r="J61" i="149"/>
  <c r="C207" i="157"/>
  <c r="D207" i="157"/>
  <c r="B203" i="157"/>
  <c r="E203" i="157"/>
  <c r="B195" i="157"/>
  <c r="F195" i="157"/>
  <c r="B131" i="157"/>
  <c r="F131" i="157"/>
  <c r="C99" i="157"/>
  <c r="F99" i="157" s="1"/>
  <c r="B91" i="157"/>
  <c r="B79" i="157"/>
  <c r="D79" i="157"/>
  <c r="C67" i="157"/>
  <c r="D67" i="157"/>
  <c r="E67" i="157" s="1"/>
  <c r="B67" i="157"/>
  <c r="C59" i="157"/>
  <c r="D59" i="157"/>
  <c r="E59" i="157" s="1"/>
  <c r="C55" i="157"/>
  <c r="D55" i="157"/>
  <c r="E55" i="157"/>
  <c r="B55" i="157"/>
  <c r="C47" i="157"/>
  <c r="D47" i="157" s="1"/>
  <c r="E47" i="157" s="1"/>
  <c r="B11" i="157"/>
  <c r="C11" i="157"/>
  <c r="F11" i="157" s="1"/>
  <c r="E401" i="174"/>
  <c r="D401" i="174"/>
  <c r="F401" i="174" s="1"/>
  <c r="E329" i="174"/>
  <c r="D329" i="174"/>
  <c r="F329" i="174" s="1"/>
  <c r="E317" i="174"/>
  <c r="D317" i="174"/>
  <c r="F317" i="174" s="1"/>
  <c r="E257" i="174"/>
  <c r="D257" i="174"/>
  <c r="F257" i="174"/>
  <c r="E245" i="174"/>
  <c r="D245" i="174"/>
  <c r="F245" i="174" s="1"/>
  <c r="D213" i="174"/>
  <c r="F213" i="174" s="1"/>
  <c r="E189" i="174"/>
  <c r="D189" i="174"/>
  <c r="F189" i="174" s="1"/>
  <c r="E181" i="174"/>
  <c r="E153" i="174"/>
  <c r="D153" i="174"/>
  <c r="F153" i="174" s="1"/>
  <c r="D141" i="174"/>
  <c r="F141" i="174" s="1"/>
  <c r="E141" i="174"/>
  <c r="D45" i="174"/>
  <c r="F45" i="174" s="1"/>
  <c r="D41" i="174"/>
  <c r="F41" i="174" s="1"/>
  <c r="E192" i="132"/>
  <c r="F192" i="132"/>
  <c r="F188" i="132"/>
  <c r="E188" i="132"/>
  <c r="F176" i="132"/>
  <c r="E176" i="132"/>
  <c r="F148" i="132"/>
  <c r="E148" i="132"/>
  <c r="F132" i="132"/>
  <c r="E132" i="132"/>
  <c r="E112" i="132"/>
  <c r="F112" i="132"/>
  <c r="F96" i="132"/>
  <c r="E96" i="132"/>
  <c r="F65" i="132"/>
  <c r="E65" i="132"/>
  <c r="F37" i="132"/>
  <c r="E37" i="132"/>
  <c r="E13" i="174"/>
  <c r="T397" i="174"/>
  <c r="F29" i="132"/>
  <c r="F27" i="132"/>
  <c r="F25" i="132"/>
  <c r="F23" i="132"/>
  <c r="F17" i="132"/>
  <c r="F15" i="132"/>
  <c r="F13" i="132"/>
  <c r="N29" i="183"/>
  <c r="S72" i="183"/>
  <c r="H54" i="149"/>
  <c r="M54" i="149"/>
  <c r="S54" i="149" s="1"/>
  <c r="O78" i="183"/>
  <c r="S74" i="183"/>
  <c r="K62" i="183"/>
  <c r="I59" i="183"/>
  <c r="Q45" i="183"/>
  <c r="I43" i="183"/>
  <c r="Q37" i="183"/>
  <c r="Q9" i="183"/>
  <c r="S8" i="183"/>
  <c r="S77" i="183"/>
  <c r="D33" i="183"/>
  <c r="C197" i="157"/>
  <c r="C25" i="157"/>
  <c r="D25" i="157" s="1"/>
  <c r="E25" i="157" s="1"/>
  <c r="C173" i="157"/>
  <c r="H9" i="149"/>
  <c r="M9" i="149"/>
  <c r="G9" i="149"/>
  <c r="L9" i="149"/>
  <c r="I33" i="184"/>
  <c r="J33" i="184" s="1"/>
  <c r="H209" i="149"/>
  <c r="M209" i="149"/>
  <c r="S209" i="149" s="1"/>
  <c r="H216" i="149"/>
  <c r="M216" i="149" s="1"/>
  <c r="S216" i="149" s="1"/>
  <c r="G81" i="149"/>
  <c r="L81" i="149"/>
  <c r="S81" i="149"/>
  <c r="P227" i="149"/>
  <c r="F76" i="149"/>
  <c r="K76" i="149"/>
  <c r="F115" i="149"/>
  <c r="K115" i="149"/>
  <c r="E169" i="157"/>
  <c r="B73" i="157"/>
  <c r="C117" i="157"/>
  <c r="O239" i="149"/>
  <c r="Q239" i="149" s="1"/>
  <c r="F304" i="149"/>
  <c r="K304" i="149"/>
  <c r="E47" i="132"/>
  <c r="G21" i="149"/>
  <c r="L21" i="149"/>
  <c r="S21" i="149" s="1"/>
  <c r="O150" i="149"/>
  <c r="Q150" i="149"/>
  <c r="H204" i="149"/>
  <c r="M204" i="149"/>
  <c r="S204" i="149" s="1"/>
  <c r="H304" i="149"/>
  <c r="M304" i="149"/>
  <c r="S304" i="149"/>
  <c r="F367" i="149"/>
  <c r="K367" i="149" s="1"/>
  <c r="F183" i="149"/>
  <c r="K183" i="149"/>
  <c r="J29" i="184"/>
  <c r="K29" i="184"/>
  <c r="E15" i="183"/>
  <c r="I61" i="183"/>
  <c r="B57" i="157"/>
  <c r="F255" i="149"/>
  <c r="K255" i="149"/>
  <c r="D255" i="149"/>
  <c r="O46" i="149"/>
  <c r="P46" i="149"/>
  <c r="F19" i="149"/>
  <c r="K19" i="149" s="1"/>
  <c r="D19" i="149"/>
  <c r="S80" i="183"/>
  <c r="E32" i="228"/>
  <c r="G32" i="228"/>
  <c r="E28" i="228"/>
  <c r="G28" i="228"/>
  <c r="E24" i="228"/>
  <c r="G24" i="228"/>
  <c r="C20" i="228"/>
  <c r="E20" i="228"/>
  <c r="C16" i="228"/>
  <c r="G16" i="228"/>
  <c r="E16" i="228"/>
  <c r="G12" i="228"/>
  <c r="C12" i="228"/>
  <c r="C206" i="228"/>
  <c r="G206" i="228"/>
  <c r="E202" i="228"/>
  <c r="C202" i="228"/>
  <c r="G198" i="228"/>
  <c r="C198" i="228"/>
  <c r="C194" i="228"/>
  <c r="C186" i="228"/>
  <c r="G186" i="228"/>
  <c r="E186" i="228"/>
  <c r="G170" i="228"/>
  <c r="E170" i="228"/>
  <c r="C170" i="228"/>
  <c r="E166" i="228"/>
  <c r="G166" i="228"/>
  <c r="G154" i="228"/>
  <c r="E154" i="228"/>
  <c r="G150" i="228"/>
  <c r="C150" i="228"/>
  <c r="C137" i="157"/>
  <c r="E137" i="157"/>
  <c r="D161" i="157"/>
  <c r="F129" i="157"/>
  <c r="B101" i="157"/>
  <c r="B165" i="157"/>
  <c r="C153" i="157"/>
  <c r="C13" i="157"/>
  <c r="F13" i="157" s="1"/>
  <c r="Q87" i="183"/>
  <c r="F340" i="149"/>
  <c r="K340" i="149" s="1"/>
  <c r="P398" i="149"/>
  <c r="O55" i="149"/>
  <c r="H149" i="149"/>
  <c r="M149" i="149"/>
  <c r="S149" i="149" s="1"/>
  <c r="P199" i="149"/>
  <c r="F80" i="149"/>
  <c r="K80" i="149" s="1"/>
  <c r="G145" i="149"/>
  <c r="L145" i="149" s="1"/>
  <c r="S145" i="149" s="1"/>
  <c r="C161" i="157"/>
  <c r="F73" i="157"/>
  <c r="E129" i="157"/>
  <c r="O111" i="149"/>
  <c r="Q111" i="149" s="1"/>
  <c r="D129" i="157"/>
  <c r="F181" i="157"/>
  <c r="D12" i="149"/>
  <c r="R12" i="149"/>
  <c r="E355" i="174"/>
  <c r="E114" i="132"/>
  <c r="F75" i="132"/>
  <c r="G89" i="149"/>
  <c r="L89" i="149"/>
  <c r="S89" i="149" s="1"/>
  <c r="O358" i="149"/>
  <c r="Q358" i="149"/>
  <c r="O146" i="149"/>
  <c r="Q146" i="149" s="1"/>
  <c r="E153" i="157"/>
  <c r="O378" i="149"/>
  <c r="Q378" i="149" s="1"/>
  <c r="O16" i="183"/>
  <c r="S60" i="183"/>
  <c r="S64" i="183"/>
  <c r="S68" i="183"/>
  <c r="Q35" i="183"/>
  <c r="Q39" i="183"/>
  <c r="Q43" i="183"/>
  <c r="Q47" i="183"/>
  <c r="S38" i="183"/>
  <c r="S46" i="183"/>
  <c r="K48" i="183"/>
  <c r="K34" i="183"/>
  <c r="O56" i="183"/>
  <c r="O40" i="183"/>
  <c r="I15" i="183"/>
  <c r="I45" i="183"/>
  <c r="G72" i="183"/>
  <c r="G76" i="183"/>
  <c r="G88" i="183"/>
  <c r="O88" i="183"/>
  <c r="O84" i="183"/>
  <c r="O80" i="183"/>
  <c r="O76" i="183"/>
  <c r="O72" i="183"/>
  <c r="O68" i="183"/>
  <c r="I85" i="183"/>
  <c r="I81" i="183"/>
  <c r="I77" i="183"/>
  <c r="I69" i="183"/>
  <c r="K86" i="183"/>
  <c r="K82" i="183"/>
  <c r="K78" i="183"/>
  <c r="K74" i="183"/>
  <c r="K70" i="183"/>
  <c r="I31" i="183"/>
  <c r="O62" i="183"/>
  <c r="O66" i="183"/>
  <c r="E55" i="183"/>
  <c r="E47" i="183"/>
  <c r="E39" i="183"/>
  <c r="K30" i="183"/>
  <c r="G50" i="183"/>
  <c r="K46" i="183"/>
  <c r="O42" i="183"/>
  <c r="K38" i="183"/>
  <c r="K52" i="183"/>
  <c r="K40" i="183"/>
  <c r="E49" i="183"/>
  <c r="O60" i="183"/>
  <c r="S14" i="183"/>
  <c r="M32" i="183"/>
  <c r="M9" i="183"/>
  <c r="I9" i="183"/>
  <c r="E13" i="183"/>
  <c r="M15" i="183"/>
  <c r="D22" i="183"/>
  <c r="V22" i="183" s="1"/>
  <c r="H58" i="183"/>
  <c r="E65" i="183"/>
  <c r="Q63" i="183"/>
  <c r="Q67" i="183"/>
  <c r="G28" i="183"/>
  <c r="O52" i="183"/>
  <c r="O36" i="183"/>
  <c r="M63" i="183"/>
  <c r="E61" i="183"/>
  <c r="I49" i="183"/>
  <c r="I33" i="183"/>
  <c r="K88" i="183"/>
  <c r="K80" i="183"/>
  <c r="K72" i="183"/>
  <c r="M85" i="183"/>
  <c r="M77" i="183"/>
  <c r="M73" i="183"/>
  <c r="M69" i="183"/>
  <c r="E87" i="183"/>
  <c r="E79" i="183"/>
  <c r="E75" i="183"/>
  <c r="E71" i="183"/>
  <c r="O82" i="183"/>
  <c r="O74" i="183"/>
  <c r="O70" i="183"/>
  <c r="G32" i="183"/>
  <c r="M21" i="183"/>
  <c r="K66" i="183"/>
  <c r="I47" i="183"/>
  <c r="O46" i="183"/>
  <c r="O38" i="183"/>
  <c r="G34" i="183"/>
  <c r="K36" i="183"/>
  <c r="E33" i="183"/>
  <c r="M59" i="183"/>
  <c r="M61" i="183"/>
  <c r="Y103" i="133"/>
  <c r="G23" i="184"/>
  <c r="G21" i="184"/>
  <c r="G12" i="184"/>
  <c r="R84" i="183"/>
  <c r="R80" i="183"/>
  <c r="R72" i="183"/>
  <c r="R56" i="183"/>
  <c r="S86" i="183"/>
  <c r="Q80" i="183"/>
  <c r="S70" i="183"/>
  <c r="S66" i="183"/>
  <c r="C32" i="228"/>
  <c r="I32" i="183"/>
  <c r="G31" i="184"/>
  <c r="H31" i="183"/>
  <c r="L31" i="183"/>
  <c r="E31" i="183"/>
  <c r="Q31" i="183"/>
  <c r="E157" i="157"/>
  <c r="B157" i="157"/>
  <c r="D149" i="157"/>
  <c r="E149" i="157"/>
  <c r="F133" i="157"/>
  <c r="D133" i="157"/>
  <c r="C125" i="157"/>
  <c r="F125" i="157"/>
  <c r="E125" i="157"/>
  <c r="F121" i="157"/>
  <c r="D121" i="157"/>
  <c r="B121" i="157"/>
  <c r="C121" i="157"/>
  <c r="C85" i="157"/>
  <c r="D85" i="157" s="1"/>
  <c r="E85" i="157" s="1"/>
  <c r="B65" i="157"/>
  <c r="C53" i="157"/>
  <c r="D53" i="157"/>
  <c r="E53" i="157"/>
  <c r="B17" i="157"/>
  <c r="C17" i="157"/>
  <c r="D17" i="157"/>
  <c r="E17" i="157" s="1"/>
  <c r="E403" i="174"/>
  <c r="D403" i="174"/>
  <c r="F403" i="174" s="1"/>
  <c r="E395" i="174"/>
  <c r="D395" i="174"/>
  <c r="F395" i="174" s="1"/>
  <c r="D383" i="174"/>
  <c r="F383" i="174"/>
  <c r="E383" i="174"/>
  <c r="E375" i="174"/>
  <c r="D375" i="174"/>
  <c r="F375" i="174" s="1"/>
  <c r="E367" i="174"/>
  <c r="D367" i="174"/>
  <c r="F367" i="174" s="1"/>
  <c r="D339" i="174"/>
  <c r="F339" i="174"/>
  <c r="E339" i="174"/>
  <c r="E303" i="174"/>
  <c r="D303" i="174"/>
  <c r="F303" i="174"/>
  <c r="E295" i="174"/>
  <c r="E283" i="174"/>
  <c r="D283" i="174"/>
  <c r="F283" i="174" s="1"/>
  <c r="E275" i="174"/>
  <c r="D275" i="174"/>
  <c r="F275" i="174"/>
  <c r="D235" i="174"/>
  <c r="F235" i="174" s="1"/>
  <c r="E235" i="174"/>
  <c r="D183" i="174"/>
  <c r="F183" i="174" s="1"/>
  <c r="E183" i="174"/>
  <c r="E175" i="174"/>
  <c r="D175" i="174"/>
  <c r="F175" i="174" s="1"/>
  <c r="E167" i="174"/>
  <c r="D167" i="174"/>
  <c r="F167" i="174" s="1"/>
  <c r="D159" i="174"/>
  <c r="F159" i="174" s="1"/>
  <c r="E159" i="174"/>
  <c r="E151" i="174"/>
  <c r="D151" i="174"/>
  <c r="F151" i="174" s="1"/>
  <c r="E135" i="174"/>
  <c r="D135" i="174"/>
  <c r="F135" i="174" s="1"/>
  <c r="D123" i="174"/>
  <c r="F123" i="174" s="1"/>
  <c r="E123" i="174"/>
  <c r="E115" i="174"/>
  <c r="D115" i="174"/>
  <c r="F115" i="174" s="1"/>
  <c r="D107" i="174"/>
  <c r="F107" i="174" s="1"/>
  <c r="D99" i="174"/>
  <c r="F99" i="174" s="1"/>
  <c r="T121" i="174"/>
  <c r="E150" i="132"/>
  <c r="F150" i="132"/>
  <c r="F43" i="132"/>
  <c r="E43" i="132"/>
  <c r="F35" i="132"/>
  <c r="E35" i="132"/>
  <c r="J9" i="132"/>
  <c r="I9" i="132"/>
  <c r="H10" i="132"/>
  <c r="J10" i="132" s="1"/>
  <c r="D405" i="149"/>
  <c r="F405" i="149"/>
  <c r="K405" i="149" s="1"/>
  <c r="E405" i="149"/>
  <c r="J405" i="149"/>
  <c r="G402" i="149"/>
  <c r="L402" i="149"/>
  <c r="H402" i="149"/>
  <c r="M402" i="149" s="1"/>
  <c r="E401" i="149"/>
  <c r="J401" i="149"/>
  <c r="F401" i="149"/>
  <c r="K401" i="149" s="1"/>
  <c r="O392" i="149"/>
  <c r="Q392" i="149"/>
  <c r="P392" i="149"/>
  <c r="E389" i="149"/>
  <c r="J389" i="149"/>
  <c r="F389" i="149"/>
  <c r="K389" i="149"/>
  <c r="D361" i="149"/>
  <c r="F361" i="149"/>
  <c r="K361" i="149"/>
  <c r="F337" i="149"/>
  <c r="K337" i="149" s="1"/>
  <c r="D337" i="149"/>
  <c r="E337" i="149"/>
  <c r="J337" i="149" s="1"/>
  <c r="O320" i="149"/>
  <c r="Q320" i="149" s="1"/>
  <c r="P320" i="149"/>
  <c r="O316" i="149"/>
  <c r="Q316" i="149"/>
  <c r="P316" i="149"/>
  <c r="H314" i="149"/>
  <c r="M314" i="149"/>
  <c r="G314" i="149"/>
  <c r="L314" i="149" s="1"/>
  <c r="E309" i="149"/>
  <c r="J309" i="149" s="1"/>
  <c r="F309" i="149"/>
  <c r="K309" i="149"/>
  <c r="E301" i="149"/>
  <c r="J301" i="149" s="1"/>
  <c r="D301" i="149"/>
  <c r="H282" i="149"/>
  <c r="M282" i="149"/>
  <c r="G282" i="149"/>
  <c r="L282" i="149"/>
  <c r="F273" i="149"/>
  <c r="K273" i="149" s="1"/>
  <c r="E273" i="149"/>
  <c r="J273" i="149"/>
  <c r="O272" i="149"/>
  <c r="Q272" i="149"/>
  <c r="P272" i="149"/>
  <c r="H266" i="149"/>
  <c r="M266" i="149"/>
  <c r="G266" i="149"/>
  <c r="L266" i="149" s="1"/>
  <c r="P260" i="149"/>
  <c r="O260" i="149"/>
  <c r="Q260" i="149"/>
  <c r="O252" i="149"/>
  <c r="Q252" i="149"/>
  <c r="P252" i="149"/>
  <c r="F241" i="149"/>
  <c r="K241" i="149"/>
  <c r="D241" i="149"/>
  <c r="P240" i="149"/>
  <c r="O240" i="149"/>
  <c r="Q240" i="149" s="1"/>
  <c r="E237" i="149"/>
  <c r="J237" i="149"/>
  <c r="D237" i="149"/>
  <c r="F237" i="149"/>
  <c r="K237" i="149"/>
  <c r="D233" i="149"/>
  <c r="F233" i="149"/>
  <c r="K233" i="149" s="1"/>
  <c r="E229" i="149"/>
  <c r="J229" i="149"/>
  <c r="D229" i="149"/>
  <c r="F229" i="149"/>
  <c r="K229" i="149"/>
  <c r="E225" i="149"/>
  <c r="J225" i="149"/>
  <c r="D225" i="149"/>
  <c r="P224" i="149"/>
  <c r="O224" i="149"/>
  <c r="Q224" i="149"/>
  <c r="H222" i="149"/>
  <c r="M222" i="149"/>
  <c r="G222" i="149"/>
  <c r="L222" i="149"/>
  <c r="D217" i="149"/>
  <c r="E217" i="149"/>
  <c r="J217" i="149"/>
  <c r="P208" i="149"/>
  <c r="O208" i="149"/>
  <c r="Q208" i="149"/>
  <c r="F205" i="149"/>
  <c r="K205" i="149"/>
  <c r="E205" i="149"/>
  <c r="J205" i="149" s="1"/>
  <c r="D205" i="149"/>
  <c r="G202" i="149"/>
  <c r="L202" i="149" s="1"/>
  <c r="H202" i="149"/>
  <c r="M202" i="149" s="1"/>
  <c r="O200" i="149"/>
  <c r="Q200" i="149" s="1"/>
  <c r="P200" i="149"/>
  <c r="O184" i="149"/>
  <c r="Q184" i="149" s="1"/>
  <c r="P184" i="149"/>
  <c r="H182" i="149"/>
  <c r="M182" i="149" s="1"/>
  <c r="G182" i="149"/>
  <c r="L182" i="149" s="1"/>
  <c r="P160" i="149"/>
  <c r="O160" i="149"/>
  <c r="Q160" i="149"/>
  <c r="F157" i="149"/>
  <c r="K157" i="149"/>
  <c r="E157" i="149"/>
  <c r="J157" i="149"/>
  <c r="G146" i="149"/>
  <c r="L146" i="149"/>
  <c r="H146" i="149"/>
  <c r="M146" i="149" s="1"/>
  <c r="D145" i="149"/>
  <c r="F145" i="149"/>
  <c r="K145" i="149" s="1"/>
  <c r="E125" i="149"/>
  <c r="J125" i="149" s="1"/>
  <c r="F125" i="149"/>
  <c r="K125" i="149"/>
  <c r="G114" i="149"/>
  <c r="L114" i="149" s="1"/>
  <c r="H114" i="149"/>
  <c r="M114" i="149" s="1"/>
  <c r="F109" i="149"/>
  <c r="K109" i="149" s="1"/>
  <c r="E109" i="149"/>
  <c r="J109" i="149"/>
  <c r="D109" i="149"/>
  <c r="G102" i="149"/>
  <c r="L102" i="149"/>
  <c r="H102" i="149"/>
  <c r="M102" i="149"/>
  <c r="F101" i="149"/>
  <c r="K101" i="149" s="1"/>
  <c r="D101" i="149"/>
  <c r="H98" i="149"/>
  <c r="M98" i="149" s="1"/>
  <c r="G98" i="149"/>
  <c r="L98" i="149" s="1"/>
  <c r="F93" i="149"/>
  <c r="K93" i="149" s="1"/>
  <c r="D93" i="149"/>
  <c r="O88" i="149"/>
  <c r="P88" i="149"/>
  <c r="H86" i="149"/>
  <c r="M86" i="149"/>
  <c r="G86" i="149"/>
  <c r="L86" i="149"/>
  <c r="E85" i="149"/>
  <c r="J85" i="149" s="1"/>
  <c r="F85" i="149"/>
  <c r="K85" i="149"/>
  <c r="H74" i="149"/>
  <c r="M74" i="149"/>
  <c r="G74" i="149"/>
  <c r="L74" i="149"/>
  <c r="F73" i="149"/>
  <c r="K73" i="149"/>
  <c r="D73" i="149"/>
  <c r="P72" i="149"/>
  <c r="O72" i="149"/>
  <c r="D69" i="149"/>
  <c r="F69" i="149"/>
  <c r="K69" i="149"/>
  <c r="E69" i="149"/>
  <c r="J69" i="149" s="1"/>
  <c r="O56" i="149"/>
  <c r="P56" i="149"/>
  <c r="F45" i="149"/>
  <c r="K45" i="149"/>
  <c r="E45" i="149"/>
  <c r="J45" i="149"/>
  <c r="D45" i="149"/>
  <c r="D33" i="149"/>
  <c r="F33" i="149"/>
  <c r="K33" i="149" s="1"/>
  <c r="E33" i="149"/>
  <c r="J33" i="149"/>
  <c r="D25" i="149"/>
  <c r="F25" i="149"/>
  <c r="K25" i="149" s="1"/>
  <c r="E25" i="149"/>
  <c r="J25" i="149"/>
  <c r="G18" i="149"/>
  <c r="L18" i="149" s="1"/>
  <c r="H18" i="149"/>
  <c r="M18" i="149" s="1"/>
  <c r="E17" i="149"/>
  <c r="J17" i="149" s="1"/>
  <c r="D17" i="149"/>
  <c r="H10" i="149"/>
  <c r="M10" i="149" s="1"/>
  <c r="G10" i="149"/>
  <c r="L10" i="149"/>
  <c r="D9" i="149"/>
  <c r="E9" i="149"/>
  <c r="J9" i="149" s="1"/>
  <c r="F369" i="149"/>
  <c r="K369" i="149"/>
  <c r="E41" i="149"/>
  <c r="J41" i="149"/>
  <c r="E37" i="149"/>
  <c r="J37" i="149"/>
  <c r="B93" i="157"/>
  <c r="B169" i="157"/>
  <c r="D73" i="157"/>
  <c r="E73" i="157" s="1"/>
  <c r="B149" i="157"/>
  <c r="D117" i="157"/>
  <c r="D141" i="157"/>
  <c r="F189" i="157"/>
  <c r="C61" i="157"/>
  <c r="F61" i="157" s="1"/>
  <c r="E105" i="149"/>
  <c r="J105" i="149"/>
  <c r="P104" i="149"/>
  <c r="C101" i="157"/>
  <c r="F101" i="157" s="1"/>
  <c r="B205" i="157"/>
  <c r="C49" i="157"/>
  <c r="D49" i="157" s="1"/>
  <c r="E49" i="157" s="1"/>
  <c r="C109" i="157"/>
  <c r="F109" i="157" s="1"/>
  <c r="F165" i="157"/>
  <c r="D193" i="157"/>
  <c r="D351" i="174"/>
  <c r="F351" i="174" s="1"/>
  <c r="D269" i="149"/>
  <c r="R269" i="149" s="1"/>
  <c r="F114" i="132"/>
  <c r="D267" i="174"/>
  <c r="F267" i="174" s="1"/>
  <c r="D251" i="174"/>
  <c r="F251" i="174" s="1"/>
  <c r="F77" i="149"/>
  <c r="K77" i="149"/>
  <c r="E97" i="149"/>
  <c r="J97" i="149"/>
  <c r="F113" i="149"/>
  <c r="K113" i="149"/>
  <c r="R113" i="149"/>
  <c r="D129" i="149"/>
  <c r="F169" i="149"/>
  <c r="K169" i="149"/>
  <c r="F185" i="149"/>
  <c r="K185" i="149"/>
  <c r="F277" i="149"/>
  <c r="K277" i="149" s="1"/>
  <c r="R277" i="149" s="1"/>
  <c r="F321" i="149"/>
  <c r="K321" i="149" s="1"/>
  <c r="D393" i="149"/>
  <c r="F133" i="149"/>
  <c r="K133" i="149"/>
  <c r="E181" i="149"/>
  <c r="J181" i="149"/>
  <c r="H138" i="149"/>
  <c r="M138" i="149" s="1"/>
  <c r="S138" i="149" s="1"/>
  <c r="E173" i="149"/>
  <c r="J173" i="149" s="1"/>
  <c r="R173" i="149" s="1"/>
  <c r="T305" i="174"/>
  <c r="G110" i="149"/>
  <c r="L110" i="149" s="1"/>
  <c r="S110" i="149" s="1"/>
  <c r="D57" i="149"/>
  <c r="E165" i="149"/>
  <c r="J165" i="149" s="1"/>
  <c r="P276" i="149"/>
  <c r="G130" i="149"/>
  <c r="L130" i="149" s="1"/>
  <c r="S130" i="149" s="1"/>
  <c r="F325" i="149"/>
  <c r="K325" i="149" s="1"/>
  <c r="B133" i="157"/>
  <c r="G270" i="149"/>
  <c r="L270" i="149" s="1"/>
  <c r="S270" i="149" s="1"/>
  <c r="P216" i="149"/>
  <c r="E365" i="149"/>
  <c r="J365" i="149"/>
  <c r="C21" i="157"/>
  <c r="D21" i="157"/>
  <c r="E21" i="157" s="1"/>
  <c r="B81" i="157"/>
  <c r="O352" i="149"/>
  <c r="Q352" i="149" s="1"/>
  <c r="F157" i="157"/>
  <c r="F9" i="149"/>
  <c r="K9" i="149" s="1"/>
  <c r="O344" i="149"/>
  <c r="Q344" i="149" s="1"/>
  <c r="P236" i="149"/>
  <c r="D125" i="157"/>
  <c r="B85" i="157"/>
  <c r="D85" i="149"/>
  <c r="G90" i="149"/>
  <c r="L90" i="149" s="1"/>
  <c r="S90" i="149" s="1"/>
  <c r="F225" i="149"/>
  <c r="K225" i="149"/>
  <c r="F301" i="149"/>
  <c r="K301" i="149" s="1"/>
  <c r="D333" i="149"/>
  <c r="O288" i="149"/>
  <c r="Q288" i="149" s="1"/>
  <c r="D189" i="157"/>
  <c r="C205" i="157"/>
  <c r="E165" i="157"/>
  <c r="C193" i="157"/>
  <c r="C9" i="157"/>
  <c r="D9" i="157" s="1"/>
  <c r="E9" i="157" s="1"/>
  <c r="D299" i="174"/>
  <c r="F299" i="174" s="1"/>
  <c r="D371" i="174"/>
  <c r="F371" i="174" s="1"/>
  <c r="E35" i="174"/>
  <c r="F37" i="157"/>
  <c r="C65" i="157"/>
  <c r="F65" i="157" s="1"/>
  <c r="T39" i="174"/>
  <c r="C133" i="157"/>
  <c r="B97" i="157"/>
  <c r="E133" i="157"/>
  <c r="B125" i="157"/>
  <c r="E199" i="174"/>
  <c r="D111" i="174"/>
  <c r="F111" i="174" s="1"/>
  <c r="D95" i="174"/>
  <c r="F95" i="174" s="1"/>
  <c r="F206" i="132"/>
  <c r="F170" i="132"/>
  <c r="D279" i="174"/>
  <c r="F279" i="174" s="1"/>
  <c r="H94" i="149"/>
  <c r="M94" i="149" s="1"/>
  <c r="S94" i="149" s="1"/>
  <c r="C93" i="157"/>
  <c r="F93" i="157" s="1"/>
  <c r="D169" i="157"/>
  <c r="F161" i="157"/>
  <c r="C149" i="157"/>
  <c r="B117" i="157"/>
  <c r="B129" i="157"/>
  <c r="D165" i="157"/>
  <c r="D181" i="157"/>
  <c r="B193" i="157"/>
  <c r="E239" i="174"/>
  <c r="F397" i="149"/>
  <c r="K397" i="149" s="1"/>
  <c r="D289" i="149"/>
  <c r="R289" i="149"/>
  <c r="D349" i="149"/>
  <c r="F377" i="149"/>
  <c r="K377" i="149" s="1"/>
  <c r="E137" i="149"/>
  <c r="J137" i="149"/>
  <c r="E31" i="174"/>
  <c r="D157" i="157"/>
  <c r="T83" i="174"/>
  <c r="D273" i="149"/>
  <c r="D125" i="149"/>
  <c r="G322" i="149"/>
  <c r="L322" i="149"/>
  <c r="S322" i="149" s="1"/>
  <c r="P120" i="149"/>
  <c r="P364" i="149"/>
  <c r="F149" i="149"/>
  <c r="K149" i="149"/>
  <c r="P300" i="149"/>
  <c r="F217" i="149"/>
  <c r="K217" i="149"/>
  <c r="E253" i="149"/>
  <c r="J253" i="149" s="1"/>
  <c r="R253" i="149" s="1"/>
  <c r="G230" i="149"/>
  <c r="L230" i="149"/>
  <c r="S230" i="149"/>
  <c r="G246" i="149"/>
  <c r="L246" i="149"/>
  <c r="E73" i="149"/>
  <c r="J73" i="149" s="1"/>
  <c r="D309" i="149"/>
  <c r="E387" i="174"/>
  <c r="D401" i="149"/>
  <c r="E101" i="149"/>
  <c r="J101" i="149"/>
  <c r="E93" i="149"/>
  <c r="J93" i="149"/>
  <c r="O164" i="149"/>
  <c r="Q164" i="149"/>
  <c r="D153" i="157"/>
  <c r="F153" i="157"/>
  <c r="C145" i="157"/>
  <c r="E145" i="157"/>
  <c r="B137" i="157"/>
  <c r="D137" i="157"/>
  <c r="F137" i="157"/>
  <c r="D113" i="157"/>
  <c r="C81" i="157"/>
  <c r="F81" i="157" s="1"/>
  <c r="B77" i="157"/>
  <c r="C77" i="157"/>
  <c r="C57" i="157"/>
  <c r="D57" i="157" s="1"/>
  <c r="E57" i="157" s="1"/>
  <c r="B45" i="157"/>
  <c r="C45" i="157"/>
  <c r="D45" i="157"/>
  <c r="E45" i="157"/>
  <c r="D37" i="157"/>
  <c r="E37" i="157"/>
  <c r="B37" i="157"/>
  <c r="B33" i="157"/>
  <c r="E407" i="174"/>
  <c r="D407" i="174"/>
  <c r="F407" i="174" s="1"/>
  <c r="E399" i="174"/>
  <c r="D399" i="174"/>
  <c r="F399" i="174" s="1"/>
  <c r="E391" i="174"/>
  <c r="D391" i="174"/>
  <c r="F391" i="174" s="1"/>
  <c r="D379" i="174"/>
  <c r="F379" i="174" s="1"/>
  <c r="E379" i="174"/>
  <c r="E343" i="174"/>
  <c r="D343" i="174"/>
  <c r="F343" i="174" s="1"/>
  <c r="D315" i="174"/>
  <c r="F315" i="174" s="1"/>
  <c r="E315" i="174"/>
  <c r="E291" i="174"/>
  <c r="D291" i="174"/>
  <c r="F291" i="174" s="1"/>
  <c r="E287" i="174"/>
  <c r="D287" i="174"/>
  <c r="F287" i="174" s="1"/>
  <c r="E271" i="174"/>
  <c r="D271" i="174"/>
  <c r="F271" i="174" s="1"/>
  <c r="E255" i="174"/>
  <c r="D255" i="174"/>
  <c r="F255" i="174" s="1"/>
  <c r="E231" i="174"/>
  <c r="D231" i="174"/>
  <c r="F231" i="174" s="1"/>
  <c r="E223" i="174"/>
  <c r="D223" i="174"/>
  <c r="F223" i="174"/>
  <c r="D207" i="174"/>
  <c r="F207" i="174" s="1"/>
  <c r="E207" i="174"/>
  <c r="D187" i="174"/>
  <c r="F187" i="174" s="1"/>
  <c r="E187" i="174"/>
  <c r="D171" i="174"/>
  <c r="F171" i="174" s="1"/>
  <c r="E171" i="174"/>
  <c r="E163" i="174"/>
  <c r="D163" i="174"/>
  <c r="F163" i="174" s="1"/>
  <c r="E155" i="174"/>
  <c r="D155" i="174"/>
  <c r="F155" i="174" s="1"/>
  <c r="D127" i="174"/>
  <c r="F127" i="174" s="1"/>
  <c r="E127" i="174"/>
  <c r="D119" i="174"/>
  <c r="F119" i="174" s="1"/>
  <c r="E119" i="174"/>
  <c r="D103" i="174"/>
  <c r="F103" i="174" s="1"/>
  <c r="D87" i="174"/>
  <c r="F87" i="174" s="1"/>
  <c r="F130" i="132"/>
  <c r="E130" i="132"/>
  <c r="E79" i="132"/>
  <c r="F79" i="132"/>
  <c r="E39" i="132"/>
  <c r="F39" i="132"/>
  <c r="E31" i="132"/>
  <c r="F31" i="132"/>
  <c r="O388" i="149"/>
  <c r="Q388" i="149" s="1"/>
  <c r="P388" i="149"/>
  <c r="F329" i="149"/>
  <c r="K329" i="149" s="1"/>
  <c r="E329" i="149"/>
  <c r="J329" i="149"/>
  <c r="D329" i="149"/>
  <c r="O324" i="149"/>
  <c r="Q324" i="149" s="1"/>
  <c r="P324" i="149"/>
  <c r="D317" i="149"/>
  <c r="E317" i="149"/>
  <c r="J317" i="149" s="1"/>
  <c r="F317" i="149"/>
  <c r="K317" i="149" s="1"/>
  <c r="O312" i="149"/>
  <c r="Q312" i="149" s="1"/>
  <c r="P312" i="149"/>
  <c r="O308" i="149"/>
  <c r="Q308" i="149" s="1"/>
  <c r="P308" i="149"/>
  <c r="F305" i="149"/>
  <c r="K305" i="149" s="1"/>
  <c r="E305" i="149"/>
  <c r="J305" i="149" s="1"/>
  <c r="G298" i="149"/>
  <c r="L298" i="149"/>
  <c r="H298" i="149"/>
  <c r="M298" i="149" s="1"/>
  <c r="H294" i="149"/>
  <c r="M294" i="149" s="1"/>
  <c r="G294" i="149"/>
  <c r="L294" i="149" s="1"/>
  <c r="D293" i="149"/>
  <c r="E293" i="149"/>
  <c r="J293" i="149" s="1"/>
  <c r="P284" i="149"/>
  <c r="O284" i="149"/>
  <c r="Q284" i="149" s="1"/>
  <c r="P248" i="149"/>
  <c r="O248" i="149"/>
  <c r="Q248" i="149" s="1"/>
  <c r="H234" i="149"/>
  <c r="M234" i="149"/>
  <c r="G234" i="149"/>
  <c r="L234" i="149"/>
  <c r="P232" i="149"/>
  <c r="O232" i="149"/>
  <c r="Q232" i="149" s="1"/>
  <c r="G214" i="149"/>
  <c r="L214" i="149"/>
  <c r="H214" i="149"/>
  <c r="M214" i="149"/>
  <c r="G210" i="149"/>
  <c r="L210" i="149" s="1"/>
  <c r="H210" i="149"/>
  <c r="M210" i="149" s="1"/>
  <c r="E209" i="149"/>
  <c r="J209" i="149"/>
  <c r="F209" i="149"/>
  <c r="K209" i="149" s="1"/>
  <c r="P204" i="149"/>
  <c r="O204" i="149"/>
  <c r="Q204" i="149"/>
  <c r="D201" i="149"/>
  <c r="F201" i="149"/>
  <c r="K201" i="149"/>
  <c r="E201" i="149"/>
  <c r="J201" i="149"/>
  <c r="E197" i="149"/>
  <c r="J197" i="149" s="1"/>
  <c r="F197" i="149"/>
  <c r="K197" i="149" s="1"/>
  <c r="O196" i="149"/>
  <c r="Q196" i="149"/>
  <c r="P196" i="149"/>
  <c r="G194" i="149"/>
  <c r="L194" i="149"/>
  <c r="H194" i="149"/>
  <c r="M194" i="149"/>
  <c r="O192" i="149"/>
  <c r="Q192" i="149"/>
  <c r="P192" i="149"/>
  <c r="G190" i="149"/>
  <c r="L190" i="149"/>
  <c r="H190" i="149"/>
  <c r="M190" i="149" s="1"/>
  <c r="E189" i="149"/>
  <c r="J189" i="149" s="1"/>
  <c r="D189" i="149"/>
  <c r="F189" i="149"/>
  <c r="K189" i="149"/>
  <c r="P188" i="149"/>
  <c r="O188" i="149"/>
  <c r="G166" i="149"/>
  <c r="L166" i="149"/>
  <c r="H166" i="149"/>
  <c r="M166" i="149"/>
  <c r="G162" i="149"/>
  <c r="L162" i="149" s="1"/>
  <c r="H162" i="149"/>
  <c r="M162" i="149"/>
  <c r="D161" i="149"/>
  <c r="E161" i="149"/>
  <c r="J161" i="149" s="1"/>
  <c r="F161" i="149"/>
  <c r="K161" i="149"/>
  <c r="G158" i="149"/>
  <c r="L158" i="149" s="1"/>
  <c r="H158" i="149"/>
  <c r="M158" i="149" s="1"/>
  <c r="P156" i="149"/>
  <c r="O156" i="149"/>
  <c r="Q156" i="149"/>
  <c r="G154" i="149"/>
  <c r="L154" i="149" s="1"/>
  <c r="H154" i="149"/>
  <c r="M154" i="149"/>
  <c r="D153" i="149"/>
  <c r="F153" i="149"/>
  <c r="K153" i="149" s="1"/>
  <c r="O152" i="149"/>
  <c r="Q152" i="149"/>
  <c r="P152" i="149"/>
  <c r="H150" i="149"/>
  <c r="M150" i="149"/>
  <c r="G150" i="149"/>
  <c r="L150" i="149"/>
  <c r="O148" i="149"/>
  <c r="Q148" i="149"/>
  <c r="P148" i="149"/>
  <c r="P140" i="149"/>
  <c r="O140" i="149"/>
  <c r="Q140" i="149"/>
  <c r="D121" i="149"/>
  <c r="F121" i="149"/>
  <c r="K121" i="149" s="1"/>
  <c r="D117" i="149"/>
  <c r="E117" i="149"/>
  <c r="J117" i="149"/>
  <c r="O108" i="149"/>
  <c r="P108" i="149"/>
  <c r="H106" i="149"/>
  <c r="M106" i="149"/>
  <c r="G106" i="149"/>
  <c r="L106" i="149"/>
  <c r="P100" i="149"/>
  <c r="O100" i="149"/>
  <c r="E89" i="149"/>
  <c r="J89" i="149"/>
  <c r="D89" i="149"/>
  <c r="F89" i="149"/>
  <c r="K89" i="149" s="1"/>
  <c r="H66" i="149"/>
  <c r="M66" i="149"/>
  <c r="G66" i="149"/>
  <c r="L66" i="149" s="1"/>
  <c r="O44" i="149"/>
  <c r="P44" i="149"/>
  <c r="P32" i="149"/>
  <c r="O32" i="149"/>
  <c r="H30" i="149"/>
  <c r="M30" i="149"/>
  <c r="G30" i="149"/>
  <c r="L30" i="149"/>
  <c r="E21" i="149"/>
  <c r="J21" i="149" s="1"/>
  <c r="D21" i="149"/>
  <c r="R38" i="183"/>
  <c r="R46" i="183"/>
  <c r="L53" i="183"/>
  <c r="L39" i="183"/>
  <c r="D35" i="183"/>
  <c r="N50" i="183"/>
  <c r="H61" i="183"/>
  <c r="N8" i="183"/>
  <c r="H9" i="183"/>
  <c r="P83" i="183"/>
  <c r="P79" i="183"/>
  <c r="P71" i="183"/>
  <c r="P67" i="183"/>
  <c r="P63" i="183"/>
  <c r="P9" i="183"/>
  <c r="E23" i="228"/>
  <c r="G23" i="228"/>
  <c r="E201" i="228"/>
  <c r="G201" i="228"/>
  <c r="G129" i="228"/>
  <c r="C129" i="228"/>
  <c r="C105" i="228"/>
  <c r="E105" i="228"/>
  <c r="G101" i="228"/>
  <c r="C101" i="228"/>
  <c r="E101" i="228"/>
  <c r="C97" i="228"/>
  <c r="E97" i="228"/>
  <c r="C93" i="228"/>
  <c r="E93" i="228"/>
  <c r="E77" i="228"/>
  <c r="G77" i="228"/>
  <c r="G73" i="228"/>
  <c r="E73" i="228"/>
  <c r="E65" i="228"/>
  <c r="G65" i="228"/>
  <c r="G57" i="228"/>
  <c r="E57" i="228"/>
  <c r="C57" i="228"/>
  <c r="G53" i="228"/>
  <c r="C53" i="228"/>
  <c r="G49" i="228"/>
  <c r="E49" i="228"/>
  <c r="C45" i="228"/>
  <c r="G45" i="228"/>
  <c r="AO9" i="183"/>
  <c r="J8" i="183"/>
  <c r="L9" i="183"/>
  <c r="F12" i="183"/>
  <c r="J14" i="183"/>
  <c r="N12" i="183"/>
  <c r="F10" i="183"/>
  <c r="L15" i="183"/>
  <c r="J10" i="183"/>
  <c r="F14" i="183"/>
  <c r="N10" i="183"/>
  <c r="P37" i="183"/>
  <c r="P41" i="183"/>
  <c r="P45" i="183"/>
  <c r="P49" i="183"/>
  <c r="P53" i="183"/>
  <c r="R34" i="183"/>
  <c r="L37" i="183"/>
  <c r="D45" i="183"/>
  <c r="V45" i="183" s="1"/>
  <c r="D47" i="183"/>
  <c r="V47" i="183" s="1"/>
  <c r="N46" i="183"/>
  <c r="N64" i="183"/>
  <c r="L13" i="183"/>
  <c r="H65" i="183"/>
  <c r="F64" i="183"/>
  <c r="J50" i="183"/>
  <c r="J34" i="183"/>
  <c r="H85" i="183"/>
  <c r="H77" i="183"/>
  <c r="H69" i="183"/>
  <c r="N76" i="183"/>
  <c r="N72" i="183"/>
  <c r="N68" i="183"/>
  <c r="D71" i="183"/>
  <c r="U71" i="183" s="1"/>
  <c r="AZ71" i="183" s="1"/>
  <c r="D67" i="183"/>
  <c r="V67" i="183" s="1"/>
  <c r="R32" i="183"/>
  <c r="R30" i="183"/>
  <c r="F34" i="183"/>
  <c r="F38" i="183"/>
  <c r="F42" i="183"/>
  <c r="F50" i="183"/>
  <c r="F54" i="183"/>
  <c r="J58" i="183"/>
  <c r="L43" i="183"/>
  <c r="H39" i="183"/>
  <c r="H53" i="183"/>
  <c r="D49" i="183"/>
  <c r="U49" i="183" s="1"/>
  <c r="AZ49" i="183" s="1"/>
  <c r="L41" i="183"/>
  <c r="D37" i="183"/>
  <c r="U37" i="183" s="1"/>
  <c r="AZ37" i="183" s="1"/>
  <c r="L61" i="183"/>
  <c r="P21" i="183"/>
  <c r="P13" i="183"/>
  <c r="E21" i="132"/>
  <c r="E17" i="132"/>
  <c r="E13" i="132"/>
  <c r="Q88" i="183"/>
  <c r="Q84" i="183"/>
  <c r="Q76" i="183"/>
  <c r="Q72" i="183"/>
  <c r="AR12" i="183"/>
  <c r="BI12" i="183"/>
  <c r="D27" i="183"/>
  <c r="V27" i="183" s="1"/>
  <c r="N62" i="183"/>
  <c r="D17" i="183"/>
  <c r="V17" i="183"/>
  <c r="J64" i="183"/>
  <c r="H27" i="183"/>
  <c r="H19" i="183"/>
  <c r="J84" i="183"/>
  <c r="J80" i="183"/>
  <c r="J76" i="183"/>
  <c r="J72" i="183"/>
  <c r="J68" i="183"/>
  <c r="N30" i="183"/>
  <c r="L63" i="183"/>
  <c r="N56" i="183"/>
  <c r="N44" i="183"/>
  <c r="H59" i="183"/>
  <c r="H43" i="183"/>
  <c r="L57" i="183"/>
  <c r="D53" i="183"/>
  <c r="V53" i="183" s="1"/>
  <c r="I23" i="184"/>
  <c r="I19" i="184"/>
  <c r="I11" i="184"/>
  <c r="G33" i="184"/>
  <c r="R85" i="183"/>
  <c r="R77" i="183"/>
  <c r="R73" i="183"/>
  <c r="J73" i="183"/>
  <c r="R69" i="183"/>
  <c r="L60" i="183"/>
  <c r="L54" i="183"/>
  <c r="L46" i="183"/>
  <c r="N45" i="183"/>
  <c r="N39" i="183"/>
  <c r="D38" i="183"/>
  <c r="U38" i="183" s="1"/>
  <c r="AZ38" i="183"/>
  <c r="D28" i="183"/>
  <c r="U28" i="183" s="1"/>
  <c r="AZ28" i="183" s="1"/>
  <c r="D26" i="183"/>
  <c r="U26" i="183" s="1"/>
  <c r="AZ26" i="183" s="1"/>
  <c r="J13" i="183"/>
  <c r="S88" i="183"/>
  <c r="R87" i="183"/>
  <c r="R79" i="183"/>
  <c r="R75" i="183"/>
  <c r="P69" i="183"/>
  <c r="S54" i="183"/>
  <c r="R8" i="183"/>
  <c r="J12" i="183"/>
  <c r="R60" i="183"/>
  <c r="R68" i="183"/>
  <c r="H41" i="183"/>
  <c r="D39" i="183"/>
  <c r="V39" i="183" s="1"/>
  <c r="N38" i="183"/>
  <c r="N54" i="183"/>
  <c r="D31" i="183"/>
  <c r="U31" i="183" s="1"/>
  <c r="AZ31" i="183" s="1"/>
  <c r="D23" i="183"/>
  <c r="U23" i="183" s="1"/>
  <c r="AZ23" i="183" s="1"/>
  <c r="J42" i="183"/>
  <c r="F62" i="183"/>
  <c r="H81" i="183"/>
  <c r="H73" i="183"/>
  <c r="N86" i="183"/>
  <c r="N82" i="183"/>
  <c r="N78" i="183"/>
  <c r="N74" i="183"/>
  <c r="N70" i="183"/>
  <c r="F88" i="183"/>
  <c r="F84" i="183"/>
  <c r="F80" i="183"/>
  <c r="F76" i="183"/>
  <c r="F72" i="183"/>
  <c r="F68" i="183"/>
  <c r="L87" i="183"/>
  <c r="L83" i="183"/>
  <c r="L79" i="183"/>
  <c r="L75" i="183"/>
  <c r="L71" i="183"/>
  <c r="L67" i="183"/>
  <c r="P33" i="183"/>
  <c r="P29" i="183"/>
  <c r="F26" i="183"/>
  <c r="F22" i="183"/>
  <c r="J30" i="183"/>
  <c r="J56" i="183"/>
  <c r="J52" i="183"/>
  <c r="J48" i="183"/>
  <c r="J44" i="183"/>
  <c r="J36" i="183"/>
  <c r="L51" i="183"/>
  <c r="L35" i="183"/>
  <c r="D57" i="183"/>
  <c r="U57" i="183"/>
  <c r="AZ57" i="183"/>
  <c r="H33" i="183"/>
  <c r="F28" i="183"/>
  <c r="L23" i="183"/>
  <c r="P30" i="183"/>
  <c r="T147" i="174"/>
  <c r="T349" i="174"/>
  <c r="T257" i="174"/>
  <c r="T389" i="174"/>
  <c r="T63" i="174"/>
  <c r="T353" i="174"/>
  <c r="T199" i="174"/>
  <c r="T395" i="174"/>
  <c r="T269" i="174"/>
  <c r="T51" i="174"/>
  <c r="T275" i="174"/>
  <c r="T367" i="174"/>
  <c r="T175" i="174"/>
  <c r="T387" i="174"/>
  <c r="E279" i="149"/>
  <c r="J279" i="149" s="1"/>
  <c r="D407" i="149"/>
  <c r="F315" i="149"/>
  <c r="K315" i="149" s="1"/>
  <c r="F147" i="149"/>
  <c r="K147" i="149" s="1"/>
  <c r="P370" i="149"/>
  <c r="C9" i="228"/>
  <c r="F67" i="149"/>
  <c r="K67" i="149"/>
  <c r="F151" i="149"/>
  <c r="K151" i="149"/>
  <c r="F159" i="149"/>
  <c r="K159" i="149" s="1"/>
  <c r="O218" i="149"/>
  <c r="Q218" i="149" s="1"/>
  <c r="G280" i="149"/>
  <c r="L280" i="149"/>
  <c r="S280" i="149"/>
  <c r="O318" i="149"/>
  <c r="Q318" i="149"/>
  <c r="E363" i="149"/>
  <c r="J363" i="149"/>
  <c r="E403" i="149"/>
  <c r="J403" i="149"/>
  <c r="P70" i="149"/>
  <c r="O90" i="149"/>
  <c r="P338" i="149"/>
  <c r="D51" i="149"/>
  <c r="E71" i="149"/>
  <c r="J71" i="149"/>
  <c r="O286" i="149"/>
  <c r="Q286" i="149" s="1"/>
  <c r="O302" i="149"/>
  <c r="Q302" i="149"/>
  <c r="C25" i="228"/>
  <c r="G220" i="149"/>
  <c r="L220" i="149" s="1"/>
  <c r="S220" i="149" s="1"/>
  <c r="G48" i="149"/>
  <c r="L48" i="149"/>
  <c r="G292" i="149"/>
  <c r="L292" i="149" s="1"/>
  <c r="S292" i="149" s="1"/>
  <c r="D103" i="149"/>
  <c r="H272" i="149"/>
  <c r="M272" i="149"/>
  <c r="S272" i="149" s="1"/>
  <c r="G29" i="228"/>
  <c r="G200" i="149"/>
  <c r="L200" i="149"/>
  <c r="S200" i="149" s="1"/>
  <c r="G17" i="228"/>
  <c r="E127" i="149"/>
  <c r="J127" i="149"/>
  <c r="Y69" i="133"/>
  <c r="L29" i="183"/>
  <c r="N28" i="183"/>
  <c r="V13" i="183"/>
  <c r="W13" i="183"/>
  <c r="O382" i="149"/>
  <c r="Q382" i="149" s="1"/>
  <c r="O294" i="149"/>
  <c r="Q294" i="149" s="1"/>
  <c r="E283" i="149"/>
  <c r="J283" i="149"/>
  <c r="E87" i="149"/>
  <c r="J87" i="149" s="1"/>
  <c r="O354" i="149"/>
  <c r="Q354" i="149" s="1"/>
  <c r="E371" i="149"/>
  <c r="J371" i="149" s="1"/>
  <c r="E9" i="228"/>
  <c r="H148" i="149"/>
  <c r="M148" i="149" s="1"/>
  <c r="S148" i="149" s="1"/>
  <c r="H152" i="149"/>
  <c r="M152" i="149" s="1"/>
  <c r="S152" i="149" s="1"/>
  <c r="D159" i="149"/>
  <c r="H364" i="149"/>
  <c r="M364" i="149"/>
  <c r="S364" i="149" s="1"/>
  <c r="H300" i="149"/>
  <c r="M300" i="149" s="1"/>
  <c r="S300" i="149" s="1"/>
  <c r="P74" i="149"/>
  <c r="D163" i="149"/>
  <c r="D183" i="149"/>
  <c r="E295" i="149"/>
  <c r="J295" i="149"/>
  <c r="H44" i="149"/>
  <c r="M44" i="149" s="1"/>
  <c r="S44" i="149" s="1"/>
  <c r="D331" i="149"/>
  <c r="H68" i="149"/>
  <c r="M68" i="149"/>
  <c r="S68" i="149"/>
  <c r="F355" i="149"/>
  <c r="K355" i="149"/>
  <c r="G8" i="228"/>
  <c r="D295" i="149"/>
  <c r="P122" i="149"/>
  <c r="G392" i="149"/>
  <c r="L392" i="149" s="1"/>
  <c r="S392" i="149" s="1"/>
  <c r="P406" i="149"/>
  <c r="E147" i="149"/>
  <c r="J147" i="149"/>
  <c r="G368" i="149"/>
  <c r="L368" i="149" s="1"/>
  <c r="S368" i="149" s="1"/>
  <c r="H160" i="149"/>
  <c r="M160" i="149" s="1"/>
  <c r="S160" i="149" s="1"/>
  <c r="O394" i="149"/>
  <c r="Q394" i="149"/>
  <c r="O126" i="149"/>
  <c r="Q126" i="149"/>
  <c r="S34" i="149"/>
  <c r="D67" i="149"/>
  <c r="O86" i="149"/>
  <c r="D151" i="149"/>
  <c r="D155" i="149"/>
  <c r="P206" i="149"/>
  <c r="F215" i="149"/>
  <c r="K215" i="149" s="1"/>
  <c r="G316" i="149"/>
  <c r="L316" i="149"/>
  <c r="S316" i="149" s="1"/>
  <c r="G324" i="149"/>
  <c r="L324" i="149" s="1"/>
  <c r="S324" i="149" s="1"/>
  <c r="E335" i="149"/>
  <c r="J335" i="149"/>
  <c r="F359" i="149"/>
  <c r="K359" i="149" s="1"/>
  <c r="D403" i="149"/>
  <c r="H88" i="149"/>
  <c r="M88" i="149" s="1"/>
  <c r="S88" i="149" s="1"/>
  <c r="G92" i="149"/>
  <c r="L92" i="149" s="1"/>
  <c r="S92" i="149" s="1"/>
  <c r="P282" i="149"/>
  <c r="F299" i="149"/>
  <c r="K299" i="149"/>
  <c r="F219" i="149"/>
  <c r="K219" i="149"/>
  <c r="E47" i="149"/>
  <c r="J47" i="149"/>
  <c r="O158" i="149"/>
  <c r="Q158" i="149" s="1"/>
  <c r="E103" i="149"/>
  <c r="J103" i="149"/>
  <c r="P66" i="149"/>
  <c r="G96" i="149"/>
  <c r="L96" i="149" s="1"/>
  <c r="S96" i="149" s="1"/>
  <c r="E8" i="228"/>
  <c r="E3" i="228" s="1"/>
  <c r="G13" i="228"/>
  <c r="E29" i="132"/>
  <c r="E29" i="174"/>
  <c r="H29" i="183"/>
  <c r="D29" i="183"/>
  <c r="V29" i="183" s="1"/>
  <c r="E29" i="149"/>
  <c r="J29" i="149"/>
  <c r="D29" i="149"/>
  <c r="J28" i="184"/>
  <c r="K28" i="184"/>
  <c r="J28" i="183"/>
  <c r="R28" i="183"/>
  <c r="P28" i="149"/>
  <c r="E362" i="174"/>
  <c r="D16" i="149"/>
  <c r="W277" i="174"/>
  <c r="E14" i="132"/>
  <c r="S85" i="183"/>
  <c r="S69" i="183"/>
  <c r="S67" i="183"/>
  <c r="S59" i="183"/>
  <c r="H297" i="149"/>
  <c r="M297" i="149" s="1"/>
  <c r="S297" i="149" s="1"/>
  <c r="M87" i="183"/>
  <c r="G86" i="183"/>
  <c r="P23" i="149"/>
  <c r="P18" i="149"/>
  <c r="P12" i="149"/>
  <c r="I16" i="184"/>
  <c r="I12" i="184"/>
  <c r="I10" i="184"/>
  <c r="I9" i="184"/>
  <c r="G30" i="184"/>
  <c r="J57" i="183"/>
  <c r="N51" i="183"/>
  <c r="D50" i="183"/>
  <c r="U50" i="183" s="1"/>
  <c r="AZ50" i="183" s="1"/>
  <c r="F47" i="183"/>
  <c r="L42" i="183"/>
  <c r="P38" i="183"/>
  <c r="L30" i="183"/>
  <c r="F29" i="183"/>
  <c r="D24" i="183"/>
  <c r="U24" i="183" s="1"/>
  <c r="AZ24" i="183" s="1"/>
  <c r="R23" i="183"/>
  <c r="D20" i="183"/>
  <c r="V20" i="183"/>
  <c r="P85" i="183"/>
  <c r="S84" i="183"/>
  <c r="R83" i="183"/>
  <c r="Q82" i="183"/>
  <c r="P81" i="183"/>
  <c r="P77" i="183"/>
  <c r="S76" i="183"/>
  <c r="Q74" i="183"/>
  <c r="P73" i="183"/>
  <c r="Q68" i="183"/>
  <c r="Q65" i="183"/>
  <c r="Q57" i="183"/>
  <c r="S56" i="183"/>
  <c r="P51" i="183"/>
  <c r="I27" i="184"/>
  <c r="P27" i="183"/>
  <c r="E27" i="132"/>
  <c r="E27" i="174"/>
  <c r="Q27" i="183"/>
  <c r="P342" i="149"/>
  <c r="O342" i="149"/>
  <c r="Q342" i="149"/>
  <c r="D323" i="149"/>
  <c r="F323" i="149"/>
  <c r="K323" i="149" s="1"/>
  <c r="E323" i="149"/>
  <c r="J323" i="149"/>
  <c r="H256" i="149"/>
  <c r="M256" i="149" s="1"/>
  <c r="G256" i="149"/>
  <c r="L256" i="149" s="1"/>
  <c r="F251" i="149"/>
  <c r="K251" i="149" s="1"/>
  <c r="D251" i="149"/>
  <c r="E199" i="149"/>
  <c r="J199" i="149" s="1"/>
  <c r="F199" i="149"/>
  <c r="K199" i="149"/>
  <c r="D199" i="149"/>
  <c r="F195" i="149"/>
  <c r="K195" i="149" s="1"/>
  <c r="E195" i="149"/>
  <c r="J195" i="149"/>
  <c r="D187" i="149"/>
  <c r="F187" i="149"/>
  <c r="K187" i="149"/>
  <c r="E187" i="149"/>
  <c r="J187" i="149"/>
  <c r="E179" i="149"/>
  <c r="J179" i="149"/>
  <c r="F179" i="149"/>
  <c r="K179" i="149" s="1"/>
  <c r="H176" i="149"/>
  <c r="M176" i="149"/>
  <c r="G176" i="149"/>
  <c r="L176" i="149"/>
  <c r="D167" i="149"/>
  <c r="E167" i="149"/>
  <c r="J167" i="149"/>
  <c r="G164" i="149"/>
  <c r="L164" i="149" s="1"/>
  <c r="H164" i="149"/>
  <c r="M164" i="149" s="1"/>
  <c r="F143" i="149"/>
  <c r="K143" i="149" s="1"/>
  <c r="D143" i="149"/>
  <c r="E143" i="149"/>
  <c r="J143" i="149" s="1"/>
  <c r="E131" i="149"/>
  <c r="J131" i="149"/>
  <c r="D131" i="149"/>
  <c r="G128" i="149"/>
  <c r="L128" i="149" s="1"/>
  <c r="H128" i="149"/>
  <c r="M128" i="149"/>
  <c r="F119" i="149"/>
  <c r="K119" i="149" s="1"/>
  <c r="D119" i="149"/>
  <c r="P114" i="149"/>
  <c r="O114" i="149"/>
  <c r="Q114" i="149" s="1"/>
  <c r="H112" i="149"/>
  <c r="M112" i="149"/>
  <c r="G112" i="149"/>
  <c r="L112" i="149"/>
  <c r="G108" i="149"/>
  <c r="L108" i="149" s="1"/>
  <c r="H108" i="149"/>
  <c r="M108" i="149" s="1"/>
  <c r="P106" i="149"/>
  <c r="O106" i="149"/>
  <c r="G104" i="149"/>
  <c r="L104" i="149" s="1"/>
  <c r="H104" i="149"/>
  <c r="M104" i="149" s="1"/>
  <c r="E99" i="149"/>
  <c r="J99" i="149" s="1"/>
  <c r="F99" i="149"/>
  <c r="K99" i="149"/>
  <c r="F95" i="149"/>
  <c r="K95" i="149"/>
  <c r="E95" i="149"/>
  <c r="J95" i="149" s="1"/>
  <c r="F83" i="149"/>
  <c r="K83" i="149" s="1"/>
  <c r="D83" i="149"/>
  <c r="P82" i="149"/>
  <c r="O82" i="149"/>
  <c r="E75" i="149"/>
  <c r="J75" i="149"/>
  <c r="D75" i="149"/>
  <c r="F75" i="149"/>
  <c r="K75" i="149" s="1"/>
  <c r="E31" i="149"/>
  <c r="J31" i="149"/>
  <c r="D31" i="149"/>
  <c r="F31" i="149"/>
  <c r="K31" i="149"/>
  <c r="O30" i="149"/>
  <c r="P30" i="149"/>
  <c r="G16" i="149"/>
  <c r="L16" i="149" s="1"/>
  <c r="P16" i="149"/>
  <c r="H16" i="149"/>
  <c r="M16" i="149" s="1"/>
  <c r="D11" i="149"/>
  <c r="F11" i="149"/>
  <c r="K11" i="149"/>
  <c r="O10" i="149"/>
  <c r="P10" i="149"/>
  <c r="D279" i="149"/>
  <c r="E315" i="149"/>
  <c r="J315" i="149"/>
  <c r="F23" i="149"/>
  <c r="K23" i="149" s="1"/>
  <c r="O34" i="149"/>
  <c r="D115" i="149"/>
  <c r="D283" i="149"/>
  <c r="P19" i="149"/>
  <c r="F155" i="149"/>
  <c r="K155" i="149" s="1"/>
  <c r="D359" i="149"/>
  <c r="G328" i="149"/>
  <c r="L328" i="149"/>
  <c r="S328" i="149" s="1"/>
  <c r="F163" i="149"/>
  <c r="K163" i="149"/>
  <c r="G224" i="149"/>
  <c r="L224" i="149"/>
  <c r="S224" i="149"/>
  <c r="E51" i="149"/>
  <c r="J51" i="149"/>
  <c r="F71" i="149"/>
  <c r="K71" i="149" s="1"/>
  <c r="F91" i="149"/>
  <c r="K91" i="149"/>
  <c r="E299" i="149"/>
  <c r="J299" i="149"/>
  <c r="G336" i="149"/>
  <c r="L336" i="149"/>
  <c r="S336" i="149" s="1"/>
  <c r="D47" i="149"/>
  <c r="G136" i="149"/>
  <c r="L136" i="149" s="1"/>
  <c r="S136" i="149" s="1"/>
  <c r="P346" i="149"/>
  <c r="H12" i="149"/>
  <c r="M12" i="149"/>
  <c r="S12" i="149" s="1"/>
  <c r="G20" i="149"/>
  <c r="L20" i="149"/>
  <c r="S20" i="149"/>
  <c r="E384" i="174"/>
  <c r="P310" i="149"/>
  <c r="D211" i="149"/>
  <c r="H340" i="149"/>
  <c r="M340" i="149" s="1"/>
  <c r="S340" i="149" s="1"/>
  <c r="G40" i="149"/>
  <c r="L40" i="149" s="1"/>
  <c r="S40" i="149" s="1"/>
  <c r="D367" i="149"/>
  <c r="H80" i="149"/>
  <c r="M80" i="149"/>
  <c r="S80" i="149" s="1"/>
  <c r="F139" i="149"/>
  <c r="K139" i="149"/>
  <c r="G244" i="149"/>
  <c r="L244" i="149" s="1"/>
  <c r="S244" i="149" s="1"/>
  <c r="H184" i="149"/>
  <c r="M184" i="149"/>
  <c r="S184" i="149" s="1"/>
  <c r="P8" i="183"/>
  <c r="E129" i="132"/>
  <c r="N9" i="183"/>
  <c r="J15" i="183"/>
  <c r="E34" i="132"/>
  <c r="F34" i="132"/>
  <c r="E407" i="149"/>
  <c r="J407" i="149" s="1"/>
  <c r="D23" i="149"/>
  <c r="F87" i="149"/>
  <c r="K87" i="149"/>
  <c r="D371" i="149"/>
  <c r="H348" i="149"/>
  <c r="M348" i="149" s="1"/>
  <c r="S348" i="149" s="1"/>
  <c r="E215" i="149"/>
  <c r="J215" i="149"/>
  <c r="F335" i="149"/>
  <c r="K335" i="149" s="1"/>
  <c r="F363" i="149"/>
  <c r="K363" i="149"/>
  <c r="E327" i="149"/>
  <c r="J327" i="149"/>
  <c r="D327" i="149"/>
  <c r="D219" i="149"/>
  <c r="G352" i="149"/>
  <c r="L352" i="149"/>
  <c r="S352" i="149" s="1"/>
  <c r="E255" i="149"/>
  <c r="J255" i="149" s="1"/>
  <c r="G320" i="149"/>
  <c r="L320" i="149" s="1"/>
  <c r="S320" i="149" s="1"/>
  <c r="G404" i="149"/>
  <c r="L404" i="149" s="1"/>
  <c r="S404" i="149" s="1"/>
  <c r="E251" i="149"/>
  <c r="J251" i="149" s="1"/>
  <c r="O18" i="149"/>
  <c r="D55" i="149"/>
  <c r="D179" i="149"/>
  <c r="G388" i="149"/>
  <c r="L388" i="149"/>
  <c r="H388" i="149"/>
  <c r="M388" i="149"/>
  <c r="P386" i="149"/>
  <c r="O386" i="149"/>
  <c r="Q386" i="149" s="1"/>
  <c r="D375" i="149"/>
  <c r="E375" i="149"/>
  <c r="J375" i="149" s="1"/>
  <c r="G372" i="149"/>
  <c r="L372" i="149"/>
  <c r="H372" i="149"/>
  <c r="M372" i="149"/>
  <c r="O366" i="149"/>
  <c r="Q366" i="149" s="1"/>
  <c r="P366" i="149"/>
  <c r="G356" i="149"/>
  <c r="L356" i="149" s="1"/>
  <c r="H356" i="149"/>
  <c r="M356" i="149" s="1"/>
  <c r="D347" i="149"/>
  <c r="F347" i="149"/>
  <c r="K347" i="149"/>
  <c r="H332" i="149"/>
  <c r="M332" i="149" s="1"/>
  <c r="G332" i="149"/>
  <c r="L332" i="149"/>
  <c r="O314" i="149"/>
  <c r="Q314" i="149"/>
  <c r="P314" i="149"/>
  <c r="P278" i="149"/>
  <c r="O278" i="149"/>
  <c r="Q278" i="149"/>
  <c r="P270" i="149"/>
  <c r="O270" i="149"/>
  <c r="Q270" i="149" s="1"/>
  <c r="H268" i="149"/>
  <c r="M268" i="149" s="1"/>
  <c r="G268" i="149"/>
  <c r="L268" i="149"/>
  <c r="D267" i="149"/>
  <c r="E267" i="149"/>
  <c r="J267" i="149"/>
  <c r="F267" i="149"/>
  <c r="K267" i="149"/>
  <c r="G264" i="149"/>
  <c r="L264" i="149" s="1"/>
  <c r="H264" i="149"/>
  <c r="M264" i="149"/>
  <c r="D263" i="149"/>
  <c r="E263" i="149"/>
  <c r="J263" i="149" s="1"/>
  <c r="O246" i="149"/>
  <c r="Q246" i="149" s="1"/>
  <c r="P246" i="149"/>
  <c r="F243" i="149"/>
  <c r="K243" i="149" s="1"/>
  <c r="D243" i="149"/>
  <c r="D239" i="149"/>
  <c r="E239" i="149"/>
  <c r="J239" i="149"/>
  <c r="H212" i="149"/>
  <c r="M212" i="149" s="1"/>
  <c r="G212" i="149"/>
  <c r="L212" i="149"/>
  <c r="O198" i="149"/>
  <c r="Q198" i="149"/>
  <c r="P198" i="149"/>
  <c r="O138" i="149"/>
  <c r="Q138" i="149" s="1"/>
  <c r="P138" i="149"/>
  <c r="P134" i="149"/>
  <c r="O134" i="149"/>
  <c r="Q134" i="149"/>
  <c r="O118" i="149"/>
  <c r="Q118" i="149" s="1"/>
  <c r="P118" i="149"/>
  <c r="D107" i="149"/>
  <c r="E107" i="149"/>
  <c r="J107" i="149"/>
  <c r="O94" i="149"/>
  <c r="P94" i="149"/>
  <c r="D79" i="149"/>
  <c r="E79" i="149"/>
  <c r="J79" i="149"/>
  <c r="P78" i="149"/>
  <c r="O78" i="149"/>
  <c r="E63" i="149"/>
  <c r="J63" i="149" s="1"/>
  <c r="F63" i="149"/>
  <c r="K63" i="149"/>
  <c r="G60" i="149"/>
  <c r="L60" i="149"/>
  <c r="H60" i="149"/>
  <c r="M60" i="149" s="1"/>
  <c r="F59" i="149"/>
  <c r="K59" i="149"/>
  <c r="D59" i="149"/>
  <c r="H56" i="149"/>
  <c r="M56" i="149" s="1"/>
  <c r="G56" i="149"/>
  <c r="L56" i="149" s="1"/>
  <c r="P54" i="149"/>
  <c r="O54" i="149"/>
  <c r="O38" i="149"/>
  <c r="P38" i="149"/>
  <c r="D27" i="149"/>
  <c r="F27" i="149"/>
  <c r="K27" i="149"/>
  <c r="E27" i="149"/>
  <c r="J27" i="149" s="1"/>
  <c r="G24" i="149"/>
  <c r="L24" i="149"/>
  <c r="H24" i="149"/>
  <c r="M24" i="149"/>
  <c r="I25" i="184"/>
  <c r="F9" i="183"/>
  <c r="D12" i="183"/>
  <c r="V12" i="183" s="1"/>
  <c r="N11" i="183"/>
  <c r="L64" i="183"/>
  <c r="R59" i="183"/>
  <c r="R63" i="183"/>
  <c r="R67" i="183"/>
  <c r="P42" i="183"/>
  <c r="P46" i="183"/>
  <c r="P50" i="183"/>
  <c r="P54" i="183"/>
  <c r="H44" i="183"/>
  <c r="N63" i="183"/>
  <c r="L52" i="183"/>
  <c r="J47" i="183"/>
  <c r="L62" i="183"/>
  <c r="L12" i="183"/>
  <c r="L18" i="183"/>
  <c r="N67" i="183"/>
  <c r="N71" i="183"/>
  <c r="N75" i="183"/>
  <c r="N79" i="183"/>
  <c r="N83" i="183"/>
  <c r="N87" i="183"/>
  <c r="J83" i="183"/>
  <c r="J75" i="183"/>
  <c r="J67" i="183"/>
  <c r="J69" i="183"/>
  <c r="F31" i="183"/>
  <c r="L32" i="183"/>
  <c r="L28" i="183"/>
  <c r="D54" i="183"/>
  <c r="D46" i="183"/>
  <c r="U46" i="183" s="1"/>
  <c r="AZ46" i="183" s="1"/>
  <c r="D42" i="183"/>
  <c r="U42" i="183" s="1"/>
  <c r="AZ42" i="183" s="1"/>
  <c r="F55" i="183"/>
  <c r="T65" i="174"/>
  <c r="E23" i="132"/>
  <c r="F19" i="132"/>
  <c r="I26" i="184"/>
  <c r="J26" i="184" s="1"/>
  <c r="K26" i="184" s="1"/>
  <c r="I24" i="184"/>
  <c r="L8" i="183"/>
  <c r="F25" i="183"/>
  <c r="R39" i="183"/>
  <c r="R47" i="183"/>
  <c r="R55" i="183"/>
  <c r="R41" i="183"/>
  <c r="F19" i="183"/>
  <c r="N55" i="183"/>
  <c r="J51" i="183"/>
  <c r="J25" i="183"/>
  <c r="J17" i="183"/>
  <c r="R31" i="183"/>
  <c r="P12" i="183"/>
  <c r="H30" i="183"/>
  <c r="H28" i="183"/>
  <c r="L109" i="133"/>
  <c r="L25" i="183"/>
  <c r="F11" i="183"/>
  <c r="D64" i="183"/>
  <c r="U64" i="183" s="1"/>
  <c r="AZ64" i="183" s="1"/>
  <c r="N37" i="183"/>
  <c r="J55" i="183"/>
  <c r="J39" i="183"/>
  <c r="H48" i="183"/>
  <c r="D66" i="183"/>
  <c r="U66" i="183"/>
  <c r="AZ66" i="183" s="1"/>
  <c r="N23" i="183"/>
  <c r="H18" i="183"/>
  <c r="L26" i="183"/>
  <c r="D58" i="183"/>
  <c r="V58" i="183" s="1"/>
  <c r="F67" i="183"/>
  <c r="Z181" i="174"/>
  <c r="N197" i="174"/>
  <c r="G26" i="183"/>
  <c r="O26" i="183"/>
  <c r="K26" i="183"/>
  <c r="S26" i="183"/>
  <c r="R26" i="183"/>
  <c r="G26" i="149"/>
  <c r="L26" i="149"/>
  <c r="S26" i="149" s="1"/>
  <c r="G25" i="184"/>
  <c r="E25" i="174"/>
  <c r="H25" i="183"/>
  <c r="E25" i="132"/>
  <c r="Q25" i="183"/>
  <c r="E25" i="183"/>
  <c r="G24" i="184"/>
  <c r="C24" i="228"/>
  <c r="R24" i="183"/>
  <c r="F24" i="183"/>
  <c r="C24" i="185"/>
  <c r="G24" i="183"/>
  <c r="K24" i="183"/>
  <c r="O24" i="183"/>
  <c r="J24" i="183"/>
  <c r="N24" i="183"/>
  <c r="D24" i="149"/>
  <c r="E24" i="149"/>
  <c r="J24" i="149"/>
  <c r="P24" i="149"/>
  <c r="Z23" i="174"/>
  <c r="X39" i="133"/>
  <c r="Z33" i="174"/>
  <c r="Y200" i="133"/>
  <c r="Y192" i="133"/>
  <c r="Y168" i="133"/>
  <c r="X164" i="133"/>
  <c r="X156" i="133"/>
  <c r="X144" i="133"/>
  <c r="X140" i="133"/>
  <c r="Y132" i="133"/>
  <c r="Y120" i="133"/>
  <c r="Z235" i="174"/>
  <c r="X47" i="133"/>
  <c r="Y206" i="133"/>
  <c r="Y146" i="133"/>
  <c r="Y57" i="133"/>
  <c r="X133" i="133"/>
  <c r="D195" i="157"/>
  <c r="E195" i="157"/>
  <c r="C131" i="157"/>
  <c r="B163" i="157"/>
  <c r="D131" i="157"/>
  <c r="C95" i="157"/>
  <c r="D95" i="157"/>
  <c r="E95" i="157" s="1"/>
  <c r="C183" i="157"/>
  <c r="E79" i="157"/>
  <c r="D327" i="174"/>
  <c r="F327" i="174" s="1"/>
  <c r="E143" i="174"/>
  <c r="E179" i="157"/>
  <c r="F175" i="157"/>
  <c r="E259" i="174"/>
  <c r="E131" i="174"/>
  <c r="E263" i="174"/>
  <c r="D195" i="174"/>
  <c r="F195" i="174" s="1"/>
  <c r="D393" i="174"/>
  <c r="F393" i="174" s="1"/>
  <c r="E335" i="174"/>
  <c r="E139" i="174"/>
  <c r="E131" i="157"/>
  <c r="E373" i="174"/>
  <c r="B207" i="157"/>
  <c r="E207" i="157"/>
  <c r="C203" i="157"/>
  <c r="D203" i="157"/>
  <c r="E191" i="157"/>
  <c r="D191" i="157"/>
  <c r="B191" i="157"/>
  <c r="C179" i="157"/>
  <c r="D179" i="157"/>
  <c r="B175" i="157"/>
  <c r="E175" i="157"/>
  <c r="E163" i="157"/>
  <c r="F163" i="157"/>
  <c r="E115" i="157"/>
  <c r="F115" i="157"/>
  <c r="B115" i="157"/>
  <c r="C107" i="157"/>
  <c r="F107" i="157"/>
  <c r="F71" i="157"/>
  <c r="D71" i="157"/>
  <c r="E71" i="157" s="1"/>
  <c r="F59" i="157"/>
  <c r="B59" i="157"/>
  <c r="B35" i="157"/>
  <c r="F31" i="157"/>
  <c r="D31" i="157"/>
  <c r="E31" i="157" s="1"/>
  <c r="E359" i="174"/>
  <c r="D359" i="174"/>
  <c r="F359" i="174" s="1"/>
  <c r="E311" i="174"/>
  <c r="D311" i="174"/>
  <c r="F311" i="174" s="1"/>
  <c r="D247" i="174"/>
  <c r="F247" i="174" s="1"/>
  <c r="E247" i="174"/>
  <c r="D243" i="174"/>
  <c r="F243" i="174" s="1"/>
  <c r="E243" i="174"/>
  <c r="E191" i="174"/>
  <c r="D191" i="174"/>
  <c r="F191" i="174" s="1"/>
  <c r="E179" i="174"/>
  <c r="D179" i="174"/>
  <c r="F179" i="174" s="1"/>
  <c r="E147" i="174"/>
  <c r="D147" i="174"/>
  <c r="F147" i="174" s="1"/>
  <c r="D83" i="174"/>
  <c r="F83" i="174" s="1"/>
  <c r="D47" i="174"/>
  <c r="F47" i="174" s="1"/>
  <c r="F178" i="132"/>
  <c r="E178" i="132"/>
  <c r="F85" i="132"/>
  <c r="E85" i="132"/>
  <c r="E83" i="132"/>
  <c r="F83" i="132"/>
  <c r="F71" i="132"/>
  <c r="E71" i="132"/>
  <c r="P202" i="132"/>
  <c r="I21" i="184"/>
  <c r="I20" i="184"/>
  <c r="S20" i="183"/>
  <c r="O20" i="183"/>
  <c r="L87" i="132"/>
  <c r="M57" i="133"/>
  <c r="J22" i="183"/>
  <c r="H21" i="183"/>
  <c r="F21" i="132"/>
  <c r="Y14" i="133"/>
  <c r="P15" i="149"/>
  <c r="C26" i="185"/>
  <c r="I17" i="184"/>
  <c r="J17" i="184" s="1"/>
  <c r="K17" i="184" s="1"/>
  <c r="I15" i="184"/>
  <c r="Q86" i="183"/>
  <c r="Q78" i="183"/>
  <c r="Q70" i="183"/>
  <c r="Q64" i="183"/>
  <c r="I62" i="183"/>
  <c r="K61" i="183"/>
  <c r="O51" i="183"/>
  <c r="K41" i="183"/>
  <c r="M24" i="183"/>
  <c r="G21" i="183"/>
  <c r="E8" i="132"/>
  <c r="L8" i="132"/>
  <c r="AR16" i="183"/>
  <c r="BI16" i="183" s="1"/>
  <c r="C23" i="185"/>
  <c r="I23" i="183"/>
  <c r="E23" i="183"/>
  <c r="M23" i="183"/>
  <c r="Q23" i="183"/>
  <c r="E23" i="174"/>
  <c r="I22" i="184"/>
  <c r="E22" i="132"/>
  <c r="C22" i="185"/>
  <c r="O22" i="183"/>
  <c r="K22" i="183"/>
  <c r="G22" i="183"/>
  <c r="S22" i="183"/>
  <c r="R22" i="183"/>
  <c r="P22" i="149"/>
  <c r="G22" i="149"/>
  <c r="L22" i="149"/>
  <c r="S22" i="149"/>
  <c r="E21" i="228"/>
  <c r="G21" i="228"/>
  <c r="E21" i="174"/>
  <c r="I21" i="183"/>
  <c r="E21" i="183"/>
  <c r="C21" i="185"/>
  <c r="O21" i="183"/>
  <c r="D21" i="183"/>
  <c r="U21" i="183" s="1"/>
  <c r="AZ21" i="183" s="1"/>
  <c r="T21" i="174"/>
  <c r="C20" i="185"/>
  <c r="F20" i="183"/>
  <c r="N20" i="183"/>
  <c r="K20" i="183"/>
  <c r="G20" i="183"/>
  <c r="D20" i="149"/>
  <c r="E20" i="149"/>
  <c r="J20" i="149"/>
  <c r="P20" i="149"/>
  <c r="G19" i="228"/>
  <c r="C19" i="228"/>
  <c r="L19" i="183"/>
  <c r="C19" i="185"/>
  <c r="D19" i="183"/>
  <c r="U19" i="183" s="1"/>
  <c r="AZ19" i="183" s="1"/>
  <c r="E19" i="174"/>
  <c r="E19" i="132"/>
  <c r="X62" i="133"/>
  <c r="P160" i="132"/>
  <c r="O137" i="132"/>
  <c r="L104" i="133"/>
  <c r="M9" i="133"/>
  <c r="M189" i="133"/>
  <c r="M109" i="133"/>
  <c r="L153" i="133"/>
  <c r="M158" i="133"/>
  <c r="Q300" i="174"/>
  <c r="E175" i="132"/>
  <c r="F175" i="132"/>
  <c r="E406" i="149"/>
  <c r="J406" i="149"/>
  <c r="F406" i="149"/>
  <c r="K406" i="149"/>
  <c r="O405" i="149"/>
  <c r="Q405" i="149"/>
  <c r="P405" i="149"/>
  <c r="G403" i="149"/>
  <c r="L403" i="149"/>
  <c r="H403" i="149"/>
  <c r="M403" i="149"/>
  <c r="E402" i="149"/>
  <c r="J402" i="149" s="1"/>
  <c r="F402" i="149"/>
  <c r="K402" i="149" s="1"/>
  <c r="O401" i="149"/>
  <c r="Q401" i="149"/>
  <c r="P401" i="149"/>
  <c r="E398" i="149"/>
  <c r="J398" i="149"/>
  <c r="F398" i="149"/>
  <c r="K398" i="149"/>
  <c r="O397" i="149"/>
  <c r="Q397" i="149"/>
  <c r="P397" i="149"/>
  <c r="D394" i="149"/>
  <c r="E394" i="149"/>
  <c r="J394" i="149"/>
  <c r="P393" i="149"/>
  <c r="O393" i="149"/>
  <c r="Q393" i="149" s="1"/>
  <c r="H391" i="149"/>
  <c r="M391" i="149"/>
  <c r="G391" i="149"/>
  <c r="L391" i="149" s="1"/>
  <c r="D390" i="149"/>
  <c r="F390" i="149"/>
  <c r="K390" i="149"/>
  <c r="E390" i="149"/>
  <c r="J390" i="149"/>
  <c r="H387" i="149"/>
  <c r="M387" i="149" s="1"/>
  <c r="G387" i="149"/>
  <c r="L387" i="149"/>
  <c r="F382" i="149"/>
  <c r="K382" i="149"/>
  <c r="D382" i="149"/>
  <c r="O381" i="149"/>
  <c r="Q381" i="149"/>
  <c r="P381" i="149"/>
  <c r="D374" i="149"/>
  <c r="E374" i="149"/>
  <c r="J374" i="149" s="1"/>
  <c r="F374" i="149"/>
  <c r="K374" i="149" s="1"/>
  <c r="P373" i="149"/>
  <c r="O373" i="149"/>
  <c r="Q373" i="149" s="1"/>
  <c r="G371" i="149"/>
  <c r="L371" i="149"/>
  <c r="H371" i="149"/>
  <c r="M371" i="149"/>
  <c r="F370" i="149"/>
  <c r="K370" i="149" s="1"/>
  <c r="D370" i="149"/>
  <c r="E370" i="149"/>
  <c r="J370" i="149" s="1"/>
  <c r="O369" i="149"/>
  <c r="Q369" i="149" s="1"/>
  <c r="P369" i="149"/>
  <c r="E366" i="149"/>
  <c r="J366" i="149"/>
  <c r="F366" i="149"/>
  <c r="K366" i="149" s="1"/>
  <c r="D366" i="149"/>
  <c r="H363" i="149"/>
  <c r="M363" i="149" s="1"/>
  <c r="G363" i="149"/>
  <c r="L363" i="149" s="1"/>
  <c r="F362" i="149"/>
  <c r="K362" i="149"/>
  <c r="E362" i="149"/>
  <c r="J362" i="149" s="1"/>
  <c r="D362" i="149"/>
  <c r="E358" i="149"/>
  <c r="J358" i="149"/>
  <c r="F358" i="149"/>
  <c r="K358" i="149"/>
  <c r="P357" i="149"/>
  <c r="O357" i="149"/>
  <c r="Q357" i="149"/>
  <c r="G355" i="149"/>
  <c r="L355" i="149" s="1"/>
  <c r="H355" i="149"/>
  <c r="M355" i="149" s="1"/>
  <c r="F354" i="149"/>
  <c r="K354" i="149"/>
  <c r="E354" i="149"/>
  <c r="J354" i="149" s="1"/>
  <c r="D354" i="149"/>
  <c r="H351" i="149"/>
  <c r="M351" i="149"/>
  <c r="G351" i="149"/>
  <c r="L351" i="149"/>
  <c r="E350" i="149"/>
  <c r="J350" i="149" s="1"/>
  <c r="F350" i="149"/>
  <c r="K350" i="149"/>
  <c r="D350" i="149"/>
  <c r="F346" i="149"/>
  <c r="K346" i="149" s="1"/>
  <c r="E346" i="149"/>
  <c r="J346" i="149"/>
  <c r="P345" i="149"/>
  <c r="O345" i="149"/>
  <c r="Q345" i="149"/>
  <c r="F342" i="149"/>
  <c r="K342" i="149"/>
  <c r="D342" i="149"/>
  <c r="O341" i="149"/>
  <c r="Q341" i="149"/>
  <c r="P341" i="149"/>
  <c r="H339" i="149"/>
  <c r="M339" i="149"/>
  <c r="G339" i="149"/>
  <c r="L339" i="149"/>
  <c r="D338" i="149"/>
  <c r="F338" i="149"/>
  <c r="K338" i="149"/>
  <c r="O337" i="149"/>
  <c r="Q337" i="149" s="1"/>
  <c r="P337" i="149"/>
  <c r="H335" i="149"/>
  <c r="M335" i="149"/>
  <c r="G335" i="149"/>
  <c r="L335" i="149"/>
  <c r="E334" i="149"/>
  <c r="J334" i="149" s="1"/>
  <c r="D334" i="149"/>
  <c r="O329" i="149"/>
  <c r="Q329" i="149" s="1"/>
  <c r="P329" i="149"/>
  <c r="E326" i="149"/>
  <c r="J326" i="149" s="1"/>
  <c r="F326" i="149"/>
  <c r="K326" i="149"/>
  <c r="P325" i="149"/>
  <c r="O325" i="149"/>
  <c r="Q325" i="149" s="1"/>
  <c r="G323" i="149"/>
  <c r="L323" i="149" s="1"/>
  <c r="H323" i="149"/>
  <c r="M323" i="149"/>
  <c r="O321" i="149"/>
  <c r="Q321" i="149"/>
  <c r="P321" i="149"/>
  <c r="G319" i="149"/>
  <c r="L319" i="149"/>
  <c r="H319" i="149"/>
  <c r="M319" i="149" s="1"/>
  <c r="F318" i="149"/>
  <c r="K318" i="149"/>
  <c r="E318" i="149"/>
  <c r="J318" i="149"/>
  <c r="D318" i="149"/>
  <c r="F314" i="149"/>
  <c r="K314" i="149" s="1"/>
  <c r="D314" i="149"/>
  <c r="H311" i="149"/>
  <c r="M311" i="149" s="1"/>
  <c r="G311" i="149"/>
  <c r="L311" i="149"/>
  <c r="F310" i="149"/>
  <c r="K310" i="149"/>
  <c r="D310" i="149"/>
  <c r="H307" i="149"/>
  <c r="M307" i="149"/>
  <c r="G307" i="149"/>
  <c r="L307" i="149" s="1"/>
  <c r="F306" i="149"/>
  <c r="K306" i="149" s="1"/>
  <c r="E306" i="149"/>
  <c r="J306" i="149" s="1"/>
  <c r="D306" i="149"/>
  <c r="D302" i="149"/>
  <c r="E302" i="149"/>
  <c r="J302" i="149"/>
  <c r="P301" i="149"/>
  <c r="O301" i="149"/>
  <c r="Q301" i="149"/>
  <c r="H299" i="149"/>
  <c r="M299" i="149" s="1"/>
  <c r="G299" i="149"/>
  <c r="L299" i="149"/>
  <c r="D298" i="149"/>
  <c r="E298" i="149"/>
  <c r="J298" i="149" s="1"/>
  <c r="F298" i="149"/>
  <c r="K298" i="149" s="1"/>
  <c r="P297" i="149"/>
  <c r="O297" i="149"/>
  <c r="Q297" i="149" s="1"/>
  <c r="P293" i="149"/>
  <c r="O293" i="149"/>
  <c r="Q293" i="149" s="1"/>
  <c r="H291" i="149"/>
  <c r="M291" i="149" s="1"/>
  <c r="G291" i="149"/>
  <c r="L291" i="149"/>
  <c r="D290" i="149"/>
  <c r="F290" i="149"/>
  <c r="K290" i="149"/>
  <c r="H283" i="149"/>
  <c r="M283" i="149"/>
  <c r="G283" i="149"/>
  <c r="L283" i="149"/>
  <c r="E282" i="149"/>
  <c r="J282" i="149" s="1"/>
  <c r="D282" i="149"/>
  <c r="F282" i="149"/>
  <c r="K282" i="149" s="1"/>
  <c r="H279" i="149"/>
  <c r="M279" i="149" s="1"/>
  <c r="G279" i="149"/>
  <c r="L279" i="149"/>
  <c r="O277" i="149"/>
  <c r="Q277" i="149" s="1"/>
  <c r="P277" i="149"/>
  <c r="E274" i="149"/>
  <c r="J274" i="149"/>
  <c r="D274" i="149"/>
  <c r="F274" i="149"/>
  <c r="K274" i="149"/>
  <c r="E270" i="149"/>
  <c r="J270" i="149"/>
  <c r="D270" i="149"/>
  <c r="F270" i="149"/>
  <c r="K270" i="149"/>
  <c r="D266" i="149"/>
  <c r="F266" i="149"/>
  <c r="K266" i="149"/>
  <c r="E266" i="149"/>
  <c r="J266" i="149" s="1"/>
  <c r="P265" i="149"/>
  <c r="O265" i="149"/>
  <c r="Q265" i="149"/>
  <c r="D262" i="149"/>
  <c r="E262" i="149"/>
  <c r="J262" i="149"/>
  <c r="E258" i="149"/>
  <c r="J258" i="149"/>
  <c r="F258" i="149"/>
  <c r="K258" i="149" s="1"/>
  <c r="O257" i="149"/>
  <c r="Q257" i="149" s="1"/>
  <c r="P257" i="149"/>
  <c r="G255" i="149"/>
  <c r="L255" i="149" s="1"/>
  <c r="H255" i="149"/>
  <c r="M255" i="149"/>
  <c r="F254" i="149"/>
  <c r="K254" i="149"/>
  <c r="D254" i="149"/>
  <c r="E254" i="149"/>
  <c r="J254" i="149"/>
  <c r="G251" i="149"/>
  <c r="L251" i="149"/>
  <c r="H251" i="149"/>
  <c r="M251" i="149" s="1"/>
  <c r="F250" i="149"/>
  <c r="K250" i="149" s="1"/>
  <c r="E250" i="149"/>
  <c r="J250" i="149"/>
  <c r="D250" i="149"/>
  <c r="P249" i="149"/>
  <c r="O249" i="149"/>
  <c r="Q249" i="149" s="1"/>
  <c r="G243" i="149"/>
  <c r="L243" i="149" s="1"/>
  <c r="H243" i="149"/>
  <c r="M243" i="149"/>
  <c r="D242" i="149"/>
  <c r="E242" i="149"/>
  <c r="J242" i="149"/>
  <c r="O241" i="149"/>
  <c r="Q241" i="149"/>
  <c r="P241" i="149"/>
  <c r="H239" i="149"/>
  <c r="M239" i="149"/>
  <c r="G239" i="149"/>
  <c r="L239" i="149" s="1"/>
  <c r="O237" i="149"/>
  <c r="Q237" i="149" s="1"/>
  <c r="P237" i="149"/>
  <c r="G235" i="149"/>
  <c r="L235" i="149"/>
  <c r="H235" i="149"/>
  <c r="M235" i="149" s="1"/>
  <c r="D234" i="149"/>
  <c r="F234" i="149"/>
  <c r="K234" i="149" s="1"/>
  <c r="O233" i="149"/>
  <c r="Q233" i="149" s="1"/>
  <c r="P233" i="149"/>
  <c r="E226" i="149"/>
  <c r="J226" i="149"/>
  <c r="D226" i="149"/>
  <c r="P225" i="149"/>
  <c r="O225" i="149"/>
  <c r="Q225" i="149"/>
  <c r="D222" i="149"/>
  <c r="F222" i="149"/>
  <c r="K222" i="149"/>
  <c r="E222" i="149"/>
  <c r="J222" i="149"/>
  <c r="P221" i="149"/>
  <c r="O221" i="149"/>
  <c r="Q221" i="149"/>
  <c r="H219" i="149"/>
  <c r="M219" i="149" s="1"/>
  <c r="G219" i="149"/>
  <c r="L219" i="149" s="1"/>
  <c r="F218" i="149"/>
  <c r="K218" i="149"/>
  <c r="D218" i="149"/>
  <c r="D214" i="149"/>
  <c r="E214" i="149"/>
  <c r="J214" i="149"/>
  <c r="P213" i="149"/>
  <c r="O213" i="149"/>
  <c r="Q213" i="149"/>
  <c r="D210" i="149"/>
  <c r="F210" i="149"/>
  <c r="K210" i="149"/>
  <c r="P209" i="149"/>
  <c r="O209" i="149"/>
  <c r="Q209" i="149"/>
  <c r="H207" i="149"/>
  <c r="M207" i="149" s="1"/>
  <c r="G207" i="149"/>
  <c r="L207" i="149" s="1"/>
  <c r="E206" i="149"/>
  <c r="J206" i="149" s="1"/>
  <c r="D206" i="149"/>
  <c r="F202" i="149"/>
  <c r="K202" i="149" s="1"/>
  <c r="D202" i="149"/>
  <c r="E202" i="149"/>
  <c r="J202" i="149" s="1"/>
  <c r="H199" i="149"/>
  <c r="M199" i="149" s="1"/>
  <c r="G199" i="149"/>
  <c r="L199" i="149"/>
  <c r="O197" i="149"/>
  <c r="Q197" i="149" s="1"/>
  <c r="P197" i="149"/>
  <c r="E194" i="149"/>
  <c r="J194" i="149"/>
  <c r="D194" i="149"/>
  <c r="F194" i="149"/>
  <c r="K194" i="149" s="1"/>
  <c r="H191" i="149"/>
  <c r="M191" i="149"/>
  <c r="G191" i="149"/>
  <c r="L191" i="149" s="1"/>
  <c r="O189" i="149"/>
  <c r="Q189" i="149" s="1"/>
  <c r="P189" i="149"/>
  <c r="G187" i="149"/>
  <c r="L187" i="149" s="1"/>
  <c r="H187" i="149"/>
  <c r="M187" i="149"/>
  <c r="F182" i="149"/>
  <c r="K182" i="149"/>
  <c r="D182" i="149"/>
  <c r="G179" i="149"/>
  <c r="L179" i="149"/>
  <c r="H179" i="149"/>
  <c r="M179" i="149"/>
  <c r="F178" i="149"/>
  <c r="K178" i="149" s="1"/>
  <c r="D178" i="149"/>
  <c r="E178" i="149"/>
  <c r="J178" i="149" s="1"/>
  <c r="P177" i="149"/>
  <c r="O177" i="149"/>
  <c r="Q177" i="149" s="1"/>
  <c r="G175" i="149"/>
  <c r="L175" i="149" s="1"/>
  <c r="H175" i="149"/>
  <c r="M175" i="149" s="1"/>
  <c r="F174" i="149"/>
  <c r="K174" i="149" s="1"/>
  <c r="E174" i="149"/>
  <c r="J174" i="149"/>
  <c r="D174" i="149"/>
  <c r="E170" i="149"/>
  <c r="J170" i="149"/>
  <c r="D170" i="149"/>
  <c r="O169" i="149"/>
  <c r="Q169" i="149"/>
  <c r="P169" i="149"/>
  <c r="D162" i="149"/>
  <c r="E162" i="149"/>
  <c r="J162" i="149" s="1"/>
  <c r="H159" i="149"/>
  <c r="M159" i="149" s="1"/>
  <c r="G159" i="149"/>
  <c r="L159" i="149" s="1"/>
  <c r="P157" i="149"/>
  <c r="O157" i="149"/>
  <c r="Q157" i="149"/>
  <c r="E150" i="149"/>
  <c r="J150" i="149"/>
  <c r="F150" i="149"/>
  <c r="K150" i="149" s="1"/>
  <c r="G147" i="149"/>
  <c r="L147" i="149" s="1"/>
  <c r="H147" i="149"/>
  <c r="M147" i="149"/>
  <c r="D146" i="149"/>
  <c r="F146" i="149"/>
  <c r="K146" i="149" s="1"/>
  <c r="G143" i="149"/>
  <c r="L143" i="149"/>
  <c r="H143" i="149"/>
  <c r="M143" i="149"/>
  <c r="F142" i="149"/>
  <c r="K142" i="149" s="1"/>
  <c r="D142" i="149"/>
  <c r="E142" i="149"/>
  <c r="J142" i="149" s="1"/>
  <c r="G139" i="149"/>
  <c r="L139" i="149"/>
  <c r="H139" i="149"/>
  <c r="M139" i="149"/>
  <c r="P137" i="149"/>
  <c r="O137" i="149"/>
  <c r="Q137" i="149" s="1"/>
  <c r="F134" i="149"/>
  <c r="K134" i="149" s="1"/>
  <c r="R134" i="149" s="1"/>
  <c r="E134" i="149"/>
  <c r="J134" i="149"/>
  <c r="D134" i="149"/>
  <c r="G131" i="149"/>
  <c r="L131" i="149"/>
  <c r="H131" i="149"/>
  <c r="M131" i="149" s="1"/>
  <c r="D130" i="149"/>
  <c r="E130" i="149"/>
  <c r="J130" i="149" s="1"/>
  <c r="D126" i="149"/>
  <c r="E126" i="149"/>
  <c r="J126" i="149"/>
  <c r="F126" i="149"/>
  <c r="K126" i="149"/>
  <c r="H123" i="149"/>
  <c r="M123" i="149" s="1"/>
  <c r="G123" i="149"/>
  <c r="L123" i="149"/>
  <c r="F122" i="149"/>
  <c r="K122" i="149"/>
  <c r="D122" i="149"/>
  <c r="O121" i="149"/>
  <c r="Q121" i="149"/>
  <c r="P121" i="149"/>
  <c r="H115" i="149"/>
  <c r="M115" i="149"/>
  <c r="G115" i="149"/>
  <c r="L115" i="149"/>
  <c r="F114" i="149"/>
  <c r="K114" i="149"/>
  <c r="D114" i="149"/>
  <c r="O113" i="149"/>
  <c r="Q113" i="149"/>
  <c r="P113" i="149"/>
  <c r="F110" i="149"/>
  <c r="K110" i="149"/>
  <c r="E110" i="149"/>
  <c r="J110" i="149" s="1"/>
  <c r="O109" i="149"/>
  <c r="P109" i="149"/>
  <c r="H107" i="149"/>
  <c r="M107" i="149"/>
  <c r="G107" i="149"/>
  <c r="L107" i="149"/>
  <c r="E106" i="149"/>
  <c r="J106" i="149"/>
  <c r="F106" i="149"/>
  <c r="K106" i="149" s="1"/>
  <c r="D106" i="149"/>
  <c r="H103" i="149"/>
  <c r="M103" i="149" s="1"/>
  <c r="G103" i="149"/>
  <c r="L103" i="149" s="1"/>
  <c r="F102" i="149"/>
  <c r="K102" i="149"/>
  <c r="E102" i="149"/>
  <c r="J102" i="149" s="1"/>
  <c r="D102" i="149"/>
  <c r="G99" i="149"/>
  <c r="L99" i="149"/>
  <c r="H99" i="149"/>
  <c r="M99" i="149"/>
  <c r="E98" i="149"/>
  <c r="J98" i="149" s="1"/>
  <c r="F98" i="149"/>
  <c r="K98" i="149"/>
  <c r="D98" i="149"/>
  <c r="H95" i="149"/>
  <c r="M95" i="149" s="1"/>
  <c r="G95" i="149"/>
  <c r="L95" i="149"/>
  <c r="F94" i="149"/>
  <c r="K94" i="149" s="1"/>
  <c r="D94" i="149"/>
  <c r="E94" i="149"/>
  <c r="J94" i="149"/>
  <c r="P93" i="149"/>
  <c r="O93" i="149"/>
  <c r="E90" i="149"/>
  <c r="J90" i="149" s="1"/>
  <c r="D90" i="149"/>
  <c r="F90" i="149"/>
  <c r="K90" i="149" s="1"/>
  <c r="O89" i="149"/>
  <c r="P89" i="149"/>
  <c r="E82" i="149"/>
  <c r="J82" i="149"/>
  <c r="D82" i="149"/>
  <c r="O81" i="149"/>
  <c r="P81" i="149"/>
  <c r="P73" i="149"/>
  <c r="O73" i="149"/>
  <c r="G71" i="149"/>
  <c r="L71" i="149"/>
  <c r="H71" i="149"/>
  <c r="M71" i="149" s="1"/>
  <c r="F70" i="149"/>
  <c r="K70" i="149"/>
  <c r="D70" i="149"/>
  <c r="E70" i="149"/>
  <c r="J70" i="149" s="1"/>
  <c r="E66" i="149"/>
  <c r="J66" i="149"/>
  <c r="D66" i="149"/>
  <c r="G63" i="149"/>
  <c r="L63" i="149"/>
  <c r="H63" i="149"/>
  <c r="M63" i="149"/>
  <c r="F62" i="149"/>
  <c r="K62" i="149"/>
  <c r="D62" i="149"/>
  <c r="O61" i="149"/>
  <c r="P61" i="149"/>
  <c r="H59" i="149"/>
  <c r="M59" i="149" s="1"/>
  <c r="G59" i="149"/>
  <c r="L59" i="149" s="1"/>
  <c r="F58" i="149"/>
  <c r="K58" i="149"/>
  <c r="E58" i="149"/>
  <c r="J58" i="149" s="1"/>
  <c r="D58" i="149"/>
  <c r="G55" i="149"/>
  <c r="L55" i="149"/>
  <c r="H55" i="149"/>
  <c r="M55" i="149"/>
  <c r="D54" i="149"/>
  <c r="E54" i="149"/>
  <c r="J54" i="149"/>
  <c r="F54" i="149"/>
  <c r="K54" i="149" s="1"/>
  <c r="P49" i="149"/>
  <c r="O49" i="149"/>
  <c r="H47" i="149"/>
  <c r="M47" i="149"/>
  <c r="G47" i="149"/>
  <c r="L47" i="149" s="1"/>
  <c r="D46" i="149"/>
  <c r="E46" i="149"/>
  <c r="J46" i="149"/>
  <c r="F46" i="149"/>
  <c r="K46" i="149"/>
  <c r="O45" i="149"/>
  <c r="P45" i="149"/>
  <c r="H43" i="149"/>
  <c r="M43" i="149"/>
  <c r="G43" i="149"/>
  <c r="L43" i="149"/>
  <c r="O41" i="149"/>
  <c r="P41" i="149"/>
  <c r="G35" i="149"/>
  <c r="L35" i="149"/>
  <c r="H35" i="149"/>
  <c r="M35" i="149"/>
  <c r="D34" i="149"/>
  <c r="F34" i="149"/>
  <c r="K34" i="149" s="1"/>
  <c r="O33" i="149"/>
  <c r="P33" i="149"/>
  <c r="G31" i="149"/>
  <c r="L31" i="149"/>
  <c r="H31" i="149"/>
  <c r="M31" i="149" s="1"/>
  <c r="P29" i="149"/>
  <c r="O29" i="149"/>
  <c r="D18" i="149"/>
  <c r="E18" i="149"/>
  <c r="J18" i="149"/>
  <c r="F18" i="149"/>
  <c r="K18" i="149"/>
  <c r="E14" i="149"/>
  <c r="J14" i="149"/>
  <c r="P14" i="149"/>
  <c r="D14" i="149"/>
  <c r="F10" i="149"/>
  <c r="K10" i="149" s="1"/>
  <c r="E10" i="149"/>
  <c r="J10" i="149"/>
  <c r="D10" i="149"/>
  <c r="O9" i="149"/>
  <c r="P9" i="149"/>
  <c r="P389" i="149"/>
  <c r="D406" i="149"/>
  <c r="E218" i="149"/>
  <c r="J218" i="149" s="1"/>
  <c r="G259" i="149"/>
  <c r="L259" i="149" s="1"/>
  <c r="S259" i="149"/>
  <c r="E310" i="149"/>
  <c r="J310" i="149"/>
  <c r="Q393" i="174"/>
  <c r="E342" i="149"/>
  <c r="J342" i="149"/>
  <c r="F394" i="149"/>
  <c r="K394" i="149" s="1"/>
  <c r="G407" i="149"/>
  <c r="L407" i="149" s="1"/>
  <c r="S407" i="149" s="1"/>
  <c r="E338" i="149"/>
  <c r="J338" i="149" s="1"/>
  <c r="H287" i="149"/>
  <c r="M287" i="149"/>
  <c r="S287" i="149" s="1"/>
  <c r="E234" i="149"/>
  <c r="J234" i="149" s="1"/>
  <c r="O261" i="149"/>
  <c r="Q261" i="149"/>
  <c r="E230" i="149"/>
  <c r="J230" i="149"/>
  <c r="R230" i="149"/>
  <c r="F302" i="149"/>
  <c r="K302" i="149"/>
  <c r="G343" i="149"/>
  <c r="L343" i="149" s="1"/>
  <c r="S343" i="149" s="1"/>
  <c r="I8" i="184"/>
  <c r="G61" i="183"/>
  <c r="O25" i="183"/>
  <c r="E10" i="183"/>
  <c r="Q58" i="183"/>
  <c r="Q66" i="183"/>
  <c r="S41" i="183"/>
  <c r="S45" i="183"/>
  <c r="S49" i="183"/>
  <c r="S53" i="183"/>
  <c r="I18" i="183"/>
  <c r="K35" i="183"/>
  <c r="I66" i="183"/>
  <c r="I52" i="183"/>
  <c r="I36" i="183"/>
  <c r="E54" i="183"/>
  <c r="E38" i="183"/>
  <c r="E32" i="183"/>
  <c r="E66" i="183"/>
  <c r="M18" i="183"/>
  <c r="K21" i="183"/>
  <c r="E18" i="183"/>
  <c r="K65" i="183"/>
  <c r="E70" i="183"/>
  <c r="E74" i="183"/>
  <c r="E78" i="183"/>
  <c r="E82" i="183"/>
  <c r="E86" i="183"/>
  <c r="M86" i="183"/>
  <c r="M82" i="183"/>
  <c r="M78" i="183"/>
  <c r="M74" i="183"/>
  <c r="M70" i="183"/>
  <c r="I74" i="183"/>
  <c r="K71" i="183"/>
  <c r="K67" i="183"/>
  <c r="I88" i="183"/>
  <c r="I68" i="183"/>
  <c r="S29" i="183"/>
  <c r="S31" i="183"/>
  <c r="M60" i="183"/>
  <c r="M64" i="183"/>
  <c r="G57" i="183"/>
  <c r="G53" i="183"/>
  <c r="G45" i="183"/>
  <c r="G41" i="183"/>
  <c r="G33" i="183"/>
  <c r="M52" i="183"/>
  <c r="I58" i="183"/>
  <c r="I46" i="183"/>
  <c r="M34" i="183"/>
  <c r="G39" i="183"/>
  <c r="M22" i="183"/>
  <c r="E24" i="183"/>
  <c r="G65" i="183"/>
  <c r="I16" i="183"/>
  <c r="W400" i="174"/>
  <c r="I18" i="184"/>
  <c r="E16" i="183"/>
  <c r="Q38" i="183"/>
  <c r="Q42" i="183"/>
  <c r="Q46" i="183"/>
  <c r="Q50" i="183"/>
  <c r="E58" i="183"/>
  <c r="M66" i="183"/>
  <c r="K63" i="183"/>
  <c r="E22" i="183"/>
  <c r="G87" i="183"/>
  <c r="G83" i="183"/>
  <c r="G79" i="183"/>
  <c r="G75" i="183"/>
  <c r="G71" i="183"/>
  <c r="G67" i="183"/>
  <c r="O85" i="183"/>
  <c r="O81" i="183"/>
  <c r="O73" i="183"/>
  <c r="O69" i="183"/>
  <c r="E88" i="183"/>
  <c r="E76" i="183"/>
  <c r="E72" i="183"/>
  <c r="Q34" i="183"/>
  <c r="O31" i="183"/>
  <c r="O35" i="183"/>
  <c r="O63" i="183"/>
  <c r="K51" i="183"/>
  <c r="M87" i="133"/>
  <c r="I14" i="183"/>
  <c r="G15" i="183"/>
  <c r="K47" i="183"/>
  <c r="K43" i="183"/>
  <c r="I26" i="183"/>
  <c r="S57" i="183"/>
  <c r="S61" i="183"/>
  <c r="S65" i="183"/>
  <c r="G25" i="183"/>
  <c r="I50" i="183"/>
  <c r="E36" i="183"/>
  <c r="I48" i="183"/>
  <c r="E50" i="183"/>
  <c r="E34" i="183"/>
  <c r="K25" i="183"/>
  <c r="M16" i="183"/>
  <c r="G59" i="183"/>
  <c r="O67" i="183"/>
  <c r="M84" i="183"/>
  <c r="M80" i="183"/>
  <c r="M76" i="183"/>
  <c r="M14" i="183"/>
  <c r="G29" i="183"/>
  <c r="G27" i="183"/>
  <c r="G19" i="183"/>
  <c r="I60" i="183"/>
  <c r="K57" i="183"/>
  <c r="K53" i="183"/>
  <c r="K45" i="183"/>
  <c r="E44" i="183"/>
  <c r="I22" i="183"/>
  <c r="Z325" i="174"/>
  <c r="J18" i="183"/>
  <c r="C18" i="185"/>
  <c r="K18" i="183"/>
  <c r="R18" i="183"/>
  <c r="F18" i="183"/>
  <c r="Z255" i="174"/>
  <c r="Z139" i="174"/>
  <c r="Z97" i="174"/>
  <c r="Z85" i="174"/>
  <c r="Z133" i="174"/>
  <c r="Z356" i="174"/>
  <c r="Z312" i="174"/>
  <c r="Z304" i="174"/>
  <c r="Z300" i="174"/>
  <c r="Z256" i="174"/>
  <c r="Z244" i="174"/>
  <c r="Z228" i="174"/>
  <c r="Z224" i="174"/>
  <c r="Z200" i="174"/>
  <c r="Z148" i="174"/>
  <c r="Z136" i="174"/>
  <c r="Z120" i="174"/>
  <c r="Z92" i="174"/>
  <c r="Z88" i="174"/>
  <c r="Z68" i="174"/>
  <c r="Z60" i="174"/>
  <c r="Y20" i="133"/>
  <c r="Z354" i="174"/>
  <c r="Z135" i="174"/>
  <c r="Z193" i="174"/>
  <c r="Z35" i="174"/>
  <c r="Y34" i="133"/>
  <c r="Z191" i="174"/>
  <c r="Z167" i="174"/>
  <c r="Z119" i="174"/>
  <c r="Z83" i="174"/>
  <c r="U18" i="183"/>
  <c r="AZ18" i="183" s="1"/>
  <c r="V18" i="183"/>
  <c r="E204" i="157"/>
  <c r="B204" i="157"/>
  <c r="C204" i="157"/>
  <c r="F204" i="157"/>
  <c r="C192" i="157"/>
  <c r="F192" i="157"/>
  <c r="B180" i="157"/>
  <c r="C180" i="157"/>
  <c r="D180" i="157"/>
  <c r="F180" i="157"/>
  <c r="E168" i="157"/>
  <c r="B168" i="157"/>
  <c r="D168" i="157"/>
  <c r="F168" i="157"/>
  <c r="E156" i="157"/>
  <c r="F156" i="157"/>
  <c r="C156" i="157"/>
  <c r="D156" i="157"/>
  <c r="B156" i="157"/>
  <c r="C148" i="157"/>
  <c r="B148" i="157"/>
  <c r="D148" i="157"/>
  <c r="E148" i="157"/>
  <c r="B136" i="157"/>
  <c r="D136" i="157"/>
  <c r="C136" i="157"/>
  <c r="B124" i="157"/>
  <c r="F124" i="157"/>
  <c r="E124" i="157"/>
  <c r="C124" i="157"/>
  <c r="D124" i="157"/>
  <c r="B112" i="157"/>
  <c r="E112" i="157"/>
  <c r="C112" i="157"/>
  <c r="D112" i="157"/>
  <c r="B100" i="157"/>
  <c r="C100" i="157"/>
  <c r="D100" i="157" s="1"/>
  <c r="E100" i="157" s="1"/>
  <c r="B88" i="157"/>
  <c r="C88" i="157"/>
  <c r="F88" i="157" s="1"/>
  <c r="B76" i="157"/>
  <c r="C76" i="157"/>
  <c r="F76" i="157" s="1"/>
  <c r="B64" i="157"/>
  <c r="B52" i="157"/>
  <c r="C52" i="157"/>
  <c r="D52" i="157" s="1"/>
  <c r="E52" i="157" s="1"/>
  <c r="C40" i="157"/>
  <c r="F40" i="157" s="1"/>
  <c r="B40" i="157"/>
  <c r="B28" i="157"/>
  <c r="E404" i="174"/>
  <c r="D404" i="174"/>
  <c r="F404" i="174" s="1"/>
  <c r="D400" i="174"/>
  <c r="F400" i="174" s="1"/>
  <c r="E400" i="174"/>
  <c r="T400" i="174"/>
  <c r="D396" i="174"/>
  <c r="F396" i="174"/>
  <c r="E396" i="174"/>
  <c r="D392" i="174"/>
  <c r="F392" i="174" s="1"/>
  <c r="E392" i="174"/>
  <c r="D388" i="174"/>
  <c r="F388" i="174" s="1"/>
  <c r="E388" i="174"/>
  <c r="D358" i="174"/>
  <c r="F358" i="174" s="1"/>
  <c r="E358" i="174"/>
  <c r="E354" i="174"/>
  <c r="D354" i="174"/>
  <c r="F354" i="174" s="1"/>
  <c r="T350" i="174"/>
  <c r="E350" i="174"/>
  <c r="D350" i="174"/>
  <c r="F350" i="174" s="1"/>
  <c r="D346" i="174"/>
  <c r="F346" i="174" s="1"/>
  <c r="E346" i="174"/>
  <c r="T346" i="174"/>
  <c r="D342" i="174"/>
  <c r="F342" i="174" s="1"/>
  <c r="E342" i="174"/>
  <c r="E254" i="174"/>
  <c r="D254" i="174"/>
  <c r="F254" i="174" s="1"/>
  <c r="E226" i="174"/>
  <c r="D226" i="174"/>
  <c r="F226" i="174" s="1"/>
  <c r="E190" i="174"/>
  <c r="D190" i="174"/>
  <c r="F190" i="174" s="1"/>
  <c r="E186" i="174"/>
  <c r="D186" i="174"/>
  <c r="F186" i="174" s="1"/>
  <c r="E142" i="174"/>
  <c r="D142" i="174"/>
  <c r="F142" i="174" s="1"/>
  <c r="D138" i="174"/>
  <c r="F138" i="174" s="1"/>
  <c r="Z138" i="174"/>
  <c r="D134" i="174"/>
  <c r="F134" i="174" s="1"/>
  <c r="E134" i="174"/>
  <c r="D130" i="174"/>
  <c r="F130" i="174" s="1"/>
  <c r="E130" i="174"/>
  <c r="D126" i="174"/>
  <c r="F126" i="174" s="1"/>
  <c r="E126" i="174"/>
  <c r="E122" i="174"/>
  <c r="D122" i="174"/>
  <c r="F122" i="174" s="1"/>
  <c r="E118" i="174"/>
  <c r="D118" i="174"/>
  <c r="F118" i="174" s="1"/>
  <c r="E114" i="174"/>
  <c r="D114" i="174"/>
  <c r="F114" i="174" s="1"/>
  <c r="Z114" i="174"/>
  <c r="D110" i="174"/>
  <c r="F110" i="174" s="1"/>
  <c r="E110" i="174"/>
  <c r="D106" i="174"/>
  <c r="F106" i="174" s="1"/>
  <c r="D102" i="174"/>
  <c r="F102" i="174" s="1"/>
  <c r="D98" i="174"/>
  <c r="F98" i="174" s="1"/>
  <c r="D94" i="174"/>
  <c r="F94" i="174" s="1"/>
  <c r="Z90" i="174"/>
  <c r="D90" i="174"/>
  <c r="F90" i="174" s="1"/>
  <c r="D22" i="174"/>
  <c r="F22" i="174"/>
  <c r="E193" i="132"/>
  <c r="F193" i="132"/>
  <c r="E185" i="132"/>
  <c r="F185" i="132"/>
  <c r="E153" i="132"/>
  <c r="F153" i="132"/>
  <c r="E133" i="132"/>
  <c r="F133" i="132"/>
  <c r="F121" i="132"/>
  <c r="E121" i="132"/>
  <c r="E109" i="132"/>
  <c r="F109" i="132"/>
  <c r="F70" i="132"/>
  <c r="E70" i="132"/>
  <c r="F54" i="132"/>
  <c r="E54" i="132"/>
  <c r="D204" i="157"/>
  <c r="W262" i="174"/>
  <c r="Z388" i="174"/>
  <c r="C168" i="157"/>
  <c r="F22" i="132"/>
  <c r="E113" i="132"/>
  <c r="B20" i="157"/>
  <c r="E180" i="157"/>
  <c r="E294" i="174"/>
  <c r="F38" i="132"/>
  <c r="V78" i="183"/>
  <c r="U78" i="183"/>
  <c r="AZ78" i="183" s="1"/>
  <c r="B200" i="157"/>
  <c r="C200" i="157"/>
  <c r="D200" i="157"/>
  <c r="E200" i="157"/>
  <c r="F200" i="157"/>
  <c r="B188" i="157"/>
  <c r="E188" i="157"/>
  <c r="D188" i="157"/>
  <c r="F188" i="157"/>
  <c r="D176" i="157"/>
  <c r="B176" i="157"/>
  <c r="E164" i="157"/>
  <c r="C164" i="157"/>
  <c r="F164" i="157"/>
  <c r="D164" i="157"/>
  <c r="E128" i="157"/>
  <c r="B128" i="157"/>
  <c r="F128" i="157"/>
  <c r="C128" i="157"/>
  <c r="D128" i="157"/>
  <c r="E116" i="157"/>
  <c r="D116" i="157"/>
  <c r="B116" i="157"/>
  <c r="F116" i="157"/>
  <c r="C116" i="157"/>
  <c r="B104" i="157"/>
  <c r="C104" i="157"/>
  <c r="F104" i="157" s="1"/>
  <c r="C92" i="157"/>
  <c r="F92" i="157" s="1"/>
  <c r="C80" i="157"/>
  <c r="F80" i="157" s="1"/>
  <c r="D68" i="157"/>
  <c r="E68" i="157" s="1"/>
  <c r="F68" i="157"/>
  <c r="C56" i="157"/>
  <c r="F56" i="157"/>
  <c r="B56" i="157"/>
  <c r="B44" i="157"/>
  <c r="C44" i="157"/>
  <c r="D44" i="157" s="1"/>
  <c r="E44" i="157" s="1"/>
  <c r="B36" i="157"/>
  <c r="C36" i="157"/>
  <c r="F36" i="157" s="1"/>
  <c r="C24" i="157"/>
  <c r="B24" i="157"/>
  <c r="C12" i="157"/>
  <c r="D12" i="157" s="1"/>
  <c r="E12" i="157" s="1"/>
  <c r="B12" i="157"/>
  <c r="D368" i="174"/>
  <c r="F368" i="174" s="1"/>
  <c r="E368" i="174"/>
  <c r="E364" i="174"/>
  <c r="D364" i="174"/>
  <c r="F364" i="174" s="1"/>
  <c r="E334" i="174"/>
  <c r="D334" i="174"/>
  <c r="F334" i="174" s="1"/>
  <c r="E330" i="174"/>
  <c r="D330" i="174"/>
  <c r="F330" i="174" s="1"/>
  <c r="E318" i="174"/>
  <c r="D318" i="174"/>
  <c r="F318" i="174" s="1"/>
  <c r="E314" i="174"/>
  <c r="D314" i="174"/>
  <c r="F314" i="174" s="1"/>
  <c r="E310" i="174"/>
  <c r="D310" i="174"/>
  <c r="F310" i="174" s="1"/>
  <c r="E306" i="174"/>
  <c r="D306" i="174"/>
  <c r="F306" i="174" s="1"/>
  <c r="E302" i="174"/>
  <c r="D302" i="174"/>
  <c r="F302" i="174" s="1"/>
  <c r="E298" i="174"/>
  <c r="D298" i="174"/>
  <c r="F298" i="174" s="1"/>
  <c r="E242" i="174"/>
  <c r="D242" i="174"/>
  <c r="F242" i="174" s="1"/>
  <c r="E238" i="174"/>
  <c r="D238" i="174"/>
  <c r="F238" i="174" s="1"/>
  <c r="T238" i="174"/>
  <c r="E234" i="174"/>
  <c r="D234" i="174"/>
  <c r="F234" i="174" s="1"/>
  <c r="D230" i="174"/>
  <c r="F230" i="174" s="1"/>
  <c r="E230" i="174"/>
  <c r="E210" i="174"/>
  <c r="D210" i="174"/>
  <c r="F210" i="174" s="1"/>
  <c r="Z210" i="174"/>
  <c r="E206" i="174"/>
  <c r="D206" i="174"/>
  <c r="F206" i="174" s="1"/>
  <c r="D202" i="174"/>
  <c r="F202" i="174"/>
  <c r="E202" i="174"/>
  <c r="E198" i="174"/>
  <c r="D198" i="174"/>
  <c r="F198" i="174" s="1"/>
  <c r="Z198" i="174"/>
  <c r="D170" i="174"/>
  <c r="F170" i="174" s="1"/>
  <c r="E170" i="174"/>
  <c r="Z170" i="174"/>
  <c r="E166" i="174"/>
  <c r="D166" i="174"/>
  <c r="F166" i="174" s="1"/>
  <c r="D162" i="174"/>
  <c r="F162" i="174" s="1"/>
  <c r="E162" i="174"/>
  <c r="E158" i="174"/>
  <c r="D158" i="174"/>
  <c r="F158" i="174" s="1"/>
  <c r="D154" i="174"/>
  <c r="F154" i="174" s="1"/>
  <c r="E154" i="174"/>
  <c r="E150" i="174"/>
  <c r="D150" i="174"/>
  <c r="F150" i="174" s="1"/>
  <c r="D146" i="174"/>
  <c r="F146" i="174" s="1"/>
  <c r="E146" i="174"/>
  <c r="D74" i="174"/>
  <c r="F74" i="174" s="1"/>
  <c r="D70" i="174"/>
  <c r="F70" i="174" s="1"/>
  <c r="E70" i="174"/>
  <c r="D66" i="174"/>
  <c r="F66" i="174" s="1"/>
  <c r="D62" i="174"/>
  <c r="F62" i="174" s="1"/>
  <c r="D58" i="174"/>
  <c r="F58" i="174" s="1"/>
  <c r="D54" i="174"/>
  <c r="F54" i="174" s="1"/>
  <c r="D50" i="174"/>
  <c r="F50" i="174" s="1"/>
  <c r="T38" i="174"/>
  <c r="D38" i="174"/>
  <c r="F38" i="174" s="1"/>
  <c r="D34" i="174"/>
  <c r="F34" i="174" s="1"/>
  <c r="E189" i="132"/>
  <c r="F189" i="132"/>
  <c r="E165" i="132"/>
  <c r="F165" i="132"/>
  <c r="F149" i="132"/>
  <c r="E149" i="132"/>
  <c r="E30" i="174"/>
  <c r="F112" i="157"/>
  <c r="V74" i="183"/>
  <c r="W74" i="183" s="1"/>
  <c r="E78" i="174"/>
  <c r="C64" i="157"/>
  <c r="D64" i="157"/>
  <c r="E64" i="157" s="1"/>
  <c r="B164" i="157"/>
  <c r="T110" i="174"/>
  <c r="F148" i="157"/>
  <c r="E338" i="174"/>
  <c r="D86" i="174"/>
  <c r="F86" i="174" s="1"/>
  <c r="E26" i="174"/>
  <c r="E182" i="174"/>
  <c r="D174" i="174"/>
  <c r="F174" i="174" s="1"/>
  <c r="E246" i="174"/>
  <c r="E194" i="174"/>
  <c r="V86" i="183"/>
  <c r="U86" i="183"/>
  <c r="AZ86" i="183" s="1"/>
  <c r="V70" i="183"/>
  <c r="U70" i="183"/>
  <c r="B196" i="157"/>
  <c r="F196" i="157"/>
  <c r="C196" i="157"/>
  <c r="E196" i="157"/>
  <c r="C184" i="157"/>
  <c r="D184" i="157"/>
  <c r="F184" i="157"/>
  <c r="B184" i="157"/>
  <c r="B172" i="157"/>
  <c r="C172" i="157"/>
  <c r="D172" i="157"/>
  <c r="E172" i="157"/>
  <c r="F152" i="157"/>
  <c r="E152" i="157"/>
  <c r="C152" i="157"/>
  <c r="D152" i="157"/>
  <c r="E144" i="157"/>
  <c r="F144" i="157"/>
  <c r="B144" i="157"/>
  <c r="D144" i="157"/>
  <c r="F120" i="157"/>
  <c r="E120" i="157"/>
  <c r="D120" i="157"/>
  <c r="B120" i="157"/>
  <c r="C108" i="157"/>
  <c r="D108" i="157"/>
  <c r="E108" i="157"/>
  <c r="B108" i="157"/>
  <c r="B96" i="157"/>
  <c r="C84" i="157"/>
  <c r="F84" i="157"/>
  <c r="B84" i="157"/>
  <c r="B72" i="157"/>
  <c r="C72" i="157"/>
  <c r="D72" i="157"/>
  <c r="E72" i="157" s="1"/>
  <c r="B48" i="157"/>
  <c r="C48" i="157"/>
  <c r="D48" i="157" s="1"/>
  <c r="E48" i="157" s="1"/>
  <c r="C32" i="157"/>
  <c r="F32" i="157" s="1"/>
  <c r="B32" i="157"/>
  <c r="C20" i="157"/>
  <c r="D20" i="157" s="1"/>
  <c r="E20" i="157" s="1"/>
  <c r="C8" i="157"/>
  <c r="F8" i="157" s="1"/>
  <c r="B8" i="157"/>
  <c r="D380" i="174"/>
  <c r="F380" i="174" s="1"/>
  <c r="E380" i="174"/>
  <c r="T380" i="174"/>
  <c r="E376" i="174"/>
  <c r="D376" i="174"/>
  <c r="F376" i="174" s="1"/>
  <c r="E372" i="174"/>
  <c r="D372" i="174"/>
  <c r="F372" i="174" s="1"/>
  <c r="E326" i="174"/>
  <c r="D326" i="174"/>
  <c r="F326" i="174" s="1"/>
  <c r="E322" i="174"/>
  <c r="D322" i="174"/>
  <c r="F322" i="174" s="1"/>
  <c r="E290" i="174"/>
  <c r="D290" i="174"/>
  <c r="F290" i="174" s="1"/>
  <c r="D286" i="174"/>
  <c r="F286" i="174" s="1"/>
  <c r="E286" i="174"/>
  <c r="E282" i="174"/>
  <c r="D282" i="174"/>
  <c r="F282" i="174" s="1"/>
  <c r="D278" i="174"/>
  <c r="F278" i="174" s="1"/>
  <c r="E278" i="174"/>
  <c r="T278" i="174"/>
  <c r="E274" i="174"/>
  <c r="D274" i="174"/>
  <c r="F274" i="174" s="1"/>
  <c r="E270" i="174"/>
  <c r="D270" i="174"/>
  <c r="F270" i="174" s="1"/>
  <c r="E266" i="174"/>
  <c r="D266" i="174"/>
  <c r="F266" i="174" s="1"/>
  <c r="D262" i="174"/>
  <c r="F262" i="174" s="1"/>
  <c r="E262" i="174"/>
  <c r="E250" i="174"/>
  <c r="D250" i="174"/>
  <c r="F250" i="174" s="1"/>
  <c r="E214" i="174"/>
  <c r="D214" i="174"/>
  <c r="F214" i="174" s="1"/>
  <c r="D178" i="174"/>
  <c r="F178" i="174" s="1"/>
  <c r="E178" i="174"/>
  <c r="D82" i="174"/>
  <c r="F82" i="174" s="1"/>
  <c r="D46" i="174"/>
  <c r="F46" i="174" s="1"/>
  <c r="T46" i="174"/>
  <c r="Z46" i="174"/>
  <c r="D18" i="174"/>
  <c r="F18" i="174" s="1"/>
  <c r="W214" i="174"/>
  <c r="W334" i="174"/>
  <c r="W396" i="174"/>
  <c r="W111" i="174"/>
  <c r="W231" i="174"/>
  <c r="W234" i="174"/>
  <c r="W55" i="174"/>
  <c r="W110" i="174"/>
  <c r="W355" i="174"/>
  <c r="W154" i="174"/>
  <c r="W219" i="174"/>
  <c r="W221" i="174"/>
  <c r="W73" i="174"/>
  <c r="W230" i="174"/>
  <c r="W397" i="174"/>
  <c r="W81" i="174"/>
  <c r="W45" i="174"/>
  <c r="W294" i="174"/>
  <c r="F201" i="132"/>
  <c r="E201" i="132"/>
  <c r="E197" i="132"/>
  <c r="F197" i="132"/>
  <c r="F161" i="132"/>
  <c r="E161" i="132"/>
  <c r="E157" i="132"/>
  <c r="F157" i="132"/>
  <c r="F125" i="132"/>
  <c r="E125" i="132"/>
  <c r="F117" i="132"/>
  <c r="E117" i="132"/>
  <c r="E101" i="132"/>
  <c r="F101" i="132"/>
  <c r="E89" i="132"/>
  <c r="F89" i="132"/>
  <c r="F82" i="132"/>
  <c r="E82" i="132"/>
  <c r="E78" i="132"/>
  <c r="F78" i="132"/>
  <c r="E74" i="132"/>
  <c r="F74" i="132"/>
  <c r="F66" i="132"/>
  <c r="E66" i="132"/>
  <c r="F62" i="132"/>
  <c r="E62" i="132"/>
  <c r="F58" i="132"/>
  <c r="E58" i="132"/>
  <c r="F46" i="132"/>
  <c r="E46" i="132"/>
  <c r="F42" i="132"/>
  <c r="E42" i="132"/>
  <c r="E30" i="132"/>
  <c r="F30" i="132"/>
  <c r="F26" i="132"/>
  <c r="E26" i="132"/>
  <c r="F18" i="132"/>
  <c r="E18" i="132"/>
  <c r="F9" i="132"/>
  <c r="P9" i="132"/>
  <c r="E9" i="132"/>
  <c r="O9" i="132"/>
  <c r="S185" i="132"/>
  <c r="R186" i="132"/>
  <c r="B80" i="157"/>
  <c r="W350" i="174"/>
  <c r="Z134" i="174"/>
  <c r="C144" i="157"/>
  <c r="F172" i="157"/>
  <c r="B68" i="157"/>
  <c r="E136" i="157"/>
  <c r="D218" i="174"/>
  <c r="F218" i="174" s="1"/>
  <c r="F177" i="132"/>
  <c r="P330" i="149"/>
  <c r="H308" i="149"/>
  <c r="M308" i="149"/>
  <c r="S308" i="149" s="1"/>
  <c r="F307" i="149"/>
  <c r="K307" i="149" s="1"/>
  <c r="R307" i="149" s="1"/>
  <c r="F311" i="149"/>
  <c r="K311" i="149"/>
  <c r="H344" i="149"/>
  <c r="M344" i="149" s="1"/>
  <c r="S344" i="149" s="1"/>
  <c r="G240" i="149"/>
  <c r="L240" i="149"/>
  <c r="S240" i="149" s="1"/>
  <c r="F247" i="149"/>
  <c r="K247" i="149" s="1"/>
  <c r="R247" i="149" s="1"/>
  <c r="G252" i="149"/>
  <c r="L252" i="149" s="1"/>
  <c r="E271" i="149"/>
  <c r="J271" i="149" s="1"/>
  <c r="O362" i="149"/>
  <c r="Q362" i="149" s="1"/>
  <c r="G8" i="149"/>
  <c r="L8" i="149"/>
  <c r="S8" i="149" s="1"/>
  <c r="H36" i="149"/>
  <c r="M36" i="149" s="1"/>
  <c r="S36" i="149" s="1"/>
  <c r="O42" i="149"/>
  <c r="E351" i="149"/>
  <c r="J351" i="149"/>
  <c r="O334" i="149"/>
  <c r="Q334" i="149"/>
  <c r="E11" i="149"/>
  <c r="J11" i="149"/>
  <c r="P26" i="149"/>
  <c r="E39" i="149"/>
  <c r="J39" i="149" s="1"/>
  <c r="R39" i="149" s="1"/>
  <c r="D43" i="149"/>
  <c r="P238" i="149"/>
  <c r="F343" i="149"/>
  <c r="K343" i="149" s="1"/>
  <c r="D307" i="149"/>
  <c r="F375" i="149"/>
  <c r="K375" i="149" s="1"/>
  <c r="R375" i="149" s="1"/>
  <c r="P214" i="149"/>
  <c r="F239" i="149"/>
  <c r="K239" i="149" s="1"/>
  <c r="G64" i="149"/>
  <c r="L64" i="149" s="1"/>
  <c r="S64" i="149" s="1"/>
  <c r="G76" i="149"/>
  <c r="L76" i="149" s="1"/>
  <c r="E83" i="149"/>
  <c r="J83" i="149"/>
  <c r="P98" i="149"/>
  <c r="G100" i="149"/>
  <c r="L100" i="149" s="1"/>
  <c r="S100" i="149"/>
  <c r="F107" i="149"/>
  <c r="K107" i="149" s="1"/>
  <c r="G116" i="149"/>
  <c r="L116" i="149"/>
  <c r="S116" i="149" s="1"/>
  <c r="H120" i="149"/>
  <c r="M120" i="149" s="1"/>
  <c r="S120" i="149" s="1"/>
  <c r="F131" i="149"/>
  <c r="K131" i="149" s="1"/>
  <c r="R131" i="149" s="1"/>
  <c r="E135" i="149"/>
  <c r="J135" i="149" s="1"/>
  <c r="P142" i="149"/>
  <c r="O166" i="149"/>
  <c r="Q166" i="149" s="1"/>
  <c r="P174" i="149"/>
  <c r="P178" i="149"/>
  <c r="H180" i="149"/>
  <c r="M180" i="149" s="1"/>
  <c r="D191" i="149"/>
  <c r="H196" i="149"/>
  <c r="M196" i="149"/>
  <c r="S196" i="149" s="1"/>
  <c r="E243" i="149"/>
  <c r="J243" i="149" s="1"/>
  <c r="P250" i="149"/>
  <c r="O266" i="149"/>
  <c r="Q266" i="149" s="1"/>
  <c r="G132" i="149"/>
  <c r="L132" i="149" s="1"/>
  <c r="S132" i="149"/>
  <c r="P290" i="149"/>
  <c r="G400" i="149"/>
  <c r="L400" i="149" s="1"/>
  <c r="S400" i="149" s="1"/>
  <c r="P110" i="149"/>
  <c r="G144" i="149"/>
  <c r="L144" i="149" s="1"/>
  <c r="S144" i="149" s="1"/>
  <c r="H396" i="149"/>
  <c r="M396" i="149"/>
  <c r="S396" i="149" s="1"/>
  <c r="F379" i="149"/>
  <c r="K379" i="149" s="1"/>
  <c r="D391" i="149"/>
  <c r="F391" i="149"/>
  <c r="K391" i="149"/>
  <c r="O390" i="149"/>
  <c r="Q390" i="149"/>
  <c r="P390" i="149"/>
  <c r="H380" i="149"/>
  <c r="M380" i="149" s="1"/>
  <c r="G380" i="149"/>
  <c r="L380" i="149" s="1"/>
  <c r="G376" i="149"/>
  <c r="L376" i="149" s="1"/>
  <c r="H376" i="149"/>
  <c r="M376" i="149" s="1"/>
  <c r="E319" i="149"/>
  <c r="J319" i="149" s="1"/>
  <c r="N319" i="149" s="1"/>
  <c r="F319" i="149"/>
  <c r="K319" i="149"/>
  <c r="D287" i="149"/>
  <c r="F287" i="149"/>
  <c r="K287" i="149"/>
  <c r="F275" i="149"/>
  <c r="K275" i="149" s="1"/>
  <c r="D275" i="149"/>
  <c r="D259" i="149"/>
  <c r="E259" i="149"/>
  <c r="J259" i="149"/>
  <c r="O242" i="149"/>
  <c r="Q242" i="149"/>
  <c r="P242" i="149"/>
  <c r="G236" i="149"/>
  <c r="L236" i="149" s="1"/>
  <c r="H236" i="149"/>
  <c r="M236" i="149"/>
  <c r="O186" i="149"/>
  <c r="Q186" i="149" s="1"/>
  <c r="P186" i="149"/>
  <c r="O182" i="149"/>
  <c r="Q182" i="149" s="1"/>
  <c r="P182" i="149"/>
  <c r="D175" i="149"/>
  <c r="F175" i="149"/>
  <c r="K175" i="149"/>
  <c r="G140" i="149"/>
  <c r="L140" i="149"/>
  <c r="H140" i="149"/>
  <c r="M140" i="149" s="1"/>
  <c r="S140" i="149" s="1"/>
  <c r="O130" i="149"/>
  <c r="Q130" i="149" s="1"/>
  <c r="P130" i="149"/>
  <c r="F123" i="149"/>
  <c r="K123" i="149" s="1"/>
  <c r="D123" i="149"/>
  <c r="E111" i="149"/>
  <c r="J111" i="149" s="1"/>
  <c r="F111" i="149"/>
  <c r="K111" i="149"/>
  <c r="O102" i="149"/>
  <c r="P102" i="149"/>
  <c r="H84" i="149"/>
  <c r="M84" i="149"/>
  <c r="G84" i="149"/>
  <c r="L84" i="149" s="1"/>
  <c r="S84" i="149" s="1"/>
  <c r="E355" i="149"/>
  <c r="J355" i="149" s="1"/>
  <c r="E331" i="149"/>
  <c r="J331" i="149"/>
  <c r="H312" i="149"/>
  <c r="M312" i="149"/>
  <c r="S312" i="149" s="1"/>
  <c r="D247" i="149"/>
  <c r="O258" i="149"/>
  <c r="Q258" i="149"/>
  <c r="D271" i="149"/>
  <c r="H32" i="149"/>
  <c r="M32" i="149" s="1"/>
  <c r="S32" i="149" s="1"/>
  <c r="D351" i="149"/>
  <c r="O322" i="149"/>
  <c r="Q322" i="149" s="1"/>
  <c r="P350" i="149"/>
  <c r="F39" i="149"/>
  <c r="K39" i="149"/>
  <c r="E19" i="149"/>
  <c r="J19" i="149"/>
  <c r="H28" i="149"/>
  <c r="M28" i="149" s="1"/>
  <c r="S28" i="149" s="1"/>
  <c r="E43" i="149"/>
  <c r="J43" i="149" s="1"/>
  <c r="R43" i="149" s="1"/>
  <c r="E343" i="149"/>
  <c r="J343" i="149" s="1"/>
  <c r="D311" i="149"/>
  <c r="G188" i="149"/>
  <c r="L188" i="149" s="1"/>
  <c r="S188" i="149" s="1"/>
  <c r="O194" i="149"/>
  <c r="Q194" i="149"/>
  <c r="O50" i="149"/>
  <c r="F55" i="149"/>
  <c r="K55" i="149"/>
  <c r="E59" i="149"/>
  <c r="J59" i="149" s="1"/>
  <c r="E119" i="149"/>
  <c r="J119" i="149"/>
  <c r="D127" i="149"/>
  <c r="D135" i="149"/>
  <c r="D139" i="149"/>
  <c r="H156" i="149"/>
  <c r="M156" i="149" s="1"/>
  <c r="S156" i="149" s="1"/>
  <c r="F191" i="149"/>
  <c r="K191" i="149" s="1"/>
  <c r="N191" i="149" s="1"/>
  <c r="O234" i="149"/>
  <c r="Q234" i="149"/>
  <c r="H248" i="149"/>
  <c r="M248" i="149"/>
  <c r="S248" i="149" s="1"/>
  <c r="O274" i="149"/>
  <c r="Q274" i="149" s="1"/>
  <c r="O190" i="149"/>
  <c r="Q190" i="149" s="1"/>
  <c r="H288" i="149"/>
  <c r="M288" i="149" s="1"/>
  <c r="S288" i="149" s="1"/>
  <c r="G276" i="149"/>
  <c r="L276" i="149" s="1"/>
  <c r="S276" i="149" s="1"/>
  <c r="E287" i="149"/>
  <c r="J287" i="149"/>
  <c r="F79" i="149"/>
  <c r="K79" i="149" s="1"/>
  <c r="H168" i="149"/>
  <c r="M168" i="149" s="1"/>
  <c r="S168" i="149" s="1"/>
  <c r="E379" i="149"/>
  <c r="J379" i="149"/>
  <c r="O62" i="149"/>
  <c r="J87" i="183"/>
  <c r="J79" i="183"/>
  <c r="J71" i="183"/>
  <c r="F87" i="183"/>
  <c r="F83" i="183"/>
  <c r="F79" i="183"/>
  <c r="F75" i="183"/>
  <c r="F71" i="183"/>
  <c r="D88" i="183"/>
  <c r="U88" i="183" s="1"/>
  <c r="AZ88" i="183" s="1"/>
  <c r="D84" i="183"/>
  <c r="U84" i="183" s="1"/>
  <c r="AZ84" i="183" s="1"/>
  <c r="D80" i="183"/>
  <c r="V80" i="183" s="1"/>
  <c r="D76" i="183"/>
  <c r="D72" i="183"/>
  <c r="U72" i="183" s="1"/>
  <c r="AZ72" i="183" s="1"/>
  <c r="D68" i="183"/>
  <c r="V68" i="183" s="1"/>
  <c r="H60" i="183"/>
  <c r="L86" i="183"/>
  <c r="L82" i="183"/>
  <c r="L78" i="183"/>
  <c r="L74" i="183"/>
  <c r="L70" i="183"/>
  <c r="H64" i="183"/>
  <c r="F85" i="183"/>
  <c r="F81" i="183"/>
  <c r="F77" i="183"/>
  <c r="F73" i="183"/>
  <c r="F69" i="183"/>
  <c r="F13" i="183"/>
  <c r="J11" i="183"/>
  <c r="F27" i="183"/>
  <c r="R51" i="183"/>
  <c r="J41" i="183"/>
  <c r="N49" i="183"/>
  <c r="N33" i="183"/>
  <c r="J35" i="183"/>
  <c r="H12" i="183"/>
  <c r="H56" i="183"/>
  <c r="F23" i="183"/>
  <c r="D62" i="183"/>
  <c r="U62" i="183" s="1"/>
  <c r="AZ62" i="183" s="1"/>
  <c r="N17" i="183"/>
  <c r="L66" i="183"/>
  <c r="J27" i="183"/>
  <c r="H88" i="183"/>
  <c r="H84" i="183"/>
  <c r="H80" i="183"/>
  <c r="H76" i="183"/>
  <c r="H72" i="183"/>
  <c r="H68" i="183"/>
  <c r="J85" i="183"/>
  <c r="J81" i="183"/>
  <c r="J77" i="183"/>
  <c r="H66" i="183"/>
  <c r="R29" i="183"/>
  <c r="P24" i="183"/>
  <c r="F65" i="183"/>
  <c r="F45" i="183"/>
  <c r="F41" i="183"/>
  <c r="L40" i="183"/>
  <c r="L48" i="183"/>
  <c r="L58" i="183"/>
  <c r="H22" i="183"/>
  <c r="R27" i="183"/>
  <c r="P26" i="183"/>
  <c r="R25" i="183"/>
  <c r="E17" i="174"/>
  <c r="T115" i="174"/>
  <c r="H24" i="183"/>
  <c r="H20" i="183"/>
  <c r="H32" i="183"/>
  <c r="D36" i="183"/>
  <c r="U36" i="183" s="1"/>
  <c r="AZ36" i="183" s="1"/>
  <c r="D40" i="183"/>
  <c r="V40" i="183"/>
  <c r="D44" i="183"/>
  <c r="V44" i="183" s="1"/>
  <c r="D48" i="183"/>
  <c r="U48" i="183"/>
  <c r="AZ48" i="183" s="1"/>
  <c r="D52" i="183"/>
  <c r="V52" i="183" s="1"/>
  <c r="D56" i="183"/>
  <c r="J65" i="183"/>
  <c r="F57" i="183"/>
  <c r="J33" i="183"/>
  <c r="N59" i="183"/>
  <c r="N47" i="183"/>
  <c r="N35" i="183"/>
  <c r="L56" i="183"/>
  <c r="F63" i="183"/>
  <c r="R17" i="183"/>
  <c r="R11" i="183"/>
  <c r="E10" i="174"/>
  <c r="Q312" i="174"/>
  <c r="F14" i="132"/>
  <c r="X44" i="132"/>
  <c r="Y166" i="133"/>
  <c r="H86" i="183"/>
  <c r="H82" i="183"/>
  <c r="H78" i="183"/>
  <c r="H74" i="183"/>
  <c r="H70" i="183"/>
  <c r="N31" i="183"/>
  <c r="D30" i="183"/>
  <c r="D32" i="183"/>
  <c r="V32" i="183" s="1"/>
  <c r="N65" i="183"/>
  <c r="L50" i="183"/>
  <c r="L38" i="183"/>
  <c r="L34" i="183"/>
  <c r="J49" i="183"/>
  <c r="J37" i="183"/>
  <c r="F33" i="183"/>
  <c r="F35" i="183"/>
  <c r="J63" i="183"/>
  <c r="H36" i="183"/>
  <c r="Z50" i="174"/>
  <c r="N53" i="174"/>
  <c r="Q17" i="183"/>
  <c r="I17" i="183"/>
  <c r="E17" i="183"/>
  <c r="P17" i="183"/>
  <c r="K17" i="183"/>
  <c r="G17" i="183"/>
  <c r="C17" i="185"/>
  <c r="S17" i="183"/>
  <c r="O17" i="183"/>
  <c r="H17" i="183"/>
  <c r="L17" i="183"/>
  <c r="G17" i="149"/>
  <c r="L17" i="149" s="1"/>
  <c r="S17" i="149" s="1"/>
  <c r="P17" i="149"/>
  <c r="F17" i="149"/>
  <c r="K17" i="149" s="1"/>
  <c r="Z171" i="174"/>
  <c r="Z205" i="174"/>
  <c r="Z13" i="174"/>
  <c r="Z251" i="174"/>
  <c r="Z351" i="174"/>
  <c r="Z359" i="174"/>
  <c r="Z153" i="174"/>
  <c r="Z215" i="174"/>
  <c r="Z267" i="174"/>
  <c r="Y134" i="133"/>
  <c r="X42" i="133"/>
  <c r="X11" i="133"/>
  <c r="X110" i="133"/>
  <c r="Y151" i="133"/>
  <c r="X75" i="133"/>
  <c r="X137" i="133"/>
  <c r="Z131" i="174"/>
  <c r="Z250" i="174"/>
  <c r="Z37" i="174"/>
  <c r="Z62" i="174"/>
  <c r="Z372" i="174"/>
  <c r="Z129" i="174"/>
  <c r="Z289" i="174"/>
  <c r="Z241" i="174"/>
  <c r="Z318" i="174"/>
  <c r="Z115" i="174"/>
  <c r="Z206" i="174"/>
  <c r="X159" i="133"/>
  <c r="X82" i="133"/>
  <c r="X183" i="133"/>
  <c r="Z321" i="174"/>
  <c r="Z195" i="174"/>
  <c r="Z396" i="174"/>
  <c r="X169" i="133"/>
  <c r="X198" i="133"/>
  <c r="W61" i="174"/>
  <c r="W314" i="174"/>
  <c r="W338" i="174"/>
  <c r="W21" i="174"/>
  <c r="W239" i="174"/>
  <c r="W40" i="174"/>
  <c r="W292" i="174"/>
  <c r="W126" i="174"/>
  <c r="W99" i="174"/>
  <c r="W349" i="174"/>
  <c r="W118" i="174"/>
  <c r="W301" i="174"/>
  <c r="W337" i="174"/>
  <c r="W390" i="174"/>
  <c r="W348" i="174"/>
  <c r="W272" i="174"/>
  <c r="W248" i="174"/>
  <c r="W240" i="174"/>
  <c r="W204" i="174"/>
  <c r="W112" i="174"/>
  <c r="W84" i="174"/>
  <c r="W258" i="174"/>
  <c r="W379" i="174"/>
  <c r="W285" i="174"/>
  <c r="W183" i="174"/>
  <c r="W322" i="174"/>
  <c r="W282" i="174"/>
  <c r="W235" i="174"/>
  <c r="W113" i="174"/>
  <c r="W347" i="174"/>
  <c r="W259" i="174"/>
  <c r="W79" i="174"/>
  <c r="W286" i="174"/>
  <c r="T253" i="174"/>
  <c r="T226" i="174"/>
  <c r="T369" i="174"/>
  <c r="T159" i="174"/>
  <c r="T295" i="174"/>
  <c r="T358" i="174"/>
  <c r="T357" i="174"/>
  <c r="T194" i="174"/>
  <c r="T214" i="174"/>
  <c r="T306" i="174"/>
  <c r="T314" i="174"/>
  <c r="T90" i="174"/>
  <c r="T351" i="174"/>
  <c r="T323" i="174"/>
  <c r="T310" i="174"/>
  <c r="T340" i="174"/>
  <c r="T316" i="174"/>
  <c r="T48" i="174"/>
  <c r="T365" i="174"/>
  <c r="T130" i="174"/>
  <c r="T225" i="174"/>
  <c r="T230" i="174"/>
  <c r="T333" i="174"/>
  <c r="T371" i="174"/>
  <c r="T93" i="174"/>
  <c r="T327" i="174"/>
  <c r="T19" i="174"/>
  <c r="T193" i="174"/>
  <c r="T361" i="174"/>
  <c r="T313" i="174"/>
  <c r="T364" i="174"/>
  <c r="T383" i="174"/>
  <c r="Q143" i="174"/>
  <c r="Q128" i="174"/>
  <c r="Q320" i="174"/>
  <c r="Q367" i="174"/>
  <c r="Q37" i="174"/>
  <c r="Q314" i="174"/>
  <c r="L170" i="133"/>
  <c r="L150" i="133"/>
  <c r="L85" i="133"/>
  <c r="M115" i="133"/>
  <c r="L91" i="133"/>
  <c r="M159" i="133"/>
  <c r="M16" i="133"/>
  <c r="L162" i="133"/>
  <c r="M148" i="133"/>
  <c r="L100" i="133"/>
  <c r="M96" i="133"/>
  <c r="M84" i="133"/>
  <c r="L76" i="133"/>
  <c r="M40" i="133"/>
  <c r="M38" i="133"/>
  <c r="M119" i="133"/>
  <c r="L201" i="133"/>
  <c r="M183" i="133"/>
  <c r="M137" i="133"/>
  <c r="M90" i="133"/>
  <c r="L11" i="133"/>
  <c r="M111" i="133"/>
  <c r="L75" i="133"/>
  <c r="L185" i="133"/>
  <c r="L70" i="133"/>
  <c r="L107" i="133"/>
  <c r="L78" i="133"/>
  <c r="L139" i="133"/>
  <c r="L77" i="133"/>
  <c r="M181" i="133"/>
  <c r="E202" i="157"/>
  <c r="B202" i="157"/>
  <c r="D202" i="157"/>
  <c r="F202" i="157"/>
  <c r="C202" i="157"/>
  <c r="B194" i="157"/>
  <c r="C194" i="157"/>
  <c r="F194" i="157"/>
  <c r="E190" i="157"/>
  <c r="C190" i="157"/>
  <c r="F182" i="157"/>
  <c r="D182" i="157"/>
  <c r="E182" i="157"/>
  <c r="B162" i="157"/>
  <c r="D162" i="157"/>
  <c r="B150" i="157"/>
  <c r="C150" i="157"/>
  <c r="F150" i="157"/>
  <c r="F134" i="157"/>
  <c r="B134" i="157"/>
  <c r="D134" i="157"/>
  <c r="D126" i="157"/>
  <c r="C126" i="157"/>
  <c r="B126" i="157"/>
  <c r="E126" i="157"/>
  <c r="F126" i="157"/>
  <c r="D122" i="157"/>
  <c r="F122" i="157"/>
  <c r="B122" i="157"/>
  <c r="C122" i="157"/>
  <c r="E114" i="157"/>
  <c r="D114" i="157"/>
  <c r="B110" i="157"/>
  <c r="D110" i="157"/>
  <c r="B94" i="157"/>
  <c r="C94" i="157"/>
  <c r="F94" i="157"/>
  <c r="C86" i="157"/>
  <c r="D86" i="157"/>
  <c r="E86" i="157" s="1"/>
  <c r="B78" i="157"/>
  <c r="C78" i="157"/>
  <c r="F78" i="157" s="1"/>
  <c r="C42" i="157"/>
  <c r="D42" i="157"/>
  <c r="E42" i="157"/>
  <c r="B42" i="157"/>
  <c r="B26" i="157"/>
  <c r="C26" i="157"/>
  <c r="D26" i="157" s="1"/>
  <c r="E26" i="157" s="1"/>
  <c r="B18" i="157"/>
  <c r="B14" i="157"/>
  <c r="C14" i="157"/>
  <c r="D14" i="157" s="1"/>
  <c r="E14" i="157" s="1"/>
  <c r="D382" i="174"/>
  <c r="F382" i="174" s="1"/>
  <c r="T382" i="174"/>
  <c r="E360" i="174"/>
  <c r="W360" i="174"/>
  <c r="E308" i="174"/>
  <c r="Z308" i="174"/>
  <c r="D296" i="174"/>
  <c r="F296" i="174" s="1"/>
  <c r="T296" i="174"/>
  <c r="E296" i="174"/>
  <c r="D292" i="174"/>
  <c r="F292" i="174" s="1"/>
  <c r="T292" i="174"/>
  <c r="D288" i="174"/>
  <c r="F288" i="174" s="1"/>
  <c r="W288" i="174"/>
  <c r="E284" i="174"/>
  <c r="W284" i="174"/>
  <c r="D280" i="174"/>
  <c r="F280" i="174" s="1"/>
  <c r="E280" i="174"/>
  <c r="T276" i="174"/>
  <c r="D276" i="174"/>
  <c r="F276" i="174" s="1"/>
  <c r="W276" i="174"/>
  <c r="D212" i="174"/>
  <c r="F212" i="174" s="1"/>
  <c r="E212" i="174"/>
  <c r="Z212" i="174"/>
  <c r="E208" i="174"/>
  <c r="Z208" i="174"/>
  <c r="E196" i="174"/>
  <c r="T196" i="174"/>
  <c r="W196" i="174"/>
  <c r="T188" i="174"/>
  <c r="E188" i="174"/>
  <c r="D184" i="174"/>
  <c r="F184" i="174" s="1"/>
  <c r="E184" i="174"/>
  <c r="E160" i="174"/>
  <c r="W160" i="174"/>
  <c r="E128" i="174"/>
  <c r="W128" i="174"/>
  <c r="D108" i="174"/>
  <c r="F108" i="174" s="1"/>
  <c r="D104" i="174"/>
  <c r="F104" i="174" s="1"/>
  <c r="T104" i="174"/>
  <c r="D80" i="174"/>
  <c r="F80" i="174" s="1"/>
  <c r="D56" i="174"/>
  <c r="F56" i="174" s="1"/>
  <c r="T44" i="174"/>
  <c r="D36" i="174"/>
  <c r="F36" i="174" s="1"/>
  <c r="T36" i="174"/>
  <c r="D28" i="174"/>
  <c r="F28" i="174" s="1"/>
  <c r="D24" i="174"/>
  <c r="F24" i="174" s="1"/>
  <c r="Z24" i="174"/>
  <c r="D20" i="174"/>
  <c r="F20" i="174" s="1"/>
  <c r="W20" i="174"/>
  <c r="D16" i="174"/>
  <c r="F16" i="174" s="1"/>
  <c r="T16" i="174"/>
  <c r="Z16" i="174"/>
  <c r="D12" i="174"/>
  <c r="F12" i="174" s="1"/>
  <c r="Z12" i="174"/>
  <c r="D8" i="174"/>
  <c r="F8" i="174" s="1"/>
  <c r="N8" i="174"/>
  <c r="Z8" i="174"/>
  <c r="Q227" i="174"/>
  <c r="Q223" i="174"/>
  <c r="Q82" i="174"/>
  <c r="Q401" i="174"/>
  <c r="Q256" i="174"/>
  <c r="Q362" i="174"/>
  <c r="Q304" i="174"/>
  <c r="Q26" i="174"/>
  <c r="Q165" i="174"/>
  <c r="Q380" i="174"/>
  <c r="Q148" i="174"/>
  <c r="Q325" i="174"/>
  <c r="Q157" i="174"/>
  <c r="Q376" i="174"/>
  <c r="Q162" i="174"/>
  <c r="Q139" i="174"/>
  <c r="Q46" i="174"/>
  <c r="Q99" i="174"/>
  <c r="Q209" i="174"/>
  <c r="Q202" i="174"/>
  <c r="Q24" i="174"/>
  <c r="Q45" i="174"/>
  <c r="Q125" i="174"/>
  <c r="Q287" i="174"/>
  <c r="Q127" i="174"/>
  <c r="Q277" i="174"/>
  <c r="Q163" i="174"/>
  <c r="Q195" i="174"/>
  <c r="Q123" i="174"/>
  <c r="Q142" i="174"/>
  <c r="Q117" i="174"/>
  <c r="Q136" i="174"/>
  <c r="Q241" i="174"/>
  <c r="Q23" i="174"/>
  <c r="Q144" i="174"/>
  <c r="Q375" i="174"/>
  <c r="Q77" i="174"/>
  <c r="Q216" i="174"/>
  <c r="Q176" i="174"/>
  <c r="Q220" i="174"/>
  <c r="Q58" i="174"/>
  <c r="Q269" i="174"/>
  <c r="Q70" i="174"/>
  <c r="Q193" i="174"/>
  <c r="Q16" i="174"/>
  <c r="Q205" i="174"/>
  <c r="Q293" i="174"/>
  <c r="Q200" i="174"/>
  <c r="Q41" i="174"/>
  <c r="Q171" i="174"/>
  <c r="Q233" i="174"/>
  <c r="Q69" i="174"/>
  <c r="Q52" i="174"/>
  <c r="Q402" i="174"/>
  <c r="Q254" i="174"/>
  <c r="Q129" i="174"/>
  <c r="Q107" i="174"/>
  <c r="Q255" i="174"/>
  <c r="Q391" i="174"/>
  <c r="Q8" i="174"/>
  <c r="Q311" i="174"/>
  <c r="Q345" i="174"/>
  <c r="Q189" i="174"/>
  <c r="Q85" i="174"/>
  <c r="Q360" i="174"/>
  <c r="Q151" i="174"/>
  <c r="Q341" i="174"/>
  <c r="Q22" i="174"/>
  <c r="Q102" i="174"/>
  <c r="Q105" i="174"/>
  <c r="Q275" i="174"/>
  <c r="Q403" i="174"/>
  <c r="Q79" i="174"/>
  <c r="Q348" i="174"/>
  <c r="Q48" i="174"/>
  <c r="Q27" i="174"/>
  <c r="Q93" i="174"/>
  <c r="Q346" i="174"/>
  <c r="Q385" i="174"/>
  <c r="Q180" i="174"/>
  <c r="Q25" i="174"/>
  <c r="Q192" i="174"/>
  <c r="Q285" i="174"/>
  <c r="Q51" i="174"/>
  <c r="Q354" i="174"/>
  <c r="Q96" i="174"/>
  <c r="Q353" i="174"/>
  <c r="Q140" i="174"/>
  <c r="Q132" i="174"/>
  <c r="Q302" i="174"/>
  <c r="Q62" i="174"/>
  <c r="Q133" i="174"/>
  <c r="Q182" i="174"/>
  <c r="Q395" i="174"/>
  <c r="Q335" i="174"/>
  <c r="Q266" i="174"/>
  <c r="Q212" i="174"/>
  <c r="Q224" i="174"/>
  <c r="Q237" i="174"/>
  <c r="Q386" i="174"/>
  <c r="Q396" i="174"/>
  <c r="Q111" i="174"/>
  <c r="Q321" i="174"/>
  <c r="Q280" i="174"/>
  <c r="Q290" i="174"/>
  <c r="Q338" i="174"/>
  <c r="Q29" i="174"/>
  <c r="Q283" i="174"/>
  <c r="Q361" i="174"/>
  <c r="Q289" i="174"/>
  <c r="Q64" i="174"/>
  <c r="Q20" i="174"/>
  <c r="Q291" i="174"/>
  <c r="Q274" i="174"/>
  <c r="Q109" i="174"/>
  <c r="Q66" i="174"/>
  <c r="E203" i="132"/>
  <c r="F203" i="132"/>
  <c r="F167" i="132"/>
  <c r="E167" i="132"/>
  <c r="F159" i="132"/>
  <c r="E159" i="132"/>
  <c r="F147" i="132"/>
  <c r="E147" i="132"/>
  <c r="E143" i="132"/>
  <c r="F143" i="132"/>
  <c r="E123" i="132"/>
  <c r="F123" i="132"/>
  <c r="E87" i="132"/>
  <c r="F87" i="132"/>
  <c r="F64" i="132"/>
  <c r="E64" i="132"/>
  <c r="E16" i="132"/>
  <c r="F16" i="132"/>
  <c r="E12" i="132"/>
  <c r="X12" i="132"/>
  <c r="F12" i="132"/>
  <c r="Y12" i="132"/>
  <c r="Y159" i="132"/>
  <c r="Y22" i="132"/>
  <c r="Y24" i="132"/>
  <c r="Y31" i="132"/>
  <c r="Y192" i="132"/>
  <c r="X134" i="132"/>
  <c r="Y160" i="132"/>
  <c r="X132" i="132"/>
  <c r="X153" i="132"/>
  <c r="Y61" i="132"/>
  <c r="Y195" i="132"/>
  <c r="Y76" i="132"/>
  <c r="Y51" i="132"/>
  <c r="X183" i="132"/>
  <c r="X149" i="132"/>
  <c r="X86" i="132"/>
  <c r="Y202" i="132"/>
  <c r="Y68" i="132"/>
  <c r="Y52" i="132"/>
  <c r="X107" i="132"/>
  <c r="X141" i="132"/>
  <c r="Y119" i="132"/>
  <c r="X171" i="132"/>
  <c r="X71" i="132"/>
  <c r="Y125" i="132"/>
  <c r="Y179" i="132"/>
  <c r="Y198" i="132"/>
  <c r="Y47" i="132"/>
  <c r="X116" i="132"/>
  <c r="L152" i="132"/>
  <c r="L149" i="132"/>
  <c r="M133" i="132"/>
  <c r="L195" i="132"/>
  <c r="M57" i="132"/>
  <c r="M14" i="132"/>
  <c r="M87" i="132"/>
  <c r="M42" i="132"/>
  <c r="M138" i="132"/>
  <c r="L62" i="132"/>
  <c r="M80" i="132"/>
  <c r="M195" i="132"/>
  <c r="M145" i="132"/>
  <c r="L39" i="132"/>
  <c r="L42" i="132"/>
  <c r="M188" i="133"/>
  <c r="L188" i="133"/>
  <c r="X176" i="133"/>
  <c r="M176" i="133"/>
  <c r="Y172" i="133"/>
  <c r="X172" i="133"/>
  <c r="X56" i="133"/>
  <c r="M56" i="133"/>
  <c r="O26" i="133"/>
  <c r="P90" i="133"/>
  <c r="O171" i="133"/>
  <c r="P55" i="133"/>
  <c r="O81" i="133"/>
  <c r="P193" i="133"/>
  <c r="O72" i="133"/>
  <c r="P188" i="133"/>
  <c r="O153" i="133"/>
  <c r="P127" i="133"/>
  <c r="O407" i="149"/>
  <c r="Q407" i="149" s="1"/>
  <c r="P407" i="149"/>
  <c r="H405" i="149"/>
  <c r="M405" i="149"/>
  <c r="G405" i="149"/>
  <c r="L405" i="149" s="1"/>
  <c r="D404" i="149"/>
  <c r="F404" i="149"/>
  <c r="K404" i="149" s="1"/>
  <c r="E404" i="149"/>
  <c r="J404" i="149"/>
  <c r="P403" i="149"/>
  <c r="O403" i="149"/>
  <c r="Q403" i="149" s="1"/>
  <c r="G401" i="149"/>
  <c r="L401" i="149" s="1"/>
  <c r="H401" i="149"/>
  <c r="M401" i="149" s="1"/>
  <c r="F400" i="149"/>
  <c r="K400" i="149"/>
  <c r="E400" i="149"/>
  <c r="J400" i="149" s="1"/>
  <c r="D400" i="149"/>
  <c r="P399" i="149"/>
  <c r="O399" i="149"/>
  <c r="Q399" i="149" s="1"/>
  <c r="H397" i="149"/>
  <c r="M397" i="149" s="1"/>
  <c r="G397" i="149"/>
  <c r="L397" i="149" s="1"/>
  <c r="E396" i="149"/>
  <c r="J396" i="149" s="1"/>
  <c r="F396" i="149"/>
  <c r="K396" i="149" s="1"/>
  <c r="D396" i="149"/>
  <c r="P395" i="149"/>
  <c r="O395" i="149"/>
  <c r="Q395" i="149" s="1"/>
  <c r="E392" i="149"/>
  <c r="J392" i="149" s="1"/>
  <c r="R392" i="149" s="1"/>
  <c r="F392" i="149"/>
  <c r="K392" i="149" s="1"/>
  <c r="D392" i="149"/>
  <c r="P391" i="149"/>
  <c r="O391" i="149"/>
  <c r="Q391" i="149" s="1"/>
  <c r="G389" i="149"/>
  <c r="L389" i="149" s="1"/>
  <c r="H389" i="149"/>
  <c r="M389" i="149" s="1"/>
  <c r="E388" i="149"/>
  <c r="J388" i="149"/>
  <c r="D388" i="149"/>
  <c r="F388" i="149"/>
  <c r="K388" i="149"/>
  <c r="O387" i="149"/>
  <c r="Q387" i="149" s="1"/>
  <c r="P387" i="149"/>
  <c r="G385" i="149"/>
  <c r="L385" i="149" s="1"/>
  <c r="H385" i="149"/>
  <c r="M385" i="149" s="1"/>
  <c r="D384" i="149"/>
  <c r="F384" i="149"/>
  <c r="K384" i="149" s="1"/>
  <c r="E384" i="149"/>
  <c r="J384" i="149" s="1"/>
  <c r="P383" i="149"/>
  <c r="O383" i="149"/>
  <c r="Q383" i="149" s="1"/>
  <c r="H381" i="149"/>
  <c r="M381" i="149" s="1"/>
  <c r="G381" i="149"/>
  <c r="L381" i="149" s="1"/>
  <c r="P379" i="149"/>
  <c r="O379" i="149"/>
  <c r="Q379" i="149"/>
  <c r="D376" i="149"/>
  <c r="E376" i="149"/>
  <c r="J376" i="149" s="1"/>
  <c r="P375" i="149"/>
  <c r="O375" i="149"/>
  <c r="Q375" i="149" s="1"/>
  <c r="H373" i="149"/>
  <c r="M373" i="149"/>
  <c r="G373" i="149"/>
  <c r="L373" i="149"/>
  <c r="D372" i="149"/>
  <c r="F372" i="149"/>
  <c r="K372" i="149" s="1"/>
  <c r="E372" i="149"/>
  <c r="J372" i="149" s="1"/>
  <c r="P371" i="149"/>
  <c r="O371" i="149"/>
  <c r="Q371" i="149"/>
  <c r="H369" i="149"/>
  <c r="M369" i="149" s="1"/>
  <c r="G369" i="149"/>
  <c r="L369" i="149" s="1"/>
  <c r="D368" i="149"/>
  <c r="F368" i="149"/>
  <c r="K368" i="149" s="1"/>
  <c r="E368" i="149"/>
  <c r="J368" i="149" s="1"/>
  <c r="P367" i="149"/>
  <c r="O367" i="149"/>
  <c r="Q367" i="149"/>
  <c r="H365" i="149"/>
  <c r="M365" i="149"/>
  <c r="G365" i="149"/>
  <c r="L365" i="149"/>
  <c r="E364" i="149"/>
  <c r="J364" i="149" s="1"/>
  <c r="N364" i="149" s="1"/>
  <c r="D364" i="149"/>
  <c r="F364" i="149"/>
  <c r="K364" i="149"/>
  <c r="O363" i="149"/>
  <c r="Q363" i="149" s="1"/>
  <c r="P363" i="149"/>
  <c r="E360" i="149"/>
  <c r="J360" i="149" s="1"/>
  <c r="R360" i="149" s="1"/>
  <c r="F360" i="149"/>
  <c r="K360" i="149"/>
  <c r="O359" i="149"/>
  <c r="Q359" i="149"/>
  <c r="P359" i="149"/>
  <c r="G357" i="149"/>
  <c r="L357" i="149" s="1"/>
  <c r="N357" i="149" s="1"/>
  <c r="H357" i="149"/>
  <c r="M357" i="149" s="1"/>
  <c r="O355" i="149"/>
  <c r="Q355" i="149"/>
  <c r="P355" i="149"/>
  <c r="H353" i="149"/>
  <c r="M353" i="149"/>
  <c r="G353" i="149"/>
  <c r="L353" i="149" s="1"/>
  <c r="S353" i="149" s="1"/>
  <c r="F352" i="149"/>
  <c r="K352" i="149"/>
  <c r="E352" i="149"/>
  <c r="J352" i="149"/>
  <c r="D352" i="149"/>
  <c r="P351" i="149"/>
  <c r="O351" i="149"/>
  <c r="Q351" i="149" s="1"/>
  <c r="G349" i="149"/>
  <c r="L349" i="149" s="1"/>
  <c r="H349" i="149"/>
  <c r="M349" i="149"/>
  <c r="D348" i="149"/>
  <c r="E348" i="149"/>
  <c r="J348" i="149" s="1"/>
  <c r="P347" i="149"/>
  <c r="O347" i="149"/>
  <c r="Q347" i="149"/>
  <c r="H345" i="149"/>
  <c r="M345" i="149"/>
  <c r="G345" i="149"/>
  <c r="L345" i="149"/>
  <c r="D344" i="149"/>
  <c r="F344" i="149"/>
  <c r="K344" i="149" s="1"/>
  <c r="E344" i="149"/>
  <c r="J344" i="149"/>
  <c r="H341" i="149"/>
  <c r="M341" i="149" s="1"/>
  <c r="G341" i="149"/>
  <c r="L341" i="149" s="1"/>
  <c r="S341" i="149" s="1"/>
  <c r="O339" i="149"/>
  <c r="Q339" i="149" s="1"/>
  <c r="P339" i="149"/>
  <c r="G337" i="149"/>
  <c r="L337" i="149"/>
  <c r="H337" i="149"/>
  <c r="M337" i="149"/>
  <c r="P335" i="149"/>
  <c r="O335" i="149"/>
  <c r="Q335" i="149" s="1"/>
  <c r="H333" i="149"/>
  <c r="M333" i="149"/>
  <c r="G333" i="149"/>
  <c r="L333" i="149" s="1"/>
  <c r="D332" i="149"/>
  <c r="F332" i="149"/>
  <c r="K332" i="149" s="1"/>
  <c r="R332" i="149" s="1"/>
  <c r="E332" i="149"/>
  <c r="J332" i="149"/>
  <c r="F328" i="149"/>
  <c r="K328" i="149"/>
  <c r="D328" i="149"/>
  <c r="F324" i="149"/>
  <c r="K324" i="149" s="1"/>
  <c r="D324" i="149"/>
  <c r="E324" i="149"/>
  <c r="J324" i="149" s="1"/>
  <c r="G393" i="149"/>
  <c r="L393" i="149"/>
  <c r="S393" i="149" s="1"/>
  <c r="D340" i="149"/>
  <c r="F376" i="149"/>
  <c r="K376" i="149" s="1"/>
  <c r="L40" i="133"/>
  <c r="W394" i="174"/>
  <c r="W80" i="174"/>
  <c r="O343" i="149"/>
  <c r="Q343" i="149" s="1"/>
  <c r="L176" i="132"/>
  <c r="Q185" i="174"/>
  <c r="Q355" i="174"/>
  <c r="Q138" i="174"/>
  <c r="Q350" i="174"/>
  <c r="Q98" i="174"/>
  <c r="Q253" i="174"/>
  <c r="Q270" i="174"/>
  <c r="Q80" i="174"/>
  <c r="Q28" i="174"/>
  <c r="X82" i="132"/>
  <c r="D188" i="174"/>
  <c r="F188" i="174" s="1"/>
  <c r="D206" i="157"/>
  <c r="B206" i="157"/>
  <c r="F206" i="157"/>
  <c r="C178" i="157"/>
  <c r="E178" i="157"/>
  <c r="E166" i="157"/>
  <c r="F166" i="157"/>
  <c r="D154" i="157"/>
  <c r="E154" i="157"/>
  <c r="B154" i="157"/>
  <c r="E146" i="157"/>
  <c r="C146" i="157"/>
  <c r="D138" i="157"/>
  <c r="F138" i="157"/>
  <c r="C138" i="157"/>
  <c r="E138" i="157"/>
  <c r="B138" i="157"/>
  <c r="E130" i="157"/>
  <c r="C130" i="157"/>
  <c r="D130" i="157"/>
  <c r="B90" i="157"/>
  <c r="C90" i="157"/>
  <c r="D90" i="157" s="1"/>
  <c r="E90" i="157" s="1"/>
  <c r="B82" i="157"/>
  <c r="B74" i="157"/>
  <c r="B70" i="157"/>
  <c r="C70" i="157"/>
  <c r="D70" i="157" s="1"/>
  <c r="E70" i="157" s="1"/>
  <c r="C62" i="157"/>
  <c r="F62" i="157" s="1"/>
  <c r="B62" i="157"/>
  <c r="B58" i="157"/>
  <c r="B54" i="157"/>
  <c r="C46" i="157"/>
  <c r="D46" i="157"/>
  <c r="E46" i="157" s="1"/>
  <c r="B46" i="157"/>
  <c r="B38" i="157"/>
  <c r="C30" i="157"/>
  <c r="D30" i="157" s="1"/>
  <c r="E30" i="157" s="1"/>
  <c r="B30" i="157"/>
  <c r="B22" i="157"/>
  <c r="C22" i="157"/>
  <c r="D22" i="157" s="1"/>
  <c r="E22" i="157" s="1"/>
  <c r="C10" i="157"/>
  <c r="D10" i="157" s="1"/>
  <c r="E10" i="157" s="1"/>
  <c r="B10" i="157"/>
  <c r="E398" i="174"/>
  <c r="W398" i="174"/>
  <c r="D398" i="174"/>
  <c r="F398" i="174" s="1"/>
  <c r="D366" i="174"/>
  <c r="F366" i="174" s="1"/>
  <c r="Z366" i="174"/>
  <c r="W366" i="174"/>
  <c r="E122" i="157"/>
  <c r="E194" i="157"/>
  <c r="E206" i="157"/>
  <c r="B86" i="157"/>
  <c r="C98" i="157"/>
  <c r="D98" i="157" s="1"/>
  <c r="E98" i="157" s="1"/>
  <c r="L126" i="132"/>
  <c r="Q87" i="174"/>
  <c r="Q213" i="174"/>
  <c r="Q145" i="174"/>
  <c r="Q17" i="174"/>
  <c r="Q194" i="174"/>
  <c r="Q252" i="174"/>
  <c r="Q201" i="174"/>
  <c r="Q344" i="174"/>
  <c r="X79" i="132"/>
  <c r="E32" i="174"/>
  <c r="D180" i="174"/>
  <c r="F180" i="174" s="1"/>
  <c r="C154" i="157"/>
  <c r="C34" i="157"/>
  <c r="F34" i="157" s="1"/>
  <c r="D194" i="157"/>
  <c r="Z48" i="174"/>
  <c r="E328" i="149"/>
  <c r="J328" i="149"/>
  <c r="D356" i="149"/>
  <c r="C38" i="157"/>
  <c r="F38" i="157" s="1"/>
  <c r="M162" i="132"/>
  <c r="L153" i="132"/>
  <c r="Q67" i="174"/>
  <c r="Q336" i="174"/>
  <c r="Q174" i="174"/>
  <c r="Q54" i="174"/>
  <c r="Q76" i="174"/>
  <c r="Q377" i="174"/>
  <c r="Q342" i="174"/>
  <c r="Q303" i="174"/>
  <c r="Y110" i="132"/>
  <c r="P323" i="149"/>
  <c r="O323" i="149"/>
  <c r="Q323" i="149"/>
  <c r="G321" i="149"/>
  <c r="L321" i="149"/>
  <c r="H321" i="149"/>
  <c r="M321" i="149" s="1"/>
  <c r="N321" i="149" s="1"/>
  <c r="G317" i="149"/>
  <c r="L317" i="149"/>
  <c r="H317" i="149"/>
  <c r="M317" i="149"/>
  <c r="F316" i="149"/>
  <c r="K316" i="149"/>
  <c r="D316" i="149"/>
  <c r="E316" i="149"/>
  <c r="J316" i="149" s="1"/>
  <c r="P315" i="149"/>
  <c r="O315" i="149"/>
  <c r="Q315" i="149"/>
  <c r="H313" i="149"/>
  <c r="M313" i="149"/>
  <c r="G313" i="149"/>
  <c r="L313" i="149" s="1"/>
  <c r="O311" i="149"/>
  <c r="Q311" i="149"/>
  <c r="P311" i="149"/>
  <c r="P303" i="149"/>
  <c r="O303" i="149"/>
  <c r="Q303" i="149"/>
  <c r="G301" i="149"/>
  <c r="L301" i="149" s="1"/>
  <c r="H301" i="149"/>
  <c r="M301" i="149" s="1"/>
  <c r="F300" i="149"/>
  <c r="K300" i="149"/>
  <c r="E300" i="149"/>
  <c r="J300" i="149"/>
  <c r="P299" i="149"/>
  <c r="O299" i="149"/>
  <c r="Q299" i="149" s="1"/>
  <c r="F296" i="149"/>
  <c r="K296" i="149" s="1"/>
  <c r="E296" i="149"/>
  <c r="J296" i="149" s="1"/>
  <c r="D296" i="149"/>
  <c r="H293" i="149"/>
  <c r="M293" i="149" s="1"/>
  <c r="G293" i="149"/>
  <c r="L293" i="149" s="1"/>
  <c r="E292" i="149"/>
  <c r="J292" i="149"/>
  <c r="F292" i="149"/>
  <c r="K292" i="149"/>
  <c r="D292" i="149"/>
  <c r="P291" i="149"/>
  <c r="O291" i="149"/>
  <c r="Q291" i="149"/>
  <c r="G289" i="149"/>
  <c r="L289" i="149"/>
  <c r="H289" i="149"/>
  <c r="M289" i="149"/>
  <c r="E288" i="149"/>
  <c r="J288" i="149" s="1"/>
  <c r="R288" i="149" s="1"/>
  <c r="D288" i="149"/>
  <c r="H285" i="149"/>
  <c r="M285" i="149"/>
  <c r="G285" i="149"/>
  <c r="L285" i="149" s="1"/>
  <c r="S285" i="149" s="1"/>
  <c r="F284" i="149"/>
  <c r="K284" i="149" s="1"/>
  <c r="E284" i="149"/>
  <c r="J284" i="149" s="1"/>
  <c r="N284" i="149" s="1"/>
  <c r="D284" i="149"/>
  <c r="O279" i="149"/>
  <c r="Q279" i="149"/>
  <c r="P279" i="149"/>
  <c r="F276" i="149"/>
  <c r="K276" i="149" s="1"/>
  <c r="E276" i="149"/>
  <c r="J276" i="149" s="1"/>
  <c r="P275" i="149"/>
  <c r="O275" i="149"/>
  <c r="Q275" i="149"/>
  <c r="H273" i="149"/>
  <c r="M273" i="149"/>
  <c r="G273" i="149"/>
  <c r="L273" i="149" s="1"/>
  <c r="N273" i="149" s="1"/>
  <c r="P271" i="149"/>
  <c r="O271" i="149"/>
  <c r="Q271" i="149" s="1"/>
  <c r="G269" i="149"/>
  <c r="L269" i="149" s="1"/>
  <c r="H269" i="149"/>
  <c r="M269" i="149" s="1"/>
  <c r="D268" i="149"/>
  <c r="E268" i="149"/>
  <c r="J268" i="149" s="1"/>
  <c r="F268" i="149"/>
  <c r="K268" i="149"/>
  <c r="G265" i="149"/>
  <c r="L265" i="149"/>
  <c r="H265" i="149"/>
  <c r="M265" i="149" s="1"/>
  <c r="N265" i="149" s="1"/>
  <c r="F264" i="149"/>
  <c r="K264" i="149"/>
  <c r="E264" i="149"/>
  <c r="J264" i="149"/>
  <c r="D264" i="149"/>
  <c r="P263" i="149"/>
  <c r="O263" i="149"/>
  <c r="Q263" i="149" s="1"/>
  <c r="G261" i="149"/>
  <c r="L261" i="149" s="1"/>
  <c r="S261" i="149" s="1"/>
  <c r="H261" i="149"/>
  <c r="M261" i="149"/>
  <c r="H257" i="149"/>
  <c r="M257" i="149"/>
  <c r="G257" i="149"/>
  <c r="L257" i="149" s="1"/>
  <c r="S257" i="149" s="1"/>
  <c r="O255" i="149"/>
  <c r="Q255" i="149"/>
  <c r="P255" i="149"/>
  <c r="G253" i="149"/>
  <c r="L253" i="149" s="1"/>
  <c r="H253" i="149"/>
  <c r="M253" i="149" s="1"/>
  <c r="O251" i="149"/>
  <c r="Q251" i="149" s="1"/>
  <c r="P251" i="149"/>
  <c r="G249" i="149"/>
  <c r="L249" i="149"/>
  <c r="H249" i="149"/>
  <c r="M249" i="149"/>
  <c r="D248" i="149"/>
  <c r="E248" i="149"/>
  <c r="J248" i="149" s="1"/>
  <c r="F248" i="149"/>
  <c r="K248" i="149" s="1"/>
  <c r="O247" i="149"/>
  <c r="P247" i="149"/>
  <c r="H241" i="149"/>
  <c r="M241" i="149" s="1"/>
  <c r="G241" i="149"/>
  <c r="L241" i="149" s="1"/>
  <c r="F240" i="149"/>
  <c r="K240" i="149"/>
  <c r="D240" i="149"/>
  <c r="E240" i="149"/>
  <c r="J240" i="149"/>
  <c r="H237" i="149"/>
  <c r="M237" i="149" s="1"/>
  <c r="G237" i="149"/>
  <c r="L237" i="149"/>
  <c r="F236" i="149"/>
  <c r="K236" i="149"/>
  <c r="E236" i="149"/>
  <c r="J236" i="149"/>
  <c r="D236" i="149"/>
  <c r="O235" i="149"/>
  <c r="Q235" i="149" s="1"/>
  <c r="P235" i="149"/>
  <c r="H233" i="149"/>
  <c r="M233" i="149"/>
  <c r="G233" i="149"/>
  <c r="L233" i="149"/>
  <c r="E232" i="149"/>
  <c r="J232" i="149" s="1"/>
  <c r="F232" i="149"/>
  <c r="K232" i="149"/>
  <c r="D232" i="149"/>
  <c r="P231" i="149"/>
  <c r="O231" i="149"/>
  <c r="Q231" i="149"/>
  <c r="G229" i="149"/>
  <c r="L229" i="149" s="1"/>
  <c r="H229" i="149"/>
  <c r="M229" i="149"/>
  <c r="F228" i="149"/>
  <c r="K228" i="149"/>
  <c r="E228" i="149"/>
  <c r="J228" i="149"/>
  <c r="D228" i="149"/>
  <c r="H225" i="149"/>
  <c r="M225" i="149" s="1"/>
  <c r="G225" i="149"/>
  <c r="L225" i="149" s="1"/>
  <c r="F224" i="149"/>
  <c r="K224" i="149" s="1"/>
  <c r="D224" i="149"/>
  <c r="E224" i="149"/>
  <c r="J224" i="149" s="1"/>
  <c r="P223" i="149"/>
  <c r="O223" i="149"/>
  <c r="Q223" i="149"/>
  <c r="F220" i="149"/>
  <c r="K220" i="149" s="1"/>
  <c r="D220" i="149"/>
  <c r="E220" i="149"/>
  <c r="J220" i="149" s="1"/>
  <c r="D216" i="149"/>
  <c r="F216" i="149"/>
  <c r="K216" i="149" s="1"/>
  <c r="E216" i="149"/>
  <c r="J216" i="149" s="1"/>
  <c r="O215" i="149"/>
  <c r="Q215" i="149" s="1"/>
  <c r="P215" i="149"/>
  <c r="H213" i="149"/>
  <c r="M213" i="149"/>
  <c r="G213" i="149"/>
  <c r="L213" i="149"/>
  <c r="D212" i="149"/>
  <c r="F212" i="149"/>
  <c r="K212" i="149" s="1"/>
  <c r="D208" i="149"/>
  <c r="E208" i="149"/>
  <c r="J208" i="149"/>
  <c r="F208" i="149"/>
  <c r="K208" i="149"/>
  <c r="G205" i="149"/>
  <c r="L205" i="149"/>
  <c r="H205" i="149"/>
  <c r="M205" i="149" s="1"/>
  <c r="D204" i="149"/>
  <c r="E204" i="149"/>
  <c r="J204" i="149"/>
  <c r="F204" i="149"/>
  <c r="K204" i="149" s="1"/>
  <c r="G201" i="149"/>
  <c r="L201" i="149" s="1"/>
  <c r="H201" i="149"/>
  <c r="M201" i="149" s="1"/>
  <c r="E200" i="149"/>
  <c r="J200" i="149" s="1"/>
  <c r="F200" i="149"/>
  <c r="K200" i="149" s="1"/>
  <c r="D200" i="149"/>
  <c r="E196" i="149"/>
  <c r="J196" i="149" s="1"/>
  <c r="D196" i="149"/>
  <c r="F196" i="149"/>
  <c r="K196" i="149"/>
  <c r="G193" i="149"/>
  <c r="L193" i="149" s="1"/>
  <c r="H193" i="149"/>
  <c r="M193" i="149" s="1"/>
  <c r="E192" i="149"/>
  <c r="J192" i="149" s="1"/>
  <c r="R192" i="149" s="1"/>
  <c r="D192" i="149"/>
  <c r="F192" i="149"/>
  <c r="K192" i="149"/>
  <c r="O191" i="149"/>
  <c r="Q191" i="149"/>
  <c r="P191" i="149"/>
  <c r="H189" i="149"/>
  <c r="M189" i="149" s="1"/>
  <c r="S189" i="149" s="1"/>
  <c r="G189" i="149"/>
  <c r="L189" i="149"/>
  <c r="F188" i="149"/>
  <c r="K188" i="149" s="1"/>
  <c r="E188" i="149"/>
  <c r="J188" i="149" s="1"/>
  <c r="D188" i="149"/>
  <c r="P187" i="149"/>
  <c r="O187" i="149"/>
  <c r="Q187" i="149" s="1"/>
  <c r="G185" i="149"/>
  <c r="L185" i="149" s="1"/>
  <c r="H185" i="149"/>
  <c r="M185" i="149" s="1"/>
  <c r="F184" i="149"/>
  <c r="K184" i="149" s="1"/>
  <c r="E184" i="149"/>
  <c r="J184" i="149"/>
  <c r="G177" i="149"/>
  <c r="L177" i="149" s="1"/>
  <c r="H177" i="149"/>
  <c r="M177" i="149" s="1"/>
  <c r="H173" i="149"/>
  <c r="M173" i="149" s="1"/>
  <c r="G173" i="149"/>
  <c r="L173" i="149" s="1"/>
  <c r="F172" i="149"/>
  <c r="K172" i="149" s="1"/>
  <c r="D172" i="149"/>
  <c r="E172" i="149"/>
  <c r="J172" i="149" s="1"/>
  <c r="P171" i="149"/>
  <c r="O171" i="149"/>
  <c r="Q171" i="149"/>
  <c r="E168" i="149"/>
  <c r="J168" i="149" s="1"/>
  <c r="D168" i="149"/>
  <c r="D164" i="149"/>
  <c r="E164" i="149"/>
  <c r="J164" i="149" s="1"/>
  <c r="F164" i="149"/>
  <c r="K164" i="149" s="1"/>
  <c r="H161" i="149"/>
  <c r="M161" i="149" s="1"/>
  <c r="G161" i="149"/>
  <c r="L161" i="149" s="1"/>
  <c r="F160" i="149"/>
  <c r="K160" i="149" s="1"/>
  <c r="E160" i="149"/>
  <c r="J160" i="149"/>
  <c r="D160" i="149"/>
  <c r="O159" i="149"/>
  <c r="Q159" i="149"/>
  <c r="P159" i="149"/>
  <c r="G157" i="149"/>
  <c r="L157" i="149" s="1"/>
  <c r="N157" i="149" s="1"/>
  <c r="H157" i="149"/>
  <c r="M157" i="149" s="1"/>
  <c r="D156" i="149"/>
  <c r="E156" i="149"/>
  <c r="J156" i="149"/>
  <c r="F156" i="149"/>
  <c r="K156" i="149" s="1"/>
  <c r="H153" i="149"/>
  <c r="M153" i="149"/>
  <c r="G153" i="149"/>
  <c r="L153" i="149"/>
  <c r="D148" i="149"/>
  <c r="F148" i="149"/>
  <c r="K148" i="149" s="1"/>
  <c r="E148" i="149"/>
  <c r="J148" i="149" s="1"/>
  <c r="P147" i="149"/>
  <c r="O147" i="149"/>
  <c r="Q147" i="149"/>
  <c r="E144" i="149"/>
  <c r="J144" i="149"/>
  <c r="D144" i="149"/>
  <c r="F144" i="149"/>
  <c r="K144" i="149" s="1"/>
  <c r="O143" i="149"/>
  <c r="Q143" i="149"/>
  <c r="P143" i="149"/>
  <c r="G141" i="149"/>
  <c r="L141" i="149"/>
  <c r="H141" i="149"/>
  <c r="M141" i="149" s="1"/>
  <c r="D140" i="149"/>
  <c r="F140" i="149"/>
  <c r="K140" i="149" s="1"/>
  <c r="E140" i="149"/>
  <c r="J140" i="149" s="1"/>
  <c r="N140" i="149" s="1"/>
  <c r="H137" i="149"/>
  <c r="M137" i="149" s="1"/>
  <c r="G137" i="149"/>
  <c r="L137" i="149" s="1"/>
  <c r="G129" i="149"/>
  <c r="L129" i="149"/>
  <c r="H129" i="149"/>
  <c r="M129" i="149" s="1"/>
  <c r="D128" i="149"/>
  <c r="E128" i="149"/>
  <c r="J128" i="149" s="1"/>
  <c r="O127" i="149"/>
  <c r="Q127" i="149"/>
  <c r="P127" i="149"/>
  <c r="F124" i="149"/>
  <c r="K124" i="149" s="1"/>
  <c r="D124" i="149"/>
  <c r="E124" i="149"/>
  <c r="J124" i="149" s="1"/>
  <c r="H121" i="149"/>
  <c r="M121" i="149"/>
  <c r="G121" i="149"/>
  <c r="L121" i="149"/>
  <c r="G117" i="149"/>
  <c r="L117" i="149"/>
  <c r="H117" i="149"/>
  <c r="M117" i="149" s="1"/>
  <c r="P115" i="149"/>
  <c r="O115" i="149"/>
  <c r="Q115" i="149" s="1"/>
  <c r="F112" i="149"/>
  <c r="K112" i="149" s="1"/>
  <c r="D112" i="149"/>
  <c r="E112" i="149"/>
  <c r="J112" i="149" s="1"/>
  <c r="F108" i="149"/>
  <c r="K108" i="149"/>
  <c r="D108" i="149"/>
  <c r="E108" i="149"/>
  <c r="J108" i="149" s="1"/>
  <c r="O107" i="149"/>
  <c r="P107" i="149"/>
  <c r="F104" i="149"/>
  <c r="K104" i="149" s="1"/>
  <c r="E104" i="149"/>
  <c r="J104" i="149" s="1"/>
  <c r="D104" i="149"/>
  <c r="P103" i="149"/>
  <c r="O103" i="149"/>
  <c r="H101" i="149"/>
  <c r="M101" i="149" s="1"/>
  <c r="G101" i="149"/>
  <c r="L101" i="149"/>
  <c r="F100" i="149"/>
  <c r="K100" i="149"/>
  <c r="E100" i="149"/>
  <c r="J100" i="149"/>
  <c r="D100" i="149"/>
  <c r="P99" i="149"/>
  <c r="O99" i="149"/>
  <c r="G97" i="149"/>
  <c r="L97" i="149" s="1"/>
  <c r="H97" i="149"/>
  <c r="M97" i="149" s="1"/>
  <c r="D96" i="149"/>
  <c r="F96" i="149"/>
  <c r="K96" i="149" s="1"/>
  <c r="E96" i="149"/>
  <c r="J96" i="149"/>
  <c r="P95" i="149"/>
  <c r="O95" i="149"/>
  <c r="G93" i="149"/>
  <c r="L93" i="149"/>
  <c r="H93" i="149"/>
  <c r="M93" i="149" s="1"/>
  <c r="S93" i="149" s="1"/>
  <c r="D92" i="149"/>
  <c r="F92" i="149"/>
  <c r="K92" i="149" s="1"/>
  <c r="E92" i="149"/>
  <c r="J92" i="149" s="1"/>
  <c r="O91" i="149"/>
  <c r="P91" i="149"/>
  <c r="D88" i="149"/>
  <c r="F88" i="149"/>
  <c r="K88" i="149"/>
  <c r="E88" i="149"/>
  <c r="J88" i="149"/>
  <c r="O87" i="149"/>
  <c r="P87" i="149"/>
  <c r="H85" i="149"/>
  <c r="M85" i="149" s="1"/>
  <c r="G85" i="149"/>
  <c r="L85" i="149"/>
  <c r="D84" i="149"/>
  <c r="E84" i="149"/>
  <c r="J84" i="149" s="1"/>
  <c r="F84" i="149"/>
  <c r="K84" i="149" s="1"/>
  <c r="P83" i="149"/>
  <c r="O83" i="149"/>
  <c r="O79" i="149"/>
  <c r="P79" i="149"/>
  <c r="P75" i="149"/>
  <c r="O75" i="149"/>
  <c r="F72" i="149"/>
  <c r="K72" i="149" s="1"/>
  <c r="E72" i="149"/>
  <c r="J72" i="149" s="1"/>
  <c r="R72" i="149" s="1"/>
  <c r="D72" i="149"/>
  <c r="G69" i="149"/>
  <c r="L69" i="149"/>
  <c r="H69" i="149"/>
  <c r="M69" i="149"/>
  <c r="E68" i="149"/>
  <c r="J68" i="149" s="1"/>
  <c r="F68" i="149"/>
  <c r="K68" i="149"/>
  <c r="D68" i="149"/>
  <c r="O67" i="149"/>
  <c r="P67" i="149"/>
  <c r="H65" i="149"/>
  <c r="M65" i="149" s="1"/>
  <c r="G65" i="149"/>
  <c r="L65" i="149" s="1"/>
  <c r="S65" i="149" s="1"/>
  <c r="F64" i="149"/>
  <c r="K64" i="149" s="1"/>
  <c r="D64" i="149"/>
  <c r="E64" i="149"/>
  <c r="J64" i="149"/>
  <c r="O63" i="149"/>
  <c r="P63" i="149"/>
  <c r="G61" i="149"/>
  <c r="L61" i="149"/>
  <c r="H61" i="149"/>
  <c r="M61" i="149"/>
  <c r="E60" i="149"/>
  <c r="J60" i="149"/>
  <c r="D60" i="149"/>
  <c r="P59" i="149"/>
  <c r="O59" i="149"/>
  <c r="G57" i="149"/>
  <c r="L57" i="149" s="1"/>
  <c r="S57" i="149" s="1"/>
  <c r="H57" i="149"/>
  <c r="M57" i="149" s="1"/>
  <c r="D56" i="149"/>
  <c r="E56" i="149"/>
  <c r="J56" i="149" s="1"/>
  <c r="F56" i="149"/>
  <c r="K56" i="149"/>
  <c r="F52" i="149"/>
  <c r="K52" i="149"/>
  <c r="E52" i="149"/>
  <c r="J52" i="149"/>
  <c r="O51" i="149"/>
  <c r="P51" i="149"/>
  <c r="H49" i="149"/>
  <c r="M49" i="149"/>
  <c r="G49" i="149"/>
  <c r="L49" i="149"/>
  <c r="E48" i="149"/>
  <c r="J48" i="149"/>
  <c r="D48" i="149"/>
  <c r="F48" i="149"/>
  <c r="K48" i="149"/>
  <c r="P47" i="149"/>
  <c r="O47" i="149"/>
  <c r="H45" i="149"/>
  <c r="M45" i="149" s="1"/>
  <c r="G45" i="149"/>
  <c r="L45" i="149" s="1"/>
  <c r="D44" i="149"/>
  <c r="F44" i="149"/>
  <c r="K44" i="149"/>
  <c r="E44" i="149"/>
  <c r="J44" i="149"/>
  <c r="O43" i="149"/>
  <c r="P43" i="149"/>
  <c r="G41" i="149"/>
  <c r="L41" i="149" s="1"/>
  <c r="H41" i="149"/>
  <c r="M41" i="149"/>
  <c r="D40" i="149"/>
  <c r="E40" i="149"/>
  <c r="J40" i="149" s="1"/>
  <c r="F40" i="149"/>
  <c r="K40" i="149" s="1"/>
  <c r="F36" i="149"/>
  <c r="K36" i="149" s="1"/>
  <c r="E36" i="149"/>
  <c r="J36" i="149" s="1"/>
  <c r="D36" i="149"/>
  <c r="P35" i="149"/>
  <c r="O35" i="149"/>
  <c r="G33" i="149"/>
  <c r="L33" i="149" s="1"/>
  <c r="N33" i="149" s="1"/>
  <c r="H33" i="149"/>
  <c r="M33" i="149"/>
  <c r="D32" i="149"/>
  <c r="E32" i="149"/>
  <c r="J32" i="149" s="1"/>
  <c r="F32" i="149"/>
  <c r="K32" i="149" s="1"/>
  <c r="O31" i="149"/>
  <c r="P31" i="149"/>
  <c r="H29" i="149"/>
  <c r="M29" i="149" s="1"/>
  <c r="G29" i="149"/>
  <c r="L29" i="149" s="1"/>
  <c r="F28" i="149"/>
  <c r="K28" i="149" s="1"/>
  <c r="D28" i="149"/>
  <c r="P27" i="149"/>
  <c r="O27" i="149"/>
  <c r="G25" i="149"/>
  <c r="L25" i="149"/>
  <c r="H25" i="149"/>
  <c r="M25" i="149"/>
  <c r="P295" i="149"/>
  <c r="E120" i="149"/>
  <c r="J120" i="149" s="1"/>
  <c r="D76" i="149"/>
  <c r="D80" i="149"/>
  <c r="R80" i="149"/>
  <c r="E116" i="149"/>
  <c r="J116" i="149"/>
  <c r="G245" i="149"/>
  <c r="L245" i="149" s="1"/>
  <c r="D300" i="149"/>
  <c r="G77" i="149"/>
  <c r="L77" i="149"/>
  <c r="S77" i="149" s="1"/>
  <c r="G169" i="149"/>
  <c r="L169" i="149" s="1"/>
  <c r="G125" i="149"/>
  <c r="L125" i="149" s="1"/>
  <c r="F128" i="149"/>
  <c r="K128" i="149"/>
  <c r="E28" i="149"/>
  <c r="J28" i="149"/>
  <c r="P123" i="149"/>
  <c r="P283" i="149"/>
  <c r="P259" i="149"/>
  <c r="E212" i="149"/>
  <c r="J212" i="149"/>
  <c r="D320" i="149"/>
  <c r="E132" i="149"/>
  <c r="J132" i="149"/>
  <c r="O319" i="149"/>
  <c r="Q319" i="149" s="1"/>
  <c r="D304" i="149"/>
  <c r="O203" i="149"/>
  <c r="Q203" i="149" s="1"/>
  <c r="P71" i="149"/>
  <c r="G105" i="149"/>
  <c r="L105" i="149"/>
  <c r="S105" i="149" s="1"/>
  <c r="F60" i="149"/>
  <c r="K60" i="149"/>
  <c r="O167" i="149"/>
  <c r="Q167" i="149"/>
  <c r="D276" i="149"/>
  <c r="F288" i="149"/>
  <c r="K288" i="149"/>
  <c r="H113" i="149"/>
  <c r="M113" i="149" s="1"/>
  <c r="N181" i="174"/>
  <c r="P55" i="183"/>
  <c r="F16" i="183"/>
  <c r="S16" i="183"/>
  <c r="G16" i="183"/>
  <c r="K16" i="183"/>
  <c r="Z102" i="174"/>
  <c r="Z375" i="174"/>
  <c r="Z70" i="174"/>
  <c r="Z21" i="174"/>
  <c r="Z231" i="174"/>
  <c r="Z316" i="174"/>
  <c r="Z36" i="174"/>
  <c r="Z402" i="174"/>
  <c r="Z202" i="174"/>
  <c r="Z345" i="174"/>
  <c r="Z272" i="174"/>
  <c r="Z298" i="174"/>
  <c r="Z183" i="174"/>
  <c r="Z143" i="174"/>
  <c r="Z78" i="174"/>
  <c r="Z391" i="174"/>
  <c r="Z217" i="174"/>
  <c r="Z348" i="174"/>
  <c r="Z150" i="174"/>
  <c r="Z292" i="174"/>
  <c r="Z405" i="174"/>
  <c r="Z57" i="174"/>
  <c r="Z67" i="174"/>
  <c r="Z47" i="174"/>
  <c r="Z186" i="174"/>
  <c r="Z386" i="174"/>
  <c r="Z306" i="174"/>
  <c r="Z339" i="174"/>
  <c r="Z157" i="174"/>
  <c r="Z98" i="174"/>
  <c r="Z188" i="174"/>
  <c r="Z273" i="174"/>
  <c r="Z317" i="174"/>
  <c r="Z287" i="174"/>
  <c r="Z175" i="174"/>
  <c r="Z310" i="174"/>
  <c r="Z293" i="174"/>
  <c r="Z233" i="174"/>
  <c r="Z230" i="174"/>
  <c r="Z163" i="174"/>
  <c r="Z162" i="174"/>
  <c r="Z182" i="174"/>
  <c r="Z40" i="174"/>
  <c r="Z281" i="174"/>
  <c r="Z320" i="174"/>
  <c r="Z307" i="174"/>
  <c r="Z209" i="174"/>
  <c r="Z404" i="174"/>
  <c r="Z252" i="174"/>
  <c r="Z385" i="174"/>
  <c r="Z113" i="174"/>
  <c r="Z314" i="174"/>
  <c r="Z350" i="174"/>
  <c r="Z123" i="174"/>
  <c r="Z130" i="174"/>
  <c r="Z223" i="174"/>
  <c r="Z358" i="174"/>
  <c r="Z236" i="174"/>
  <c r="Z379" i="174"/>
  <c r="Z393" i="174"/>
  <c r="Z384" i="174"/>
  <c r="Z106" i="174"/>
  <c r="Z326" i="174"/>
  <c r="Z89" i="174"/>
  <c r="Z75" i="174"/>
  <c r="Z77" i="174"/>
  <c r="Z218" i="174"/>
  <c r="Z398" i="174"/>
  <c r="Z349" i="174"/>
  <c r="Z32" i="174"/>
  <c r="Z96" i="174"/>
  <c r="Z38" i="174"/>
  <c r="Y182" i="133"/>
  <c r="Y114" i="133"/>
  <c r="X57" i="133"/>
  <c r="X199" i="133"/>
  <c r="Y150" i="133"/>
  <c r="X15" i="133"/>
  <c r="X177" i="133"/>
  <c r="Y88" i="133"/>
  <c r="X36" i="133"/>
  <c r="Y66" i="133"/>
  <c r="X200" i="133"/>
  <c r="X101" i="133"/>
  <c r="Y49" i="133"/>
  <c r="Y201" i="133"/>
  <c r="X20" i="133"/>
  <c r="X51" i="133"/>
  <c r="Y59" i="133"/>
  <c r="X64" i="133"/>
  <c r="X107" i="133"/>
  <c r="X71" i="133"/>
  <c r="X22" i="133"/>
  <c r="X113" i="133"/>
  <c r="Y171" i="133"/>
  <c r="X53" i="133"/>
  <c r="X126" i="133"/>
  <c r="Y19" i="133"/>
  <c r="Y23" i="133"/>
  <c r="Y159" i="133"/>
  <c r="Y113" i="133"/>
  <c r="Y142" i="133"/>
  <c r="X138" i="133"/>
  <c r="Y197" i="133"/>
  <c r="X78" i="133"/>
  <c r="Y167" i="133"/>
  <c r="X150" i="133"/>
  <c r="X174" i="133"/>
  <c r="Y90" i="133"/>
  <c r="X24" i="133"/>
  <c r="Y29" i="133"/>
  <c r="X142" i="133"/>
  <c r="Z94" i="174"/>
  <c r="Z302" i="174"/>
  <c r="Z54" i="174"/>
  <c r="Z164" i="174"/>
  <c r="Z26" i="174"/>
  <c r="Z285" i="174"/>
  <c r="Z266" i="174"/>
  <c r="Z28" i="174"/>
  <c r="Z334" i="174"/>
  <c r="Z265" i="174"/>
  <c r="Z87" i="174"/>
  <c r="Z392" i="174"/>
  <c r="Z109" i="174"/>
  <c r="Z297" i="174"/>
  <c r="Z53" i="174"/>
  <c r="Z258" i="174"/>
  <c r="Z91" i="174"/>
  <c r="Z142" i="174"/>
  <c r="Z331" i="174"/>
  <c r="Z309" i="174"/>
  <c r="Z201" i="174"/>
  <c r="Z19" i="174"/>
  <c r="Z146" i="174"/>
  <c r="Z86" i="174"/>
  <c r="Z20" i="174"/>
  <c r="Z127" i="174"/>
  <c r="Z61" i="174"/>
  <c r="Z362" i="174"/>
  <c r="Z65" i="174"/>
  <c r="Z364" i="174"/>
  <c r="Z111" i="174"/>
  <c r="Z286" i="174"/>
  <c r="Z144" i="174"/>
  <c r="Z368" i="174"/>
  <c r="Z72" i="174"/>
  <c r="Z84" i="174"/>
  <c r="Z305" i="174"/>
  <c r="Z400" i="174"/>
  <c r="Z107" i="174"/>
  <c r="Z169" i="174"/>
  <c r="Z34" i="174"/>
  <c r="Z239" i="174"/>
  <c r="Z160" i="174"/>
  <c r="Z338" i="174"/>
  <c r="Z322" i="174"/>
  <c r="Z161" i="174"/>
  <c r="Z270" i="174"/>
  <c r="Z237" i="174"/>
  <c r="Z341" i="174"/>
  <c r="Z365" i="174"/>
  <c r="Z125" i="174"/>
  <c r="Z377" i="174"/>
  <c r="Z342" i="174"/>
  <c r="Z55" i="174"/>
  <c r="Z137" i="174"/>
  <c r="Z363" i="174"/>
  <c r="Z213" i="174"/>
  <c r="Z373" i="174"/>
  <c r="Z276" i="174"/>
  <c r="Z337" i="174"/>
  <c r="Z177" i="174"/>
  <c r="Z399" i="174"/>
  <c r="Z282" i="174"/>
  <c r="Z25" i="174"/>
  <c r="Z58" i="174"/>
  <c r="Z180" i="174"/>
  <c r="Z403" i="174"/>
  <c r="Z248" i="174"/>
  <c r="Z401" i="174"/>
  <c r="Z73" i="174"/>
  <c r="Z284" i="174"/>
  <c r="Z383" i="174"/>
  <c r="Z260" i="174"/>
  <c r="Z315" i="174"/>
  <c r="Z82" i="174"/>
  <c r="Z229" i="174"/>
  <c r="Z74" i="174"/>
  <c r="Z226" i="174"/>
  <c r="Z141" i="174"/>
  <c r="Z249" i="174"/>
  <c r="Z234" i="174"/>
  <c r="Z328" i="174"/>
  <c r="Z214" i="174"/>
  <c r="Z152" i="174"/>
  <c r="Z301" i="174"/>
  <c r="Z406" i="174"/>
  <c r="Z105" i="174"/>
  <c r="Z376" i="174"/>
  <c r="Z253" i="174"/>
  <c r="Z178" i="174"/>
  <c r="Z278" i="174"/>
  <c r="Z333" i="174"/>
  <c r="Z194" i="174"/>
  <c r="Z211" i="174"/>
  <c r="Z44" i="174"/>
  <c r="Z360" i="174"/>
  <c r="Z330" i="174"/>
  <c r="Z299" i="174"/>
  <c r="Z79" i="174"/>
  <c r="Z268" i="174"/>
  <c r="Z192" i="174"/>
  <c r="Z263" i="174"/>
  <c r="Z49" i="174"/>
  <c r="Z122" i="174"/>
  <c r="Z271" i="174"/>
  <c r="Z149" i="174"/>
  <c r="Z275" i="174"/>
  <c r="Z245" i="174"/>
  <c r="Z189" i="174"/>
  <c r="Z254" i="174"/>
  <c r="Z117" i="174"/>
  <c r="Z155" i="174"/>
  <c r="Z30" i="174"/>
  <c r="Z15" i="174"/>
  <c r="Z71" i="174"/>
  <c r="Z240" i="174"/>
  <c r="Z104" i="174"/>
  <c r="Z291" i="174"/>
  <c r="Z110" i="174"/>
  <c r="Z361" i="174"/>
  <c r="Z179" i="174"/>
  <c r="Z407" i="174"/>
  <c r="Z168" i="174"/>
  <c r="Z18" i="174"/>
  <c r="Z63" i="174"/>
  <c r="Z158" i="174"/>
  <c r="Z103" i="174"/>
  <c r="Z257" i="174"/>
  <c r="Z64" i="174"/>
  <c r="Z174" i="174"/>
  <c r="Z280" i="174"/>
  <c r="Z159" i="174"/>
  <c r="Z100" i="174"/>
  <c r="Z128" i="174"/>
  <c r="Z295" i="174"/>
  <c r="Z319" i="174"/>
  <c r="Z283" i="174"/>
  <c r="Z185" i="174"/>
  <c r="Z346" i="174"/>
  <c r="Z52" i="174"/>
  <c r="Z14" i="174"/>
  <c r="Z42" i="174"/>
  <c r="Z69" i="174"/>
  <c r="Z219" i="174"/>
  <c r="Z380" i="174"/>
  <c r="Z59" i="174"/>
  <c r="Z151" i="174"/>
  <c r="Z31" i="174"/>
  <c r="Z382" i="174"/>
  <c r="Z207" i="174"/>
  <c r="Z390" i="174"/>
  <c r="Z204" i="174"/>
  <c r="Z190" i="174"/>
  <c r="Z43" i="174"/>
  <c r="Z95" i="174"/>
  <c r="Z172" i="174"/>
  <c r="Z311" i="174"/>
  <c r="Z66" i="174"/>
  <c r="Z371" i="174"/>
  <c r="Z10" i="174"/>
  <c r="Z221" i="174"/>
  <c r="Z41" i="174"/>
  <c r="Z279" i="174"/>
  <c r="Z374" i="174"/>
  <c r="Z357" i="174"/>
  <c r="Z227" i="174"/>
  <c r="Z246" i="174"/>
  <c r="Z17" i="174"/>
  <c r="Z132" i="174"/>
  <c r="Z39" i="174"/>
  <c r="Z336" i="174"/>
  <c r="Z165" i="174"/>
  <c r="Z387" i="174"/>
  <c r="Z264" i="174"/>
  <c r="Z269" i="174"/>
  <c r="Z76" i="174"/>
  <c r="Z126" i="174"/>
  <c r="Z395" i="174"/>
  <c r="Z81" i="174"/>
  <c r="Z397" i="174"/>
  <c r="Z243" i="174"/>
  <c r="Z80" i="174"/>
  <c r="Z332" i="174"/>
  <c r="Z381" i="174"/>
  <c r="Z140" i="174"/>
  <c r="Z378" i="174"/>
  <c r="Z9" i="174"/>
  <c r="Z335" i="174"/>
  <c r="Z238" i="174"/>
  <c r="Z93" i="174"/>
  <c r="Z296" i="174"/>
  <c r="Z262" i="174"/>
  <c r="Z343" i="174"/>
  <c r="Z274" i="174"/>
  <c r="Z27" i="174"/>
  <c r="Z355" i="174"/>
  <c r="Z352" i="174"/>
  <c r="Z242" i="174"/>
  <c r="Z347" i="174"/>
  <c r="Z147" i="174"/>
  <c r="Z367" i="174"/>
  <c r="Z108" i="174"/>
  <c r="Z340" i="174"/>
  <c r="Z197" i="174"/>
  <c r="Z51" i="174"/>
  <c r="Z344" i="174"/>
  <c r="Z154" i="174"/>
  <c r="Z313" i="174"/>
  <c r="Z56" i="174"/>
  <c r="Z187" i="174"/>
  <c r="Z156" i="174"/>
  <c r="Z101" i="174"/>
  <c r="Z303" i="174"/>
  <c r="Z29" i="174"/>
  <c r="Z166" i="174"/>
  <c r="Z121" i="174"/>
  <c r="Z294" i="174"/>
  <c r="Z323" i="174"/>
  <c r="Z261" i="174"/>
  <c r="Z369" i="174"/>
  <c r="Z290" i="174"/>
  <c r="Z277" i="174"/>
  <c r="Z225" i="174"/>
  <c r="Z220" i="174"/>
  <c r="Z11" i="174"/>
  <c r="Z329" i="174"/>
  <c r="Z116" i="174"/>
  <c r="Z199" i="174"/>
  <c r="Z353" i="174"/>
  <c r="Z184" i="174"/>
  <c r="Z389" i="174"/>
  <c r="Z176" i="174"/>
  <c r="Z232" i="174"/>
  <c r="Z216" i="174"/>
  <c r="Z118" i="174"/>
  <c r="Z222" i="174"/>
  <c r="Z124" i="174"/>
  <c r="Z288" i="174"/>
  <c r="Z394" i="174"/>
  <c r="Z45" i="174"/>
  <c r="Z203" i="174"/>
  <c r="Z173" i="174"/>
  <c r="Z196" i="174"/>
  <c r="Z22" i="174"/>
  <c r="Z370" i="174"/>
  <c r="Z327" i="174"/>
  <c r="Z99" i="174"/>
  <c r="Z145" i="174"/>
  <c r="Z259" i="174"/>
  <c r="Z247" i="174"/>
  <c r="Z324" i="174"/>
  <c r="Z112" i="174"/>
  <c r="O41" i="133"/>
  <c r="P172" i="133"/>
  <c r="P77" i="133"/>
  <c r="P181" i="133"/>
  <c r="O186" i="133"/>
  <c r="O159" i="133"/>
  <c r="O121" i="133"/>
  <c r="P99" i="133"/>
  <c r="P111" i="133"/>
  <c r="O164" i="133"/>
  <c r="P167" i="133"/>
  <c r="P165" i="133"/>
  <c r="O120" i="133"/>
  <c r="P185" i="133"/>
  <c r="O157" i="133"/>
  <c r="O178" i="133"/>
  <c r="O167" i="133"/>
  <c r="P169" i="133"/>
  <c r="P132" i="133"/>
  <c r="P187" i="133"/>
  <c r="O191" i="133"/>
  <c r="P133" i="133"/>
  <c r="N376" i="174"/>
  <c r="N379" i="174"/>
  <c r="N245" i="174"/>
  <c r="N48" i="174"/>
  <c r="N174" i="174"/>
  <c r="N283" i="174"/>
  <c r="S378" i="149"/>
  <c r="F178" i="157"/>
  <c r="C134" i="157"/>
  <c r="F154" i="157"/>
  <c r="D178" i="157"/>
  <c r="F110" i="157"/>
  <c r="D116" i="174"/>
  <c r="F116" i="174" s="1"/>
  <c r="B186" i="157"/>
  <c r="E134" i="157"/>
  <c r="C166" i="157"/>
  <c r="B182" i="157"/>
  <c r="B190" i="157"/>
  <c r="B98" i="157"/>
  <c r="C82" i="157"/>
  <c r="D82" i="157" s="1"/>
  <c r="E82" i="157" s="1"/>
  <c r="D64" i="174"/>
  <c r="F64" i="174" s="1"/>
  <c r="P368" i="149"/>
  <c r="G217" i="149"/>
  <c r="L217" i="149" s="1"/>
  <c r="D236" i="174"/>
  <c r="F236" i="174" s="1"/>
  <c r="E336" i="174"/>
  <c r="E186" i="157"/>
  <c r="P155" i="149"/>
  <c r="P207" i="149"/>
  <c r="O328" i="149"/>
  <c r="Q328" i="149"/>
  <c r="D166" i="157"/>
  <c r="E15" i="132"/>
  <c r="R185" i="132"/>
  <c r="S45" i="133"/>
  <c r="S81" i="183"/>
  <c r="S63" i="183"/>
  <c r="C54" i="157"/>
  <c r="F54" i="157" s="1"/>
  <c r="C106" i="157"/>
  <c r="F106" i="157" s="1"/>
  <c r="B166" i="157"/>
  <c r="D190" i="157"/>
  <c r="G362" i="149"/>
  <c r="L362" i="149"/>
  <c r="S362" i="149"/>
  <c r="F186" i="157"/>
  <c r="P332" i="149"/>
  <c r="G366" i="149"/>
  <c r="L366" i="149"/>
  <c r="S366" i="149" s="1"/>
  <c r="F190" i="157"/>
  <c r="O163" i="149"/>
  <c r="Q163" i="149"/>
  <c r="H221" i="149"/>
  <c r="M221" i="149"/>
  <c r="S221" i="149" s="1"/>
  <c r="D160" i="174"/>
  <c r="F160" i="174" s="1"/>
  <c r="C74" i="157"/>
  <c r="F74" i="157" s="1"/>
  <c r="O152" i="132"/>
  <c r="B178" i="157"/>
  <c r="C18" i="157"/>
  <c r="D18" i="157"/>
  <c r="E18" i="157" s="1"/>
  <c r="C182" i="157"/>
  <c r="C186" i="157"/>
  <c r="O356" i="149"/>
  <c r="Q356" i="149" s="1"/>
  <c r="D208" i="174"/>
  <c r="F208" i="174" s="1"/>
  <c r="H197" i="149"/>
  <c r="M197" i="149"/>
  <c r="S197" i="149" s="1"/>
  <c r="V203" i="133"/>
  <c r="R76" i="183"/>
  <c r="R54" i="183"/>
  <c r="R50" i="183"/>
  <c r="B15" i="157"/>
  <c r="N15" i="183"/>
  <c r="F15" i="183"/>
  <c r="K15" i="183"/>
  <c r="O15" i="183"/>
  <c r="V15" i="132"/>
  <c r="E15" i="149"/>
  <c r="J15" i="149" s="1"/>
  <c r="N15" i="149" s="1"/>
  <c r="F15" i="149"/>
  <c r="K15" i="149" s="1"/>
  <c r="X65" i="132"/>
  <c r="Y27" i="132"/>
  <c r="X135" i="132"/>
  <c r="X161" i="132"/>
  <c r="X46" i="132"/>
  <c r="X98" i="132"/>
  <c r="X178" i="132"/>
  <c r="Y37" i="132"/>
  <c r="Y172" i="132"/>
  <c r="X37" i="132"/>
  <c r="X157" i="132"/>
  <c r="Y194" i="132"/>
  <c r="X125" i="132"/>
  <c r="Y81" i="132"/>
  <c r="X105" i="132"/>
  <c r="Y206" i="132"/>
  <c r="X165" i="132"/>
  <c r="X184" i="132"/>
  <c r="X43" i="132"/>
  <c r="Y190" i="132"/>
  <c r="X41" i="132"/>
  <c r="X162" i="132"/>
  <c r="Y119" i="133"/>
  <c r="Y25" i="133"/>
  <c r="Y131" i="133"/>
  <c r="Y65" i="133"/>
  <c r="Y202" i="133"/>
  <c r="Y137" i="133"/>
  <c r="X109" i="133"/>
  <c r="X121" i="133"/>
  <c r="Y129" i="133"/>
  <c r="X134" i="133"/>
  <c r="Y40" i="133"/>
  <c r="Y79" i="133"/>
  <c r="Y21" i="133"/>
  <c r="Y165" i="133"/>
  <c r="X90" i="133"/>
  <c r="X186" i="133"/>
  <c r="X103" i="133"/>
  <c r="X114" i="133"/>
  <c r="Y53" i="133"/>
  <c r="X162" i="133"/>
  <c r="X16" i="133"/>
  <c r="X181" i="133"/>
  <c r="Y186" i="133"/>
  <c r="X86" i="133"/>
  <c r="X70" i="133"/>
  <c r="X23" i="133"/>
  <c r="Y102" i="133"/>
  <c r="Y195" i="133"/>
  <c r="X203" i="133"/>
  <c r="Y127" i="133"/>
  <c r="Y86" i="133"/>
  <c r="X73" i="133"/>
  <c r="X106" i="133"/>
  <c r="X102" i="133"/>
  <c r="X67" i="133"/>
  <c r="Y170" i="133"/>
  <c r="Y9" i="133"/>
  <c r="X111" i="133"/>
  <c r="X207" i="133"/>
  <c r="X128" i="133"/>
  <c r="Y63" i="133"/>
  <c r="X201" i="133"/>
  <c r="Y169" i="133"/>
  <c r="Y140" i="133"/>
  <c r="X88" i="133"/>
  <c r="Y110" i="133"/>
  <c r="Y77" i="133"/>
  <c r="Y95" i="133"/>
  <c r="Y205" i="133"/>
  <c r="Y153" i="133"/>
  <c r="Y130" i="133"/>
  <c r="X195" i="133"/>
  <c r="Y144" i="133"/>
  <c r="X192" i="133"/>
  <c r="X155" i="133"/>
  <c r="X76" i="133"/>
  <c r="X163" i="133"/>
  <c r="X49" i="133"/>
  <c r="X151" i="133"/>
  <c r="X175" i="133"/>
  <c r="Y184" i="133"/>
  <c r="Y30" i="133"/>
  <c r="Y180" i="133"/>
  <c r="X204" i="133"/>
  <c r="Y109" i="133"/>
  <c r="Y183" i="133"/>
  <c r="X148" i="133"/>
  <c r="X152" i="133"/>
  <c r="Y177" i="133"/>
  <c r="X83" i="133"/>
  <c r="X81" i="133"/>
  <c r="X190" i="133"/>
  <c r="X124" i="133"/>
  <c r="Y176" i="133"/>
  <c r="Y43" i="133"/>
  <c r="Y152" i="133"/>
  <c r="Y139" i="133"/>
  <c r="Y18" i="133"/>
  <c r="X184" i="133"/>
  <c r="X85" i="133"/>
  <c r="Y71" i="133"/>
  <c r="X37" i="133"/>
  <c r="Y50" i="133"/>
  <c r="Y27" i="133"/>
  <c r="Y190" i="133"/>
  <c r="X66" i="133"/>
  <c r="Y203" i="133"/>
  <c r="X52" i="133"/>
  <c r="Y123" i="133"/>
  <c r="Y89" i="133"/>
  <c r="X60" i="133"/>
  <c r="Y10" i="133"/>
  <c r="Y37" i="133"/>
  <c r="X125" i="133"/>
  <c r="Y22" i="133"/>
  <c r="Y67" i="133"/>
  <c r="X205" i="133"/>
  <c r="Y28" i="133"/>
  <c r="X41" i="133"/>
  <c r="Y193" i="133"/>
  <c r="Y116" i="133"/>
  <c r="Y185" i="133"/>
  <c r="X68" i="133"/>
  <c r="Y44" i="133"/>
  <c r="Y46" i="133"/>
  <c r="Y112" i="133"/>
  <c r="Y48" i="133"/>
  <c r="X65" i="133"/>
  <c r="Y141" i="133"/>
  <c r="X61" i="133"/>
  <c r="X197" i="133"/>
  <c r="X116" i="133"/>
  <c r="Y175" i="133"/>
  <c r="Y52" i="133"/>
  <c r="Y118" i="133"/>
  <c r="Y16" i="133"/>
  <c r="Y101" i="133"/>
  <c r="X34" i="133"/>
  <c r="Y154" i="133"/>
  <c r="X50" i="133"/>
  <c r="Y82" i="133"/>
  <c r="X170" i="133"/>
  <c r="X154" i="133"/>
  <c r="X95" i="133"/>
  <c r="Y33" i="133"/>
  <c r="X191" i="133"/>
  <c r="X166" i="133"/>
  <c r="X167" i="133"/>
  <c r="X193" i="133"/>
  <c r="X132" i="133"/>
  <c r="X79" i="133"/>
  <c r="X77" i="133"/>
  <c r="X31" i="133"/>
  <c r="Y12" i="133"/>
  <c r="Y81" i="133"/>
  <c r="X84" i="133"/>
  <c r="X147" i="133"/>
  <c r="X46" i="133"/>
  <c r="Y181" i="133"/>
  <c r="Y32" i="133"/>
  <c r="X58" i="133"/>
  <c r="X189" i="133"/>
  <c r="X43" i="133"/>
  <c r="X29" i="133"/>
  <c r="Y163" i="133"/>
  <c r="X105" i="133"/>
  <c r="Y68" i="133"/>
  <c r="Y128" i="133"/>
  <c r="X14" i="133"/>
  <c r="Y62" i="133"/>
  <c r="Y83" i="133"/>
  <c r="Y207" i="133"/>
  <c r="X179" i="133"/>
  <c r="Y149" i="133"/>
  <c r="X38" i="133"/>
  <c r="Y54" i="133"/>
  <c r="X96" i="133"/>
  <c r="Y156" i="133"/>
  <c r="X99" i="133"/>
  <c r="Y73" i="133"/>
  <c r="Y178" i="133"/>
  <c r="Y187" i="133"/>
  <c r="Y147" i="133"/>
  <c r="Y60" i="133"/>
  <c r="Y106" i="133"/>
  <c r="X17" i="133"/>
  <c r="Y145" i="133"/>
  <c r="X44" i="133"/>
  <c r="X118" i="133"/>
  <c r="Y179" i="133"/>
  <c r="Y155" i="133"/>
  <c r="Y70" i="133"/>
  <c r="Y124" i="133"/>
  <c r="Y111" i="133"/>
  <c r="Y100" i="133"/>
  <c r="X157" i="133"/>
  <c r="Y78" i="133"/>
  <c r="Y158" i="133"/>
  <c r="Y196" i="133"/>
  <c r="X13" i="133"/>
  <c r="Y31" i="133"/>
  <c r="Y45" i="133"/>
  <c r="X127" i="133"/>
  <c r="Y125" i="133"/>
  <c r="Y121" i="133"/>
  <c r="X80" i="133"/>
  <c r="X63" i="133"/>
  <c r="X206" i="133"/>
  <c r="X45" i="133"/>
  <c r="X74" i="133"/>
  <c r="X59" i="133"/>
  <c r="Y122" i="133"/>
  <c r="X135" i="133"/>
  <c r="Y39" i="133"/>
  <c r="Y38" i="133"/>
  <c r="X69" i="133"/>
  <c r="X28" i="133"/>
  <c r="Y157" i="133"/>
  <c r="Y55" i="133"/>
  <c r="Y76" i="133"/>
  <c r="Y138" i="133"/>
  <c r="X196" i="133"/>
  <c r="X72" i="133"/>
  <c r="X108" i="133"/>
  <c r="Y11" i="133"/>
  <c r="X122" i="133"/>
  <c r="X141" i="133"/>
  <c r="Y58" i="133"/>
  <c r="X120" i="133"/>
  <c r="X187" i="133"/>
  <c r="Y84" i="133"/>
  <c r="X87" i="133"/>
  <c r="X21" i="133"/>
  <c r="Y148" i="133"/>
  <c r="Y36" i="133"/>
  <c r="Y108" i="133"/>
  <c r="X54" i="133"/>
  <c r="X55" i="133"/>
  <c r="X48" i="133"/>
  <c r="Y136" i="133"/>
  <c r="Y117" i="133"/>
  <c r="X26" i="133"/>
  <c r="X136" i="133"/>
  <c r="Y98" i="133"/>
  <c r="Y191" i="133"/>
  <c r="Y47" i="133"/>
  <c r="X112" i="133"/>
  <c r="X130" i="133"/>
  <c r="Y143" i="133"/>
  <c r="Y35" i="133"/>
  <c r="X119" i="133"/>
  <c r="Y72" i="133"/>
  <c r="X173" i="133"/>
  <c r="X91" i="133"/>
  <c r="X123" i="133"/>
  <c r="X146" i="133"/>
  <c r="X9" i="133"/>
  <c r="Y56" i="133"/>
  <c r="Y194" i="133"/>
  <c r="X40" i="133"/>
  <c r="X8" i="133"/>
  <c r="X149" i="133"/>
  <c r="Y164" i="133"/>
  <c r="X161" i="133"/>
  <c r="X100" i="133"/>
  <c r="Y85" i="133"/>
  <c r="Y80" i="133"/>
  <c r="X89" i="133"/>
  <c r="Y188" i="133"/>
  <c r="X153" i="133"/>
  <c r="X92" i="133"/>
  <c r="Y199" i="133"/>
  <c r="Y15" i="133"/>
  <c r="Y74" i="133"/>
  <c r="X97" i="133"/>
  <c r="Y198" i="133"/>
  <c r="Y174" i="133"/>
  <c r="Y94" i="133"/>
  <c r="Y92" i="133"/>
  <c r="Y107" i="133"/>
  <c r="X171" i="133"/>
  <c r="Y96" i="133"/>
  <c r="X25" i="133"/>
  <c r="Y189" i="133"/>
  <c r="X180" i="133"/>
  <c r="Y41" i="133"/>
  <c r="Y126" i="133"/>
  <c r="Y133" i="133"/>
  <c r="X158" i="133"/>
  <c r="X131" i="133"/>
  <c r="X178" i="133"/>
  <c r="Y91" i="133"/>
  <c r="X35" i="133"/>
  <c r="Y204" i="133"/>
  <c r="Y51" i="133"/>
  <c r="Y173" i="133"/>
  <c r="X33" i="133"/>
  <c r="X115" i="133"/>
  <c r="Y105" i="133"/>
  <c r="Y104" i="133"/>
  <c r="Y87" i="133"/>
  <c r="Y162" i="133"/>
  <c r="X182" i="133"/>
  <c r="Y24" i="133"/>
  <c r="Y75" i="133"/>
  <c r="Y160" i="133"/>
  <c r="Y13" i="133"/>
  <c r="X185" i="133"/>
  <c r="Y64" i="133"/>
  <c r="X93" i="133"/>
  <c r="X188" i="133"/>
  <c r="Y26" i="133"/>
  <c r="Y61" i="133"/>
  <c r="Y99" i="133"/>
  <c r="Y115" i="133"/>
  <c r="X10" i="133"/>
  <c r="X165" i="133"/>
  <c r="Y93" i="133"/>
  <c r="Y8" i="133"/>
  <c r="X194" i="133"/>
  <c r="Y135" i="133"/>
  <c r="X139" i="133"/>
  <c r="X32" i="133"/>
  <c r="X19" i="133"/>
  <c r="X168" i="133"/>
  <c r="X27" i="133"/>
  <c r="X94" i="133"/>
  <c r="Y17" i="133"/>
  <c r="Y42" i="133"/>
  <c r="X160" i="133"/>
  <c r="X18" i="133"/>
  <c r="X202" i="133"/>
  <c r="X117" i="133"/>
  <c r="Y161" i="133"/>
  <c r="U168" i="133"/>
  <c r="R175" i="132"/>
  <c r="R34" i="132"/>
  <c r="S87" i="132"/>
  <c r="R158" i="133"/>
  <c r="S103" i="133"/>
  <c r="S93" i="132"/>
  <c r="S30" i="132"/>
  <c r="T80" i="174"/>
  <c r="R26" i="132"/>
  <c r="R85" i="132"/>
  <c r="R115" i="132"/>
  <c r="O9" i="133"/>
  <c r="P73" i="133"/>
  <c r="O102" i="133"/>
  <c r="O31" i="133"/>
  <c r="P96" i="132"/>
  <c r="O188" i="133"/>
  <c r="P130" i="133"/>
  <c r="P79" i="133"/>
  <c r="P80" i="133"/>
  <c r="P59" i="133"/>
  <c r="P161" i="133"/>
  <c r="O129" i="133"/>
  <c r="P121" i="133"/>
  <c r="O34" i="133"/>
  <c r="O66" i="133"/>
  <c r="O123" i="133"/>
  <c r="O134" i="133"/>
  <c r="O38" i="133"/>
  <c r="P109" i="133"/>
  <c r="P65" i="133"/>
  <c r="P131" i="133"/>
  <c r="O10" i="133"/>
  <c r="O182" i="133"/>
  <c r="P189" i="133"/>
  <c r="P40" i="133"/>
  <c r="P12" i="133"/>
  <c r="O63" i="133"/>
  <c r="O27" i="133"/>
  <c r="P54" i="133"/>
  <c r="P115" i="133"/>
  <c r="P54" i="132"/>
  <c r="P80" i="132"/>
  <c r="P91" i="133"/>
  <c r="P102" i="133"/>
  <c r="O33" i="133"/>
  <c r="P142" i="133"/>
  <c r="P170" i="133"/>
  <c r="P179" i="132"/>
  <c r="P168" i="133"/>
  <c r="P179" i="133"/>
  <c r="O23" i="133"/>
  <c r="O190" i="133"/>
  <c r="O125" i="133"/>
  <c r="P207" i="133"/>
  <c r="O54" i="133"/>
  <c r="O131" i="133"/>
  <c r="P162" i="133"/>
  <c r="O126" i="133"/>
  <c r="P13" i="133"/>
  <c r="O82" i="133"/>
  <c r="P199" i="133"/>
  <c r="P198" i="133"/>
  <c r="O16" i="133"/>
  <c r="P83" i="133"/>
  <c r="O12" i="133"/>
  <c r="O110" i="133"/>
  <c r="P38" i="133"/>
  <c r="O92" i="133"/>
  <c r="P100" i="133"/>
  <c r="P107" i="133"/>
  <c r="O130" i="133"/>
  <c r="P125" i="133"/>
  <c r="P70" i="133"/>
  <c r="P33" i="132"/>
  <c r="P186" i="132"/>
  <c r="P171" i="133"/>
  <c r="O171" i="132"/>
  <c r="P58" i="132"/>
  <c r="O10" i="132"/>
  <c r="P126" i="133"/>
  <c r="O68" i="133"/>
  <c r="P62" i="133"/>
  <c r="O151" i="132"/>
  <c r="O52" i="133"/>
  <c r="O203" i="133"/>
  <c r="P157" i="133"/>
  <c r="P203" i="133"/>
  <c r="O206" i="133"/>
  <c r="P86" i="133"/>
  <c r="P176" i="133"/>
  <c r="P101" i="133"/>
  <c r="P32" i="133"/>
  <c r="P20" i="133"/>
  <c r="P49" i="133"/>
  <c r="P153" i="133"/>
  <c r="O177" i="133"/>
  <c r="O189" i="133"/>
  <c r="P177" i="133"/>
  <c r="O176" i="133"/>
  <c r="O14" i="133"/>
  <c r="O147" i="133"/>
  <c r="P18" i="133"/>
  <c r="O156" i="133"/>
  <c r="P118" i="133"/>
  <c r="P140" i="133"/>
  <c r="P196" i="133"/>
  <c r="O75" i="133"/>
  <c r="O83" i="132"/>
  <c r="O117" i="132"/>
  <c r="O51" i="132"/>
  <c r="S342" i="149"/>
  <c r="E374" i="174"/>
  <c r="E378" i="174"/>
  <c r="D394" i="174"/>
  <c r="F394" i="174" s="1"/>
  <c r="E179" i="132"/>
  <c r="E366" i="174"/>
  <c r="P402" i="149"/>
  <c r="O402" i="149"/>
  <c r="Q402" i="149"/>
  <c r="E399" i="149"/>
  <c r="J399" i="149"/>
  <c r="F399" i="149"/>
  <c r="K399" i="149"/>
  <c r="D387" i="149"/>
  <c r="F387" i="149"/>
  <c r="K387" i="149" s="1"/>
  <c r="E303" i="149"/>
  <c r="J303" i="149" s="1"/>
  <c r="N303" i="149" s="1"/>
  <c r="F303" i="149"/>
  <c r="K303" i="149"/>
  <c r="D291" i="149"/>
  <c r="E291" i="149"/>
  <c r="J291" i="149"/>
  <c r="G284" i="149"/>
  <c r="L284" i="149"/>
  <c r="H284" i="149"/>
  <c r="M284" i="149"/>
  <c r="O262" i="149"/>
  <c r="Q262" i="149"/>
  <c r="P262" i="149"/>
  <c r="G203" i="149"/>
  <c r="L203" i="149" s="1"/>
  <c r="H203" i="149"/>
  <c r="M203" i="149" s="1"/>
  <c r="H87" i="149"/>
  <c r="M87" i="149"/>
  <c r="G87" i="149"/>
  <c r="L87" i="149"/>
  <c r="D74" i="149"/>
  <c r="E74" i="149"/>
  <c r="J74" i="149"/>
  <c r="F42" i="149"/>
  <c r="K42" i="149"/>
  <c r="E42" i="149"/>
  <c r="J42" i="149"/>
  <c r="D386" i="174"/>
  <c r="F386" i="174" s="1"/>
  <c r="F84" i="132"/>
  <c r="E168" i="174"/>
  <c r="E370" i="174"/>
  <c r="D370" i="174"/>
  <c r="F370" i="174" s="1"/>
  <c r="E304" i="174"/>
  <c r="D304" i="174"/>
  <c r="F304" i="174" s="1"/>
  <c r="E200" i="174"/>
  <c r="D200" i="174"/>
  <c r="F200" i="174" s="1"/>
  <c r="E119" i="132"/>
  <c r="F119" i="132"/>
  <c r="E68" i="132"/>
  <c r="F68" i="132"/>
  <c r="E192" i="174"/>
  <c r="F99" i="132"/>
  <c r="E60" i="132"/>
  <c r="D332" i="174"/>
  <c r="F332" i="174" s="1"/>
  <c r="J88" i="183"/>
  <c r="N84" i="183"/>
  <c r="N80" i="183"/>
  <c r="D87" i="183"/>
  <c r="D83" i="183"/>
  <c r="D79" i="183"/>
  <c r="U79" i="183" s="1"/>
  <c r="AZ79" i="183" s="1"/>
  <c r="D75" i="183"/>
  <c r="H63" i="183"/>
  <c r="L59" i="183"/>
  <c r="N58" i="183"/>
  <c r="L65" i="183"/>
  <c r="N66" i="183"/>
  <c r="N14" i="183"/>
  <c r="AO8" i="183"/>
  <c r="N16" i="174"/>
  <c r="V65" i="132"/>
  <c r="N60" i="183"/>
  <c r="D85" i="183"/>
  <c r="D81" i="183"/>
  <c r="D77" i="183"/>
  <c r="D73" i="183"/>
  <c r="D69" i="183"/>
  <c r="F86" i="183"/>
  <c r="F82" i="183"/>
  <c r="F78" i="183"/>
  <c r="F74" i="183"/>
  <c r="F70" i="183"/>
  <c r="N88" i="183"/>
  <c r="H87" i="183"/>
  <c r="H83" i="183"/>
  <c r="H79" i="183"/>
  <c r="H75" i="183"/>
  <c r="H71" i="183"/>
  <c r="H67" i="183"/>
  <c r="P31" i="183"/>
  <c r="N26" i="183"/>
  <c r="N22" i="183"/>
  <c r="N18" i="183"/>
  <c r="J26" i="183"/>
  <c r="D63" i="183"/>
  <c r="F56" i="183"/>
  <c r="F44" i="183"/>
  <c r="F36" i="183"/>
  <c r="H51" i="183"/>
  <c r="H35" i="183"/>
  <c r="L49" i="183"/>
  <c r="H45" i="183"/>
  <c r="D65" i="183"/>
  <c r="U65" i="183" s="1"/>
  <c r="AZ65" i="183" s="1"/>
  <c r="P86" i="183"/>
  <c r="P70" i="183"/>
  <c r="R53" i="183"/>
  <c r="R49" i="183"/>
  <c r="G14" i="184"/>
  <c r="I14" i="184"/>
  <c r="E14" i="174"/>
  <c r="G14" i="183"/>
  <c r="C14" i="185"/>
  <c r="O14" i="183"/>
  <c r="K14" i="183"/>
  <c r="X12" i="133"/>
  <c r="U60" i="132"/>
  <c r="R205" i="133"/>
  <c r="R45" i="133"/>
  <c r="N314" i="174"/>
  <c r="N243" i="174"/>
  <c r="N255" i="174"/>
  <c r="N294" i="174"/>
  <c r="N370" i="174"/>
  <c r="N202" i="174"/>
  <c r="N179" i="174"/>
  <c r="N107" i="174"/>
  <c r="N129" i="174"/>
  <c r="N398" i="174"/>
  <c r="N46" i="174"/>
  <c r="N155" i="174"/>
  <c r="N407" i="174"/>
  <c r="N170" i="174"/>
  <c r="N304" i="174"/>
  <c r="N270" i="174"/>
  <c r="N84" i="174"/>
  <c r="N200" i="174"/>
  <c r="N313" i="174"/>
  <c r="N140" i="174"/>
  <c r="N194" i="174"/>
  <c r="N38" i="174"/>
  <c r="N190" i="174"/>
  <c r="N101" i="174"/>
  <c r="U51" i="183"/>
  <c r="AZ51" i="183" s="1"/>
  <c r="V51" i="183"/>
  <c r="U82" i="183"/>
  <c r="AZ82" i="183" s="1"/>
  <c r="V82" i="183"/>
  <c r="Q141" i="149"/>
  <c r="S211" i="149"/>
  <c r="E402" i="174"/>
  <c r="E156" i="174"/>
  <c r="G281" i="149"/>
  <c r="L281" i="149"/>
  <c r="H281" i="149"/>
  <c r="M281" i="149" s="1"/>
  <c r="H277" i="149"/>
  <c r="M277" i="149" s="1"/>
  <c r="N277" i="149" s="1"/>
  <c r="G277" i="149"/>
  <c r="L277" i="149"/>
  <c r="D272" i="149"/>
  <c r="F272" i="149"/>
  <c r="K272" i="149" s="1"/>
  <c r="P267" i="149"/>
  <c r="O267" i="149"/>
  <c r="Q267" i="149"/>
  <c r="F260" i="149"/>
  <c r="K260" i="149"/>
  <c r="E260" i="149"/>
  <c r="J260" i="149"/>
  <c r="F256" i="149"/>
  <c r="K256" i="149" s="1"/>
  <c r="E256" i="149"/>
  <c r="J256" i="149" s="1"/>
  <c r="R256" i="149" s="1"/>
  <c r="E252" i="149"/>
  <c r="J252" i="149"/>
  <c r="D252" i="149"/>
  <c r="D244" i="149"/>
  <c r="F244" i="149"/>
  <c r="K244" i="149"/>
  <c r="O243" i="149"/>
  <c r="Q243" i="149"/>
  <c r="P243" i="149"/>
  <c r="E235" i="149"/>
  <c r="J235" i="149" s="1"/>
  <c r="D235" i="149"/>
  <c r="F235" i="149"/>
  <c r="K235" i="149" s="1"/>
  <c r="H232" i="149"/>
  <c r="M232" i="149" s="1"/>
  <c r="S232" i="149" s="1"/>
  <c r="G232" i="149"/>
  <c r="L232" i="149"/>
  <c r="O226" i="149"/>
  <c r="Q226" i="149"/>
  <c r="P226" i="149"/>
  <c r="E223" i="149"/>
  <c r="J223" i="149" s="1"/>
  <c r="F223" i="149"/>
  <c r="K223" i="149" s="1"/>
  <c r="P222" i="149"/>
  <c r="O222" i="149"/>
  <c r="Q222" i="149"/>
  <c r="P210" i="149"/>
  <c r="O210" i="149"/>
  <c r="Q210" i="149"/>
  <c r="G208" i="149"/>
  <c r="L208" i="149"/>
  <c r="H208" i="149"/>
  <c r="M208" i="149" s="1"/>
  <c r="S208" i="149" s="1"/>
  <c r="F207" i="149"/>
  <c r="K207" i="149" s="1"/>
  <c r="D207" i="149"/>
  <c r="E207" i="149"/>
  <c r="J207" i="149"/>
  <c r="D308" i="174"/>
  <c r="F308" i="174" s="1"/>
  <c r="D128" i="174"/>
  <c r="F128" i="174" s="1"/>
  <c r="X143" i="133"/>
  <c r="X30" i="133"/>
  <c r="Y97" i="133"/>
  <c r="X98" i="133"/>
  <c r="X129" i="133"/>
  <c r="X145" i="133"/>
  <c r="X104" i="133"/>
  <c r="G390" i="149"/>
  <c r="L390" i="149" s="1"/>
  <c r="H390" i="149"/>
  <c r="M390" i="149" s="1"/>
  <c r="G386" i="149"/>
  <c r="L386" i="149" s="1"/>
  <c r="N386" i="149" s="1"/>
  <c r="H386" i="149"/>
  <c r="M386" i="149" s="1"/>
  <c r="O376" i="149"/>
  <c r="Q376" i="149" s="1"/>
  <c r="P376" i="149"/>
  <c r="H370" i="149"/>
  <c r="M370" i="149" s="1"/>
  <c r="G370" i="149"/>
  <c r="L370" i="149" s="1"/>
  <c r="P360" i="149"/>
  <c r="O360" i="149"/>
  <c r="Q360" i="149" s="1"/>
  <c r="D353" i="149"/>
  <c r="E353" i="149"/>
  <c r="J353" i="149"/>
  <c r="O340" i="149"/>
  <c r="Q340" i="149"/>
  <c r="P340" i="149"/>
  <c r="H338" i="149"/>
  <c r="M338" i="149" s="1"/>
  <c r="G338" i="149"/>
  <c r="L338" i="149" s="1"/>
  <c r="S338" i="149" s="1"/>
  <c r="G334" i="149"/>
  <c r="L334" i="149"/>
  <c r="H334" i="149"/>
  <c r="M334" i="149"/>
  <c r="G306" i="149"/>
  <c r="L306" i="149" s="1"/>
  <c r="H306" i="149"/>
  <c r="M306" i="149" s="1"/>
  <c r="D297" i="149"/>
  <c r="E297" i="149"/>
  <c r="J297" i="149"/>
  <c r="P296" i="149"/>
  <c r="O296" i="149"/>
  <c r="Q296" i="149" s="1"/>
  <c r="P292" i="149"/>
  <c r="O292" i="149"/>
  <c r="Q292" i="149" s="1"/>
  <c r="G290" i="149"/>
  <c r="L290" i="149" s="1"/>
  <c r="S290" i="149" s="1"/>
  <c r="H290" i="149"/>
  <c r="M290" i="149"/>
  <c r="H286" i="149"/>
  <c r="M286" i="149"/>
  <c r="G286" i="149"/>
  <c r="L286" i="149"/>
  <c r="E285" i="149"/>
  <c r="J285" i="149"/>
  <c r="F285" i="149"/>
  <c r="K285" i="149"/>
  <c r="C97" i="157"/>
  <c r="F97" i="157" s="1"/>
  <c r="D77" i="157"/>
  <c r="E77" i="157"/>
  <c r="F77" i="157"/>
  <c r="B66" i="157"/>
  <c r="C66" i="157"/>
  <c r="F66" i="157" s="1"/>
  <c r="C58" i="157"/>
  <c r="D58" i="157" s="1"/>
  <c r="E58" i="157" s="1"/>
  <c r="E390" i="174"/>
  <c r="D390" i="174"/>
  <c r="F390" i="174" s="1"/>
  <c r="E352" i="174"/>
  <c r="D352" i="174"/>
  <c r="F352" i="174" s="1"/>
  <c r="D340" i="174"/>
  <c r="F340" i="174" s="1"/>
  <c r="E340" i="174"/>
  <c r="D328" i="174"/>
  <c r="F328" i="174" s="1"/>
  <c r="E328" i="174"/>
  <c r="E320" i="174"/>
  <c r="D320" i="174"/>
  <c r="F320" i="174" s="1"/>
  <c r="E316" i="174"/>
  <c r="D316" i="174"/>
  <c r="F316" i="174" s="1"/>
  <c r="E300" i="174"/>
  <c r="D300" i="174"/>
  <c r="F300" i="174" s="1"/>
  <c r="D268" i="174"/>
  <c r="F268" i="174" s="1"/>
  <c r="E268" i="174"/>
  <c r="D260" i="174"/>
  <c r="F260" i="174" s="1"/>
  <c r="E260" i="174"/>
  <c r="D248" i="174"/>
  <c r="F248" i="174" s="1"/>
  <c r="E248" i="174"/>
  <c r="D244" i="174"/>
  <c r="F244" i="174" s="1"/>
  <c r="E244" i="174"/>
  <c r="D240" i="174"/>
  <c r="F240" i="174" s="1"/>
  <c r="E240" i="174"/>
  <c r="D232" i="174"/>
  <c r="F232" i="174" s="1"/>
  <c r="E232" i="174"/>
  <c r="E224" i="174"/>
  <c r="D224" i="174"/>
  <c r="F224" i="174" s="1"/>
  <c r="D220" i="174"/>
  <c r="F220" i="174" s="1"/>
  <c r="E220" i="174"/>
  <c r="D216" i="174"/>
  <c r="F216" i="174" s="1"/>
  <c r="E216" i="174"/>
  <c r="D204" i="174"/>
  <c r="F204" i="174" s="1"/>
  <c r="E204" i="174"/>
  <c r="D176" i="174"/>
  <c r="F176" i="174" s="1"/>
  <c r="E176" i="174"/>
  <c r="E172" i="174"/>
  <c r="D172" i="174"/>
  <c r="F172" i="174" s="1"/>
  <c r="D164" i="174"/>
  <c r="F164" i="174" s="1"/>
  <c r="E164" i="174"/>
  <c r="E148" i="174"/>
  <c r="D148" i="174"/>
  <c r="F148" i="174" s="1"/>
  <c r="E144" i="174"/>
  <c r="D144" i="174"/>
  <c r="F144" i="174" s="1"/>
  <c r="E136" i="174"/>
  <c r="D136" i="174"/>
  <c r="F136" i="174" s="1"/>
  <c r="D132" i="174"/>
  <c r="F132" i="174"/>
  <c r="E132" i="174"/>
  <c r="D84" i="174"/>
  <c r="F84" i="174" s="1"/>
  <c r="D76" i="174"/>
  <c r="F76" i="174" s="1"/>
  <c r="D72" i="174"/>
  <c r="F72" i="174" s="1"/>
  <c r="D68" i="174"/>
  <c r="F68" i="174" s="1"/>
  <c r="D48" i="174"/>
  <c r="F48" i="174" s="1"/>
  <c r="E195" i="132"/>
  <c r="F195" i="132"/>
  <c r="E191" i="132"/>
  <c r="F191" i="132"/>
  <c r="E183" i="132"/>
  <c r="F183" i="132"/>
  <c r="E171" i="132"/>
  <c r="F171" i="132"/>
  <c r="F163" i="132"/>
  <c r="E163" i="132"/>
  <c r="F155" i="132"/>
  <c r="E155" i="132"/>
  <c r="F139" i="132"/>
  <c r="E139" i="132"/>
  <c r="F135" i="132"/>
  <c r="E135" i="132"/>
  <c r="F131" i="132"/>
  <c r="E131" i="132"/>
  <c r="F111" i="132"/>
  <c r="E111" i="132"/>
  <c r="E107" i="132"/>
  <c r="F107" i="132"/>
  <c r="E103" i="132"/>
  <c r="F103" i="132"/>
  <c r="F95" i="132"/>
  <c r="E95" i="132"/>
  <c r="E91" i="132"/>
  <c r="F91" i="132"/>
  <c r="F72" i="132"/>
  <c r="E72" i="132"/>
  <c r="E52" i="132"/>
  <c r="F52" i="132"/>
  <c r="E48" i="132"/>
  <c r="F48" i="132"/>
  <c r="F44" i="132"/>
  <c r="E44" i="132"/>
  <c r="E40" i="132"/>
  <c r="F40" i="132"/>
  <c r="F36" i="132"/>
  <c r="E36" i="132"/>
  <c r="F28" i="132"/>
  <c r="E28" i="132"/>
  <c r="F24" i="132"/>
  <c r="E24" i="132"/>
  <c r="E20" i="132"/>
  <c r="F20" i="132"/>
  <c r="Y44" i="132"/>
  <c r="E10" i="132"/>
  <c r="R10" i="132"/>
  <c r="R13" i="183"/>
  <c r="T71" i="174"/>
  <c r="O163" i="132"/>
  <c r="I13" i="184"/>
  <c r="C13" i="185"/>
  <c r="P13" i="149"/>
  <c r="H13" i="149"/>
  <c r="M13" i="149"/>
  <c r="F13" i="149"/>
  <c r="K13" i="149"/>
  <c r="S137" i="133"/>
  <c r="R173" i="133"/>
  <c r="S143" i="133"/>
  <c r="T109" i="174"/>
  <c r="T332" i="174"/>
  <c r="T258" i="174"/>
  <c r="T265" i="174"/>
  <c r="T60" i="174"/>
  <c r="T370" i="174"/>
  <c r="T336" i="174"/>
  <c r="T14" i="174"/>
  <c r="T360" i="174"/>
  <c r="T128" i="174"/>
  <c r="T43" i="174"/>
  <c r="T291" i="174"/>
  <c r="T103" i="174"/>
  <c r="T50" i="174"/>
  <c r="T377" i="174"/>
  <c r="T172" i="174"/>
  <c r="T133" i="174"/>
  <c r="T173" i="174"/>
  <c r="T251" i="174"/>
  <c r="T244" i="174"/>
  <c r="T174" i="174"/>
  <c r="T143" i="174"/>
  <c r="T300" i="174"/>
  <c r="T101" i="174"/>
  <c r="T32" i="174"/>
  <c r="T375" i="174"/>
  <c r="T248" i="174"/>
  <c r="T156" i="174"/>
  <c r="T384" i="174"/>
  <c r="T54" i="174"/>
  <c r="T330" i="174"/>
  <c r="T270" i="174"/>
  <c r="T47" i="174"/>
  <c r="T355" i="174"/>
  <c r="T315" i="174"/>
  <c r="T403" i="174"/>
  <c r="T249" i="174"/>
  <c r="T318" i="174"/>
  <c r="T160" i="174"/>
  <c r="T135" i="174"/>
  <c r="T312" i="174"/>
  <c r="T378" i="174"/>
  <c r="T102" i="174"/>
  <c r="T359" i="174"/>
  <c r="T245" i="174"/>
  <c r="T197" i="174"/>
  <c r="T366" i="174"/>
  <c r="T9" i="174"/>
  <c r="T8" i="174"/>
  <c r="T261" i="174"/>
  <c r="T396" i="174"/>
  <c r="T362" i="174"/>
  <c r="T374" i="174"/>
  <c r="T401" i="174"/>
  <c r="T402" i="174"/>
  <c r="T165" i="174"/>
  <c r="T289" i="174"/>
  <c r="T79" i="174"/>
  <c r="T127" i="174"/>
  <c r="T146" i="174"/>
  <c r="T141" i="174"/>
  <c r="T404" i="174"/>
  <c r="T241" i="174"/>
  <c r="T180" i="174"/>
  <c r="T216" i="174"/>
  <c r="T73" i="174"/>
  <c r="T192" i="174"/>
  <c r="T68" i="174"/>
  <c r="T228" i="174"/>
  <c r="T62" i="174"/>
  <c r="T217" i="174"/>
  <c r="T232" i="174"/>
  <c r="T125" i="174"/>
  <c r="R51" i="133"/>
  <c r="S159" i="133"/>
  <c r="R103" i="133"/>
  <c r="T171" i="174"/>
  <c r="T343" i="174"/>
  <c r="T170" i="174"/>
  <c r="T177" i="174"/>
  <c r="T325" i="174"/>
  <c r="T317" i="174"/>
  <c r="T236" i="174"/>
  <c r="T205" i="174"/>
  <c r="T247" i="174"/>
  <c r="T342" i="174"/>
  <c r="T287" i="174"/>
  <c r="T183" i="174"/>
  <c r="R207" i="133"/>
  <c r="T240" i="174"/>
  <c r="T134" i="174"/>
  <c r="T139" i="174"/>
  <c r="T304" i="174"/>
  <c r="T40" i="174"/>
  <c r="T120" i="174"/>
  <c r="T97" i="174"/>
  <c r="T145" i="174"/>
  <c r="T182" i="174"/>
  <c r="T356" i="174"/>
  <c r="T129" i="174"/>
  <c r="T181" i="174"/>
  <c r="T24" i="174"/>
  <c r="T113" i="174"/>
  <c r="T208" i="174"/>
  <c r="T243" i="174"/>
  <c r="T215" i="174"/>
  <c r="T42" i="174"/>
  <c r="T56" i="174"/>
  <c r="T22" i="174"/>
  <c r="T239" i="174"/>
  <c r="T339" i="174"/>
  <c r="T57" i="174"/>
  <c r="T322" i="174"/>
  <c r="T223" i="174"/>
  <c r="T157" i="174"/>
  <c r="T235" i="174"/>
  <c r="T166" i="174"/>
  <c r="T195" i="174"/>
  <c r="T10" i="174"/>
  <c r="T34" i="174"/>
  <c r="T298" i="174"/>
  <c r="T309" i="174"/>
  <c r="T398" i="174"/>
  <c r="T66" i="174"/>
  <c r="T302" i="174"/>
  <c r="T190" i="174"/>
  <c r="T202" i="174"/>
  <c r="T185" i="174"/>
  <c r="T151" i="174"/>
  <c r="T388" i="174"/>
  <c r="T363" i="174"/>
  <c r="T283" i="174"/>
  <c r="T45" i="174"/>
  <c r="T187" i="174"/>
  <c r="T326" i="174"/>
  <c r="T209" i="174"/>
  <c r="T85" i="174"/>
  <c r="T393" i="174"/>
  <c r="T106" i="174"/>
  <c r="T391" i="174"/>
  <c r="T299" i="174"/>
  <c r="T345" i="174"/>
  <c r="T138" i="174"/>
  <c r="T354" i="174"/>
  <c r="T41" i="174"/>
  <c r="T286" i="174"/>
  <c r="T59" i="174"/>
  <c r="T178" i="174"/>
  <c r="T18" i="174"/>
  <c r="T255" i="174"/>
  <c r="T186" i="174"/>
  <c r="T385" i="174"/>
  <c r="T78" i="174"/>
  <c r="T137" i="174"/>
  <c r="R149" i="133"/>
  <c r="R192" i="133"/>
  <c r="T328" i="174"/>
  <c r="T67" i="174"/>
  <c r="T74" i="174"/>
  <c r="T25" i="174"/>
  <c r="T124" i="174"/>
  <c r="T272" i="174"/>
  <c r="T390" i="174"/>
  <c r="T311" i="174"/>
  <c r="T99" i="174"/>
  <c r="T271" i="174"/>
  <c r="T164" i="174"/>
  <c r="T75" i="174"/>
  <c r="T184" i="174"/>
  <c r="T72" i="174"/>
  <c r="T203" i="174"/>
  <c r="T96" i="174"/>
  <c r="T233" i="174"/>
  <c r="T112" i="174"/>
  <c r="T149" i="174"/>
  <c r="T207" i="174"/>
  <c r="T87" i="174"/>
  <c r="T33" i="174"/>
  <c r="T320" i="174"/>
  <c r="T288" i="174"/>
  <c r="T386" i="174"/>
  <c r="T252" i="174"/>
  <c r="T30" i="174"/>
  <c r="T153" i="174"/>
  <c r="T158" i="174"/>
  <c r="T142" i="174"/>
  <c r="T237" i="174"/>
  <c r="T279" i="174"/>
  <c r="T162" i="174"/>
  <c r="T144" i="174"/>
  <c r="T86" i="174"/>
  <c r="T163" i="174"/>
  <c r="T282" i="174"/>
  <c r="T61" i="174"/>
  <c r="T301" i="174"/>
  <c r="T105" i="174"/>
  <c r="T31" i="174"/>
  <c r="T23" i="174"/>
  <c r="T405" i="174"/>
  <c r="T381" i="174"/>
  <c r="T132" i="174"/>
  <c r="T189" i="174"/>
  <c r="T394" i="174"/>
  <c r="T94" i="174"/>
  <c r="T376" i="174"/>
  <c r="T224" i="174"/>
  <c r="T347" i="174"/>
  <c r="T35" i="174"/>
  <c r="T82" i="174"/>
  <c r="T111" i="174"/>
  <c r="T201" i="174"/>
  <c r="T150" i="174"/>
  <c r="T274" i="174"/>
  <c r="T155" i="174"/>
  <c r="T284" i="174"/>
  <c r="T222" i="174"/>
  <c r="T126" i="174"/>
  <c r="T267" i="174"/>
  <c r="T329" i="174"/>
  <c r="T218" i="174"/>
  <c r="T406" i="174"/>
  <c r="T321" i="174"/>
  <c r="T169" i="174"/>
  <c r="T263" i="174"/>
  <c r="T122" i="174"/>
  <c r="T246" i="174"/>
  <c r="T107" i="174"/>
  <c r="T100" i="174"/>
  <c r="P100" i="132"/>
  <c r="P28" i="132"/>
  <c r="O34" i="132"/>
  <c r="O43" i="132"/>
  <c r="O111" i="132"/>
  <c r="P119" i="132"/>
  <c r="P43" i="132"/>
  <c r="O93" i="132"/>
  <c r="P94" i="132"/>
  <c r="P81" i="132"/>
  <c r="O125" i="132"/>
  <c r="O54" i="132"/>
  <c r="P53" i="132"/>
  <c r="O161" i="132"/>
  <c r="P97" i="132"/>
  <c r="P111" i="132"/>
  <c r="O96" i="132"/>
  <c r="O144" i="132"/>
  <c r="O24" i="132"/>
  <c r="P11" i="132"/>
  <c r="O95" i="132"/>
  <c r="P117" i="132"/>
  <c r="P141" i="132"/>
  <c r="O59" i="132"/>
  <c r="P70" i="132"/>
  <c r="O175" i="132"/>
  <c r="O150" i="132"/>
  <c r="O145" i="132"/>
  <c r="P23" i="132"/>
  <c r="P156" i="132"/>
  <c r="P116" i="132"/>
  <c r="P101" i="132"/>
  <c r="O21" i="132"/>
  <c r="P82" i="132"/>
  <c r="P72" i="132"/>
  <c r="P83" i="132"/>
  <c r="O180" i="132"/>
  <c r="P146" i="132"/>
  <c r="P149" i="132"/>
  <c r="P90" i="132"/>
  <c r="S119" i="149"/>
  <c r="E170" i="157"/>
  <c r="D170" i="157"/>
  <c r="F170" i="157"/>
  <c r="B170" i="157"/>
  <c r="D55" i="174"/>
  <c r="E55" i="174" s="1"/>
  <c r="T55" i="174"/>
  <c r="E198" i="132"/>
  <c r="F198" i="132"/>
  <c r="E194" i="132"/>
  <c r="F194" i="132"/>
  <c r="P194" i="132"/>
  <c r="P190" i="132"/>
  <c r="E190" i="132"/>
  <c r="F190" i="132"/>
  <c r="E138" i="132"/>
  <c r="F138" i="132"/>
  <c r="G39" i="149"/>
  <c r="L39" i="149" s="1"/>
  <c r="H39" i="149"/>
  <c r="M39" i="149" s="1"/>
  <c r="E38" i="149"/>
  <c r="J38" i="149"/>
  <c r="F38" i="149"/>
  <c r="K38" i="149"/>
  <c r="O37" i="149"/>
  <c r="P37" i="149"/>
  <c r="Q188" i="149"/>
  <c r="E205" i="157"/>
  <c r="F205" i="157"/>
  <c r="B201" i="157"/>
  <c r="F201" i="157"/>
  <c r="E197" i="157"/>
  <c r="D197" i="157"/>
  <c r="F197" i="157"/>
  <c r="C189" i="157"/>
  <c r="E189" i="157"/>
  <c r="E185" i="157"/>
  <c r="D185" i="157"/>
  <c r="F185" i="157"/>
  <c r="B185" i="157"/>
  <c r="C185" i="157"/>
  <c r="E181" i="157"/>
  <c r="B181" i="157"/>
  <c r="F177" i="157"/>
  <c r="D177" i="157"/>
  <c r="B177" i="157"/>
  <c r="E177" i="157"/>
  <c r="E173" i="157"/>
  <c r="D173" i="157"/>
  <c r="B173" i="157"/>
  <c r="Q287" i="149"/>
  <c r="V25" i="183"/>
  <c r="U25" i="183"/>
  <c r="AZ25" i="183"/>
  <c r="S51" i="149"/>
  <c r="D406" i="174"/>
  <c r="F406" i="174" s="1"/>
  <c r="E406" i="174"/>
  <c r="D356" i="174"/>
  <c r="F356" i="174" s="1"/>
  <c r="E356" i="174"/>
  <c r="D348" i="174"/>
  <c r="F348" i="174" s="1"/>
  <c r="E348" i="174"/>
  <c r="E344" i="174"/>
  <c r="D344" i="174"/>
  <c r="F344" i="174" s="1"/>
  <c r="D324" i="174"/>
  <c r="F324" i="174" s="1"/>
  <c r="E324" i="174"/>
  <c r="D312" i="174"/>
  <c r="F312" i="174" s="1"/>
  <c r="E312" i="174"/>
  <c r="E272" i="174"/>
  <c r="D272" i="174"/>
  <c r="F272" i="174" s="1"/>
  <c r="E264" i="174"/>
  <c r="D264" i="174"/>
  <c r="F264" i="174" s="1"/>
  <c r="D256" i="174"/>
  <c r="F256" i="174" s="1"/>
  <c r="E256" i="174"/>
  <c r="D228" i="174"/>
  <c r="F228" i="174" s="1"/>
  <c r="E228" i="174"/>
  <c r="E152" i="174"/>
  <c r="D152" i="174"/>
  <c r="F152" i="174" s="1"/>
  <c r="D140" i="174"/>
  <c r="F140" i="174" s="1"/>
  <c r="E140" i="174"/>
  <c r="E124" i="174"/>
  <c r="D124" i="174"/>
  <c r="F124" i="174" s="1"/>
  <c r="D120" i="174"/>
  <c r="F120" i="174" s="1"/>
  <c r="E120" i="174"/>
  <c r="D112" i="174"/>
  <c r="F112" i="174" s="1"/>
  <c r="E112" i="174"/>
  <c r="D96" i="174"/>
  <c r="F96" i="174" s="1"/>
  <c r="D88" i="174"/>
  <c r="F88" i="174" s="1"/>
  <c r="D60" i="174"/>
  <c r="F60" i="174" s="1"/>
  <c r="F199" i="132"/>
  <c r="E199" i="132"/>
  <c r="F187" i="132"/>
  <c r="E187" i="132"/>
  <c r="E151" i="132"/>
  <c r="F151" i="132"/>
  <c r="F127" i="132"/>
  <c r="E127" i="132"/>
  <c r="F115" i="132"/>
  <c r="E115" i="132"/>
  <c r="H86" i="132"/>
  <c r="J86" i="132"/>
  <c r="J85" i="132"/>
  <c r="E80" i="132"/>
  <c r="F80" i="132"/>
  <c r="E76" i="132"/>
  <c r="F76" i="132"/>
  <c r="E56" i="132"/>
  <c r="F56" i="132"/>
  <c r="F32" i="132"/>
  <c r="E32" i="132"/>
  <c r="D152" i="149"/>
  <c r="E152" i="149"/>
  <c r="J152" i="149"/>
  <c r="O151" i="149"/>
  <c r="Q151" i="149" s="1"/>
  <c r="P151" i="149"/>
  <c r="O139" i="149"/>
  <c r="Q139" i="149"/>
  <c r="P139" i="149"/>
  <c r="E301" i="174"/>
  <c r="D301" i="174"/>
  <c r="F301" i="174" s="1"/>
  <c r="E285" i="174"/>
  <c r="D285" i="174"/>
  <c r="F285" i="174" s="1"/>
  <c r="D277" i="174"/>
  <c r="F277" i="174" s="1"/>
  <c r="E277" i="174"/>
  <c r="E265" i="174"/>
  <c r="D265" i="174"/>
  <c r="F265" i="174" s="1"/>
  <c r="E261" i="174"/>
  <c r="D261" i="174"/>
  <c r="F261" i="174" s="1"/>
  <c r="E249" i="174"/>
  <c r="D249" i="174"/>
  <c r="F249" i="174" s="1"/>
  <c r="D221" i="174"/>
  <c r="F221" i="174" s="1"/>
  <c r="E221" i="174"/>
  <c r="D209" i="174"/>
  <c r="F209" i="174" s="1"/>
  <c r="E209" i="174"/>
  <c r="E177" i="174"/>
  <c r="D177" i="174"/>
  <c r="F177" i="174" s="1"/>
  <c r="D161" i="174"/>
  <c r="F161" i="174" s="1"/>
  <c r="E161" i="174"/>
  <c r="D85" i="174"/>
  <c r="F85" i="174" s="1"/>
  <c r="D77" i="174"/>
  <c r="F77" i="174" s="1"/>
  <c r="D69" i="174"/>
  <c r="F69" i="174" s="1"/>
  <c r="D61" i="174"/>
  <c r="F61" i="174" s="1"/>
  <c r="F164" i="132"/>
  <c r="E164" i="132"/>
  <c r="F140" i="132"/>
  <c r="E140" i="132"/>
  <c r="E136" i="132"/>
  <c r="F136" i="132"/>
  <c r="E81" i="132"/>
  <c r="F81" i="132"/>
  <c r="E73" i="132"/>
  <c r="F73" i="132"/>
  <c r="E69" i="132"/>
  <c r="F69" i="132"/>
  <c r="E53" i="132"/>
  <c r="F53" i="132"/>
  <c r="U188" i="132"/>
  <c r="B92" i="157"/>
  <c r="E345" i="174"/>
  <c r="D145" i="157"/>
  <c r="E292" i="174"/>
  <c r="E288" i="174"/>
  <c r="D284" i="174"/>
  <c r="F284" i="174" s="1"/>
  <c r="D237" i="174"/>
  <c r="F237" i="174" s="1"/>
  <c r="D196" i="174"/>
  <c r="F196" i="174" s="1"/>
  <c r="D360" i="174"/>
  <c r="F360" i="174" s="1"/>
  <c r="D42" i="174"/>
  <c r="F42" i="174" s="1"/>
  <c r="E205" i="132"/>
  <c r="F205" i="132"/>
  <c r="E137" i="132"/>
  <c r="F137" i="132"/>
  <c r="S58" i="183"/>
  <c r="S12" i="183"/>
  <c r="O12" i="183"/>
  <c r="K12" i="183"/>
  <c r="G12" i="183"/>
  <c r="S156" i="132"/>
  <c r="U187" i="133"/>
  <c r="Q56" i="183"/>
  <c r="Q48" i="183"/>
  <c r="M8" i="183"/>
  <c r="E361" i="149"/>
  <c r="J361" i="149" s="1"/>
  <c r="R361" i="149" s="1"/>
  <c r="T12" i="174"/>
  <c r="S42" i="133"/>
  <c r="R81" i="183"/>
  <c r="C12" i="185"/>
  <c r="V183" i="133"/>
  <c r="V143" i="133"/>
  <c r="V151" i="133"/>
  <c r="U107" i="133"/>
  <c r="U105" i="133"/>
  <c r="V115" i="133"/>
  <c r="V27" i="133"/>
  <c r="U92" i="133"/>
  <c r="V26" i="133"/>
  <c r="U59" i="133"/>
  <c r="R193" i="133"/>
  <c r="S169" i="133"/>
  <c r="R97" i="133"/>
  <c r="S124" i="133"/>
  <c r="R177" i="133"/>
  <c r="R94" i="133"/>
  <c r="R169" i="133"/>
  <c r="S47" i="133"/>
  <c r="S76" i="133"/>
  <c r="S162" i="133"/>
  <c r="R195" i="133"/>
  <c r="R197" i="133"/>
  <c r="S168" i="133"/>
  <c r="R67" i="133"/>
  <c r="R64" i="133"/>
  <c r="R60" i="133"/>
  <c r="S179" i="133"/>
  <c r="R174" i="133"/>
  <c r="R105" i="133"/>
  <c r="S184" i="133"/>
  <c r="S83" i="133"/>
  <c r="S71" i="133"/>
  <c r="R172" i="133"/>
  <c r="S85" i="133"/>
  <c r="R34" i="133"/>
  <c r="R123" i="133"/>
  <c r="T117" i="174"/>
  <c r="R13" i="133"/>
  <c r="R132" i="133"/>
  <c r="R142" i="133"/>
  <c r="S178" i="133"/>
  <c r="R157" i="133"/>
  <c r="R96" i="133"/>
  <c r="S119" i="133"/>
  <c r="R153" i="133"/>
  <c r="R128" i="133"/>
  <c r="S57" i="133"/>
  <c r="Q388" i="174"/>
  <c r="Q394" i="174"/>
  <c r="Q210" i="174"/>
  <c r="Q81" i="174"/>
  <c r="Q186" i="174"/>
  <c r="Q160" i="174"/>
  <c r="Q83" i="174"/>
  <c r="Q175" i="174"/>
  <c r="Q371" i="174"/>
  <c r="Q215" i="174"/>
  <c r="Q63" i="174"/>
  <c r="Q114" i="174"/>
  <c r="Q242" i="174"/>
  <c r="Q12" i="174"/>
  <c r="Q204" i="174"/>
  <c r="Q72" i="174"/>
  <c r="Q43" i="174"/>
  <c r="Q190" i="174"/>
  <c r="Q59" i="174"/>
  <c r="Q296" i="174"/>
  <c r="Q126" i="174"/>
  <c r="Q172" i="174"/>
  <c r="Q235" i="174"/>
  <c r="Q279" i="174"/>
  <c r="Q47" i="174"/>
  <c r="Q131" i="174"/>
  <c r="Q65" i="174"/>
  <c r="Q191" i="174"/>
  <c r="Q239" i="174"/>
  <c r="Q35" i="174"/>
  <c r="Q173" i="174"/>
  <c r="Q273" i="174"/>
  <c r="Q13" i="174"/>
  <c r="Q75" i="174"/>
  <c r="Q55" i="174"/>
  <c r="Q317" i="174"/>
  <c r="Q214" i="174"/>
  <c r="Q307" i="174"/>
  <c r="Q154" i="174"/>
  <c r="Q389" i="174"/>
  <c r="Q238" i="174"/>
  <c r="Q208" i="174"/>
  <c r="Q161" i="174"/>
  <c r="Q250" i="174"/>
  <c r="Q31" i="174"/>
  <c r="Q339" i="174"/>
  <c r="Q106" i="174"/>
  <c r="Q73" i="174"/>
  <c r="Q207" i="174"/>
  <c r="Q308" i="174"/>
  <c r="Q333" i="174"/>
  <c r="Q373" i="174"/>
  <c r="Q324" i="174"/>
  <c r="Q245" i="174"/>
  <c r="Q38" i="174"/>
  <c r="Q358" i="174"/>
  <c r="Q40" i="174"/>
  <c r="Q11" i="174"/>
  <c r="Q359" i="174"/>
  <c r="Q247" i="174"/>
  <c r="Q95" i="174"/>
  <c r="Q137" i="174"/>
  <c r="Q365" i="174"/>
  <c r="Q147" i="174"/>
  <c r="Q219" i="174"/>
  <c r="Q10" i="174"/>
  <c r="Q121" i="174"/>
  <c r="Q30" i="174"/>
  <c r="Q260" i="174"/>
  <c r="P118" i="132"/>
  <c r="P175" i="132"/>
  <c r="P60" i="132"/>
  <c r="P203" i="132"/>
  <c r="P105" i="132"/>
  <c r="O104" i="132"/>
  <c r="P30" i="132"/>
  <c r="O121" i="132"/>
  <c r="P196" i="132"/>
  <c r="P162" i="132"/>
  <c r="O100" i="132"/>
  <c r="O140" i="132"/>
  <c r="P164" i="132"/>
  <c r="O176" i="132"/>
  <c r="O90" i="132"/>
  <c r="P135" i="132"/>
  <c r="P207" i="132"/>
  <c r="O77" i="132"/>
  <c r="P75" i="132"/>
  <c r="P95" i="132"/>
  <c r="O69" i="132"/>
  <c r="O179" i="132"/>
  <c r="P79" i="132"/>
  <c r="P47" i="132"/>
  <c r="P51" i="132"/>
  <c r="P114" i="132"/>
  <c r="O74" i="132"/>
  <c r="O84" i="132"/>
  <c r="O19" i="132"/>
  <c r="O116" i="132"/>
  <c r="P152" i="132"/>
  <c r="P87" i="132"/>
  <c r="O28" i="132"/>
  <c r="O112" i="132"/>
  <c r="O30" i="132"/>
  <c r="P19" i="132"/>
  <c r="O198" i="132"/>
  <c r="O37" i="132"/>
  <c r="P74" i="132"/>
  <c r="P27" i="132"/>
  <c r="O122" i="132"/>
  <c r="P15" i="132"/>
  <c r="O61" i="132"/>
  <c r="P61" i="132"/>
  <c r="O106" i="132"/>
  <c r="O184" i="132"/>
  <c r="P22" i="132"/>
  <c r="P37" i="132"/>
  <c r="P199" i="132"/>
  <c r="P63" i="132"/>
  <c r="O89" i="132"/>
  <c r="O124" i="132"/>
  <c r="O99" i="132"/>
  <c r="P168" i="132"/>
  <c r="O159" i="132"/>
  <c r="O153" i="132"/>
  <c r="P98" i="132"/>
  <c r="O16" i="132"/>
  <c r="P121" i="132"/>
  <c r="O60" i="132"/>
  <c r="O128" i="132"/>
  <c r="P189" i="132"/>
  <c r="O35" i="132"/>
  <c r="O31" i="132"/>
  <c r="P143" i="132"/>
  <c r="O29" i="132"/>
  <c r="O109" i="132"/>
  <c r="O73" i="132"/>
  <c r="O8" i="132"/>
  <c r="O44" i="132"/>
  <c r="P124" i="132"/>
  <c r="O48" i="132"/>
  <c r="O132" i="132"/>
  <c r="P84" i="132"/>
  <c r="O196" i="132"/>
  <c r="P155" i="132"/>
  <c r="O203" i="132"/>
  <c r="P40" i="132"/>
  <c r="P134" i="132"/>
  <c r="O182" i="132"/>
  <c r="O68" i="132"/>
  <c r="O206" i="132"/>
  <c r="P36" i="132"/>
  <c r="O186" i="132"/>
  <c r="P140" i="132"/>
  <c r="O80" i="132"/>
  <c r="O204" i="132"/>
  <c r="O113" i="132"/>
  <c r="O119" i="132"/>
  <c r="O148" i="132"/>
  <c r="O50" i="132"/>
  <c r="P13" i="132"/>
  <c r="P26" i="132"/>
  <c r="O94" i="132"/>
  <c r="O110" i="132"/>
  <c r="O199" i="132"/>
  <c r="P66" i="132"/>
  <c r="P77" i="132"/>
  <c r="O169" i="132"/>
  <c r="P195" i="132"/>
  <c r="P165" i="132"/>
  <c r="O105" i="132"/>
  <c r="O115" i="132"/>
  <c r="P193" i="132"/>
  <c r="O53" i="132"/>
  <c r="P204" i="132"/>
  <c r="O86" i="132"/>
  <c r="O102" i="132"/>
  <c r="O138" i="132"/>
  <c r="O20" i="132"/>
  <c r="O191" i="132"/>
  <c r="O129" i="132"/>
  <c r="P103" i="132"/>
  <c r="P150" i="132"/>
  <c r="P201" i="132"/>
  <c r="O174" i="132"/>
  <c r="O165" i="132"/>
  <c r="O46" i="132"/>
  <c r="O52" i="132"/>
  <c r="P122" i="132"/>
  <c r="P163" i="132"/>
  <c r="P59" i="132"/>
  <c r="O92" i="132"/>
  <c r="P115" i="132"/>
  <c r="P120" i="132"/>
  <c r="O147" i="132"/>
  <c r="O49" i="132"/>
  <c r="O23" i="132"/>
  <c r="P172" i="132"/>
  <c r="P123" i="132"/>
  <c r="P21" i="132"/>
  <c r="O12" i="132"/>
  <c r="P174" i="132"/>
  <c r="P198" i="132"/>
  <c r="O39" i="132"/>
  <c r="P182" i="132"/>
  <c r="P130" i="132"/>
  <c r="O81" i="132"/>
  <c r="O202" i="132"/>
  <c r="P49" i="132"/>
  <c r="P153" i="132"/>
  <c r="O185" i="132"/>
  <c r="O56" i="132"/>
  <c r="P107" i="132"/>
  <c r="P148" i="132"/>
  <c r="P205" i="132"/>
  <c r="P128" i="132"/>
  <c r="O22" i="132"/>
  <c r="O18" i="132"/>
  <c r="P133" i="132"/>
  <c r="O190" i="132"/>
  <c r="O75" i="132"/>
  <c r="O108" i="132"/>
  <c r="P159" i="132"/>
  <c r="P50" i="132"/>
  <c r="O64" i="132"/>
  <c r="P86" i="132"/>
  <c r="O11" i="132"/>
  <c r="O63" i="132"/>
  <c r="O98" i="132"/>
  <c r="O158" i="132"/>
  <c r="O103" i="132"/>
  <c r="O127" i="132"/>
  <c r="P45" i="132"/>
  <c r="O187" i="132"/>
  <c r="P52" i="132"/>
  <c r="P16" i="132"/>
  <c r="P88" i="132"/>
  <c r="O141" i="132"/>
  <c r="P57" i="132"/>
  <c r="P170" i="132"/>
  <c r="P35" i="132"/>
  <c r="O154" i="132"/>
  <c r="P108" i="132"/>
  <c r="O58" i="132"/>
  <c r="P20" i="132"/>
  <c r="P62" i="132"/>
  <c r="O26" i="132"/>
  <c r="O166" i="132"/>
  <c r="O33" i="132"/>
  <c r="O149" i="132"/>
  <c r="P110" i="132"/>
  <c r="O162" i="132"/>
  <c r="P181" i="132"/>
  <c r="O167" i="132"/>
  <c r="O130" i="132"/>
  <c r="P127" i="132"/>
  <c r="P67" i="132"/>
  <c r="P137" i="132"/>
  <c r="P142" i="132"/>
  <c r="P185" i="132"/>
  <c r="P161" i="132"/>
  <c r="O62" i="132"/>
  <c r="O172" i="132"/>
  <c r="P184" i="132"/>
  <c r="P145" i="132"/>
  <c r="O67" i="132"/>
  <c r="P42" i="132"/>
  <c r="O91" i="132"/>
  <c r="P187" i="132"/>
  <c r="O200" i="132"/>
  <c r="P55" i="132"/>
  <c r="P197" i="132"/>
  <c r="P10" i="132"/>
  <c r="P31" i="132"/>
  <c r="O192" i="132"/>
  <c r="P92" i="132"/>
  <c r="P177" i="132"/>
  <c r="P138" i="132"/>
  <c r="P8" i="132"/>
  <c r="P151" i="132"/>
  <c r="P200" i="132"/>
  <c r="P91" i="132"/>
  <c r="O181" i="132"/>
  <c r="P139" i="132"/>
  <c r="O76" i="132"/>
  <c r="O126" i="132"/>
  <c r="O55" i="132"/>
  <c r="O170" i="132"/>
  <c r="O136" i="132"/>
  <c r="P65" i="132"/>
  <c r="P44" i="132"/>
  <c r="P191" i="132"/>
  <c r="O27" i="132"/>
  <c r="O82" i="132"/>
  <c r="O25" i="132"/>
  <c r="P64" i="132"/>
  <c r="O97" i="132"/>
  <c r="O177" i="132"/>
  <c r="O17" i="132"/>
  <c r="O87" i="132"/>
  <c r="O41" i="132"/>
  <c r="P180" i="132"/>
  <c r="P24" i="132"/>
  <c r="O195" i="132"/>
  <c r="P157" i="132"/>
  <c r="P104" i="132"/>
  <c r="O201" i="132"/>
  <c r="O139" i="132"/>
  <c r="O32" i="132"/>
  <c r="P56" i="132"/>
  <c r="O47" i="132"/>
  <c r="O156" i="132"/>
  <c r="P171" i="132"/>
  <c r="P126" i="132"/>
  <c r="O157" i="132"/>
  <c r="O70" i="132"/>
  <c r="P29" i="132"/>
  <c r="P131" i="132"/>
  <c r="O168" i="132"/>
  <c r="P99" i="132"/>
  <c r="P113" i="132"/>
  <c r="O143" i="132"/>
  <c r="O189" i="132"/>
  <c r="P93" i="132"/>
  <c r="O107" i="132"/>
  <c r="O85" i="132"/>
  <c r="P206" i="132"/>
  <c r="P69" i="132"/>
  <c r="P144" i="132"/>
  <c r="P192" i="132"/>
  <c r="P89" i="132"/>
  <c r="P17" i="132"/>
  <c r="O197" i="132"/>
  <c r="P41" i="132"/>
  <c r="O207" i="132"/>
  <c r="P102" i="132"/>
  <c r="P34" i="132"/>
  <c r="P48" i="132"/>
  <c r="P169" i="132"/>
  <c r="O164" i="132"/>
  <c r="O131" i="132"/>
  <c r="P68" i="132"/>
  <c r="O120" i="132"/>
  <c r="P125" i="132"/>
  <c r="P39" i="132"/>
  <c r="O205" i="132"/>
  <c r="O123" i="132"/>
  <c r="O178" i="132"/>
  <c r="P129" i="132"/>
  <c r="P38" i="132"/>
  <c r="O134" i="132"/>
  <c r="O36" i="132"/>
  <c r="O57" i="132"/>
  <c r="P188" i="132"/>
  <c r="P46" i="132"/>
  <c r="O155" i="132"/>
  <c r="P132" i="132"/>
  <c r="O193" i="132"/>
  <c r="O160" i="132"/>
  <c r="P18" i="132"/>
  <c r="O173" i="132"/>
  <c r="O135" i="132"/>
  <c r="P176" i="132"/>
  <c r="P147" i="132"/>
  <c r="O142" i="132"/>
  <c r="P183" i="132"/>
  <c r="O146" i="132"/>
  <c r="P85" i="132"/>
  <c r="P14" i="132"/>
  <c r="O13" i="132"/>
  <c r="O118" i="132"/>
  <c r="P32" i="132"/>
  <c r="O183" i="132"/>
  <c r="O42" i="132"/>
  <c r="P71" i="132"/>
  <c r="O79" i="132"/>
  <c r="P166" i="132"/>
  <c r="P25" i="132"/>
  <c r="O66" i="132"/>
  <c r="O188" i="132"/>
  <c r="O72" i="132"/>
  <c r="O88" i="132"/>
  <c r="O194" i="132"/>
  <c r="O40" i="132"/>
  <c r="O71" i="132"/>
  <c r="P167" i="132"/>
  <c r="O45" i="132"/>
  <c r="O38" i="132"/>
  <c r="P12" i="132"/>
  <c r="O101" i="132"/>
  <c r="P109" i="132"/>
  <c r="P178" i="132"/>
  <c r="P158" i="132"/>
  <c r="O15" i="132"/>
  <c r="P73" i="132"/>
  <c r="P173" i="132"/>
  <c r="O14" i="132"/>
  <c r="O65" i="132"/>
  <c r="P136" i="132"/>
  <c r="O78" i="132"/>
  <c r="P78" i="132"/>
  <c r="P76" i="132"/>
  <c r="P112" i="132"/>
  <c r="P106" i="132"/>
  <c r="U60" i="183"/>
  <c r="AZ60" i="183" s="1"/>
  <c r="V60" i="183"/>
  <c r="S260" i="149"/>
  <c r="Q259" i="149"/>
  <c r="D92" i="174"/>
  <c r="F92" i="174" s="1"/>
  <c r="T92" i="174"/>
  <c r="Q92" i="174"/>
  <c r="Q282" i="149"/>
  <c r="C158" i="157"/>
  <c r="E158" i="157"/>
  <c r="D150" i="157"/>
  <c r="E150" i="157"/>
  <c r="D146" i="157"/>
  <c r="B146" i="157"/>
  <c r="F146" i="157"/>
  <c r="F142" i="157"/>
  <c r="E142" i="157"/>
  <c r="C142" i="157"/>
  <c r="B142" i="157"/>
  <c r="D142" i="157"/>
  <c r="F130" i="157"/>
  <c r="B130" i="157"/>
  <c r="B114" i="157"/>
  <c r="F114" i="157"/>
  <c r="C114" i="157"/>
  <c r="E110" i="157"/>
  <c r="C110" i="157"/>
  <c r="B106" i="157"/>
  <c r="B102" i="157"/>
  <c r="C102" i="157"/>
  <c r="F102" i="157" s="1"/>
  <c r="D75" i="174"/>
  <c r="F75" i="174" s="1"/>
  <c r="D71" i="174"/>
  <c r="F71" i="174" s="1"/>
  <c r="D67" i="174"/>
  <c r="F67" i="174" s="1"/>
  <c r="D63" i="174"/>
  <c r="F63" i="174" s="1"/>
  <c r="D59" i="174"/>
  <c r="F59" i="174" s="1"/>
  <c r="D52" i="174"/>
  <c r="F52" i="174"/>
  <c r="T52" i="174"/>
  <c r="D40" i="174"/>
  <c r="F40" i="174" s="1"/>
  <c r="Q181" i="174"/>
  <c r="Q14" i="174"/>
  <c r="Q297" i="174"/>
  <c r="Q329" i="174"/>
  <c r="E207" i="132"/>
  <c r="F207" i="132"/>
  <c r="E186" i="132"/>
  <c r="F186" i="132"/>
  <c r="E182" i="132"/>
  <c r="F182" i="132"/>
  <c r="F174" i="132"/>
  <c r="E174" i="132"/>
  <c r="F166" i="132"/>
  <c r="E166" i="132"/>
  <c r="F162" i="132"/>
  <c r="E162" i="132"/>
  <c r="F154" i="132"/>
  <c r="P154" i="132"/>
  <c r="F146" i="132"/>
  <c r="E146" i="132"/>
  <c r="F142" i="132"/>
  <c r="E142" i="132"/>
  <c r="F134" i="132"/>
  <c r="E134" i="132"/>
  <c r="E126" i="132"/>
  <c r="F126" i="132"/>
  <c r="E122" i="132"/>
  <c r="F122" i="132"/>
  <c r="E118" i="132"/>
  <c r="F118" i="132"/>
  <c r="F110" i="132"/>
  <c r="E110" i="132"/>
  <c r="E106" i="132"/>
  <c r="F106" i="132"/>
  <c r="E102" i="132"/>
  <c r="F102" i="132"/>
  <c r="E98" i="132"/>
  <c r="F98" i="132"/>
  <c r="F94" i="132"/>
  <c r="E94" i="132"/>
  <c r="E90" i="132"/>
  <c r="F90" i="132"/>
  <c r="E86" i="132"/>
  <c r="F86" i="132"/>
  <c r="E67" i="132"/>
  <c r="F67" i="132"/>
  <c r="E63" i="132"/>
  <c r="F63" i="132"/>
  <c r="E59" i="132"/>
  <c r="F59" i="132"/>
  <c r="F386" i="149"/>
  <c r="K386" i="149"/>
  <c r="D386" i="149"/>
  <c r="O385" i="149"/>
  <c r="Q385" i="149" s="1"/>
  <c r="P385" i="149"/>
  <c r="O377" i="149"/>
  <c r="Q377" i="149" s="1"/>
  <c r="P377" i="149"/>
  <c r="E286" i="149"/>
  <c r="J286" i="149"/>
  <c r="F286" i="149"/>
  <c r="K286" i="149" s="1"/>
  <c r="D286" i="149"/>
  <c r="P285" i="149"/>
  <c r="O285" i="149"/>
  <c r="F281" i="149"/>
  <c r="K281" i="149"/>
  <c r="E281" i="149"/>
  <c r="J281" i="149"/>
  <c r="P280" i="149"/>
  <c r="O280" i="149"/>
  <c r="Q280" i="149" s="1"/>
  <c r="H278" i="149"/>
  <c r="M278" i="149"/>
  <c r="G278" i="149"/>
  <c r="L278" i="149"/>
  <c r="D265" i="149"/>
  <c r="E265" i="149"/>
  <c r="J265" i="149"/>
  <c r="G262" i="149"/>
  <c r="L262" i="149"/>
  <c r="H262" i="149"/>
  <c r="M262" i="149"/>
  <c r="D261" i="149"/>
  <c r="E261" i="149"/>
  <c r="J261" i="149" s="1"/>
  <c r="G258" i="149"/>
  <c r="L258" i="149" s="1"/>
  <c r="S258" i="149" s="1"/>
  <c r="H258" i="149"/>
  <c r="M258" i="149"/>
  <c r="O256" i="149"/>
  <c r="P256" i="149"/>
  <c r="G254" i="149"/>
  <c r="L254" i="149" s="1"/>
  <c r="H254" i="149"/>
  <c r="M254" i="149" s="1"/>
  <c r="P183" i="149"/>
  <c r="O183" i="149"/>
  <c r="Q183" i="149"/>
  <c r="H181" i="149"/>
  <c r="M181" i="149"/>
  <c r="G181" i="149"/>
  <c r="L181" i="149"/>
  <c r="D180" i="149"/>
  <c r="F180" i="149"/>
  <c r="K180" i="149"/>
  <c r="E180" i="149"/>
  <c r="J180" i="149"/>
  <c r="O179" i="149"/>
  <c r="Q179" i="149" s="1"/>
  <c r="P179" i="149"/>
  <c r="E176" i="149"/>
  <c r="J176" i="149"/>
  <c r="F176" i="149"/>
  <c r="K176" i="149"/>
  <c r="P175" i="149"/>
  <c r="O175" i="149"/>
  <c r="Q175" i="149" s="1"/>
  <c r="G172" i="149"/>
  <c r="L172" i="149" s="1"/>
  <c r="S172" i="149" s="1"/>
  <c r="H172" i="149"/>
  <c r="M172" i="149"/>
  <c r="F171" i="149"/>
  <c r="K171" i="149"/>
  <c r="E171" i="149"/>
  <c r="J171" i="149" s="1"/>
  <c r="N171" i="149" s="1"/>
  <c r="O170" i="149"/>
  <c r="Q170" i="149" s="1"/>
  <c r="P170" i="149"/>
  <c r="D166" i="149"/>
  <c r="F166" i="149"/>
  <c r="K166" i="149" s="1"/>
  <c r="N166" i="149" s="1"/>
  <c r="O165" i="149"/>
  <c r="Q165" i="149" s="1"/>
  <c r="P165" i="149"/>
  <c r="H163" i="149"/>
  <c r="M163" i="149" s="1"/>
  <c r="N163" i="149" s="1"/>
  <c r="G163" i="149"/>
  <c r="L163" i="149"/>
  <c r="O149" i="149"/>
  <c r="Q149" i="149"/>
  <c r="P149" i="149"/>
  <c r="E65" i="149"/>
  <c r="J65" i="149" s="1"/>
  <c r="R65" i="149" s="1"/>
  <c r="D65" i="149"/>
  <c r="O64" i="149"/>
  <c r="P64" i="149"/>
  <c r="H62" i="149"/>
  <c r="M62" i="149"/>
  <c r="G62" i="149"/>
  <c r="L62" i="149"/>
  <c r="P60" i="149"/>
  <c r="O60" i="149"/>
  <c r="D53" i="149"/>
  <c r="E53" i="149"/>
  <c r="J53" i="149"/>
  <c r="F53" i="149"/>
  <c r="K53" i="149" s="1"/>
  <c r="R53" i="149" s="1"/>
  <c r="O52" i="149"/>
  <c r="P52" i="149"/>
  <c r="D49" i="149"/>
  <c r="E49" i="149"/>
  <c r="J49" i="149"/>
  <c r="F49" i="149"/>
  <c r="K49" i="149"/>
  <c r="O48" i="149"/>
  <c r="P48" i="149"/>
  <c r="H46" i="149"/>
  <c r="M46" i="149" s="1"/>
  <c r="S46" i="149" s="1"/>
  <c r="G46" i="149"/>
  <c r="L46" i="149"/>
  <c r="O39" i="149"/>
  <c r="P39" i="149"/>
  <c r="G37" i="149"/>
  <c r="L37" i="149"/>
  <c r="H37" i="149"/>
  <c r="M37" i="149"/>
  <c r="E35" i="149"/>
  <c r="J35" i="149"/>
  <c r="F35" i="149"/>
  <c r="K35" i="149"/>
  <c r="D35" i="149"/>
  <c r="E30" i="149"/>
  <c r="J30" i="149" s="1"/>
  <c r="R30" i="149" s="1"/>
  <c r="F30" i="149"/>
  <c r="K30" i="149"/>
  <c r="G27" i="149"/>
  <c r="L27" i="149"/>
  <c r="H27" i="149"/>
  <c r="M27" i="149" s="1"/>
  <c r="S27" i="149" s="1"/>
  <c r="D26" i="149"/>
  <c r="E26" i="149"/>
  <c r="J26" i="149"/>
  <c r="O25" i="149"/>
  <c r="P25" i="149"/>
  <c r="G23" i="149"/>
  <c r="L23" i="149"/>
  <c r="H23" i="149"/>
  <c r="M23" i="149"/>
  <c r="F22" i="149"/>
  <c r="K22" i="149" s="1"/>
  <c r="N22" i="149" s="1"/>
  <c r="D22" i="149"/>
  <c r="E22" i="149"/>
  <c r="J22" i="149"/>
  <c r="O21" i="149"/>
  <c r="P21" i="149"/>
  <c r="H19" i="149"/>
  <c r="M19" i="149" s="1"/>
  <c r="G19" i="149"/>
  <c r="L19" i="149" s="1"/>
  <c r="E309" i="174"/>
  <c r="D309" i="174"/>
  <c r="F309" i="174" s="1"/>
  <c r="E297" i="174"/>
  <c r="D297" i="174"/>
  <c r="F297" i="174" s="1"/>
  <c r="E185" i="174"/>
  <c r="D185" i="174"/>
  <c r="F185" i="174" s="1"/>
  <c r="D173" i="174"/>
  <c r="F173" i="174"/>
  <c r="E173" i="174"/>
  <c r="D169" i="174"/>
  <c r="F169" i="174" s="1"/>
  <c r="E169" i="174"/>
  <c r="D157" i="174"/>
  <c r="F157" i="174" s="1"/>
  <c r="E157" i="174"/>
  <c r="D149" i="174"/>
  <c r="F149" i="174" s="1"/>
  <c r="E149" i="174"/>
  <c r="E133" i="174"/>
  <c r="D133" i="174"/>
  <c r="F133" i="174" s="1"/>
  <c r="E129" i="174"/>
  <c r="D129" i="174"/>
  <c r="F129" i="174" s="1"/>
  <c r="D109" i="174"/>
  <c r="F109" i="174" s="1"/>
  <c r="D105" i="174"/>
  <c r="F105" i="174" s="1"/>
  <c r="D101" i="174"/>
  <c r="F101" i="174" s="1"/>
  <c r="D97" i="174"/>
  <c r="F97" i="174" s="1"/>
  <c r="D93" i="174"/>
  <c r="F93" i="174" s="1"/>
  <c r="D44" i="174"/>
  <c r="F44" i="174"/>
  <c r="D377" i="174"/>
  <c r="F377" i="174" s="1"/>
  <c r="E377" i="174"/>
  <c r="E347" i="174"/>
  <c r="D347" i="174"/>
  <c r="F347" i="174" s="1"/>
  <c r="E323" i="174"/>
  <c r="D323" i="174"/>
  <c r="F323" i="174" s="1"/>
  <c r="E319" i="174"/>
  <c r="D319" i="174"/>
  <c r="F319" i="174" s="1"/>
  <c r="E219" i="174"/>
  <c r="D219" i="174"/>
  <c r="F219" i="174" s="1"/>
  <c r="E211" i="174"/>
  <c r="D211" i="174"/>
  <c r="F211" i="174" s="1"/>
  <c r="D203" i="174"/>
  <c r="F203" i="174" s="1"/>
  <c r="E203" i="174"/>
  <c r="E45" i="132"/>
  <c r="F45" i="132"/>
  <c r="E41" i="132"/>
  <c r="F41" i="132"/>
  <c r="E33" i="132"/>
  <c r="F33" i="132"/>
  <c r="C91" i="157"/>
  <c r="F91" i="157" s="1"/>
  <c r="E252" i="174"/>
  <c r="D252" i="174"/>
  <c r="F252" i="174" s="1"/>
  <c r="D100" i="174"/>
  <c r="F100" i="174" s="1"/>
  <c r="D43" i="174"/>
  <c r="F43" i="174" s="1"/>
  <c r="D39" i="174"/>
  <c r="F39" i="174" s="1"/>
  <c r="F181" i="132"/>
  <c r="E181" i="132"/>
  <c r="E173" i="132"/>
  <c r="F173" i="132"/>
  <c r="F169" i="132"/>
  <c r="E169" i="132"/>
  <c r="F145" i="132"/>
  <c r="E145" i="132"/>
  <c r="E141" i="132"/>
  <c r="F141" i="132"/>
  <c r="F105" i="132"/>
  <c r="E105" i="132"/>
  <c r="F97" i="132"/>
  <c r="E97" i="132"/>
  <c r="F93" i="132"/>
  <c r="E93" i="132"/>
  <c r="E50" i="132"/>
  <c r="F50" i="132"/>
  <c r="O372" i="149"/>
  <c r="Q372" i="149" s="1"/>
  <c r="P372" i="149"/>
  <c r="P44" i="183"/>
  <c r="Q61" i="183"/>
  <c r="O87" i="183"/>
  <c r="O83" i="183"/>
  <c r="O79" i="183"/>
  <c r="O75" i="183"/>
  <c r="O71" i="183"/>
  <c r="G85" i="183"/>
  <c r="G81" i="183"/>
  <c r="G77" i="183"/>
  <c r="G73" i="183"/>
  <c r="K69" i="183"/>
  <c r="M88" i="183"/>
  <c r="I84" i="183"/>
  <c r="I80" i="183"/>
  <c r="M72" i="183"/>
  <c r="E68" i="183"/>
  <c r="E60" i="183"/>
  <c r="E64" i="183"/>
  <c r="M50" i="183"/>
  <c r="E11" i="183"/>
  <c r="I82" i="183"/>
  <c r="K87" i="183"/>
  <c r="K83" i="183"/>
  <c r="K79" i="183"/>
  <c r="K75" i="183"/>
  <c r="G69" i="183"/>
  <c r="E84" i="183"/>
  <c r="E80" i="183"/>
  <c r="I76" i="183"/>
  <c r="I72" i="183"/>
  <c r="M68" i="183"/>
  <c r="I64" i="183"/>
  <c r="M177" i="132"/>
  <c r="O11" i="133"/>
  <c r="G19" i="184"/>
  <c r="G18" i="184"/>
  <c r="G16" i="184"/>
  <c r="G15" i="184"/>
  <c r="R66" i="183"/>
  <c r="L11" i="183"/>
  <c r="E11" i="132"/>
  <c r="U11" i="132"/>
  <c r="D11" i="183"/>
  <c r="V11" i="183" s="1"/>
  <c r="Q11" i="183"/>
  <c r="M11" i="183"/>
  <c r="I11" i="183"/>
  <c r="P11" i="183"/>
  <c r="H11" i="183"/>
  <c r="C11" i="185"/>
  <c r="E11" i="174"/>
  <c r="T11" i="174"/>
  <c r="Y54" i="132"/>
  <c r="X97" i="132"/>
  <c r="Y157" i="132"/>
  <c r="X94" i="132"/>
  <c r="Y132" i="132"/>
  <c r="Y40" i="132"/>
  <c r="X109" i="132"/>
  <c r="X99" i="132"/>
  <c r="Y166" i="132"/>
  <c r="Y187" i="132"/>
  <c r="Y115" i="132"/>
  <c r="Y152" i="132"/>
  <c r="Y8" i="132"/>
  <c r="X148" i="132"/>
  <c r="Y74" i="132"/>
  <c r="X52" i="132"/>
  <c r="X154" i="132"/>
  <c r="Y106" i="132"/>
  <c r="Y87" i="132"/>
  <c r="X61" i="132"/>
  <c r="Y11" i="132"/>
  <c r="X56" i="132"/>
  <c r="Y32" i="132"/>
  <c r="X55" i="132"/>
  <c r="Y182" i="132"/>
  <c r="X121" i="132"/>
  <c r="X136" i="132"/>
  <c r="Y144" i="132"/>
  <c r="Y77" i="132"/>
  <c r="Y48" i="132"/>
  <c r="Y105" i="132"/>
  <c r="X22" i="132"/>
  <c r="X100" i="132"/>
  <c r="Y203" i="132"/>
  <c r="X202" i="132"/>
  <c r="Y162" i="132"/>
  <c r="X103" i="132"/>
  <c r="Y138" i="132"/>
  <c r="Y201" i="132"/>
  <c r="X30" i="132"/>
  <c r="X196" i="132"/>
  <c r="Y15" i="132"/>
  <c r="Y167" i="132"/>
  <c r="X131" i="132"/>
  <c r="X177" i="132"/>
  <c r="Y143" i="132"/>
  <c r="Y155" i="132"/>
  <c r="Y35" i="132"/>
  <c r="Y94" i="132"/>
  <c r="X95" i="132"/>
  <c r="Y13" i="132"/>
  <c r="Y38" i="132"/>
  <c r="X203" i="132"/>
  <c r="X58" i="132"/>
  <c r="Y154" i="132"/>
  <c r="X76" i="132"/>
  <c r="X156" i="132"/>
  <c r="X69" i="132"/>
  <c r="Y21" i="132"/>
  <c r="X191" i="132"/>
  <c r="X145" i="132"/>
  <c r="Y140" i="132"/>
  <c r="X193" i="132"/>
  <c r="Y88" i="132"/>
  <c r="Y89" i="132"/>
  <c r="X172" i="132"/>
  <c r="Y127" i="132"/>
  <c r="X185" i="132"/>
  <c r="X67" i="132"/>
  <c r="Y113" i="132"/>
  <c r="Y82" i="132"/>
  <c r="X83" i="132"/>
  <c r="Y178" i="132"/>
  <c r="Y129" i="132"/>
  <c r="Y99" i="132"/>
  <c r="Y111" i="132"/>
  <c r="X40" i="132"/>
  <c r="Y116" i="132"/>
  <c r="X169" i="132"/>
  <c r="X25" i="132"/>
  <c r="X10" i="132"/>
  <c r="X92" i="132"/>
  <c r="Y19" i="132"/>
  <c r="Y146" i="132"/>
  <c r="Y158" i="132"/>
  <c r="Y205" i="132"/>
  <c r="X48" i="132"/>
  <c r="X53" i="132"/>
  <c r="Y181" i="132"/>
  <c r="X198" i="132"/>
  <c r="Y60" i="132"/>
  <c r="X101" i="132"/>
  <c r="X147" i="132"/>
  <c r="X13" i="132"/>
  <c r="X204" i="132"/>
  <c r="Y39" i="132"/>
  <c r="X68" i="132"/>
  <c r="X168" i="132"/>
  <c r="Y117" i="132"/>
  <c r="X62" i="132"/>
  <c r="Y126" i="132"/>
  <c r="X21" i="132"/>
  <c r="Y136" i="132"/>
  <c r="Y168" i="132"/>
  <c r="X160" i="132"/>
  <c r="X59" i="132"/>
  <c r="X64" i="132"/>
  <c r="X66" i="132"/>
  <c r="X57" i="132"/>
  <c r="X205" i="132"/>
  <c r="X113" i="132"/>
  <c r="X45" i="132"/>
  <c r="Y128" i="132"/>
  <c r="X102" i="132"/>
  <c r="Y45" i="132"/>
  <c r="Y36" i="132"/>
  <c r="Y58" i="132"/>
  <c r="Y197" i="132"/>
  <c r="X207" i="132"/>
  <c r="Y50" i="132"/>
  <c r="X182" i="132"/>
  <c r="Y49" i="132"/>
  <c r="X88" i="132"/>
  <c r="X75" i="132"/>
  <c r="Y63" i="132"/>
  <c r="X199" i="132"/>
  <c r="X70" i="132"/>
  <c r="Y103" i="132"/>
  <c r="X16" i="132"/>
  <c r="Y118" i="132"/>
  <c r="Y196" i="132"/>
  <c r="X15" i="132"/>
  <c r="X180" i="132"/>
  <c r="X143" i="132"/>
  <c r="X137" i="132"/>
  <c r="X187" i="132"/>
  <c r="X33" i="132"/>
  <c r="X127" i="132"/>
  <c r="X26" i="132"/>
  <c r="Y20" i="132"/>
  <c r="X80" i="132"/>
  <c r="Y28" i="132"/>
  <c r="Y169" i="132"/>
  <c r="X133" i="132"/>
  <c r="X194" i="132"/>
  <c r="X20" i="132"/>
  <c r="Y101" i="132"/>
  <c r="X128" i="132"/>
  <c r="X90" i="132"/>
  <c r="X63" i="132"/>
  <c r="Y150" i="132"/>
  <c r="Y133" i="132"/>
  <c r="Y42" i="132"/>
  <c r="Y200" i="132"/>
  <c r="Y137" i="132"/>
  <c r="X155" i="132"/>
  <c r="Y16" i="132"/>
  <c r="Y79" i="132"/>
  <c r="Y83" i="132"/>
  <c r="Y85" i="132"/>
  <c r="X38" i="132"/>
  <c r="X32" i="132"/>
  <c r="Y109" i="132"/>
  <c r="X197" i="132"/>
  <c r="Y29" i="132"/>
  <c r="W368" i="174"/>
  <c r="W213" i="174"/>
  <c r="W357" i="174"/>
  <c r="W54" i="174"/>
  <c r="W295" i="174"/>
  <c r="W85" i="174"/>
  <c r="W280" i="174"/>
  <c r="W93" i="174"/>
  <c r="W117" i="174"/>
  <c r="W274" i="174"/>
  <c r="W15" i="174"/>
  <c r="W28" i="174"/>
  <c r="W87" i="174"/>
  <c r="W153" i="174"/>
  <c r="W268" i="174"/>
  <c r="W386" i="174"/>
  <c r="W141" i="174"/>
  <c r="W265" i="174"/>
  <c r="W203" i="174"/>
  <c r="W74" i="174"/>
  <c r="W232" i="174"/>
  <c r="W243" i="174"/>
  <c r="W137" i="174"/>
  <c r="W227" i="174"/>
  <c r="W373" i="174"/>
  <c r="W106" i="174"/>
  <c r="W266" i="174"/>
  <c r="W391" i="174"/>
  <c r="W205" i="174"/>
  <c r="W253" i="174"/>
  <c r="W251" i="174"/>
  <c r="W401" i="174"/>
  <c r="W134" i="174"/>
  <c r="W261" i="174"/>
  <c r="W220" i="174"/>
  <c r="W256" i="174"/>
  <c r="W10" i="174"/>
  <c r="W299" i="174"/>
  <c r="W114" i="174"/>
  <c r="W166" i="174"/>
  <c r="W339" i="174"/>
  <c r="W29" i="174"/>
  <c r="W181" i="174"/>
  <c r="W300" i="174"/>
  <c r="W145" i="174"/>
  <c r="W48" i="174"/>
  <c r="W189" i="174"/>
  <c r="W59" i="174"/>
  <c r="W78" i="174"/>
  <c r="W82" i="174"/>
  <c r="W72" i="174"/>
  <c r="W283" i="174"/>
  <c r="W359" i="174"/>
  <c r="W14" i="174"/>
  <c r="W370" i="174"/>
  <c r="W332" i="174"/>
  <c r="W179" i="174"/>
  <c r="W289" i="174"/>
  <c r="W36" i="174"/>
  <c r="W326" i="174"/>
  <c r="W361" i="174"/>
  <c r="W223" i="174"/>
  <c r="W139" i="174"/>
  <c r="W148" i="174"/>
  <c r="W328" i="174"/>
  <c r="W252" i="174"/>
  <c r="W178" i="174"/>
  <c r="W192" i="174"/>
  <c r="W47" i="174"/>
  <c r="W297" i="174"/>
  <c r="W385" i="174"/>
  <c r="W236" i="174"/>
  <c r="W188" i="174"/>
  <c r="W49" i="174"/>
  <c r="W201" i="174"/>
  <c r="W225" i="174"/>
  <c r="W242" i="174"/>
  <c r="W31" i="174"/>
  <c r="W53" i="174"/>
  <c r="W19" i="174"/>
  <c r="W290" i="174"/>
  <c r="W125" i="174"/>
  <c r="W97" i="174"/>
  <c r="W389" i="174"/>
  <c r="W356" i="174"/>
  <c r="W281" i="174"/>
  <c r="W224" i="174"/>
  <c r="W362" i="174"/>
  <c r="W144" i="174"/>
  <c r="W335" i="174"/>
  <c r="W94" i="174"/>
  <c r="W287" i="174"/>
  <c r="W311" i="174"/>
  <c r="W8" i="174"/>
  <c r="W43" i="174"/>
  <c r="W383" i="174"/>
  <c r="W67" i="174"/>
  <c r="W33" i="174"/>
  <c r="W123" i="174"/>
  <c r="W351" i="174"/>
  <c r="W92" i="174"/>
  <c r="W260" i="174"/>
  <c r="W32" i="174"/>
  <c r="W319" i="174"/>
  <c r="W395" i="174"/>
  <c r="W369" i="174"/>
  <c r="W186" i="174"/>
  <c r="W342" i="174"/>
  <c r="W34" i="174"/>
  <c r="W407" i="174"/>
  <c r="W18" i="174"/>
  <c r="W197" i="174"/>
  <c r="W403" i="174"/>
  <c r="W279" i="174"/>
  <c r="W129" i="174"/>
  <c r="W161" i="174"/>
  <c r="W371" i="174"/>
  <c r="W198" i="174"/>
  <c r="W353" i="174"/>
  <c r="W329" i="174"/>
  <c r="W162" i="174"/>
  <c r="W115" i="174"/>
  <c r="W102" i="174"/>
  <c r="W237" i="174"/>
  <c r="W51" i="174"/>
  <c r="W333" i="174"/>
  <c r="W392" i="174"/>
  <c r="W315" i="174"/>
  <c r="W96" i="174"/>
  <c r="W127" i="174"/>
  <c r="W22" i="174"/>
  <c r="W174" i="174"/>
  <c r="W130" i="174"/>
  <c r="W77" i="174"/>
  <c r="W83" i="174"/>
  <c r="W206" i="174"/>
  <c r="W246" i="174"/>
  <c r="W101" i="174"/>
  <c r="W254" i="174"/>
  <c r="W327" i="174"/>
  <c r="W217" i="174"/>
  <c r="W340" i="174"/>
  <c r="W298" i="174"/>
  <c r="W37" i="174"/>
  <c r="W303" i="174"/>
  <c r="W318" i="174"/>
  <c r="W194" i="174"/>
  <c r="W104" i="174"/>
  <c r="W156" i="174"/>
  <c r="W372" i="174"/>
  <c r="W344" i="174"/>
  <c r="W269" i="174"/>
  <c r="W135" i="174"/>
  <c r="W158" i="174"/>
  <c r="W343" i="174"/>
  <c r="W165" i="174"/>
  <c r="W191" i="174"/>
  <c r="W331" i="174"/>
  <c r="W278" i="174"/>
  <c r="W58" i="174"/>
  <c r="W209" i="174"/>
  <c r="W250" i="174"/>
  <c r="W150" i="174"/>
  <c r="W302" i="174"/>
  <c r="W310" i="174"/>
  <c r="W138" i="174"/>
  <c r="W16" i="174"/>
  <c r="W304" i="174"/>
  <c r="W76" i="174"/>
  <c r="W90" i="174"/>
  <c r="W50" i="174"/>
  <c r="W271" i="174"/>
  <c r="W270" i="174"/>
  <c r="W100" i="174"/>
  <c r="W147" i="174"/>
  <c r="W307" i="174"/>
  <c r="W71" i="174"/>
  <c r="W216" i="174"/>
  <c r="W44" i="174"/>
  <c r="W65" i="174"/>
  <c r="W133" i="174"/>
  <c r="W124" i="174"/>
  <c r="W229" i="174"/>
  <c r="W215" i="174"/>
  <c r="W255" i="174"/>
  <c r="W11" i="174"/>
  <c r="W345" i="174"/>
  <c r="W324" i="174"/>
  <c r="W12" i="174"/>
  <c r="W380" i="174"/>
  <c r="W152" i="174"/>
  <c r="W23" i="174"/>
  <c r="W107" i="174"/>
  <c r="W404" i="174"/>
  <c r="W109" i="174"/>
  <c r="W378" i="174"/>
  <c r="W238" i="174"/>
  <c r="V46" i="133"/>
  <c r="U162" i="133"/>
  <c r="U37" i="133"/>
  <c r="U167" i="133"/>
  <c r="U204" i="133"/>
  <c r="U185" i="133"/>
  <c r="U127" i="133"/>
  <c r="U135" i="133"/>
  <c r="V205" i="133"/>
  <c r="U46" i="133"/>
  <c r="U12" i="133"/>
  <c r="V53" i="133"/>
  <c r="U184" i="133"/>
  <c r="U147" i="133"/>
  <c r="V156" i="133"/>
  <c r="V198" i="133"/>
  <c r="V67" i="133"/>
  <c r="U179" i="133"/>
  <c r="U116" i="133"/>
  <c r="U25" i="133"/>
  <c r="U36" i="133"/>
  <c r="V147" i="133"/>
  <c r="U90" i="133"/>
  <c r="U150" i="133"/>
  <c r="V9" i="133"/>
  <c r="U174" i="133"/>
  <c r="V48" i="133"/>
  <c r="U89" i="133"/>
  <c r="U14" i="133"/>
  <c r="U159" i="133"/>
  <c r="V106" i="133"/>
  <c r="V163" i="133"/>
  <c r="V11" i="133"/>
  <c r="U74" i="133"/>
  <c r="V192" i="133"/>
  <c r="V158" i="133"/>
  <c r="U123" i="133"/>
  <c r="U161" i="133"/>
  <c r="U99" i="133"/>
  <c r="U197" i="133"/>
  <c r="U47" i="133"/>
  <c r="U61" i="133"/>
  <c r="U121" i="133"/>
  <c r="U98" i="133"/>
  <c r="V136" i="133"/>
  <c r="V22" i="133"/>
  <c r="V190" i="133"/>
  <c r="U206" i="133"/>
  <c r="V164" i="133"/>
  <c r="U9" i="133"/>
  <c r="V47" i="133"/>
  <c r="U203" i="133"/>
  <c r="U101" i="133"/>
  <c r="U111" i="133"/>
  <c r="U58" i="133"/>
  <c r="U64" i="133"/>
  <c r="V114" i="133"/>
  <c r="V105" i="133"/>
  <c r="V79" i="133"/>
  <c r="U65" i="133"/>
  <c r="V157" i="133"/>
  <c r="V62" i="133"/>
  <c r="U158" i="133"/>
  <c r="V52" i="133"/>
  <c r="U169" i="133"/>
  <c r="V78" i="133"/>
  <c r="V123" i="133"/>
  <c r="U104" i="133"/>
  <c r="U156" i="133"/>
  <c r="V97" i="133"/>
  <c r="V184" i="133"/>
  <c r="V91" i="133"/>
  <c r="V40" i="133"/>
  <c r="U195" i="133"/>
  <c r="U68" i="133"/>
  <c r="V50" i="133"/>
  <c r="U189" i="133"/>
  <c r="U119" i="133"/>
  <c r="V150" i="133"/>
  <c r="U131" i="133"/>
  <c r="V36" i="133"/>
  <c r="V39" i="133"/>
  <c r="V71" i="133"/>
  <c r="U103" i="133"/>
  <c r="U154" i="133"/>
  <c r="V104" i="133"/>
  <c r="V58" i="133"/>
  <c r="V72" i="133"/>
  <c r="V57" i="133"/>
  <c r="V80" i="133"/>
  <c r="U17" i="133"/>
  <c r="V142" i="133"/>
  <c r="U87" i="133"/>
  <c r="U148" i="133"/>
  <c r="V200" i="133"/>
  <c r="U45" i="133"/>
  <c r="U165" i="133"/>
  <c r="V144" i="133"/>
  <c r="U41" i="133"/>
  <c r="U114" i="133"/>
  <c r="V88" i="133"/>
  <c r="V90" i="133"/>
  <c r="U166" i="133"/>
  <c r="U170" i="133"/>
  <c r="V28" i="133"/>
  <c r="U139" i="133"/>
  <c r="V204" i="133"/>
  <c r="U80" i="133"/>
  <c r="V93" i="133"/>
  <c r="V127" i="133"/>
  <c r="V98" i="133"/>
  <c r="U125" i="133"/>
  <c r="U10" i="133"/>
  <c r="U49" i="133"/>
  <c r="V21" i="133"/>
  <c r="V55" i="133"/>
  <c r="U48" i="133"/>
  <c r="V132" i="133"/>
  <c r="V130" i="133"/>
  <c r="U109" i="133"/>
  <c r="V100" i="133"/>
  <c r="U85" i="133"/>
  <c r="V29" i="133"/>
  <c r="U128" i="133"/>
  <c r="U202" i="133"/>
  <c r="U142" i="133"/>
  <c r="V56" i="133"/>
  <c r="V74" i="133"/>
  <c r="U33" i="133"/>
  <c r="V155" i="133"/>
  <c r="V84" i="133"/>
  <c r="V174" i="133"/>
  <c r="V33" i="133"/>
  <c r="V76" i="133"/>
  <c r="U175" i="133"/>
  <c r="V131" i="133"/>
  <c r="U32" i="133"/>
  <c r="V135" i="133"/>
  <c r="U145" i="133"/>
  <c r="V86" i="133"/>
  <c r="V102" i="133"/>
  <c r="V177" i="133"/>
  <c r="U93" i="133"/>
  <c r="V122" i="133"/>
  <c r="U181" i="133"/>
  <c r="V77" i="133"/>
  <c r="U188" i="133"/>
  <c r="U84" i="133"/>
  <c r="U55" i="133"/>
  <c r="U50" i="133"/>
  <c r="V197" i="133"/>
  <c r="U138" i="133"/>
  <c r="V141" i="133"/>
  <c r="V18" i="133"/>
  <c r="U15" i="133"/>
  <c r="U176" i="133"/>
  <c r="V207" i="133"/>
  <c r="V92" i="133"/>
  <c r="V118" i="133"/>
  <c r="U40" i="133"/>
  <c r="V120" i="133"/>
  <c r="V206" i="133"/>
  <c r="U11" i="133"/>
  <c r="U42" i="133"/>
  <c r="U118" i="133"/>
  <c r="U35" i="133"/>
  <c r="V64" i="133"/>
  <c r="U43" i="133"/>
  <c r="V145" i="133"/>
  <c r="V116" i="133"/>
  <c r="U51" i="133"/>
  <c r="U76" i="133"/>
  <c r="U183" i="133"/>
  <c r="V201" i="133"/>
  <c r="V173" i="133"/>
  <c r="U73" i="133"/>
  <c r="U94" i="133"/>
  <c r="U177" i="133"/>
  <c r="V34" i="133"/>
  <c r="U79" i="133"/>
  <c r="U38" i="133"/>
  <c r="U20" i="133"/>
  <c r="U54" i="133"/>
  <c r="V60" i="133"/>
  <c r="V35" i="133"/>
  <c r="U21" i="133"/>
  <c r="V73" i="133"/>
  <c r="U172" i="133"/>
  <c r="U23" i="133"/>
  <c r="U124" i="133"/>
  <c r="V169" i="133"/>
  <c r="V103" i="133"/>
  <c r="U67" i="133"/>
  <c r="V23" i="133"/>
  <c r="V108" i="133"/>
  <c r="V168" i="133"/>
  <c r="V44" i="133"/>
  <c r="U75" i="133"/>
  <c r="U57" i="133"/>
  <c r="U83" i="133"/>
  <c r="U182" i="133"/>
  <c r="U86" i="133"/>
  <c r="U120" i="133"/>
  <c r="U143" i="133"/>
  <c r="U133" i="133"/>
  <c r="V51" i="133"/>
  <c r="U44" i="133"/>
  <c r="U122" i="133"/>
  <c r="U171" i="133"/>
  <c r="V12" i="133"/>
  <c r="V81" i="133"/>
  <c r="V54" i="133"/>
  <c r="V149" i="133"/>
  <c r="V109" i="133"/>
  <c r="V128" i="133"/>
  <c r="V191" i="133"/>
  <c r="U63" i="133"/>
  <c r="V42" i="133"/>
  <c r="V148" i="133"/>
  <c r="V65" i="133"/>
  <c r="V167" i="133"/>
  <c r="U106" i="133"/>
  <c r="U102" i="133"/>
  <c r="U88" i="133"/>
  <c r="U72" i="133"/>
  <c r="U69" i="133"/>
  <c r="U96" i="133"/>
  <c r="U27" i="133"/>
  <c r="V180" i="133"/>
  <c r="V185" i="133"/>
  <c r="V24" i="133"/>
  <c r="V8" i="133"/>
  <c r="U66" i="133"/>
  <c r="V101" i="133"/>
  <c r="V154" i="133"/>
  <c r="V68" i="133"/>
  <c r="V83" i="133"/>
  <c r="U200" i="133"/>
  <c r="V43" i="133"/>
  <c r="V188" i="133"/>
  <c r="V38" i="133"/>
  <c r="U24" i="133"/>
  <c r="V113" i="133"/>
  <c r="V137" i="133"/>
  <c r="U136" i="133"/>
  <c r="U196" i="133"/>
  <c r="V15" i="133"/>
  <c r="U13" i="133"/>
  <c r="U178" i="133"/>
  <c r="V30" i="133"/>
  <c r="U117" i="133"/>
  <c r="V66" i="133"/>
  <c r="U39" i="133"/>
  <c r="V140" i="133"/>
  <c r="U95" i="133"/>
  <c r="V152" i="133"/>
  <c r="U91" i="133"/>
  <c r="U34" i="133"/>
  <c r="V178" i="133"/>
  <c r="U152" i="133"/>
  <c r="U31" i="133"/>
  <c r="U78" i="133"/>
  <c r="U180" i="133"/>
  <c r="U71" i="133"/>
  <c r="V176" i="133"/>
  <c r="V187" i="133"/>
  <c r="U132" i="133"/>
  <c r="U130" i="133"/>
  <c r="V45" i="133"/>
  <c r="U191" i="133"/>
  <c r="V87" i="133"/>
  <c r="U137" i="133"/>
  <c r="V94" i="133"/>
  <c r="U192" i="133"/>
  <c r="U134" i="133"/>
  <c r="V14" i="133"/>
  <c r="U153" i="133"/>
  <c r="U16" i="133"/>
  <c r="V171" i="133"/>
  <c r="V133" i="133"/>
  <c r="U8" i="133"/>
  <c r="V111" i="133"/>
  <c r="V112" i="133"/>
  <c r="U160" i="133"/>
  <c r="V129" i="133"/>
  <c r="V63" i="133"/>
  <c r="V69" i="133"/>
  <c r="V199" i="133"/>
  <c r="V19" i="133"/>
  <c r="U113" i="133"/>
  <c r="V172" i="133"/>
  <c r="U100" i="133"/>
  <c r="V166" i="133"/>
  <c r="V125" i="133"/>
  <c r="U141" i="133"/>
  <c r="V17" i="133"/>
  <c r="V37" i="133"/>
  <c r="V182" i="133"/>
  <c r="U19" i="133"/>
  <c r="U201" i="133"/>
  <c r="V193" i="133"/>
  <c r="V110" i="133"/>
  <c r="U157" i="133"/>
  <c r="V175" i="133"/>
  <c r="U155" i="133"/>
  <c r="V146" i="133"/>
  <c r="U115" i="133"/>
  <c r="U112" i="133"/>
  <c r="U198" i="133"/>
  <c r="V161" i="133"/>
  <c r="V119" i="133"/>
  <c r="V99" i="133"/>
  <c r="V165" i="133"/>
  <c r="U194" i="133"/>
  <c r="U22" i="133"/>
  <c r="V41" i="133"/>
  <c r="U205" i="133"/>
  <c r="U144" i="133"/>
  <c r="U207" i="133"/>
  <c r="V49" i="133"/>
  <c r="U190" i="133"/>
  <c r="V124" i="133"/>
  <c r="U26" i="133"/>
  <c r="V70" i="133"/>
  <c r="U146" i="133"/>
  <c r="U29" i="133"/>
  <c r="U149" i="133"/>
  <c r="V194" i="133"/>
  <c r="V31" i="133"/>
  <c r="U97" i="133"/>
  <c r="V10" i="133"/>
  <c r="V16" i="133"/>
  <c r="V117" i="133"/>
  <c r="U129" i="133"/>
  <c r="U18" i="133"/>
  <c r="U53" i="133"/>
  <c r="U56" i="133"/>
  <c r="V20" i="133"/>
  <c r="V107" i="133"/>
  <c r="U108" i="133"/>
  <c r="U199" i="133"/>
  <c r="V138" i="133"/>
  <c r="U82" i="133"/>
  <c r="U173" i="133"/>
  <c r="U193" i="133"/>
  <c r="U70" i="133"/>
  <c r="V59" i="133"/>
  <c r="V189" i="133"/>
  <c r="V153" i="133"/>
  <c r="V121" i="133"/>
  <c r="V61" i="133"/>
  <c r="U62" i="133"/>
  <c r="U52" i="133"/>
  <c r="U30" i="133"/>
  <c r="V25" i="133"/>
  <c r="V89" i="133"/>
  <c r="V139" i="133"/>
  <c r="V13" i="133"/>
  <c r="U110" i="133"/>
  <c r="U186" i="133"/>
  <c r="U126" i="133"/>
  <c r="U164" i="133"/>
  <c r="V75" i="133"/>
  <c r="V162" i="133"/>
  <c r="V195" i="133"/>
  <c r="U28" i="133"/>
  <c r="V170" i="133"/>
  <c r="W193" i="174"/>
  <c r="W121" i="174"/>
  <c r="W190" i="174"/>
  <c r="W122" i="174"/>
  <c r="W202" i="174"/>
  <c r="W168" i="174"/>
  <c r="W365" i="174"/>
  <c r="W187" i="174"/>
  <c r="W69" i="174"/>
  <c r="W103" i="174"/>
  <c r="W151" i="174"/>
  <c r="W399" i="174"/>
  <c r="W171" i="174"/>
  <c r="W95" i="174"/>
  <c r="W263" i="174"/>
  <c r="W212" i="174"/>
  <c r="W199" i="174"/>
  <c r="W374" i="174"/>
  <c r="W341" i="174"/>
  <c r="W164" i="174"/>
  <c r="W321" i="174"/>
  <c r="W323" i="174"/>
  <c r="W142" i="174"/>
  <c r="W384" i="174"/>
  <c r="W267" i="174"/>
  <c r="W146" i="174"/>
  <c r="W60" i="174"/>
  <c r="W88" i="174"/>
  <c r="W346" i="174"/>
  <c r="W406" i="174"/>
  <c r="W402" i="174"/>
  <c r="W25" i="174"/>
  <c r="W62" i="174"/>
  <c r="W364" i="174"/>
  <c r="W241" i="174"/>
  <c r="W159" i="174"/>
  <c r="W208" i="174"/>
  <c r="W185" i="174"/>
  <c r="W68" i="174"/>
  <c r="W377" i="174"/>
  <c r="W39" i="174"/>
  <c r="W320" i="174"/>
  <c r="W143" i="174"/>
  <c r="W175" i="174"/>
  <c r="W381" i="174"/>
  <c r="W244" i="174"/>
  <c r="W26" i="174"/>
  <c r="W293" i="174"/>
  <c r="W64" i="174"/>
  <c r="W131" i="174"/>
  <c r="W140" i="174"/>
  <c r="W170" i="174"/>
  <c r="W275" i="174"/>
  <c r="W132" i="174"/>
  <c r="W296" i="174"/>
  <c r="W405" i="174"/>
  <c r="W330" i="174"/>
  <c r="W207" i="174"/>
  <c r="W200" i="174"/>
  <c r="W75" i="174"/>
  <c r="W42" i="174"/>
  <c r="W57" i="174"/>
  <c r="W167" i="174"/>
  <c r="W66" i="174"/>
  <c r="W177" i="174"/>
  <c r="W30" i="174"/>
  <c r="W24" i="174"/>
  <c r="W218" i="174"/>
  <c r="W180" i="174"/>
  <c r="V202" i="133"/>
  <c r="U81" i="133"/>
  <c r="V126" i="133"/>
  <c r="U140" i="133"/>
  <c r="V134" i="133"/>
  <c r="U60" i="133"/>
  <c r="V179" i="133"/>
  <c r="U77" i="133"/>
  <c r="U163" i="133"/>
  <c r="V160" i="133"/>
  <c r="W308" i="174"/>
  <c r="W257" i="174"/>
  <c r="W388" i="174"/>
  <c r="W291" i="174"/>
  <c r="W393" i="174"/>
  <c r="W9" i="174"/>
  <c r="W41" i="174"/>
  <c r="W222" i="174"/>
  <c r="W120" i="174"/>
  <c r="W264" i="174"/>
  <c r="W273" i="174"/>
  <c r="W163" i="174"/>
  <c r="W336" i="174"/>
  <c r="W245" i="174"/>
  <c r="W38" i="174"/>
  <c r="W13" i="174"/>
  <c r="W46" i="174"/>
  <c r="W184" i="174"/>
  <c r="W27" i="174"/>
  <c r="W226" i="174"/>
  <c r="W17" i="174"/>
  <c r="W210" i="174"/>
  <c r="W228" i="174"/>
  <c r="W387" i="174"/>
  <c r="W195" i="174"/>
  <c r="W136" i="174"/>
  <c r="W306" i="174"/>
  <c r="W325" i="174"/>
  <c r="W52" i="174"/>
  <c r="W169" i="174"/>
  <c r="W155" i="174"/>
  <c r="W305" i="174"/>
  <c r="W35" i="174"/>
  <c r="W376" i="174"/>
  <c r="W98" i="174"/>
  <c r="W91" i="174"/>
  <c r="W247" i="174"/>
  <c r="W211" i="174"/>
  <c r="W86" i="174"/>
  <c r="W316" i="174"/>
  <c r="W63" i="174"/>
  <c r="W352" i="174"/>
  <c r="W116" i="174"/>
  <c r="W182" i="174"/>
  <c r="W70" i="174"/>
  <c r="W382" i="174"/>
  <c r="W249" i="174"/>
  <c r="W56" i="174"/>
  <c r="W363" i="174"/>
  <c r="W119" i="174"/>
  <c r="W358" i="174"/>
  <c r="W176" i="174"/>
  <c r="W354" i="174"/>
  <c r="W89" i="174"/>
  <c r="W309" i="174"/>
  <c r="W233" i="174"/>
  <c r="W173" i="174"/>
  <c r="W157" i="174"/>
  <c r="W149" i="174"/>
  <c r="W105" i="174"/>
  <c r="W312" i="174"/>
  <c r="W367" i="174"/>
  <c r="W375" i="174"/>
  <c r="W317" i="174"/>
  <c r="W172" i="174"/>
  <c r="W108" i="174"/>
  <c r="W313" i="174"/>
  <c r="V32" i="133"/>
  <c r="V95" i="133"/>
  <c r="V196" i="133"/>
  <c r="V96" i="133"/>
  <c r="V82" i="133"/>
  <c r="V181" i="133"/>
  <c r="V85" i="133"/>
  <c r="V159" i="133"/>
  <c r="V186" i="133"/>
  <c r="U151" i="133"/>
  <c r="R98" i="132"/>
  <c r="S98" i="132"/>
  <c r="R74" i="132"/>
  <c r="R109" i="132"/>
  <c r="S70" i="132"/>
  <c r="R176" i="132"/>
  <c r="R130" i="132"/>
  <c r="S197" i="132"/>
  <c r="S154" i="132"/>
  <c r="S160" i="132"/>
  <c r="S121" i="132"/>
  <c r="S16" i="132"/>
  <c r="R18" i="132"/>
  <c r="S174" i="132"/>
  <c r="R133" i="132"/>
  <c r="R70" i="132"/>
  <c r="S128" i="132"/>
  <c r="R95" i="132"/>
  <c r="R163" i="132"/>
  <c r="R23" i="132"/>
  <c r="S51" i="132"/>
  <c r="R123" i="132"/>
  <c r="S26" i="132"/>
  <c r="R111" i="132"/>
  <c r="R78" i="132"/>
  <c r="S111" i="132"/>
  <c r="R193" i="132"/>
  <c r="R166" i="132"/>
  <c r="R127" i="132"/>
  <c r="R94" i="132"/>
  <c r="S108" i="132"/>
  <c r="M108" i="132"/>
  <c r="L38" i="132"/>
  <c r="M68" i="132"/>
  <c r="L66" i="132"/>
  <c r="L41" i="132"/>
  <c r="M174" i="132"/>
  <c r="L53" i="132"/>
  <c r="M76" i="132"/>
  <c r="L40" i="132"/>
  <c r="M161" i="132"/>
  <c r="L117" i="132"/>
  <c r="L11" i="132"/>
  <c r="L171" i="132"/>
  <c r="M70" i="132"/>
  <c r="M134" i="132"/>
  <c r="M105" i="132"/>
  <c r="M183" i="132"/>
  <c r="L110" i="132"/>
  <c r="L177" i="132"/>
  <c r="L129" i="132"/>
  <c r="L49" i="132"/>
  <c r="M168" i="132"/>
  <c r="M151" i="132"/>
  <c r="M148" i="132"/>
  <c r="L55" i="132"/>
  <c r="M25" i="132"/>
  <c r="L45" i="132"/>
  <c r="L56" i="132"/>
  <c r="L18" i="132"/>
  <c r="L86" i="132"/>
  <c r="L72" i="132"/>
  <c r="L194" i="132"/>
  <c r="L140" i="132"/>
  <c r="M48" i="132"/>
  <c r="M124" i="132"/>
  <c r="L203" i="132"/>
  <c r="M159" i="132"/>
  <c r="M121" i="132"/>
  <c r="M53" i="132"/>
  <c r="L165" i="132"/>
  <c r="L141" i="132"/>
  <c r="L164" i="132"/>
  <c r="L10" i="132"/>
  <c r="M146" i="132"/>
  <c r="M188" i="132"/>
  <c r="M197" i="132"/>
  <c r="L12" i="132"/>
  <c r="L161" i="132"/>
  <c r="M198" i="132"/>
  <c r="L160" i="132"/>
  <c r="M62" i="132"/>
  <c r="L34" i="132"/>
  <c r="M144" i="132"/>
  <c r="L69" i="132"/>
  <c r="M143" i="132"/>
  <c r="L81" i="132"/>
  <c r="L111" i="132"/>
  <c r="M166" i="132"/>
  <c r="L154" i="132"/>
  <c r="L99" i="132"/>
  <c r="S58" i="149"/>
  <c r="R138" i="149"/>
  <c r="O133" i="132"/>
  <c r="G329" i="149"/>
  <c r="L329" i="149"/>
  <c r="G29" i="184"/>
  <c r="P60" i="183"/>
  <c r="M10" i="183"/>
  <c r="P88" i="183"/>
  <c r="R78" i="183"/>
  <c r="P76" i="183"/>
  <c r="Q69" i="183"/>
  <c r="S55" i="183"/>
  <c r="L185" i="132"/>
  <c r="G10" i="183"/>
  <c r="AM8" i="183"/>
  <c r="BD8" i="183" s="1"/>
  <c r="L30" i="2"/>
  <c r="AN33" i="183" s="1"/>
  <c r="BE33" i="183" s="1"/>
  <c r="L26" i="2"/>
  <c r="AN29" i="183" s="1"/>
  <c r="BE29" i="183" s="1"/>
  <c r="L22" i="2"/>
  <c r="AN25" i="183" s="1"/>
  <c r="BE25" i="183" s="1"/>
  <c r="L18" i="2"/>
  <c r="AN21" i="183"/>
  <c r="BE21" i="183" s="1"/>
  <c r="L14" i="2"/>
  <c r="AN17" i="183" s="1"/>
  <c r="BE17" i="183" s="1"/>
  <c r="L6" i="2"/>
  <c r="AN9" i="183" s="1"/>
  <c r="BE9" i="183" s="1"/>
  <c r="R88" i="183"/>
  <c r="S73" i="183"/>
  <c r="P64" i="183"/>
  <c r="Q60" i="183"/>
  <c r="L27" i="2"/>
  <c r="AN30" i="183" s="1"/>
  <c r="BE30" i="183" s="1"/>
  <c r="L23" i="2"/>
  <c r="AN26" i="183" s="1"/>
  <c r="BE26" i="183" s="1"/>
  <c r="L19" i="2"/>
  <c r="AN22" i="183"/>
  <c r="BE22" i="183" s="1"/>
  <c r="L15" i="2"/>
  <c r="AN18" i="183"/>
  <c r="BE18" i="183" s="1"/>
  <c r="L11" i="2"/>
  <c r="AN14" i="183" s="1"/>
  <c r="BE14" i="183" s="1"/>
  <c r="L7" i="2"/>
  <c r="AN10" i="183" s="1"/>
  <c r="BE10" i="183" s="1"/>
  <c r="G10" i="184"/>
  <c r="F10" i="132"/>
  <c r="S10" i="132"/>
  <c r="K10" i="183"/>
  <c r="L10" i="183"/>
  <c r="H10" i="183"/>
  <c r="D10" i="183"/>
  <c r="U10" i="183" s="1"/>
  <c r="AZ10" i="183" s="1"/>
  <c r="C10" i="185"/>
  <c r="E27" i="214"/>
  <c r="E30" i="214"/>
  <c r="V14" i="132"/>
  <c r="U171" i="132"/>
  <c r="V160" i="132"/>
  <c r="U66" i="132"/>
  <c r="U109" i="132"/>
  <c r="V155" i="132"/>
  <c r="U115" i="132"/>
  <c r="V184" i="132"/>
  <c r="U145" i="132"/>
  <c r="U64" i="132"/>
  <c r="V122" i="132"/>
  <c r="R58" i="132"/>
  <c r="R47" i="132"/>
  <c r="S134" i="132"/>
  <c r="R126" i="132"/>
  <c r="R101" i="132"/>
  <c r="R62" i="132"/>
  <c r="R37" i="132"/>
  <c r="S54" i="132"/>
  <c r="S83" i="132"/>
  <c r="R110" i="132"/>
  <c r="S169" i="132"/>
  <c r="S77" i="132"/>
  <c r="S97" i="132"/>
  <c r="R31" i="132"/>
  <c r="R106" i="132"/>
  <c r="R100" i="132"/>
  <c r="S82" i="132"/>
  <c r="S143" i="132"/>
  <c r="R135" i="132"/>
  <c r="R141" i="132"/>
  <c r="S39" i="132"/>
  <c r="S142" i="132"/>
  <c r="R167" i="132"/>
  <c r="S45" i="132"/>
  <c r="S136" i="132"/>
  <c r="R201" i="132"/>
  <c r="S20" i="132"/>
  <c r="R198" i="132"/>
  <c r="R189" i="132"/>
  <c r="R131" i="132"/>
  <c r="S33" i="132"/>
  <c r="S178" i="132"/>
  <c r="R81" i="132"/>
  <c r="S201" i="132"/>
  <c r="S69" i="132"/>
  <c r="S37" i="132"/>
  <c r="S52" i="132"/>
  <c r="S192" i="132"/>
  <c r="S183" i="132"/>
  <c r="R22" i="132"/>
  <c r="S124" i="132"/>
  <c r="R122" i="132"/>
  <c r="S205" i="132"/>
  <c r="S63" i="132"/>
  <c r="R125" i="132"/>
  <c r="S150" i="132"/>
  <c r="R38" i="132"/>
  <c r="S18" i="132"/>
  <c r="S207" i="132"/>
  <c r="R39" i="132"/>
  <c r="R54" i="132"/>
  <c r="R173" i="132"/>
  <c r="S100" i="132"/>
  <c r="R196" i="132"/>
  <c r="R120" i="132"/>
  <c r="S96" i="132"/>
  <c r="R162" i="132"/>
  <c r="S79" i="132"/>
  <c r="R65" i="132"/>
  <c r="R207" i="132"/>
  <c r="S66" i="132"/>
  <c r="S35" i="132"/>
  <c r="R50" i="132"/>
  <c r="S158" i="132"/>
  <c r="S40" i="132"/>
  <c r="S91" i="132"/>
  <c r="S118" i="132"/>
  <c r="R36" i="132"/>
  <c r="R16" i="132"/>
  <c r="S175" i="132"/>
  <c r="S181" i="132"/>
  <c r="S147" i="132"/>
  <c r="S166" i="132"/>
  <c r="S117" i="132"/>
  <c r="S139" i="132"/>
  <c r="S187" i="132"/>
  <c r="S196" i="132"/>
  <c r="R41" i="132"/>
  <c r="R117" i="132"/>
  <c r="S131" i="132"/>
  <c r="S50" i="132"/>
  <c r="S65" i="132"/>
  <c r="R199" i="132"/>
  <c r="R188" i="132"/>
  <c r="R169" i="132"/>
  <c r="R181" i="132"/>
  <c r="S92" i="132"/>
  <c r="R204" i="132"/>
  <c r="R165" i="132"/>
  <c r="S113" i="132"/>
  <c r="R8" i="132"/>
  <c r="S34" i="132"/>
  <c r="R134" i="132"/>
  <c r="R116" i="132"/>
  <c r="R132" i="132"/>
  <c r="R191" i="132"/>
  <c r="S48" i="132"/>
  <c r="R12" i="132"/>
  <c r="R89" i="132"/>
  <c r="S141" i="132"/>
  <c r="R104" i="132"/>
  <c r="S125" i="132"/>
  <c r="S102" i="132"/>
  <c r="R68" i="132"/>
  <c r="R164" i="132"/>
  <c r="S81" i="132"/>
  <c r="S89" i="132"/>
  <c r="R143" i="132"/>
  <c r="R19" i="132"/>
  <c r="S73" i="132"/>
  <c r="S15" i="132"/>
  <c r="R9" i="132"/>
  <c r="R187" i="132"/>
  <c r="S25" i="132"/>
  <c r="S90" i="132"/>
  <c r="R73" i="132"/>
  <c r="R105" i="132"/>
  <c r="S163" i="132"/>
  <c r="S14" i="132"/>
  <c r="S165" i="132"/>
  <c r="S194" i="132"/>
  <c r="S28" i="132"/>
  <c r="S11" i="132"/>
  <c r="Q90" i="174"/>
  <c r="Q229" i="174"/>
  <c r="Q183" i="174"/>
  <c r="Q246" i="174"/>
  <c r="Q323" i="174"/>
  <c r="Q288" i="174"/>
  <c r="Q240" i="174"/>
  <c r="Q382" i="174"/>
  <c r="Q100" i="174"/>
  <c r="Q166" i="174"/>
  <c r="Q248" i="174"/>
  <c r="Q364" i="174"/>
  <c r="Q71" i="174"/>
  <c r="Q21" i="174"/>
  <c r="Q101" i="174"/>
  <c r="Q281" i="174"/>
  <c r="Q337" i="174"/>
  <c r="Q61" i="174"/>
  <c r="Q400" i="174"/>
  <c r="Q258" i="174"/>
  <c r="Q197" i="174"/>
  <c r="Q134" i="174"/>
  <c r="Q282" i="174"/>
  <c r="Q225" i="174"/>
  <c r="Q268" i="174"/>
  <c r="Q397" i="174"/>
  <c r="Q404" i="174"/>
  <c r="Q84" i="174"/>
  <c r="Q170" i="174"/>
  <c r="Q115" i="174"/>
  <c r="Q130" i="174"/>
  <c r="Q57" i="174"/>
  <c r="Q368" i="174"/>
  <c r="Q32" i="174"/>
  <c r="Q301" i="174"/>
  <c r="Q352" i="174"/>
  <c r="Q42" i="174"/>
  <c r="Q398" i="174"/>
  <c r="Q309" i="174"/>
  <c r="Q381" i="174"/>
  <c r="Q251" i="174"/>
  <c r="Q387" i="174"/>
  <c r="Q118" i="174"/>
  <c r="Q199" i="174"/>
  <c r="Q378" i="174"/>
  <c r="Q15" i="174"/>
  <c r="Q230" i="174"/>
  <c r="Q198" i="174"/>
  <c r="Q272" i="174"/>
  <c r="Q264" i="174"/>
  <c r="Q372" i="174"/>
  <c r="Q56" i="174"/>
  <c r="Q406" i="174"/>
  <c r="Q316" i="174"/>
  <c r="Q249" i="174"/>
  <c r="Q234" i="174"/>
  <c r="Q206" i="174"/>
  <c r="Q310" i="174"/>
  <c r="Q298" i="174"/>
  <c r="Q153" i="174"/>
  <c r="Q196" i="174"/>
  <c r="Q295" i="174"/>
  <c r="Q103" i="174"/>
  <c r="Q68" i="174"/>
  <c r="Q44" i="174"/>
  <c r="Q226" i="174"/>
  <c r="Q156" i="174"/>
  <c r="Q313" i="174"/>
  <c r="Q188" i="174"/>
  <c r="Q331" i="174"/>
  <c r="Q203" i="174"/>
  <c r="Q167" i="174"/>
  <c r="Q164" i="174"/>
  <c r="Q119" i="174"/>
  <c r="Q112" i="174"/>
  <c r="Q292" i="174"/>
  <c r="Q265" i="174"/>
  <c r="Q261" i="174"/>
  <c r="Q49" i="174"/>
  <c r="Q363" i="174"/>
  <c r="Q179" i="174"/>
  <c r="Q334" i="174"/>
  <c r="Q231" i="174"/>
  <c r="Q326" i="174"/>
  <c r="Q74" i="174"/>
  <c r="Q97" i="174"/>
  <c r="Q149" i="174"/>
  <c r="Q146" i="174"/>
  <c r="Q88" i="174"/>
  <c r="Q319" i="174"/>
  <c r="Q217" i="174"/>
  <c r="Q91" i="174"/>
  <c r="Q178" i="174"/>
  <c r="Q78" i="174"/>
  <c r="Q39" i="174"/>
  <c r="Q159" i="174"/>
  <c r="Q383" i="174"/>
  <c r="Q169" i="174"/>
  <c r="Q299" i="174"/>
  <c r="Q53" i="174"/>
  <c r="Q135" i="174"/>
  <c r="Q332" i="174"/>
  <c r="Q284" i="174"/>
  <c r="Q390" i="174"/>
  <c r="Q152" i="174"/>
  <c r="Q243" i="174"/>
  <c r="Q19" i="174"/>
  <c r="Q347" i="174"/>
  <c r="Q340" i="174"/>
  <c r="Q60" i="174"/>
  <c r="Q278" i="174"/>
  <c r="Q36" i="174"/>
  <c r="Q322" i="174"/>
  <c r="Q177" i="174"/>
  <c r="Q86" i="174"/>
  <c r="Q267" i="174"/>
  <c r="Q141" i="174"/>
  <c r="Q124" i="174"/>
  <c r="Q384" i="174"/>
  <c r="Q356" i="174"/>
  <c r="Q328" i="174"/>
  <c r="Q232" i="174"/>
  <c r="Q168" i="174"/>
  <c r="Q315" i="174"/>
  <c r="Q150" i="174"/>
  <c r="Q318" i="174"/>
  <c r="Q259" i="174"/>
  <c r="Q89" i="174"/>
  <c r="Q405" i="174"/>
  <c r="Q33" i="174"/>
  <c r="Q120" i="174"/>
  <c r="Q379" i="174"/>
  <c r="Q228" i="174"/>
  <c r="Q357" i="174"/>
  <c r="Q50" i="174"/>
  <c r="Q343" i="174"/>
  <c r="Q351" i="174"/>
  <c r="Q330" i="174"/>
  <c r="Q110" i="174"/>
  <c r="Q211" i="174"/>
  <c r="Q306" i="174"/>
  <c r="Q108" i="174"/>
  <c r="Q122" i="174"/>
  <c r="Q104" i="174"/>
  <c r="Q9" i="174"/>
  <c r="Q407" i="174"/>
  <c r="Q392" i="174"/>
  <c r="Q222" i="174"/>
  <c r="Q399" i="174"/>
  <c r="Q366" i="174"/>
  <c r="Q113" i="174"/>
  <c r="Q262" i="174"/>
  <c r="Q286" i="174"/>
  <c r="Q34" i="174"/>
  <c r="Q276" i="174"/>
  <c r="Q374" i="174"/>
  <c r="Q184" i="174"/>
  <c r="Q94" i="174"/>
  <c r="Q257" i="174"/>
  <c r="Q18" i="174"/>
  <c r="Q369" i="174"/>
  <c r="Q349" i="174"/>
  <c r="Q218" i="174"/>
  <c r="Q305" i="174"/>
  <c r="Q370" i="174"/>
  <c r="Q187" i="174"/>
  <c r="Q116" i="174"/>
  <c r="Q236" i="174"/>
  <c r="Q155" i="174"/>
  <c r="Q158" i="174"/>
  <c r="Q294" i="174"/>
  <c r="Q263" i="174"/>
  <c r="Q271" i="174"/>
  <c r="Q244" i="174"/>
  <c r="Q221" i="174"/>
  <c r="Q327" i="174"/>
  <c r="O100" i="133"/>
  <c r="P96" i="133"/>
  <c r="P10" i="133"/>
  <c r="P56" i="133"/>
  <c r="P117" i="133"/>
  <c r="P41" i="133"/>
  <c r="P103" i="133"/>
  <c r="O162" i="133"/>
  <c r="O85" i="133"/>
  <c r="P146" i="133"/>
  <c r="O97" i="133"/>
  <c r="O200" i="133"/>
  <c r="P116" i="133"/>
  <c r="O67" i="133"/>
  <c r="O65" i="133"/>
  <c r="P64" i="133"/>
  <c r="O94" i="133"/>
  <c r="O20" i="133"/>
  <c r="O158" i="133"/>
  <c r="O106" i="133"/>
  <c r="P67" i="133"/>
  <c r="O193" i="133"/>
  <c r="O71" i="133"/>
  <c r="P44" i="133"/>
  <c r="P27" i="133"/>
  <c r="O109" i="133"/>
  <c r="O133" i="133"/>
  <c r="P166" i="133"/>
  <c r="O32" i="133"/>
  <c r="P113" i="133"/>
  <c r="P69" i="133"/>
  <c r="O115" i="133"/>
  <c r="P97" i="133"/>
  <c r="P81" i="133"/>
  <c r="O88" i="133"/>
  <c r="P61" i="133"/>
  <c r="O58" i="133"/>
  <c r="P123" i="133"/>
  <c r="P95" i="133"/>
  <c r="O138" i="133"/>
  <c r="O173" i="133"/>
  <c r="O205" i="133"/>
  <c r="O165" i="133"/>
  <c r="O135" i="133"/>
  <c r="O62" i="133"/>
  <c r="P106" i="133"/>
  <c r="O22" i="133"/>
  <c r="O42" i="133"/>
  <c r="O150" i="133"/>
  <c r="O19" i="133"/>
  <c r="O122" i="133"/>
  <c r="O55" i="133"/>
  <c r="O139" i="133"/>
  <c r="P128" i="133"/>
  <c r="O60" i="133"/>
  <c r="P39" i="133"/>
  <c r="O91" i="133"/>
  <c r="P124" i="133"/>
  <c r="O181" i="133"/>
  <c r="O124" i="133"/>
  <c r="O73" i="133"/>
  <c r="P29" i="133"/>
  <c r="O86" i="133"/>
  <c r="P122" i="133"/>
  <c r="O37" i="133"/>
  <c r="P151" i="133"/>
  <c r="P160" i="133"/>
  <c r="O13" i="133"/>
  <c r="P93" i="133"/>
  <c r="O127" i="133"/>
  <c r="O59" i="133"/>
  <c r="P174" i="133"/>
  <c r="O39" i="133"/>
  <c r="O8" i="133"/>
  <c r="O90" i="133"/>
  <c r="P173" i="133"/>
  <c r="P35" i="133"/>
  <c r="P200" i="133"/>
  <c r="O18" i="133"/>
  <c r="O56" i="133"/>
  <c r="P34" i="133"/>
  <c r="P194" i="133"/>
  <c r="O166" i="133"/>
  <c r="O50" i="133"/>
  <c r="P42" i="133"/>
  <c r="O146" i="133"/>
  <c r="O151" i="133"/>
  <c r="P76" i="133"/>
  <c r="P21" i="133"/>
  <c r="O43" i="133"/>
  <c r="P72" i="133"/>
  <c r="P19" i="133"/>
  <c r="O192" i="133"/>
  <c r="O152" i="133"/>
  <c r="P154" i="133"/>
  <c r="O163" i="133"/>
  <c r="O204" i="133"/>
  <c r="O145" i="133"/>
  <c r="P26" i="133"/>
  <c r="O202" i="133"/>
  <c r="P30" i="133"/>
  <c r="O47" i="133"/>
  <c r="P82" i="133"/>
  <c r="O45" i="133"/>
  <c r="O149" i="133"/>
  <c r="O136" i="133"/>
  <c r="P74" i="133"/>
  <c r="O78" i="133"/>
  <c r="O98" i="133"/>
  <c r="P148" i="133"/>
  <c r="P175" i="133"/>
  <c r="O40" i="133"/>
  <c r="O183" i="133"/>
  <c r="O79" i="133"/>
  <c r="O103" i="133"/>
  <c r="P94" i="133"/>
  <c r="O89" i="133"/>
  <c r="O93" i="133"/>
  <c r="O140" i="133"/>
  <c r="O25" i="133"/>
  <c r="O195" i="133"/>
  <c r="P144" i="133"/>
  <c r="O155" i="133"/>
  <c r="O168" i="133"/>
  <c r="O170" i="133"/>
  <c r="O141" i="133"/>
  <c r="P191" i="133"/>
  <c r="O80" i="133"/>
  <c r="P129" i="133"/>
  <c r="O116" i="133"/>
  <c r="O207" i="133"/>
  <c r="P37" i="133"/>
  <c r="P28" i="133"/>
  <c r="O185" i="133"/>
  <c r="P51" i="133"/>
  <c r="O30" i="133"/>
  <c r="P136" i="133"/>
  <c r="P145" i="133"/>
  <c r="O48" i="133"/>
  <c r="P114" i="133"/>
  <c r="P134" i="133"/>
  <c r="P89" i="133"/>
  <c r="P147" i="133"/>
  <c r="O49" i="133"/>
  <c r="O174" i="133"/>
  <c r="P110" i="133"/>
  <c r="P156" i="133"/>
  <c r="P75" i="133"/>
  <c r="O57" i="133"/>
  <c r="P98" i="133"/>
  <c r="O28" i="133"/>
  <c r="O137" i="133"/>
  <c r="P202" i="133"/>
  <c r="P184" i="133"/>
  <c r="P31" i="133"/>
  <c r="P178" i="133"/>
  <c r="O114" i="133"/>
  <c r="P135" i="133"/>
  <c r="P201" i="133"/>
  <c r="O128" i="133"/>
  <c r="O70" i="133"/>
  <c r="P143" i="133"/>
  <c r="P108" i="133"/>
  <c r="O87" i="133"/>
  <c r="P197" i="133"/>
  <c r="P33" i="133"/>
  <c r="P182" i="133"/>
  <c r="P190" i="133"/>
  <c r="O142" i="133"/>
  <c r="O84" i="133"/>
  <c r="P78" i="133"/>
  <c r="P84" i="133"/>
  <c r="O95" i="133"/>
  <c r="O112" i="133"/>
  <c r="O108" i="133"/>
  <c r="O15" i="133"/>
  <c r="P137" i="133"/>
  <c r="P57" i="133"/>
  <c r="O83" i="133"/>
  <c r="P23" i="133"/>
  <c r="P88" i="133"/>
  <c r="O69" i="133"/>
  <c r="O44" i="133"/>
  <c r="P163" i="133"/>
  <c r="O29" i="133"/>
  <c r="O132" i="133"/>
  <c r="O144" i="133"/>
  <c r="O175" i="133"/>
  <c r="O187" i="133"/>
  <c r="P36" i="133"/>
  <c r="P22" i="133"/>
  <c r="O179" i="133"/>
  <c r="P119" i="133"/>
  <c r="P155" i="133"/>
  <c r="P92" i="133"/>
  <c r="P50" i="133"/>
  <c r="O201" i="133"/>
  <c r="P43" i="133"/>
  <c r="P164" i="133"/>
  <c r="P112" i="133"/>
  <c r="O99" i="133"/>
  <c r="O77" i="133"/>
  <c r="O61" i="133"/>
  <c r="P25" i="133"/>
  <c r="O154" i="133"/>
  <c r="P138" i="133"/>
  <c r="P87" i="133"/>
  <c r="O172" i="133"/>
  <c r="P58" i="133"/>
  <c r="O96" i="133"/>
  <c r="O24" i="133"/>
  <c r="P206" i="133"/>
  <c r="O161" i="133"/>
  <c r="P192" i="133"/>
  <c r="O104" i="133"/>
  <c r="P183" i="133"/>
  <c r="P15" i="133"/>
  <c r="O17" i="133"/>
  <c r="O148" i="133"/>
  <c r="P16" i="133"/>
  <c r="P104" i="133"/>
  <c r="O118" i="133"/>
  <c r="P159" i="133"/>
  <c r="P71" i="133"/>
  <c r="O76" i="133"/>
  <c r="P53" i="133"/>
  <c r="O119" i="133"/>
  <c r="P48" i="133"/>
  <c r="P180" i="133"/>
  <c r="P63" i="133"/>
  <c r="O107" i="133"/>
  <c r="P47" i="133"/>
  <c r="O21" i="133"/>
  <c r="O198" i="133"/>
  <c r="O143" i="133"/>
  <c r="O105" i="133"/>
  <c r="P139" i="133"/>
  <c r="P141" i="133"/>
  <c r="P8" i="133"/>
  <c r="P60" i="133"/>
  <c r="O180" i="133"/>
  <c r="O46" i="133"/>
  <c r="P14" i="133"/>
  <c r="P46" i="133"/>
  <c r="O101" i="133"/>
  <c r="O36" i="133"/>
  <c r="P68" i="133"/>
  <c r="P158" i="133"/>
  <c r="O199" i="133"/>
  <c r="P204" i="133"/>
  <c r="O160" i="133"/>
  <c r="P152" i="133"/>
  <c r="P45" i="133"/>
  <c r="O51" i="133"/>
  <c r="O35" i="133"/>
  <c r="P186" i="133"/>
  <c r="O113" i="133"/>
  <c r="P52" i="133"/>
  <c r="O196" i="133"/>
  <c r="O197" i="133"/>
  <c r="P120" i="133"/>
  <c r="P9" i="133"/>
  <c r="O117" i="133"/>
  <c r="P150" i="133"/>
  <c r="O74" i="133"/>
  <c r="O64" i="133"/>
  <c r="O169" i="133"/>
  <c r="P205" i="133"/>
  <c r="O53" i="133"/>
  <c r="O184" i="133"/>
  <c r="P66" i="133"/>
  <c r="P17" i="133"/>
  <c r="P11" i="133"/>
  <c r="P149" i="133"/>
  <c r="P85" i="133"/>
  <c r="P24" i="133"/>
  <c r="O111" i="133"/>
  <c r="P195" i="133"/>
  <c r="P105" i="133"/>
  <c r="O194" i="133"/>
  <c r="R78" i="149"/>
  <c r="S275" i="149"/>
  <c r="S303" i="149"/>
  <c r="K30" i="184"/>
  <c r="S198" i="149"/>
  <c r="N275" i="174"/>
  <c r="M120" i="133"/>
  <c r="O9" i="183"/>
  <c r="G9" i="183"/>
  <c r="P80" i="183"/>
  <c r="Q85" i="183"/>
  <c r="R57" i="183"/>
  <c r="S51" i="183"/>
  <c r="P82" i="183"/>
  <c r="P52" i="183"/>
  <c r="L28" i="2"/>
  <c r="AN31" i="183"/>
  <c r="BE31" i="183" s="1"/>
  <c r="L24" i="2"/>
  <c r="AN27" i="183"/>
  <c r="BE27" i="183" s="1"/>
  <c r="L20" i="2"/>
  <c r="AN23" i="183" s="1"/>
  <c r="BE23" i="183" s="1"/>
  <c r="L16" i="2"/>
  <c r="AN19" i="183" s="1"/>
  <c r="BE19" i="183" s="1"/>
  <c r="L12" i="2"/>
  <c r="AN15" i="183" s="1"/>
  <c r="BE15" i="183" s="1"/>
  <c r="L8" i="2"/>
  <c r="AN11" i="183" s="1"/>
  <c r="BE11" i="183" s="1"/>
  <c r="L29" i="2"/>
  <c r="AN32" i="183" s="1"/>
  <c r="BE32" i="183" s="1"/>
  <c r="L25" i="2"/>
  <c r="AN28" i="183" s="1"/>
  <c r="BE28" i="183" s="1"/>
  <c r="L21" i="2"/>
  <c r="AN24" i="183" s="1"/>
  <c r="BE24" i="183" s="1"/>
  <c r="L17" i="2"/>
  <c r="AN20" i="183" s="1"/>
  <c r="BE20" i="183" s="1"/>
  <c r="L13" i="2"/>
  <c r="AN16" i="183" s="1"/>
  <c r="BE16" i="183" s="1"/>
  <c r="L9" i="2"/>
  <c r="AN12" i="183" s="1"/>
  <c r="BE12" i="183" s="1"/>
  <c r="R61" i="183"/>
  <c r="P40" i="183"/>
  <c r="P36" i="183"/>
  <c r="S9" i="183"/>
  <c r="C9" i="185"/>
  <c r="J9" i="183"/>
  <c r="R9" i="183"/>
  <c r="K9" i="183"/>
  <c r="V9" i="183"/>
  <c r="W9" i="183" s="1"/>
  <c r="BA9" i="183" s="1"/>
  <c r="F29" i="214"/>
  <c r="F31" i="214"/>
  <c r="F30" i="214"/>
  <c r="F24" i="214"/>
  <c r="E29" i="214"/>
  <c r="E24" i="214"/>
  <c r="E28" i="214"/>
  <c r="E26" i="214"/>
  <c r="F28" i="214"/>
  <c r="F27" i="214"/>
  <c r="F23" i="214"/>
  <c r="F25" i="214"/>
  <c r="F26" i="214"/>
  <c r="E25" i="214"/>
  <c r="E23" i="214"/>
  <c r="E20" i="214"/>
  <c r="E22" i="214"/>
  <c r="E21" i="214"/>
  <c r="F16" i="214"/>
  <c r="F22" i="214"/>
  <c r="F20" i="214"/>
  <c r="F21" i="214"/>
  <c r="F12" i="214"/>
  <c r="F19" i="214"/>
  <c r="E19" i="214"/>
  <c r="F18" i="214"/>
  <c r="F14" i="214"/>
  <c r="E14" i="214"/>
  <c r="E17" i="214"/>
  <c r="E18" i="214"/>
  <c r="F17" i="214"/>
  <c r="F15" i="214"/>
  <c r="E13" i="214"/>
  <c r="E12" i="214"/>
  <c r="E15" i="214"/>
  <c r="U153" i="132"/>
  <c r="U157" i="132"/>
  <c r="U168" i="132"/>
  <c r="U136" i="132"/>
  <c r="V205" i="132"/>
  <c r="U151" i="132"/>
  <c r="V182" i="132"/>
  <c r="V203" i="132"/>
  <c r="V48" i="132"/>
  <c r="V20" i="132"/>
  <c r="V135" i="132"/>
  <c r="U197" i="132"/>
  <c r="V161" i="132"/>
  <c r="V8" i="132"/>
  <c r="U106" i="132"/>
  <c r="U65" i="132"/>
  <c r="U69" i="132"/>
  <c r="V72" i="132"/>
  <c r="U24" i="132"/>
  <c r="V30" i="132"/>
  <c r="U26" i="132"/>
  <c r="V171" i="132"/>
  <c r="U146" i="132"/>
  <c r="V41" i="132"/>
  <c r="U182" i="132"/>
  <c r="V175" i="132"/>
  <c r="V153" i="132"/>
  <c r="U93" i="132"/>
  <c r="V87" i="132"/>
  <c r="V16" i="132"/>
  <c r="U193" i="132"/>
  <c r="U68" i="132"/>
  <c r="V21" i="132"/>
  <c r="U184" i="132"/>
  <c r="V121" i="132"/>
  <c r="V97" i="132"/>
  <c r="R192" i="132"/>
  <c r="R144" i="132"/>
  <c r="S130" i="132"/>
  <c r="S105" i="132"/>
  <c r="S189" i="132"/>
  <c r="S95" i="132"/>
  <c r="S88" i="132"/>
  <c r="R159" i="132"/>
  <c r="R55" i="132"/>
  <c r="R178" i="132"/>
  <c r="R80" i="132"/>
  <c r="S38" i="132"/>
  <c r="R14" i="132"/>
  <c r="R90" i="132"/>
  <c r="S193" i="132"/>
  <c r="S127" i="132"/>
  <c r="S60" i="132"/>
  <c r="R42" i="132"/>
  <c r="R128" i="132"/>
  <c r="R157" i="132"/>
  <c r="S171" i="132"/>
  <c r="S104" i="132"/>
  <c r="S21" i="132"/>
  <c r="S31" i="132"/>
  <c r="R170" i="132"/>
  <c r="S151" i="132"/>
  <c r="S145" i="132"/>
  <c r="S198" i="132"/>
  <c r="R190" i="132"/>
  <c r="R171" i="132"/>
  <c r="R86" i="132"/>
  <c r="R77" i="132"/>
  <c r="R67" i="132"/>
  <c r="S101" i="132"/>
  <c r="S155" i="132"/>
  <c r="S71" i="132"/>
  <c r="S74" i="132"/>
  <c r="R142" i="132"/>
  <c r="R48" i="132"/>
  <c r="S123" i="132"/>
  <c r="R158" i="132"/>
  <c r="S47" i="132"/>
  <c r="S61" i="132"/>
  <c r="R153" i="132"/>
  <c r="S17" i="132"/>
  <c r="R137" i="132"/>
  <c r="S188" i="132"/>
  <c r="R40" i="132"/>
  <c r="R195" i="132"/>
  <c r="S177" i="132"/>
  <c r="S62" i="132"/>
  <c r="R174" i="132"/>
  <c r="R136" i="132"/>
  <c r="S203" i="132"/>
  <c r="S78" i="132"/>
  <c r="R184" i="132"/>
  <c r="R124" i="132"/>
  <c r="R21" i="132"/>
  <c r="R43" i="132"/>
  <c r="S94" i="132"/>
  <c r="S22" i="132"/>
  <c r="S57" i="132"/>
  <c r="S144" i="132"/>
  <c r="S162" i="132"/>
  <c r="S112" i="132"/>
  <c r="S58" i="132"/>
  <c r="S190" i="132"/>
  <c r="S164" i="132"/>
  <c r="S76" i="132"/>
  <c r="S180" i="132"/>
  <c r="R92" i="132"/>
  <c r="S148" i="132"/>
  <c r="S27" i="132"/>
  <c r="S23" i="132"/>
  <c r="R15" i="132"/>
  <c r="R51" i="132"/>
  <c r="R64" i="132"/>
  <c r="R71" i="132"/>
  <c r="R145" i="132"/>
  <c r="T262" i="174"/>
  <c r="T13" i="174"/>
  <c r="T219" i="174"/>
  <c r="T280" i="174"/>
  <c r="T161" i="174"/>
  <c r="T49" i="174"/>
  <c r="T140" i="174"/>
  <c r="T95" i="174"/>
  <c r="T28" i="174"/>
  <c r="T176" i="174"/>
  <c r="T242" i="174"/>
  <c r="T294" i="174"/>
  <c r="T29" i="174"/>
  <c r="T285" i="174"/>
  <c r="T335" i="174"/>
  <c r="T307" i="174"/>
  <c r="T331" i="174"/>
  <c r="T256" i="174"/>
  <c r="T372" i="174"/>
  <c r="T210" i="174"/>
  <c r="T334" i="174"/>
  <c r="T20" i="174"/>
  <c r="T352" i="174"/>
  <c r="T399" i="174"/>
  <c r="T212" i="174"/>
  <c r="T348" i="174"/>
  <c r="T338" i="174"/>
  <c r="T76" i="174"/>
  <c r="T191" i="174"/>
  <c r="T303" i="174"/>
  <c r="T167" i="174"/>
  <c r="T88" i="174"/>
  <c r="T407" i="174"/>
  <c r="T273" i="174"/>
  <c r="T168" i="174"/>
  <c r="T229" i="174"/>
  <c r="T220" i="174"/>
  <c r="T136" i="174"/>
  <c r="T91" i="174"/>
  <c r="T231" i="174"/>
  <c r="T204" i="174"/>
  <c r="T200" i="174"/>
  <c r="T293" i="174"/>
  <c r="T119" i="174"/>
  <c r="T114" i="174"/>
  <c r="T118" i="174"/>
  <c r="T254" i="174"/>
  <c r="T17" i="174"/>
  <c r="T211" i="174"/>
  <c r="T77" i="174"/>
  <c r="T108" i="174"/>
  <c r="T324" i="174"/>
  <c r="T266" i="174"/>
  <c r="T337" i="174"/>
  <c r="T297" i="174"/>
  <c r="T260" i="174"/>
  <c r="T53" i="174"/>
  <c r="T148" i="174"/>
  <c r="T154" i="174"/>
  <c r="T290" i="174"/>
  <c r="T123" i="174"/>
  <c r="T227" i="174"/>
  <c r="T206" i="174"/>
  <c r="T116" i="174"/>
  <c r="T368" i="174"/>
  <c r="T259" i="174"/>
  <c r="T277" i="174"/>
  <c r="T250" i="174"/>
  <c r="T344" i="174"/>
  <c r="T27" i="174"/>
  <c r="T221" i="174"/>
  <c r="T213" i="174"/>
  <c r="T319" i="174"/>
  <c r="T341" i="174"/>
  <c r="T26" i="174"/>
  <c r="T152" i="174"/>
  <c r="T234" i="174"/>
  <c r="T84" i="174"/>
  <c r="T37" i="174"/>
  <c r="T179" i="174"/>
  <c r="T69" i="174"/>
  <c r="T64" i="174"/>
  <c r="T98" i="174"/>
  <c r="T70" i="174"/>
  <c r="T131" i="174"/>
  <c r="T58" i="174"/>
  <c r="T392" i="174"/>
  <c r="T89" i="174"/>
  <c r="T268" i="174"/>
  <c r="T379" i="174"/>
  <c r="T81" i="174"/>
  <c r="T281" i="174"/>
  <c r="T264" i="174"/>
  <c r="T308" i="174"/>
  <c r="T198" i="174"/>
  <c r="T373" i="174"/>
  <c r="S146" i="132"/>
  <c r="R151" i="132"/>
  <c r="R200" i="132"/>
  <c r="S19" i="132"/>
  <c r="S41" i="132"/>
  <c r="R30" i="132"/>
  <c r="S170" i="132"/>
  <c r="S12" i="132"/>
  <c r="S29" i="132"/>
  <c r="S9" i="132"/>
  <c r="S42" i="132"/>
  <c r="R114" i="132"/>
  <c r="S161" i="132"/>
  <c r="S115" i="132"/>
  <c r="R75" i="132"/>
  <c r="R56" i="132"/>
  <c r="S168" i="132"/>
  <c r="R179" i="132"/>
  <c r="R150" i="132"/>
  <c r="S103" i="132"/>
  <c r="R25" i="132"/>
  <c r="S44" i="132"/>
  <c r="S55" i="132"/>
  <c r="R97" i="132"/>
  <c r="S129" i="132"/>
  <c r="S67" i="132"/>
  <c r="R27" i="132"/>
  <c r="R148" i="132"/>
  <c r="R152" i="132"/>
  <c r="R149" i="132"/>
  <c r="S68" i="132"/>
  <c r="S122" i="132"/>
  <c r="S107" i="132"/>
  <c r="R172" i="132"/>
  <c r="R49" i="132"/>
  <c r="S138" i="132"/>
  <c r="S132" i="132"/>
  <c r="S36" i="132"/>
  <c r="R146" i="132"/>
  <c r="R66" i="132"/>
  <c r="R205" i="132"/>
  <c r="S182" i="132"/>
  <c r="R88" i="132"/>
  <c r="R59" i="132"/>
  <c r="R29" i="132"/>
  <c r="R156" i="132"/>
  <c r="S109" i="132"/>
  <c r="R53" i="132"/>
  <c r="S204" i="132"/>
  <c r="S133" i="132"/>
  <c r="R13" i="132"/>
  <c r="S64" i="132"/>
  <c r="S59" i="132"/>
  <c r="S32" i="132"/>
  <c r="R112" i="132"/>
  <c r="R197" i="132"/>
  <c r="R87" i="132"/>
  <c r="R63" i="132"/>
  <c r="S159" i="132"/>
  <c r="R11" i="132"/>
  <c r="S114" i="132"/>
  <c r="R147" i="132"/>
  <c r="S75" i="132"/>
  <c r="S179" i="132"/>
  <c r="R33" i="132"/>
  <c r="R57" i="132"/>
  <c r="R103" i="132"/>
  <c r="R183" i="132"/>
  <c r="R28" i="132"/>
  <c r="R113" i="132"/>
  <c r="R139" i="132"/>
  <c r="R182" i="132"/>
  <c r="S56" i="132"/>
  <c r="R83" i="132"/>
  <c r="S116" i="132"/>
  <c r="R20" i="132"/>
  <c r="R168" i="132"/>
  <c r="R44" i="132"/>
  <c r="R76" i="132"/>
  <c r="R46" i="132"/>
  <c r="S167" i="132"/>
  <c r="R138" i="132"/>
  <c r="S126" i="132"/>
  <c r="R72" i="132"/>
  <c r="S46" i="132"/>
  <c r="S199" i="132"/>
  <c r="R107" i="132"/>
  <c r="S120" i="132"/>
  <c r="S86" i="132"/>
  <c r="S157" i="132"/>
  <c r="S191" i="132"/>
  <c r="S49" i="132"/>
  <c r="S149" i="132"/>
  <c r="R108" i="132"/>
  <c r="R203" i="132"/>
  <c r="S140" i="132"/>
  <c r="R84" i="132"/>
  <c r="R52" i="132"/>
  <c r="R82" i="132"/>
  <c r="R96" i="132"/>
  <c r="S186" i="132"/>
  <c r="R154" i="132"/>
  <c r="S206" i="132"/>
  <c r="R99" i="132"/>
  <c r="S43" i="132"/>
  <c r="R180" i="132"/>
  <c r="R91" i="132"/>
  <c r="R35" i="132"/>
  <c r="S202" i="132"/>
  <c r="S53" i="132"/>
  <c r="S200" i="132"/>
  <c r="R45" i="132"/>
  <c r="R79" i="132"/>
  <c r="S119" i="132"/>
  <c r="S135" i="132"/>
  <c r="R129" i="132"/>
  <c r="S72" i="132"/>
  <c r="S84" i="132"/>
  <c r="R177" i="132"/>
  <c r="S85" i="132"/>
  <c r="S110" i="132"/>
  <c r="R121" i="132"/>
  <c r="S195" i="132"/>
  <c r="R160" i="132"/>
  <c r="S184" i="132"/>
  <c r="S80" i="132"/>
  <c r="R118" i="132"/>
  <c r="R102" i="132"/>
  <c r="R119" i="132"/>
  <c r="R206" i="132"/>
  <c r="R93" i="132"/>
  <c r="R17" i="132"/>
  <c r="S153" i="132"/>
  <c r="S137" i="132"/>
  <c r="S99" i="132"/>
  <c r="S106" i="132"/>
  <c r="R24" i="132"/>
  <c r="S24" i="132"/>
  <c r="S8" i="132"/>
  <c r="S176" i="132"/>
  <c r="R140" i="132"/>
  <c r="S172" i="132"/>
  <c r="R69" i="132"/>
  <c r="R161" i="132"/>
  <c r="S173" i="132"/>
  <c r="R61" i="132"/>
  <c r="R194" i="132"/>
  <c r="R155" i="132"/>
  <c r="R32" i="132"/>
  <c r="R60" i="132"/>
  <c r="S13" i="132"/>
  <c r="R202" i="132"/>
  <c r="S152" i="132"/>
  <c r="N241" i="174"/>
  <c r="N27" i="174"/>
  <c r="N320" i="174"/>
  <c r="N300" i="174"/>
  <c r="N226" i="174"/>
  <c r="N138" i="174"/>
  <c r="N246" i="174"/>
  <c r="N384" i="174"/>
  <c r="N19" i="174"/>
  <c r="N94" i="174"/>
  <c r="N303" i="174"/>
  <c r="N308" i="174"/>
  <c r="N346" i="174"/>
  <c r="N30" i="174"/>
  <c r="N193" i="174"/>
  <c r="N368" i="174"/>
  <c r="N40" i="174"/>
  <c r="N385" i="174"/>
  <c r="N128" i="174"/>
  <c r="N97" i="174"/>
  <c r="N248" i="174"/>
  <c r="N134" i="174"/>
  <c r="N74" i="174"/>
  <c r="N393" i="174"/>
  <c r="N149" i="174"/>
  <c r="N104" i="174"/>
  <c r="N373" i="174"/>
  <c r="N132" i="174"/>
  <c r="N150" i="174"/>
  <c r="N96" i="174"/>
  <c r="N302" i="174"/>
  <c r="N105" i="174"/>
  <c r="N182" i="174"/>
  <c r="N266" i="174"/>
  <c r="N23" i="174"/>
  <c r="N387" i="174"/>
  <c r="N148" i="174"/>
  <c r="N79" i="174"/>
  <c r="N199" i="174"/>
  <c r="N185" i="174"/>
  <c r="N307" i="174"/>
  <c r="N237" i="174"/>
  <c r="N59" i="174"/>
  <c r="N265" i="174"/>
  <c r="N316" i="174"/>
  <c r="N337" i="174"/>
  <c r="N399" i="174"/>
  <c r="N218" i="174"/>
  <c r="N372" i="174"/>
  <c r="N290" i="174"/>
  <c r="N380" i="174"/>
  <c r="N188" i="174"/>
  <c r="N217" i="174"/>
  <c r="N305" i="174"/>
  <c r="N112" i="174"/>
  <c r="N152" i="174"/>
  <c r="N383" i="174"/>
  <c r="N341" i="174"/>
  <c r="N41" i="174"/>
  <c r="N299" i="174"/>
  <c r="N172" i="174"/>
  <c r="N329" i="174"/>
  <c r="N20" i="174"/>
  <c r="N386" i="174"/>
  <c r="N118" i="174"/>
  <c r="N169" i="174"/>
  <c r="N99" i="174"/>
  <c r="N36" i="174"/>
  <c r="N233" i="174"/>
  <c r="N222" i="174"/>
  <c r="N67" i="174"/>
  <c r="N65" i="174"/>
  <c r="N15" i="174"/>
  <c r="N359" i="174"/>
  <c r="N232" i="174"/>
  <c r="N167" i="174"/>
  <c r="N264" i="174"/>
  <c r="N235" i="174"/>
  <c r="N249" i="174"/>
  <c r="N45" i="174"/>
  <c r="N156" i="174"/>
  <c r="N244" i="174"/>
  <c r="N282" i="174"/>
  <c r="N230" i="174"/>
  <c r="N106" i="174"/>
  <c r="N56" i="174"/>
  <c r="N203" i="174"/>
  <c r="N360" i="174"/>
  <c r="N184" i="174"/>
  <c r="N33" i="174"/>
  <c r="N330" i="174"/>
  <c r="N367" i="174"/>
  <c r="N158" i="174"/>
  <c r="N401" i="174"/>
  <c r="N10" i="174"/>
  <c r="N312" i="174"/>
  <c r="N400" i="174"/>
  <c r="N251" i="174"/>
  <c r="N63" i="174"/>
  <c r="U15" i="183"/>
  <c r="AZ15" i="183" s="1"/>
  <c r="V15" i="183"/>
  <c r="S67" i="149"/>
  <c r="S122" i="149"/>
  <c r="S296" i="149"/>
  <c r="S325" i="149"/>
  <c r="Q162" i="149"/>
  <c r="S263" i="149"/>
  <c r="R294" i="149"/>
  <c r="V43" i="183"/>
  <c r="U43" i="183"/>
  <c r="AZ43" i="183" s="1"/>
  <c r="S274" i="149"/>
  <c r="B187" i="157"/>
  <c r="F187" i="157"/>
  <c r="C111" i="157"/>
  <c r="E201" i="157"/>
  <c r="S382" i="149"/>
  <c r="D187" i="157"/>
  <c r="B145" i="157"/>
  <c r="B111" i="157"/>
  <c r="C201" i="157"/>
  <c r="F111" i="157"/>
  <c r="E222" i="174"/>
  <c r="D215" i="174"/>
  <c r="F215" i="174" s="1"/>
  <c r="E49" i="174"/>
  <c r="E187" i="157"/>
  <c r="F145" i="157"/>
  <c r="D111" i="157"/>
  <c r="E307" i="174"/>
  <c r="D201" i="157"/>
  <c r="J32" i="183"/>
  <c r="J20" i="183"/>
  <c r="S50" i="183"/>
  <c r="K54" i="183"/>
  <c r="C15" i="185"/>
  <c r="Q62" i="183"/>
  <c r="Q54" i="183"/>
  <c r="R43" i="183"/>
  <c r="N43" i="183"/>
  <c r="F43" i="183"/>
  <c r="N36" i="183"/>
  <c r="S87" i="183"/>
  <c r="P62" i="183"/>
  <c r="F60" i="183"/>
  <c r="O58" i="183"/>
  <c r="G58" i="183"/>
  <c r="N53" i="183"/>
  <c r="J53" i="183"/>
  <c r="F53" i="183"/>
  <c r="E52" i="183"/>
  <c r="Q51" i="183"/>
  <c r="M51" i="183"/>
  <c r="I51" i="183"/>
  <c r="E51" i="183"/>
  <c r="O50" i="183"/>
  <c r="K50" i="183"/>
  <c r="K49" i="183"/>
  <c r="G49" i="183"/>
  <c r="H47" i="183"/>
  <c r="F46" i="183"/>
  <c r="L45" i="183"/>
  <c r="R44" i="183"/>
  <c r="S37" i="183"/>
  <c r="G37" i="183"/>
  <c r="J62" i="183"/>
  <c r="N61" i="183"/>
  <c r="J61" i="183"/>
  <c r="F61" i="183"/>
  <c r="M56" i="183"/>
  <c r="I56" i="183"/>
  <c r="E56" i="183"/>
  <c r="L55" i="183"/>
  <c r="H55" i="183"/>
  <c r="D55" i="183"/>
  <c r="V55" i="183"/>
  <c r="N40" i="183"/>
  <c r="J40" i="183"/>
  <c r="F40" i="183"/>
  <c r="S33" i="183"/>
  <c r="O33" i="183"/>
  <c r="K33" i="183"/>
  <c r="Q32" i="183"/>
  <c r="M31" i="183"/>
  <c r="S30" i="183"/>
  <c r="M30" i="183"/>
  <c r="I30" i="183"/>
  <c r="Q29" i="183"/>
  <c r="M29" i="183"/>
  <c r="I29" i="183"/>
  <c r="E29" i="183"/>
  <c r="S28" i="183"/>
  <c r="M28" i="183"/>
  <c r="I28" i="183"/>
  <c r="E28" i="183"/>
  <c r="M27" i="183"/>
  <c r="I27" i="183"/>
  <c r="E27" i="183"/>
  <c r="M26" i="183"/>
  <c r="E26" i="183"/>
  <c r="M25" i="183"/>
  <c r="I25" i="183"/>
  <c r="S24" i="183"/>
  <c r="I24" i="183"/>
  <c r="S23" i="183"/>
  <c r="Q22" i="183"/>
  <c r="S21" i="183"/>
  <c r="Q20" i="183"/>
  <c r="S19" i="183"/>
  <c r="Q18" i="183"/>
  <c r="Q16" i="183"/>
  <c r="S15" i="183"/>
  <c r="Q14" i="183"/>
  <c r="S13" i="183"/>
  <c r="O13" i="183"/>
  <c r="K13" i="183"/>
  <c r="G13" i="183"/>
  <c r="Q12" i="183"/>
  <c r="I12" i="183"/>
  <c r="E12" i="183"/>
  <c r="S11" i="183"/>
  <c r="O11" i="183"/>
  <c r="K11" i="183"/>
  <c r="G11" i="183"/>
  <c r="Q10" i="183"/>
  <c r="P22" i="183"/>
  <c r="R21" i="183"/>
  <c r="N21" i="183"/>
  <c r="J21" i="183"/>
  <c r="F21" i="183"/>
  <c r="P20" i="183"/>
  <c r="R19" i="183"/>
  <c r="N19" i="183"/>
  <c r="J19" i="183"/>
  <c r="P18" i="183"/>
  <c r="P16" i="183"/>
  <c r="H16" i="183"/>
  <c r="D16" i="183"/>
  <c r="U16" i="183" s="1"/>
  <c r="R15" i="183"/>
  <c r="P14" i="183"/>
  <c r="L14" i="183"/>
  <c r="H14" i="183"/>
  <c r="D14" i="183"/>
  <c r="U14" i="183"/>
  <c r="AZ14" i="183" s="1"/>
  <c r="P10" i="183"/>
  <c r="E8" i="183"/>
  <c r="M35" i="183"/>
  <c r="I35" i="183"/>
  <c r="E35" i="183"/>
  <c r="S34" i="183"/>
  <c r="H34" i="183"/>
  <c r="D34" i="183"/>
  <c r="P32" i="183"/>
  <c r="H8" i="183"/>
  <c r="D8" i="183"/>
  <c r="U8" i="183" s="1"/>
  <c r="AZ8" i="183" s="1"/>
  <c r="Q8" i="183"/>
  <c r="I8" i="183"/>
  <c r="C8" i="185"/>
  <c r="R8" i="149"/>
  <c r="Y80" i="132"/>
  <c r="Y122" i="132"/>
  <c r="Y139" i="132"/>
  <c r="X181" i="132"/>
  <c r="Y57" i="132"/>
  <c r="X93" i="132"/>
  <c r="X151" i="132"/>
  <c r="Y171" i="132"/>
  <c r="Y193" i="132"/>
  <c r="Y112" i="132"/>
  <c r="Y71" i="132"/>
  <c r="Y151" i="132"/>
  <c r="X166" i="132"/>
  <c r="X111" i="132"/>
  <c r="X110" i="132"/>
  <c r="Y97" i="132"/>
  <c r="Y23" i="132"/>
  <c r="X11" i="132"/>
  <c r="Y114" i="132"/>
  <c r="Y26" i="132"/>
  <c r="X179" i="132"/>
  <c r="Y124" i="132"/>
  <c r="Y177" i="132"/>
  <c r="X19" i="132"/>
  <c r="Y78" i="132"/>
  <c r="Y184" i="132"/>
  <c r="X51" i="132"/>
  <c r="X206" i="132"/>
  <c r="Y130" i="132"/>
  <c r="Y34" i="132"/>
  <c r="X14" i="132"/>
  <c r="Y161" i="132"/>
  <c r="Y156" i="132"/>
  <c r="X188" i="132"/>
  <c r="Y174" i="132"/>
  <c r="Y70" i="132"/>
  <c r="X81" i="132"/>
  <c r="X167" i="132"/>
  <c r="X138" i="132"/>
  <c r="X200" i="132"/>
  <c r="Y18" i="132"/>
  <c r="X159" i="132"/>
  <c r="X60" i="132"/>
  <c r="Y108" i="132"/>
  <c r="X144" i="132"/>
  <c r="Y135" i="132"/>
  <c r="X112" i="132"/>
  <c r="X124" i="132"/>
  <c r="X139" i="132"/>
  <c r="Y189" i="132"/>
  <c r="X28" i="132"/>
  <c r="Y25" i="132"/>
  <c r="Y186" i="132"/>
  <c r="X8" i="132"/>
  <c r="Y17" i="132"/>
  <c r="Y69" i="132"/>
  <c r="Y120" i="132"/>
  <c r="Y153" i="132"/>
  <c r="Y148" i="132"/>
  <c r="X142" i="132"/>
  <c r="X54" i="132"/>
  <c r="Y173" i="132"/>
  <c r="Y163" i="132"/>
  <c r="X27" i="132"/>
  <c r="X118" i="132"/>
  <c r="X122" i="132"/>
  <c r="X130" i="132"/>
  <c r="X190" i="132"/>
  <c r="X174" i="132"/>
  <c r="Y55" i="132"/>
  <c r="X23" i="132"/>
  <c r="Y62" i="132"/>
  <c r="X163" i="132"/>
  <c r="Y53" i="132"/>
  <c r="X39" i="132"/>
  <c r="X106" i="132"/>
  <c r="X192" i="132"/>
  <c r="Y204" i="132"/>
  <c r="Y107" i="132"/>
  <c r="Y93" i="132"/>
  <c r="Y180" i="132"/>
  <c r="X173" i="132"/>
  <c r="X114" i="132"/>
  <c r="Y65" i="132"/>
  <c r="X72" i="132"/>
  <c r="Y165" i="132"/>
  <c r="Y98" i="132"/>
  <c r="X170" i="132"/>
  <c r="X35" i="132"/>
  <c r="X158" i="132"/>
  <c r="X201" i="132"/>
  <c r="Y175" i="132"/>
  <c r="X115" i="132"/>
  <c r="Y149" i="132"/>
  <c r="X36" i="132"/>
  <c r="Y43" i="132"/>
  <c r="Y100" i="132"/>
  <c r="X9" i="132"/>
  <c r="X24" i="132"/>
  <c r="X78" i="132"/>
  <c r="Y10" i="132"/>
  <c r="Y104" i="132"/>
  <c r="X150" i="132"/>
  <c r="X108" i="132"/>
  <c r="X49" i="132"/>
  <c r="Y134" i="132"/>
  <c r="X146" i="132"/>
  <c r="Y121" i="132"/>
  <c r="X123" i="132"/>
  <c r="Y90" i="132"/>
  <c r="Y147" i="132"/>
  <c r="X126" i="132"/>
  <c r="Y142" i="132"/>
  <c r="X50" i="132"/>
  <c r="Y91" i="132"/>
  <c r="Y84" i="132"/>
  <c r="X84" i="132"/>
  <c r="X85" i="132"/>
  <c r="Y207" i="132"/>
  <c r="Y33" i="132"/>
  <c r="X77" i="132"/>
  <c r="Y46" i="132"/>
  <c r="Y123" i="132"/>
  <c r="X74" i="132"/>
  <c r="X91" i="132"/>
  <c r="Y14" i="132"/>
  <c r="X89" i="132"/>
  <c r="Y64" i="132"/>
  <c r="Y73" i="132"/>
  <c r="X31" i="132"/>
  <c r="X152" i="132"/>
  <c r="Y183" i="132"/>
  <c r="Y164" i="132"/>
  <c r="Y92" i="132"/>
  <c r="X129" i="132"/>
  <c r="X42" i="132"/>
  <c r="Y131" i="132"/>
  <c r="X117" i="132"/>
  <c r="Y170" i="132"/>
  <c r="Y30" i="132"/>
  <c r="Y176" i="132"/>
  <c r="X17" i="132"/>
  <c r="Y145" i="132"/>
  <c r="Y199" i="132"/>
  <c r="X104" i="132"/>
  <c r="Y72" i="132"/>
  <c r="X18" i="132"/>
  <c r="Y191" i="132"/>
  <c r="Y141" i="132"/>
  <c r="X87" i="132"/>
  <c r="X176" i="132"/>
  <c r="X189" i="132"/>
  <c r="Y66" i="132"/>
  <c r="X186" i="132"/>
  <c r="X29" i="132"/>
  <c r="X96" i="132"/>
  <c r="Y41" i="132"/>
  <c r="X164" i="132"/>
  <c r="Y9" i="132"/>
  <c r="X47" i="132"/>
  <c r="X119" i="132"/>
  <c r="Y86" i="132"/>
  <c r="X195" i="132"/>
  <c r="Y185" i="132"/>
  <c r="Y67" i="132"/>
  <c r="X140" i="132"/>
  <c r="Y188" i="132"/>
  <c r="Y95" i="132"/>
  <c r="X120" i="132"/>
  <c r="X34" i="132"/>
  <c r="Y96" i="132"/>
  <c r="X73" i="132"/>
  <c r="Y59" i="132"/>
  <c r="Y75" i="132"/>
  <c r="Y56" i="132"/>
  <c r="Y102" i="132"/>
  <c r="X175" i="132"/>
  <c r="U129" i="132"/>
  <c r="V127" i="132"/>
  <c r="U165" i="132"/>
  <c r="V138" i="132"/>
  <c r="V50" i="132"/>
  <c r="U161" i="132"/>
  <c r="V158" i="132"/>
  <c r="U181" i="132"/>
  <c r="V128" i="132"/>
  <c r="U204" i="132"/>
  <c r="U74" i="132"/>
  <c r="V190" i="132"/>
  <c r="U59" i="132"/>
  <c r="V23" i="132"/>
  <c r="U42" i="132"/>
  <c r="V12" i="132"/>
  <c r="V45" i="132"/>
  <c r="U82" i="132"/>
  <c r="V69" i="132"/>
  <c r="V130" i="132"/>
  <c r="V19" i="132"/>
  <c r="V204" i="132"/>
  <c r="V202" i="132"/>
  <c r="V141" i="132"/>
  <c r="V64" i="132"/>
  <c r="V125" i="132"/>
  <c r="U85" i="132"/>
  <c r="U77" i="132"/>
  <c r="V93" i="132"/>
  <c r="V108" i="132"/>
  <c r="V172" i="132"/>
  <c r="U123" i="132"/>
  <c r="U8" i="132"/>
  <c r="U105" i="132"/>
  <c r="U172" i="132"/>
  <c r="U187" i="132"/>
  <c r="U200" i="132"/>
  <c r="V132" i="132"/>
  <c r="V36" i="132"/>
  <c r="U147" i="132"/>
  <c r="V137" i="132"/>
  <c r="U120" i="132"/>
  <c r="U23" i="132"/>
  <c r="V46" i="132"/>
  <c r="U91" i="132"/>
  <c r="V77" i="132"/>
  <c r="V110" i="132"/>
  <c r="V9" i="132"/>
  <c r="U51" i="132"/>
  <c r="V165" i="132"/>
  <c r="U103" i="132"/>
  <c r="U201" i="132"/>
  <c r="V207" i="132"/>
  <c r="U44" i="132"/>
  <c r="V179" i="132"/>
  <c r="U116" i="132"/>
  <c r="U133" i="132"/>
  <c r="U35" i="132"/>
  <c r="U98" i="132"/>
  <c r="U195" i="132"/>
  <c r="U72" i="132"/>
  <c r="V107" i="132"/>
  <c r="U152" i="132"/>
  <c r="V29" i="132"/>
  <c r="V187" i="132"/>
  <c r="V126" i="132"/>
  <c r="V96" i="132"/>
  <c r="U16" i="132"/>
  <c r="V71" i="132"/>
  <c r="V105" i="132"/>
  <c r="V22" i="132"/>
  <c r="V63" i="132"/>
  <c r="U38" i="132"/>
  <c r="V166" i="132"/>
  <c r="V144" i="132"/>
  <c r="V116" i="132"/>
  <c r="V38" i="132"/>
  <c r="U63" i="132"/>
  <c r="U194" i="132"/>
  <c r="U67" i="132"/>
  <c r="U114" i="132"/>
  <c r="V73" i="132"/>
  <c r="U178" i="132"/>
  <c r="V60" i="132"/>
  <c r="V201" i="132"/>
  <c r="U113" i="132"/>
  <c r="V193" i="132"/>
  <c r="V82" i="132"/>
  <c r="V98" i="132"/>
  <c r="V118" i="132"/>
  <c r="V133" i="132"/>
  <c r="V59" i="132"/>
  <c r="U175" i="132"/>
  <c r="U9" i="132"/>
  <c r="V195" i="132"/>
  <c r="U37" i="132"/>
  <c r="V52" i="132"/>
  <c r="U143" i="132"/>
  <c r="V42" i="132"/>
  <c r="U99" i="132"/>
  <c r="V106" i="132"/>
  <c r="U132" i="132"/>
  <c r="U56" i="132"/>
  <c r="U121" i="132"/>
  <c r="V194" i="132"/>
  <c r="V142" i="132"/>
  <c r="V192" i="132"/>
  <c r="V168" i="132"/>
  <c r="V39" i="132"/>
  <c r="U196" i="132"/>
  <c r="V149" i="132"/>
  <c r="U183" i="132"/>
  <c r="U19" i="132"/>
  <c r="V180" i="132"/>
  <c r="V169" i="132"/>
  <c r="U10" i="132"/>
  <c r="V167" i="132"/>
  <c r="U76" i="132"/>
  <c r="V151" i="132"/>
  <c r="U144" i="132"/>
  <c r="U134" i="132"/>
  <c r="V164" i="132"/>
  <c r="V68" i="132"/>
  <c r="U13" i="132"/>
  <c r="U154" i="132"/>
  <c r="V28" i="132"/>
  <c r="U155" i="132"/>
  <c r="V43" i="132"/>
  <c r="V56" i="132"/>
  <c r="V152" i="132"/>
  <c r="V176" i="132"/>
  <c r="U47" i="132"/>
  <c r="U125" i="132"/>
  <c r="U83" i="132"/>
  <c r="U206" i="132"/>
  <c r="V186" i="132"/>
  <c r="V173" i="132"/>
  <c r="U156" i="132"/>
  <c r="U39" i="132"/>
  <c r="U81" i="132"/>
  <c r="U52" i="132"/>
  <c r="U71" i="132"/>
  <c r="U22" i="132"/>
  <c r="U50" i="132"/>
  <c r="V24" i="132"/>
  <c r="U48" i="132"/>
  <c r="U122" i="132"/>
  <c r="V177" i="132"/>
  <c r="V114" i="132"/>
  <c r="V53" i="132"/>
  <c r="U135" i="132"/>
  <c r="U140" i="132"/>
  <c r="V123" i="132"/>
  <c r="U124" i="132"/>
  <c r="U207" i="132"/>
  <c r="U14" i="132"/>
  <c r="V44" i="132"/>
  <c r="U166" i="132"/>
  <c r="U31" i="132"/>
  <c r="U163" i="132"/>
  <c r="V90" i="132"/>
  <c r="U139" i="132"/>
  <c r="V91" i="132"/>
  <c r="U28" i="132"/>
  <c r="U96" i="132"/>
  <c r="V101" i="132"/>
  <c r="V150" i="132"/>
  <c r="U88" i="132"/>
  <c r="V66" i="132"/>
  <c r="V146" i="132"/>
  <c r="U174" i="132"/>
  <c r="V198" i="132"/>
  <c r="U177" i="132"/>
  <c r="V94" i="132"/>
  <c r="V157" i="132"/>
  <c r="V156" i="132"/>
  <c r="U61" i="132"/>
  <c r="V200" i="132"/>
  <c r="U149" i="132"/>
  <c r="U100" i="132"/>
  <c r="V185" i="132"/>
  <c r="U111" i="132"/>
  <c r="U33" i="132"/>
  <c r="V154" i="132"/>
  <c r="U180" i="132"/>
  <c r="U173" i="132"/>
  <c r="U90" i="132"/>
  <c r="V47" i="132"/>
  <c r="V27" i="132"/>
  <c r="V13" i="132"/>
  <c r="U205" i="132"/>
  <c r="U127" i="132"/>
  <c r="V111" i="132"/>
  <c r="U167" i="132"/>
  <c r="V181" i="132"/>
  <c r="V17" i="132"/>
  <c r="V129" i="132"/>
  <c r="U41" i="132"/>
  <c r="V10" i="132"/>
  <c r="U27" i="132"/>
  <c r="U45" i="132"/>
  <c r="V75" i="132"/>
  <c r="U104" i="132"/>
  <c r="V62" i="132"/>
  <c r="U62" i="132"/>
  <c r="V145" i="132"/>
  <c r="U53" i="132"/>
  <c r="U158" i="132"/>
  <c r="V76" i="132"/>
  <c r="V49" i="132"/>
  <c r="V206" i="132"/>
  <c r="U21" i="132"/>
  <c r="V117" i="132"/>
  <c r="V143" i="132"/>
  <c r="V95" i="132"/>
  <c r="V70" i="132"/>
  <c r="V26" i="132"/>
  <c r="U87" i="132"/>
  <c r="V113" i="132"/>
  <c r="U162" i="132"/>
  <c r="V40" i="132"/>
  <c r="V57" i="132"/>
  <c r="U131" i="132"/>
  <c r="U102" i="132"/>
  <c r="U107" i="132"/>
  <c r="V33" i="132"/>
  <c r="U43" i="132"/>
  <c r="V178" i="132"/>
  <c r="V131" i="132"/>
  <c r="U160" i="132"/>
  <c r="V183" i="132"/>
  <c r="U54" i="132"/>
  <c r="V109" i="132"/>
  <c r="V89" i="132"/>
  <c r="V159" i="132"/>
  <c r="U80" i="132"/>
  <c r="U30" i="132"/>
  <c r="V83" i="132"/>
  <c r="V189" i="132"/>
  <c r="U128" i="132"/>
  <c r="U192" i="132"/>
  <c r="V61" i="132"/>
  <c r="U20" i="132"/>
  <c r="U108" i="132"/>
  <c r="V100" i="132"/>
  <c r="U78" i="132"/>
  <c r="V196" i="132"/>
  <c r="U97" i="132"/>
  <c r="U202" i="132"/>
  <c r="V32" i="132"/>
  <c r="V174" i="132"/>
  <c r="U126" i="132"/>
  <c r="V134" i="132"/>
  <c r="V162" i="132"/>
  <c r="V147" i="132"/>
  <c r="U203" i="132"/>
  <c r="U49" i="132"/>
  <c r="U75" i="132"/>
  <c r="V81" i="132"/>
  <c r="U18" i="132"/>
  <c r="U148" i="132"/>
  <c r="V18" i="132"/>
  <c r="U142" i="132"/>
  <c r="U40" i="132"/>
  <c r="V74" i="132"/>
  <c r="V103" i="132"/>
  <c r="V191" i="132"/>
  <c r="U55" i="132"/>
  <c r="V199" i="132"/>
  <c r="V80" i="132"/>
  <c r="U94" i="132"/>
  <c r="U15" i="132"/>
  <c r="V85" i="132"/>
  <c r="U176" i="132"/>
  <c r="U95" i="132"/>
  <c r="U92" i="132"/>
  <c r="V112" i="132"/>
  <c r="V92" i="132"/>
  <c r="U57" i="132"/>
  <c r="U36" i="132"/>
  <c r="V148" i="132"/>
  <c r="U46" i="132"/>
  <c r="U110" i="132"/>
  <c r="V197" i="132"/>
  <c r="V104" i="132"/>
  <c r="U190" i="132"/>
  <c r="U179" i="132"/>
  <c r="V79" i="132"/>
  <c r="V67" i="132"/>
  <c r="U150" i="132"/>
  <c r="V120" i="132"/>
  <c r="U191" i="132"/>
  <c r="U141" i="132"/>
  <c r="U12" i="132"/>
  <c r="U186" i="132"/>
  <c r="V102" i="132"/>
  <c r="U70" i="132"/>
  <c r="V37" i="132"/>
  <c r="V99" i="132"/>
  <c r="U199" i="132"/>
  <c r="U130" i="132"/>
  <c r="U189" i="132"/>
  <c r="U32" i="132"/>
  <c r="U170" i="132"/>
  <c r="V86" i="132"/>
  <c r="U34" i="132"/>
  <c r="U137" i="132"/>
  <c r="U138" i="132"/>
  <c r="U159" i="132"/>
  <c r="U118" i="132"/>
  <c r="U86" i="132"/>
  <c r="U169" i="132"/>
  <c r="V88" i="132"/>
  <c r="V124" i="132"/>
  <c r="V119" i="132"/>
  <c r="U89" i="132"/>
  <c r="U58" i="132"/>
  <c r="V139" i="132"/>
  <c r="U84" i="132"/>
  <c r="V34" i="132"/>
  <c r="V55" i="132"/>
  <c r="V35" i="132"/>
  <c r="V31" i="132"/>
  <c r="U112" i="132"/>
  <c r="U25" i="132"/>
  <c r="U17" i="132"/>
  <c r="U79" i="132"/>
  <c r="V78" i="132"/>
  <c r="U73" i="132"/>
  <c r="U117" i="132"/>
  <c r="U119" i="132"/>
  <c r="U101" i="132"/>
  <c r="V188" i="132"/>
  <c r="V58" i="132"/>
  <c r="U185" i="132"/>
  <c r="V51" i="132"/>
  <c r="V170" i="132"/>
  <c r="V25" i="132"/>
  <c r="V140" i="132"/>
  <c r="U164" i="132"/>
  <c r="V136" i="132"/>
  <c r="V84" i="132"/>
  <c r="V115" i="132"/>
  <c r="U198" i="132"/>
  <c r="U29" i="132"/>
  <c r="V54" i="132"/>
  <c r="V163" i="132"/>
  <c r="S50" i="133"/>
  <c r="R33" i="133"/>
  <c r="S52" i="133"/>
  <c r="R9" i="133"/>
  <c r="S202" i="133"/>
  <c r="S21" i="133"/>
  <c r="R154" i="133"/>
  <c r="R21" i="133"/>
  <c r="R135" i="133"/>
  <c r="R14" i="133"/>
  <c r="S192" i="133"/>
  <c r="R38" i="133"/>
  <c r="S104" i="133"/>
  <c r="S131" i="133"/>
  <c r="S158" i="133"/>
  <c r="S166" i="133"/>
  <c r="R161" i="133"/>
  <c r="R184" i="133"/>
  <c r="S9" i="133"/>
  <c r="S84" i="133"/>
  <c r="R49" i="133"/>
  <c r="R150" i="133"/>
  <c r="S141" i="133"/>
  <c r="S20" i="133"/>
  <c r="S118" i="133"/>
  <c r="S173" i="133"/>
  <c r="R166" i="133"/>
  <c r="R68" i="133"/>
  <c r="S11" i="133"/>
  <c r="R75" i="133"/>
  <c r="S13" i="133"/>
  <c r="S199" i="133"/>
  <c r="S40" i="133"/>
  <c r="S110" i="133"/>
  <c r="S63" i="133"/>
  <c r="S51" i="133"/>
  <c r="S109" i="133"/>
  <c r="S73" i="133"/>
  <c r="R188" i="133"/>
  <c r="R52" i="133"/>
  <c r="R65" i="133"/>
  <c r="S206" i="133"/>
  <c r="R162" i="133"/>
  <c r="R29" i="133"/>
  <c r="R78" i="133"/>
  <c r="S180" i="133"/>
  <c r="S115" i="133"/>
  <c r="S187" i="133"/>
  <c r="R110" i="133"/>
  <c r="S89" i="133"/>
  <c r="R74" i="133"/>
  <c r="S95" i="133"/>
  <c r="R167" i="133"/>
  <c r="R44" i="133"/>
  <c r="R41" i="133"/>
  <c r="R61" i="133"/>
  <c r="R40" i="133"/>
  <c r="S66" i="133"/>
  <c r="S74" i="133"/>
  <c r="S98" i="133"/>
  <c r="S80" i="133"/>
  <c r="S155" i="133"/>
  <c r="R120" i="133"/>
  <c r="S147" i="133"/>
  <c r="S136" i="133"/>
  <c r="S62" i="133"/>
  <c r="S203" i="133"/>
  <c r="S86" i="133"/>
  <c r="R98" i="133"/>
  <c r="R92" i="133"/>
  <c r="S133" i="133"/>
  <c r="R17" i="133"/>
  <c r="S160" i="133"/>
  <c r="S59" i="133"/>
  <c r="S148" i="133"/>
  <c r="S161" i="133"/>
  <c r="R160" i="133"/>
  <c r="S181" i="133"/>
  <c r="S88" i="133"/>
  <c r="S93" i="133"/>
  <c r="S25" i="133"/>
  <c r="S38" i="133"/>
  <c r="S170" i="133"/>
  <c r="R25" i="133"/>
  <c r="R116" i="133"/>
  <c r="R129" i="133"/>
  <c r="S82" i="133"/>
  <c r="R200" i="133"/>
  <c r="R16" i="133"/>
  <c r="R185" i="133"/>
  <c r="R66" i="133"/>
  <c r="R136" i="133"/>
  <c r="S79" i="133"/>
  <c r="R57" i="133"/>
  <c r="R155" i="133"/>
  <c r="S28" i="133"/>
  <c r="S130" i="133"/>
  <c r="S140" i="133"/>
  <c r="S149" i="133"/>
  <c r="S10" i="133"/>
  <c r="R91" i="133"/>
  <c r="S102" i="133"/>
  <c r="R59" i="133"/>
  <c r="S72" i="133"/>
  <c r="R131" i="133"/>
  <c r="R196" i="133"/>
  <c r="R126" i="133"/>
  <c r="R202" i="133"/>
  <c r="S190" i="133"/>
  <c r="R15" i="133"/>
  <c r="R43" i="133"/>
  <c r="R206" i="133"/>
  <c r="S31" i="133"/>
  <c r="R113" i="133"/>
  <c r="S195" i="133"/>
  <c r="R114" i="133"/>
  <c r="R181" i="133"/>
  <c r="S92" i="133"/>
  <c r="S207" i="133"/>
  <c r="R73" i="133"/>
  <c r="R20" i="133"/>
  <c r="S139" i="133"/>
  <c r="S87" i="133"/>
  <c r="S191" i="133"/>
  <c r="S81" i="133"/>
  <c r="R203" i="133"/>
  <c r="S194" i="133"/>
  <c r="S27" i="133"/>
  <c r="S106" i="133"/>
  <c r="R191" i="133"/>
  <c r="R22" i="133"/>
  <c r="R119" i="133"/>
  <c r="S32" i="133"/>
  <c r="S134" i="133"/>
  <c r="S144" i="133"/>
  <c r="S65" i="133"/>
  <c r="S114" i="133"/>
  <c r="S167" i="133"/>
  <c r="R100" i="133"/>
  <c r="R125" i="133"/>
  <c r="S14" i="133"/>
  <c r="S48" i="133"/>
  <c r="R8" i="133"/>
  <c r="R189" i="133"/>
  <c r="R168" i="133"/>
  <c r="S90" i="133"/>
  <c r="R170" i="133"/>
  <c r="S111" i="133"/>
  <c r="R176" i="133"/>
  <c r="S125" i="133"/>
  <c r="R139" i="133"/>
  <c r="S22" i="133"/>
  <c r="S16" i="133"/>
  <c r="S112" i="133"/>
  <c r="R111" i="133"/>
  <c r="R124" i="133"/>
  <c r="R36" i="133"/>
  <c r="S152" i="133"/>
  <c r="S35" i="133"/>
  <c r="S60" i="133"/>
  <c r="S135" i="133"/>
  <c r="R199" i="133"/>
  <c r="S157" i="133"/>
  <c r="R180" i="133"/>
  <c r="S200" i="133"/>
  <c r="S186" i="133"/>
  <c r="S138" i="133"/>
  <c r="S171" i="133"/>
  <c r="S121" i="133"/>
  <c r="R86" i="133"/>
  <c r="R35" i="133"/>
  <c r="R178" i="133"/>
  <c r="S198" i="133"/>
  <c r="S129" i="133"/>
  <c r="S107" i="133"/>
  <c r="R31" i="133"/>
  <c r="R89" i="133"/>
  <c r="S150" i="133"/>
  <c r="S182" i="133"/>
  <c r="R87" i="133"/>
  <c r="S77" i="133"/>
  <c r="R171" i="133"/>
  <c r="S17" i="133"/>
  <c r="R164" i="133"/>
  <c r="S78" i="133"/>
  <c r="S61" i="133"/>
  <c r="S49" i="133"/>
  <c r="S127" i="133"/>
  <c r="R143" i="133"/>
  <c r="R179" i="133"/>
  <c r="S189" i="133"/>
  <c r="R151" i="133"/>
  <c r="S53" i="133"/>
  <c r="R80" i="133"/>
  <c r="R152" i="133"/>
  <c r="R101" i="133"/>
  <c r="R146" i="133"/>
  <c r="S94" i="133"/>
  <c r="R165" i="133"/>
  <c r="R79" i="133"/>
  <c r="R122" i="133"/>
  <c r="S24" i="133"/>
  <c r="S56" i="133"/>
  <c r="S146" i="133"/>
  <c r="R144" i="133"/>
  <c r="R204" i="133"/>
  <c r="S196" i="133"/>
  <c r="R121" i="133"/>
  <c r="R115" i="133"/>
  <c r="S75" i="133"/>
  <c r="R107" i="133"/>
  <c r="R84" i="133"/>
  <c r="R23" i="133"/>
  <c r="R138" i="133"/>
  <c r="S172" i="133"/>
  <c r="R201" i="133"/>
  <c r="R183" i="133"/>
  <c r="S120" i="133"/>
  <c r="S204" i="133"/>
  <c r="S64" i="133"/>
  <c r="R11" i="133"/>
  <c r="S99" i="133"/>
  <c r="R72" i="133"/>
  <c r="R127" i="133"/>
  <c r="R186" i="133"/>
  <c r="R109" i="133"/>
  <c r="R30" i="133"/>
  <c r="R77" i="133"/>
  <c r="R118" i="133"/>
  <c r="S67" i="133"/>
  <c r="R58" i="133"/>
  <c r="S26" i="133"/>
  <c r="R53" i="133"/>
  <c r="R63" i="133"/>
  <c r="S117" i="133"/>
  <c r="R19" i="133"/>
  <c r="R48" i="133"/>
  <c r="R93" i="133"/>
  <c r="S145" i="133"/>
  <c r="R55" i="133"/>
  <c r="S193" i="133"/>
  <c r="S105" i="133"/>
  <c r="S185" i="133"/>
  <c r="S205" i="133"/>
  <c r="R133" i="133"/>
  <c r="R62" i="133"/>
  <c r="S69" i="133"/>
  <c r="R130" i="133"/>
  <c r="R198" i="133"/>
  <c r="S41" i="133"/>
  <c r="S29" i="133"/>
  <c r="S153" i="133"/>
  <c r="R148" i="133"/>
  <c r="S58" i="133"/>
  <c r="R141" i="133"/>
  <c r="S100" i="133"/>
  <c r="S176" i="133"/>
  <c r="S70" i="133"/>
  <c r="S108" i="133"/>
  <c r="R24" i="133"/>
  <c r="R117" i="133"/>
  <c r="S15" i="133"/>
  <c r="S68" i="133"/>
  <c r="R90" i="133"/>
  <c r="R46" i="133"/>
  <c r="S46" i="133"/>
  <c r="R83" i="133"/>
  <c r="S188" i="133"/>
  <c r="S43" i="133"/>
  <c r="R190" i="133"/>
  <c r="R112" i="133"/>
  <c r="R82" i="133"/>
  <c r="S132" i="133"/>
  <c r="S34" i="133"/>
  <c r="R182" i="133"/>
  <c r="R50" i="133"/>
  <c r="R18" i="133"/>
  <c r="S163" i="133"/>
  <c r="S201" i="133"/>
  <c r="R102" i="133"/>
  <c r="S156" i="133"/>
  <c r="R147" i="133"/>
  <c r="S154" i="133"/>
  <c r="S165" i="133"/>
  <c r="R56" i="133"/>
  <c r="S101" i="133"/>
  <c r="R69" i="133"/>
  <c r="R81" i="133"/>
  <c r="S164" i="133"/>
  <c r="R194" i="133"/>
  <c r="S23" i="133"/>
  <c r="S19" i="133"/>
  <c r="S36" i="133"/>
  <c r="S122" i="133"/>
  <c r="R145" i="133"/>
  <c r="S44" i="133"/>
  <c r="R32" i="133"/>
  <c r="S197" i="133"/>
  <c r="R27" i="133"/>
  <c r="S116" i="133"/>
  <c r="R163" i="133"/>
  <c r="R175" i="133"/>
  <c r="S12" i="133"/>
  <c r="R99" i="133"/>
  <c r="R39" i="133"/>
  <c r="R187" i="133"/>
  <c r="R37" i="133"/>
  <c r="S8" i="133"/>
  <c r="S142" i="133"/>
  <c r="S128" i="133"/>
  <c r="S113" i="133"/>
  <c r="R137" i="133"/>
  <c r="R10" i="133"/>
  <c r="R85" i="133"/>
  <c r="S97" i="133"/>
  <c r="R28" i="133"/>
  <c r="R54" i="133"/>
  <c r="R106" i="133"/>
  <c r="R42" i="133"/>
  <c r="R88" i="133"/>
  <c r="S151" i="133"/>
  <c r="S174" i="133"/>
  <c r="S91" i="133"/>
  <c r="R47" i="133"/>
  <c r="R104" i="133"/>
  <c r="S18" i="133"/>
  <c r="S175" i="133"/>
  <c r="S30" i="133"/>
  <c r="S183" i="133"/>
  <c r="S39" i="133"/>
  <c r="R12" i="133"/>
  <c r="R26" i="133"/>
  <c r="R76" i="133"/>
  <c r="R95" i="133"/>
  <c r="R71" i="133"/>
  <c r="R159" i="133"/>
  <c r="R134" i="133"/>
  <c r="R156" i="133"/>
  <c r="S177" i="133"/>
  <c r="R140" i="133"/>
  <c r="R108" i="133"/>
  <c r="S126" i="133"/>
  <c r="S54" i="133"/>
  <c r="R70" i="133"/>
  <c r="S96" i="133"/>
  <c r="S55" i="133"/>
  <c r="S123" i="133"/>
  <c r="S37" i="133"/>
  <c r="S33" i="133"/>
  <c r="N209" i="174"/>
  <c r="N374" i="174"/>
  <c r="N175" i="174"/>
  <c r="N187" i="174"/>
  <c r="N113" i="174"/>
  <c r="N14" i="174"/>
  <c r="N390" i="174"/>
  <c r="N42" i="174"/>
  <c r="N126" i="174"/>
  <c r="N280" i="174"/>
  <c r="N361" i="174"/>
  <c r="N332" i="174"/>
  <c r="M196" i="133"/>
  <c r="L10" i="133"/>
  <c r="M103" i="133"/>
  <c r="M25" i="133"/>
  <c r="M82" i="133"/>
  <c r="L29" i="133"/>
  <c r="N93" i="174"/>
  <c r="N54" i="174"/>
  <c r="N293" i="174"/>
  <c r="N11" i="174"/>
  <c r="N295" i="174"/>
  <c r="N60" i="174"/>
  <c r="N68" i="174"/>
  <c r="N115" i="174"/>
  <c r="N259" i="174"/>
  <c r="N117" i="174"/>
  <c r="N363" i="174"/>
  <c r="N242" i="174"/>
  <c r="N349" i="174"/>
  <c r="N221" i="174"/>
  <c r="N340" i="174"/>
  <c r="N324" i="174"/>
  <c r="N161" i="174"/>
  <c r="N133" i="174"/>
  <c r="N228" i="174"/>
  <c r="N297" i="174"/>
  <c r="N195" i="174"/>
  <c r="N261" i="174"/>
  <c r="N354" i="174"/>
  <c r="N131" i="174"/>
  <c r="N338" i="174"/>
  <c r="N139" i="174"/>
  <c r="N381" i="174"/>
  <c r="N271" i="174"/>
  <c r="N389" i="174"/>
  <c r="N34" i="174"/>
  <c r="N26" i="174"/>
  <c r="N344" i="174"/>
  <c r="N47" i="174"/>
  <c r="N281" i="174"/>
  <c r="N58" i="174"/>
  <c r="N145" i="174"/>
  <c r="N250" i="174"/>
  <c r="N278" i="174"/>
  <c r="N286" i="174"/>
  <c r="N351" i="174"/>
  <c r="N394" i="174"/>
  <c r="N62" i="174"/>
  <c r="N268" i="174"/>
  <c r="N164" i="174"/>
  <c r="N120" i="174"/>
  <c r="N127" i="174"/>
  <c r="N122" i="174"/>
  <c r="N231" i="174"/>
  <c r="N404" i="174"/>
  <c r="N357" i="174"/>
  <c r="N322" i="174"/>
  <c r="N144" i="174"/>
  <c r="M194" i="132"/>
  <c r="L146" i="132"/>
  <c r="M92" i="132"/>
  <c r="L51" i="132"/>
  <c r="L102" i="132"/>
  <c r="M114" i="132"/>
  <c r="M20" i="132"/>
  <c r="L172" i="132"/>
  <c r="L100" i="132"/>
  <c r="L202" i="132"/>
  <c r="M39" i="132"/>
  <c r="M97" i="132"/>
  <c r="L85" i="132"/>
  <c r="M17" i="132"/>
  <c r="L28" i="132"/>
  <c r="M129" i="132"/>
  <c r="M122" i="132"/>
  <c r="M37" i="132"/>
  <c r="L30" i="132"/>
  <c r="M30" i="132"/>
  <c r="L79" i="132"/>
  <c r="L23" i="132"/>
  <c r="M78" i="132"/>
  <c r="M49" i="132"/>
  <c r="M84" i="132"/>
  <c r="M152" i="132"/>
  <c r="L71" i="132"/>
  <c r="L204" i="132"/>
  <c r="M202" i="132"/>
  <c r="M52" i="132"/>
  <c r="M63" i="132"/>
  <c r="L73" i="132"/>
  <c r="L96" i="132"/>
  <c r="L27" i="132"/>
  <c r="L188" i="132"/>
  <c r="L120" i="132"/>
  <c r="L82" i="133"/>
  <c r="L27" i="133"/>
  <c r="L98" i="133"/>
  <c r="M160" i="133"/>
  <c r="L28" i="133"/>
  <c r="M193" i="133"/>
  <c r="L83" i="133"/>
  <c r="L136" i="133"/>
  <c r="L42" i="133"/>
  <c r="M164" i="133"/>
  <c r="L126" i="133"/>
  <c r="M178" i="132"/>
  <c r="N298" i="174"/>
  <c r="L31" i="132"/>
  <c r="L56" i="133"/>
  <c r="L193" i="133"/>
  <c r="L173" i="133"/>
  <c r="M26" i="133"/>
  <c r="M61" i="133"/>
  <c r="L172" i="133"/>
  <c r="M19" i="133"/>
  <c r="N192" i="174"/>
  <c r="N171" i="174"/>
  <c r="N166" i="174"/>
  <c r="N214" i="174"/>
  <c r="N328" i="174"/>
  <c r="N116" i="174"/>
  <c r="N86" i="174"/>
  <c r="N176" i="174"/>
  <c r="N318" i="174"/>
  <c r="N88" i="174"/>
  <c r="N130" i="174"/>
  <c r="N28" i="174"/>
  <c r="N238" i="174"/>
  <c r="N87" i="174"/>
  <c r="N216" i="174"/>
  <c r="N335" i="174"/>
  <c r="N154" i="174"/>
  <c r="N406" i="174"/>
  <c r="N103" i="174"/>
  <c r="N92" i="174"/>
  <c r="N111" i="174"/>
  <c r="N219" i="174"/>
  <c r="N123" i="174"/>
  <c r="N189" i="174"/>
  <c r="N159" i="174"/>
  <c r="N211" i="174"/>
  <c r="N213" i="174"/>
  <c r="N39" i="174"/>
  <c r="N339" i="174"/>
  <c r="N223" i="174"/>
  <c r="N236" i="174"/>
  <c r="N258" i="174"/>
  <c r="N70" i="174"/>
  <c r="N356" i="174"/>
  <c r="N336" i="174"/>
  <c r="N208" i="174"/>
  <c r="N353" i="174"/>
  <c r="N25" i="174"/>
  <c r="N12" i="174"/>
  <c r="N276" i="174"/>
  <c r="N22" i="174"/>
  <c r="N142" i="174"/>
  <c r="N365" i="174"/>
  <c r="N114" i="174"/>
  <c r="N77" i="174"/>
  <c r="N76" i="174"/>
  <c r="N321" i="174"/>
  <c r="N124" i="174"/>
  <c r="N71" i="174"/>
  <c r="N273" i="174"/>
  <c r="N257" i="174"/>
  <c r="N98" i="174"/>
  <c r="N347" i="174"/>
  <c r="N168" i="174"/>
  <c r="N285" i="174"/>
  <c r="N178" i="174"/>
  <c r="N95" i="174"/>
  <c r="N162" i="174"/>
  <c r="N100" i="174"/>
  <c r="N239" i="174"/>
  <c r="N267" i="174"/>
  <c r="N137" i="174"/>
  <c r="N327" i="174"/>
  <c r="N121" i="174"/>
  <c r="N49" i="174"/>
  <c r="N212" i="174"/>
  <c r="N102" i="174"/>
  <c r="N253" i="174"/>
  <c r="N348" i="174"/>
  <c r="N35" i="174"/>
  <c r="N37" i="174"/>
  <c r="N289" i="174"/>
  <c r="N165" i="174"/>
  <c r="N180" i="174"/>
  <c r="N186" i="174"/>
  <c r="N13" i="174"/>
  <c r="N69" i="174"/>
  <c r="N83" i="174"/>
  <c r="N78" i="174"/>
  <c r="N204" i="174"/>
  <c r="N317" i="174"/>
  <c r="N9" i="174"/>
  <c r="N43" i="174"/>
  <c r="N18" i="174"/>
  <c r="N32" i="174"/>
  <c r="N135" i="174"/>
  <c r="N391" i="174"/>
  <c r="N392" i="174"/>
  <c r="N210" i="174"/>
  <c r="N382" i="174"/>
  <c r="N205" i="174"/>
  <c r="N378" i="174"/>
  <c r="N345" i="174"/>
  <c r="N254" i="174"/>
  <c r="N352" i="174"/>
  <c r="N160" i="174"/>
  <c r="N288" i="174"/>
  <c r="N342" i="174"/>
  <c r="N260" i="174"/>
  <c r="N72" i="174"/>
  <c r="N333" i="174"/>
  <c r="N183" i="174"/>
  <c r="N201" i="174"/>
  <c r="N108" i="174"/>
  <c r="N91" i="174"/>
  <c r="N157" i="174"/>
  <c r="N143" i="174"/>
  <c r="N301" i="174"/>
  <c r="N51" i="174"/>
  <c r="N73" i="174"/>
  <c r="N247" i="174"/>
  <c r="N234" i="174"/>
  <c r="N31" i="174"/>
  <c r="N173" i="174"/>
  <c r="N364" i="174"/>
  <c r="N395" i="174"/>
  <c r="N61" i="174"/>
  <c r="N291" i="174"/>
  <c r="N119" i="174"/>
  <c r="N284" i="174"/>
  <c r="N269" i="174"/>
  <c r="N146" i="174"/>
  <c r="N153" i="174"/>
  <c r="N306" i="174"/>
  <c r="N388" i="174"/>
  <c r="N256" i="174"/>
  <c r="N207" i="174"/>
  <c r="N262" i="174"/>
  <c r="N75" i="174"/>
  <c r="N343" i="174"/>
  <c r="N125" i="174"/>
  <c r="N240" i="174"/>
  <c r="N109" i="174"/>
  <c r="N136" i="174"/>
  <c r="M204" i="132"/>
  <c r="M110" i="132"/>
  <c r="M147" i="132"/>
  <c r="M171" i="132"/>
  <c r="L192" i="132"/>
  <c r="M18" i="132"/>
  <c r="M125" i="132"/>
  <c r="M51" i="132"/>
  <c r="L186" i="132"/>
  <c r="L138" i="132"/>
  <c r="M55" i="132"/>
  <c r="L198" i="132"/>
  <c r="M158" i="132"/>
  <c r="L197" i="132"/>
  <c r="M176" i="132"/>
  <c r="M170" i="132"/>
  <c r="L207" i="132"/>
  <c r="L157" i="132"/>
  <c r="L200" i="132"/>
  <c r="L130" i="132"/>
  <c r="L180" i="132"/>
  <c r="M15" i="132"/>
  <c r="M131" i="132"/>
  <c r="L70" i="132"/>
  <c r="M66" i="132"/>
  <c r="M119" i="132"/>
  <c r="M172" i="132"/>
  <c r="M93" i="132"/>
  <c r="M200" i="132"/>
  <c r="M186" i="132"/>
  <c r="L148" i="132"/>
  <c r="L199" i="132"/>
  <c r="M34" i="132"/>
  <c r="M69" i="132"/>
  <c r="L174" i="132"/>
  <c r="L183" i="132"/>
  <c r="M116" i="132"/>
  <c r="M137" i="132"/>
  <c r="M95" i="132"/>
  <c r="M203" i="132"/>
  <c r="M19" i="132"/>
  <c r="L105" i="132"/>
  <c r="M187" i="132"/>
  <c r="M74" i="132"/>
  <c r="M160" i="132"/>
  <c r="M169" i="132"/>
  <c r="M189" i="132"/>
  <c r="M94" i="132"/>
  <c r="L136" i="132"/>
  <c r="M16" i="132"/>
  <c r="L103" i="132"/>
  <c r="L116" i="132"/>
  <c r="M153" i="132"/>
  <c r="L112" i="132"/>
  <c r="L22" i="132"/>
  <c r="L32" i="132"/>
  <c r="M67" i="132"/>
  <c r="M29" i="132"/>
  <c r="M132" i="132"/>
  <c r="M136" i="132"/>
  <c r="L147" i="132"/>
  <c r="L143" i="132"/>
  <c r="L92" i="132"/>
  <c r="M24" i="132"/>
  <c r="L135" i="132"/>
  <c r="M31" i="132"/>
  <c r="L84" i="132"/>
  <c r="M165" i="132"/>
  <c r="L155" i="132"/>
  <c r="M184" i="132"/>
  <c r="L144" i="132"/>
  <c r="L13" i="132"/>
  <c r="L163" i="132"/>
  <c r="M126" i="132"/>
  <c r="L20" i="132"/>
  <c r="L184" i="132"/>
  <c r="M13" i="132"/>
  <c r="M150" i="132"/>
  <c r="L173" i="132"/>
  <c r="L58" i="132"/>
  <c r="M91" i="132"/>
  <c r="M81" i="132"/>
  <c r="L76" i="132"/>
  <c r="L65" i="132"/>
  <c r="M9" i="132"/>
  <c r="M181" i="132"/>
  <c r="M154" i="132"/>
  <c r="M180" i="132"/>
  <c r="M113" i="132"/>
  <c r="L191" i="132"/>
  <c r="L182" i="132"/>
  <c r="M193" i="132"/>
  <c r="L128" i="132"/>
  <c r="L137" i="132"/>
  <c r="M11" i="132"/>
  <c r="M22" i="132"/>
  <c r="M43" i="132"/>
  <c r="L139" i="132"/>
  <c r="M23" i="132"/>
  <c r="M88" i="132"/>
  <c r="L35" i="132"/>
  <c r="M32" i="132"/>
  <c r="L78" i="132"/>
  <c r="L95" i="132"/>
  <c r="M173" i="132"/>
  <c r="L168" i="132"/>
  <c r="M40" i="132"/>
  <c r="M50" i="132"/>
  <c r="L21" i="132"/>
  <c r="L169" i="132"/>
  <c r="L201" i="132"/>
  <c r="L175" i="132"/>
  <c r="M206" i="132"/>
  <c r="M192" i="132"/>
  <c r="L114" i="132"/>
  <c r="M103" i="132"/>
  <c r="M75" i="132"/>
  <c r="M141" i="132"/>
  <c r="L101" i="132"/>
  <c r="M64" i="132"/>
  <c r="M163" i="132"/>
  <c r="L206" i="132"/>
  <c r="L47" i="132"/>
  <c r="M109" i="132"/>
  <c r="L33" i="132"/>
  <c r="L179" i="132"/>
  <c r="M21" i="132"/>
  <c r="M86" i="132"/>
  <c r="L170" i="132"/>
  <c r="M190" i="132"/>
  <c r="M130" i="132"/>
  <c r="M60" i="132"/>
  <c r="M61" i="132"/>
  <c r="M175" i="132"/>
  <c r="L17" i="132"/>
  <c r="M85" i="132"/>
  <c r="M112" i="132"/>
  <c r="M45" i="132"/>
  <c r="L107" i="132"/>
  <c r="L115" i="132"/>
  <c r="M179" i="132"/>
  <c r="M38" i="132"/>
  <c r="L109" i="132"/>
  <c r="L187" i="132"/>
  <c r="L132" i="132"/>
  <c r="M106" i="132"/>
  <c r="L60" i="132"/>
  <c r="M155" i="132"/>
  <c r="M44" i="132"/>
  <c r="M196" i="132"/>
  <c r="M26" i="132"/>
  <c r="L74" i="132"/>
  <c r="M56" i="132"/>
  <c r="L67" i="132"/>
  <c r="L166" i="132"/>
  <c r="L125" i="132"/>
  <c r="M164" i="132"/>
  <c r="L97" i="132"/>
  <c r="L104" i="132"/>
  <c r="L36" i="132"/>
  <c r="L77" i="132"/>
  <c r="L63" i="132"/>
  <c r="M82" i="132"/>
  <c r="M104" i="132"/>
  <c r="M58" i="132"/>
  <c r="M96" i="132"/>
  <c r="L190" i="132"/>
  <c r="M107" i="132"/>
  <c r="M73" i="132"/>
  <c r="L26" i="132"/>
  <c r="M140" i="132"/>
  <c r="L93" i="132"/>
  <c r="L25" i="132"/>
  <c r="M111" i="132"/>
  <c r="M139" i="132"/>
  <c r="L119" i="132"/>
  <c r="L59" i="132"/>
  <c r="M142" i="132"/>
  <c r="L124" i="132"/>
  <c r="L89" i="132"/>
  <c r="L19" i="132"/>
  <c r="L88" i="132"/>
  <c r="L24" i="132"/>
  <c r="M199" i="132"/>
  <c r="L145" i="132"/>
  <c r="M54" i="132"/>
  <c r="L44" i="132"/>
  <c r="L48" i="132"/>
  <c r="M205" i="132"/>
  <c r="L29" i="132"/>
  <c r="M33" i="132"/>
  <c r="L14" i="132"/>
  <c r="L158" i="132"/>
  <c r="M157" i="132"/>
  <c r="L106" i="132"/>
  <c r="M100" i="132"/>
  <c r="M10" i="132"/>
  <c r="L83" i="132"/>
  <c r="M191" i="132"/>
  <c r="M99" i="132"/>
  <c r="L82" i="132"/>
  <c r="L121" i="132"/>
  <c r="L162" i="132"/>
  <c r="L133" i="132"/>
  <c r="L91" i="132"/>
  <c r="L178" i="132"/>
  <c r="L57" i="132"/>
  <c r="L134" i="132"/>
  <c r="L127" i="132"/>
  <c r="L113" i="132"/>
  <c r="M123" i="132"/>
  <c r="M59" i="132"/>
  <c r="L122" i="132"/>
  <c r="M47" i="132"/>
  <c r="M117" i="132"/>
  <c r="M90" i="132"/>
  <c r="M71" i="132"/>
  <c r="M28" i="132"/>
  <c r="M41" i="132"/>
  <c r="L196" i="132"/>
  <c r="L151" i="132"/>
  <c r="M12" i="132"/>
  <c r="L167" i="132"/>
  <c r="L123" i="132"/>
  <c r="M65" i="132"/>
  <c r="M72" i="132"/>
  <c r="L43" i="132"/>
  <c r="M101" i="132"/>
  <c r="L64" i="132"/>
  <c r="M83" i="132"/>
  <c r="L156" i="132"/>
  <c r="M135" i="132"/>
  <c r="L131" i="132"/>
  <c r="L15" i="132"/>
  <c r="L159" i="132"/>
  <c r="L54" i="132"/>
  <c r="M118" i="132"/>
  <c r="L142" i="132"/>
  <c r="M36" i="132"/>
  <c r="L89" i="133"/>
  <c r="M153" i="133"/>
  <c r="M157" i="133"/>
  <c r="L38" i="133"/>
  <c r="M199" i="133"/>
  <c r="L111" i="133"/>
  <c r="M101" i="133"/>
  <c r="M28" i="133"/>
  <c r="L197" i="133"/>
  <c r="M130" i="133"/>
  <c r="M146" i="133"/>
  <c r="L84" i="133"/>
  <c r="L155" i="133"/>
  <c r="L14" i="133"/>
  <c r="L200" i="133"/>
  <c r="L154" i="133"/>
  <c r="L43" i="133"/>
  <c r="L130" i="133"/>
  <c r="L45" i="133"/>
  <c r="L195" i="133"/>
  <c r="M114" i="133"/>
  <c r="L20" i="133"/>
  <c r="M169" i="133"/>
  <c r="L58" i="133"/>
  <c r="M192" i="133"/>
  <c r="M106" i="133"/>
  <c r="M11" i="133"/>
  <c r="M66" i="133"/>
  <c r="L194" i="133"/>
  <c r="M14" i="133"/>
  <c r="L63" i="133"/>
  <c r="M75" i="133"/>
  <c r="L134" i="133"/>
  <c r="M110" i="133"/>
  <c r="L22" i="133"/>
  <c r="M150" i="133"/>
  <c r="M37" i="133"/>
  <c r="L182" i="133"/>
  <c r="L102" i="133"/>
  <c r="L53" i="133"/>
  <c r="L192" i="133"/>
  <c r="M172" i="133"/>
  <c r="L163" i="133"/>
  <c r="M53" i="133"/>
  <c r="L49" i="133"/>
  <c r="M123" i="133"/>
  <c r="M127" i="133"/>
  <c r="L141" i="133"/>
  <c r="M170" i="133"/>
  <c r="L157" i="133"/>
  <c r="L8" i="133"/>
  <c r="L60" i="133"/>
  <c r="L16" i="133"/>
  <c r="L106" i="133"/>
  <c r="L196" i="133"/>
  <c r="M129" i="133"/>
  <c r="L66" i="133"/>
  <c r="L123" i="133"/>
  <c r="L23" i="133"/>
  <c r="M156" i="133"/>
  <c r="L61" i="133"/>
  <c r="M162" i="133"/>
  <c r="L202" i="133"/>
  <c r="L33" i="133"/>
  <c r="M122" i="133"/>
  <c r="M91" i="133"/>
  <c r="M125" i="133"/>
  <c r="L18" i="133"/>
  <c r="M27" i="133"/>
  <c r="L178" i="133"/>
  <c r="M105" i="133"/>
  <c r="M72" i="133"/>
  <c r="M93" i="133"/>
  <c r="L180" i="133"/>
  <c r="M32" i="133"/>
  <c r="M132" i="133"/>
  <c r="L142" i="133"/>
  <c r="M85" i="133"/>
  <c r="M126" i="133"/>
  <c r="L50" i="133"/>
  <c r="M8" i="133"/>
  <c r="L164" i="133"/>
  <c r="M79" i="133"/>
  <c r="M139" i="133"/>
  <c r="M29" i="133"/>
  <c r="L144" i="133"/>
  <c r="L207" i="133"/>
  <c r="M71" i="133"/>
  <c r="L118" i="133"/>
  <c r="M10" i="133"/>
  <c r="L57" i="133"/>
  <c r="L69" i="133"/>
  <c r="L73" i="133"/>
  <c r="L165" i="133"/>
  <c r="M197" i="133"/>
  <c r="M154" i="133"/>
  <c r="M46" i="133"/>
  <c r="M140" i="133"/>
  <c r="L199" i="133"/>
  <c r="L128" i="133"/>
  <c r="M145" i="133"/>
  <c r="M102" i="133"/>
  <c r="L59" i="133"/>
  <c r="M20" i="133"/>
  <c r="M36" i="133"/>
  <c r="M50" i="133"/>
  <c r="M135" i="133"/>
  <c r="M143" i="133"/>
  <c r="L36" i="133"/>
  <c r="L159" i="133"/>
  <c r="M177" i="133"/>
  <c r="L191" i="133"/>
  <c r="M200" i="133"/>
  <c r="L72" i="133"/>
  <c r="M104" i="133"/>
  <c r="L35" i="133"/>
  <c r="L74" i="133"/>
  <c r="L137" i="133"/>
  <c r="M73" i="133"/>
  <c r="M190" i="133"/>
  <c r="L81" i="133"/>
  <c r="M74" i="133"/>
  <c r="M134" i="133"/>
  <c r="L113" i="133"/>
  <c r="M80" i="133"/>
  <c r="L67" i="133"/>
  <c r="L187" i="133"/>
  <c r="L186" i="133"/>
  <c r="M15" i="133"/>
  <c r="M52" i="133"/>
  <c r="M168" i="133"/>
  <c r="L184" i="133"/>
  <c r="L112" i="133"/>
  <c r="M201" i="133"/>
  <c r="M49" i="133"/>
  <c r="M58" i="133"/>
  <c r="L147" i="133"/>
  <c r="L52" i="133"/>
  <c r="M180" i="133"/>
  <c r="M94" i="133"/>
  <c r="L15" i="133"/>
  <c r="L55" i="133"/>
  <c r="M185" i="133"/>
  <c r="L41" i="133"/>
  <c r="L119" i="133"/>
  <c r="L32" i="133"/>
  <c r="L167" i="133"/>
  <c r="M112" i="133"/>
  <c r="L101" i="133"/>
  <c r="L19" i="133"/>
  <c r="L48" i="133"/>
  <c r="L117" i="133"/>
  <c r="M45" i="133"/>
  <c r="M62" i="133"/>
  <c r="M63" i="133"/>
  <c r="L103" i="133"/>
  <c r="M174" i="133"/>
  <c r="L124" i="133"/>
  <c r="M86" i="133"/>
  <c r="L54" i="133"/>
  <c r="M77" i="133"/>
  <c r="L152" i="133"/>
  <c r="L105" i="133"/>
  <c r="M187" i="133"/>
  <c r="L131" i="133"/>
  <c r="L87" i="133"/>
  <c r="M60" i="133"/>
  <c r="M149" i="133"/>
  <c r="M81" i="133"/>
  <c r="L190" i="133"/>
  <c r="M175" i="133"/>
  <c r="L127" i="133"/>
  <c r="L12" i="133"/>
  <c r="M184" i="133"/>
  <c r="L65" i="133"/>
  <c r="L175" i="133"/>
  <c r="L93" i="133"/>
  <c r="M12" i="133"/>
  <c r="L125" i="133"/>
  <c r="M202" i="133"/>
  <c r="L116" i="133"/>
  <c r="L203" i="133"/>
  <c r="M100" i="133"/>
  <c r="M166" i="133"/>
  <c r="L129" i="133"/>
  <c r="L149" i="133"/>
  <c r="L140" i="133"/>
  <c r="M186" i="133"/>
  <c r="M205" i="133"/>
  <c r="L122" i="133"/>
  <c r="L171" i="133"/>
  <c r="M147" i="133"/>
  <c r="L179" i="133"/>
  <c r="L68" i="133"/>
  <c r="M59" i="133"/>
  <c r="M191" i="133"/>
  <c r="M68" i="133"/>
  <c r="M206" i="133"/>
  <c r="M117" i="133"/>
  <c r="M141" i="133"/>
  <c r="M138" i="133"/>
  <c r="M152" i="133"/>
  <c r="M55" i="133"/>
  <c r="M108" i="133"/>
  <c r="M98" i="133"/>
  <c r="L46" i="133"/>
  <c r="L156" i="133"/>
  <c r="L148" i="133"/>
  <c r="M121" i="133"/>
  <c r="L51" i="133"/>
  <c r="M203" i="133"/>
  <c r="M83" i="133"/>
  <c r="M69" i="133"/>
  <c r="M78" i="133"/>
  <c r="M54" i="133"/>
  <c r="M136" i="133"/>
  <c r="L31" i="133"/>
  <c r="L25" i="133"/>
  <c r="M155" i="133"/>
  <c r="L64" i="133"/>
  <c r="L198" i="133"/>
  <c r="L169" i="133"/>
  <c r="M22" i="133"/>
  <c r="L97" i="133"/>
  <c r="L189" i="133"/>
  <c r="L143" i="133"/>
  <c r="L95" i="133"/>
  <c r="L21" i="133"/>
  <c r="M198" i="133"/>
  <c r="L138" i="133"/>
  <c r="M95" i="133"/>
  <c r="M207" i="133"/>
  <c r="L37" i="133"/>
  <c r="M67" i="133"/>
  <c r="M23" i="133"/>
  <c r="L120" i="133"/>
  <c r="L80" i="133"/>
  <c r="L44" i="133"/>
  <c r="L177" i="133"/>
  <c r="L146" i="133"/>
  <c r="L161" i="133"/>
  <c r="L17" i="133"/>
  <c r="M151" i="133"/>
  <c r="L108" i="133"/>
  <c r="M113" i="133"/>
  <c r="L132" i="133"/>
  <c r="M128" i="133"/>
  <c r="M89" i="133"/>
  <c r="M33" i="133"/>
  <c r="L79" i="133"/>
  <c r="M13" i="133"/>
  <c r="M204" i="133"/>
  <c r="M47" i="133"/>
  <c r="L206" i="133"/>
  <c r="L26" i="133"/>
  <c r="M173" i="133"/>
  <c r="L62" i="133"/>
  <c r="L151" i="133"/>
  <c r="M76" i="133"/>
  <c r="L99" i="133"/>
  <c r="L34" i="133"/>
  <c r="M48" i="133"/>
  <c r="L115" i="133"/>
  <c r="L110" i="133"/>
  <c r="L47" i="133"/>
  <c r="M17" i="133"/>
  <c r="M21" i="133"/>
  <c r="M65" i="133"/>
  <c r="L94" i="133"/>
  <c r="M97" i="133"/>
  <c r="L24" i="133"/>
  <c r="L145" i="133"/>
  <c r="M31" i="133"/>
  <c r="M44" i="133"/>
  <c r="M144" i="133"/>
  <c r="M70" i="133"/>
  <c r="M179" i="133"/>
  <c r="M18" i="133"/>
  <c r="L174" i="133"/>
  <c r="M167" i="133"/>
  <c r="M116" i="133"/>
  <c r="L205" i="133"/>
  <c r="M35" i="133"/>
  <c r="M182" i="133"/>
  <c r="M42" i="133"/>
  <c r="L96" i="133"/>
  <c r="L71" i="133"/>
  <c r="L133" i="133"/>
  <c r="M34" i="133"/>
  <c r="M131" i="133"/>
  <c r="L158" i="133"/>
  <c r="M88" i="133"/>
  <c r="M41" i="133"/>
  <c r="L135" i="133"/>
  <c r="M163" i="133"/>
  <c r="M171" i="133"/>
  <c r="L86" i="133"/>
  <c r="L176" i="133"/>
  <c r="L204" i="133"/>
  <c r="M43" i="133"/>
  <c r="M124" i="133"/>
  <c r="L92" i="133"/>
  <c r="L166" i="133"/>
  <c r="M161" i="133"/>
  <c r="L39" i="133"/>
  <c r="M92" i="133"/>
  <c r="L121" i="133"/>
  <c r="L9" i="133"/>
  <c r="N44" i="174"/>
  <c r="N274" i="174"/>
  <c r="N296" i="174"/>
  <c r="N350" i="174"/>
  <c r="N362" i="174"/>
  <c r="N24" i="174"/>
  <c r="N66" i="174"/>
  <c r="N331" i="174"/>
  <c r="N206" i="174"/>
  <c r="N396" i="174"/>
  <c r="N355" i="174"/>
  <c r="N215" i="174"/>
  <c r="L183" i="133"/>
  <c r="M178" i="133"/>
  <c r="L90" i="133"/>
  <c r="L30" i="133"/>
  <c r="M165" i="133"/>
  <c r="M107" i="133"/>
  <c r="N315" i="174"/>
  <c r="N397" i="174"/>
  <c r="N311" i="174"/>
  <c r="N55" i="174"/>
  <c r="N85" i="174"/>
  <c r="N279" i="174"/>
  <c r="N405" i="174"/>
  <c r="N263" i="174"/>
  <c r="N369" i="174"/>
  <c r="N277" i="174"/>
  <c r="N198" i="174"/>
  <c r="N81" i="174"/>
  <c r="N326" i="174"/>
  <c r="N371" i="174"/>
  <c r="N252" i="174"/>
  <c r="N80" i="174"/>
  <c r="N163" i="174"/>
  <c r="N358" i="174"/>
  <c r="N366" i="174"/>
  <c r="N29" i="174"/>
  <c r="N147" i="174"/>
  <c r="N64" i="174"/>
  <c r="N110" i="174"/>
  <c r="N375" i="174"/>
  <c r="N309" i="174"/>
  <c r="N57" i="174"/>
  <c r="N151" i="174"/>
  <c r="N227" i="174"/>
  <c r="N323" i="174"/>
  <c r="N229" i="174"/>
  <c r="N21" i="174"/>
  <c r="N224" i="174"/>
  <c r="N177" i="174"/>
  <c r="N17" i="174"/>
  <c r="N90" i="174"/>
  <c r="N225" i="174"/>
  <c r="N310" i="174"/>
  <c r="N319" i="174"/>
  <c r="N334" i="174"/>
  <c r="N50" i="174"/>
  <c r="N141" i="174"/>
  <c r="N220" i="174"/>
  <c r="N52" i="174"/>
  <c r="N191" i="174"/>
  <c r="N287" i="174"/>
  <c r="N292" i="174"/>
  <c r="N402" i="174"/>
  <c r="N272" i="174"/>
  <c r="N377" i="174"/>
  <c r="N89" i="174"/>
  <c r="N325" i="174"/>
  <c r="N82" i="174"/>
  <c r="L90" i="132"/>
  <c r="L94" i="132"/>
  <c r="M115" i="132"/>
  <c r="L9" i="132"/>
  <c r="M167" i="132"/>
  <c r="L193" i="132"/>
  <c r="L118" i="132"/>
  <c r="L150" i="132"/>
  <c r="L181" i="132"/>
  <c r="M79" i="132"/>
  <c r="M27" i="132"/>
  <c r="M207" i="132"/>
  <c r="M98" i="132"/>
  <c r="M185" i="132"/>
  <c r="L46" i="132"/>
  <c r="L52" i="132"/>
  <c r="M149" i="132"/>
  <c r="L16" i="132"/>
  <c r="M46" i="132"/>
  <c r="L50" i="132"/>
  <c r="M128" i="132"/>
  <c r="L75" i="132"/>
  <c r="M77" i="132"/>
  <c r="M35" i="132"/>
  <c r="L37" i="132"/>
  <c r="L98" i="132"/>
  <c r="M182" i="132"/>
  <c r="M89" i="132"/>
  <c r="M120" i="132"/>
  <c r="M127" i="132"/>
  <c r="M201" i="132"/>
  <c r="L80" i="132"/>
  <c r="L68" i="132"/>
  <c r="M156" i="132"/>
  <c r="L189" i="132"/>
  <c r="M102" i="132"/>
  <c r="M194" i="133"/>
  <c r="M133" i="133"/>
  <c r="M118" i="133"/>
  <c r="L114" i="133"/>
  <c r="M142" i="133"/>
  <c r="M51" i="133"/>
  <c r="L168" i="133"/>
  <c r="M195" i="133"/>
  <c r="M30" i="133"/>
  <c r="L160" i="133"/>
  <c r="L108" i="132"/>
  <c r="N196" i="174"/>
  <c r="N403" i="174"/>
  <c r="L205" i="132"/>
  <c r="L61" i="132"/>
  <c r="M99" i="133"/>
  <c r="L88" i="133"/>
  <c r="L13" i="133"/>
  <c r="M39" i="133"/>
  <c r="L181" i="133"/>
  <c r="M24" i="133"/>
  <c r="M64" i="133"/>
  <c r="C103" i="157"/>
  <c r="F103" i="157" s="1"/>
  <c r="G190" i="228"/>
  <c r="C190" i="228"/>
  <c r="E190" i="228"/>
  <c r="C155" i="228"/>
  <c r="G155" i="228"/>
  <c r="C135" i="228"/>
  <c r="G135" i="228"/>
  <c r="E176" i="157"/>
  <c r="B192" i="157"/>
  <c r="E192" i="157"/>
  <c r="C41" i="157"/>
  <c r="D41" i="157" s="1"/>
  <c r="E41" i="157" s="1"/>
  <c r="E162" i="157"/>
  <c r="F123" i="157"/>
  <c r="E123" i="157"/>
  <c r="C140" i="157"/>
  <c r="C176" i="157"/>
  <c r="C19" i="157"/>
  <c r="F19" i="157"/>
  <c r="G83" i="228"/>
  <c r="J32" i="184"/>
  <c r="K32" i="184" s="1"/>
  <c r="C50" i="157"/>
  <c r="F50" i="157" s="1"/>
  <c r="E140" i="157"/>
  <c r="C96" i="157"/>
  <c r="F96" i="157" s="1"/>
  <c r="C28" i="157"/>
  <c r="B158" i="157"/>
  <c r="F158" i="157"/>
  <c r="D158" i="157"/>
  <c r="F176" i="157"/>
  <c r="D192" i="157"/>
  <c r="B41" i="157"/>
  <c r="F162" i="157"/>
  <c r="B53" i="157"/>
  <c r="C123" i="157"/>
  <c r="G102" i="228"/>
  <c r="B140" i="157"/>
  <c r="B103" i="157"/>
  <c r="C115" i="228"/>
  <c r="E80" i="228"/>
  <c r="G80" i="228"/>
  <c r="C162" i="157"/>
  <c r="E155" i="228"/>
  <c r="D198" i="157"/>
  <c r="B198" i="157"/>
  <c r="F198" i="157"/>
  <c r="E198" i="157"/>
  <c r="F167" i="157"/>
  <c r="B167" i="157"/>
  <c r="C167" i="157"/>
  <c r="E167" i="157"/>
  <c r="D167" i="157"/>
  <c r="E102" i="228"/>
  <c r="E56" i="228"/>
  <c r="D140" i="157"/>
  <c r="B19" i="157"/>
  <c r="G120" i="228"/>
  <c r="E135" i="228"/>
  <c r="C198" i="157"/>
  <c r="U35" i="183"/>
  <c r="V35" i="183"/>
  <c r="C27" i="185"/>
  <c r="C16" i="185"/>
  <c r="U59" i="183"/>
  <c r="C25" i="185"/>
  <c r="D33" i="174"/>
  <c r="F33" i="174" s="1"/>
  <c r="E15" i="174"/>
  <c r="E9" i="174"/>
  <c r="H384" i="149"/>
  <c r="M384" i="149" s="1"/>
  <c r="G384" i="149"/>
  <c r="L384" i="149" s="1"/>
  <c r="E380" i="149"/>
  <c r="J380" i="149" s="1"/>
  <c r="D380" i="149"/>
  <c r="F380" i="149"/>
  <c r="K380" i="149" s="1"/>
  <c r="H377" i="149"/>
  <c r="M377" i="149"/>
  <c r="G377" i="149"/>
  <c r="L377" i="149"/>
  <c r="H361" i="149"/>
  <c r="M361" i="149"/>
  <c r="G361" i="149"/>
  <c r="L361" i="149"/>
  <c r="G360" i="149"/>
  <c r="L360" i="149"/>
  <c r="H360" i="149"/>
  <c r="M360" i="149"/>
  <c r="H359" i="149"/>
  <c r="M359" i="149" s="1"/>
  <c r="G359" i="149"/>
  <c r="L359" i="149" s="1"/>
  <c r="S359" i="149" s="1"/>
  <c r="O331" i="149"/>
  <c r="Q331" i="149"/>
  <c r="P331" i="149"/>
  <c r="H327" i="149"/>
  <c r="M327" i="149" s="1"/>
  <c r="G327" i="149"/>
  <c r="L327" i="149" s="1"/>
  <c r="H305" i="149"/>
  <c r="M305" i="149" s="1"/>
  <c r="G305" i="149"/>
  <c r="L305" i="149" s="1"/>
  <c r="O304" i="149"/>
  <c r="P304" i="149"/>
  <c r="O254" i="149"/>
  <c r="P254" i="149"/>
  <c r="G250" i="149"/>
  <c r="L250" i="149"/>
  <c r="H250" i="149"/>
  <c r="M250" i="149" s="1"/>
  <c r="F249" i="149"/>
  <c r="K249" i="149" s="1"/>
  <c r="D249" i="149"/>
  <c r="E249" i="149"/>
  <c r="J249" i="149"/>
  <c r="O230" i="149"/>
  <c r="P230" i="149"/>
  <c r="P219" i="149"/>
  <c r="O219" i="149"/>
  <c r="Q219" i="149" s="1"/>
  <c r="F203" i="149"/>
  <c r="K203" i="149"/>
  <c r="E203" i="149"/>
  <c r="J203" i="149"/>
  <c r="D203" i="149"/>
  <c r="H192" i="149"/>
  <c r="M192" i="149"/>
  <c r="G192" i="149"/>
  <c r="L192" i="149"/>
  <c r="F136" i="149"/>
  <c r="K136" i="149"/>
  <c r="D136" i="149"/>
  <c r="E136" i="149"/>
  <c r="J136" i="149" s="1"/>
  <c r="H133" i="149"/>
  <c r="M133" i="149" s="1"/>
  <c r="G133" i="149"/>
  <c r="L133" i="149"/>
  <c r="P129" i="149"/>
  <c r="O129" i="149"/>
  <c r="F132" i="149"/>
  <c r="K132" i="149" s="1"/>
  <c r="R132" i="149" s="1"/>
  <c r="G295" i="149"/>
  <c r="L295" i="149" s="1"/>
  <c r="S295" i="149" s="1"/>
  <c r="S83" i="149"/>
  <c r="P168" i="149"/>
  <c r="P313" i="149"/>
  <c r="H73" i="149"/>
  <c r="M73" i="149"/>
  <c r="F385" i="149"/>
  <c r="K385" i="149"/>
  <c r="E385" i="149"/>
  <c r="J385" i="149" s="1"/>
  <c r="N385" i="149" s="1"/>
  <c r="D385" i="149"/>
  <c r="F373" i="149"/>
  <c r="K373" i="149"/>
  <c r="D373" i="149"/>
  <c r="E373" i="149"/>
  <c r="J373" i="149"/>
  <c r="D341" i="149"/>
  <c r="E341" i="149"/>
  <c r="J341" i="149" s="1"/>
  <c r="R341" i="149" s="1"/>
  <c r="F339" i="149"/>
  <c r="K339" i="149" s="1"/>
  <c r="D339" i="149"/>
  <c r="E339" i="149"/>
  <c r="J339" i="149"/>
  <c r="D336" i="149"/>
  <c r="F336" i="149"/>
  <c r="K336" i="149"/>
  <c r="E336" i="149"/>
  <c r="J336" i="149"/>
  <c r="G331" i="149"/>
  <c r="L331" i="149" s="1"/>
  <c r="H331" i="149"/>
  <c r="M331" i="149" s="1"/>
  <c r="F312" i="149"/>
  <c r="K312" i="149" s="1"/>
  <c r="D312" i="149"/>
  <c r="E312" i="149"/>
  <c r="J312" i="149"/>
  <c r="H309" i="149"/>
  <c r="M309" i="149"/>
  <c r="G309" i="149"/>
  <c r="L309" i="149" s="1"/>
  <c r="S309" i="149" s="1"/>
  <c r="F221" i="149"/>
  <c r="K221" i="149" s="1"/>
  <c r="D221" i="149"/>
  <c r="E221" i="149"/>
  <c r="J221" i="149" s="1"/>
  <c r="N221" i="149" s="1"/>
  <c r="G215" i="149"/>
  <c r="L215" i="149" s="1"/>
  <c r="H215" i="149"/>
  <c r="M215" i="149" s="1"/>
  <c r="P202" i="149"/>
  <c r="O202" i="149"/>
  <c r="Q202" i="149"/>
  <c r="P135" i="149"/>
  <c r="O135" i="149"/>
  <c r="P131" i="149"/>
  <c r="O131" i="149"/>
  <c r="H124" i="149"/>
  <c r="M124" i="149" s="1"/>
  <c r="S124" i="149" s="1"/>
  <c r="G124" i="149"/>
  <c r="L124" i="149"/>
  <c r="S406" i="149"/>
  <c r="F120" i="149"/>
  <c r="K120" i="149" s="1"/>
  <c r="R120" i="149" s="1"/>
  <c r="H109" i="149"/>
  <c r="M109" i="149" s="1"/>
  <c r="S126" i="149"/>
  <c r="H165" i="149"/>
  <c r="M165" i="149"/>
  <c r="S165" i="149" s="1"/>
  <c r="D383" i="149"/>
  <c r="E383" i="149"/>
  <c r="J383" i="149" s="1"/>
  <c r="R383" i="149" s="1"/>
  <c r="F383" i="149"/>
  <c r="K383" i="149" s="1"/>
  <c r="F381" i="149"/>
  <c r="K381" i="149"/>
  <c r="E381" i="149"/>
  <c r="J381" i="149"/>
  <c r="O309" i="149"/>
  <c r="Q309" i="149"/>
  <c r="P309" i="149"/>
  <c r="F308" i="149"/>
  <c r="K308" i="149" s="1"/>
  <c r="R308" i="149" s="1"/>
  <c r="D308" i="149"/>
  <c r="E308" i="149"/>
  <c r="J308" i="149"/>
  <c r="P307" i="149"/>
  <c r="O307" i="149"/>
  <c r="F280" i="149"/>
  <c r="K280" i="149" s="1"/>
  <c r="D280" i="149"/>
  <c r="E280" i="149"/>
  <c r="J280" i="149" s="1"/>
  <c r="F257" i="149"/>
  <c r="K257" i="149" s="1"/>
  <c r="D257" i="149"/>
  <c r="E257" i="149"/>
  <c r="J257" i="149"/>
  <c r="E231" i="149"/>
  <c r="J231" i="149"/>
  <c r="D231" i="149"/>
  <c r="F231" i="149"/>
  <c r="K231" i="149" s="1"/>
  <c r="N231" i="149" s="1"/>
  <c r="G228" i="149"/>
  <c r="L228" i="149"/>
  <c r="H228" i="149"/>
  <c r="M228" i="149"/>
  <c r="E227" i="149"/>
  <c r="J227" i="149" s="1"/>
  <c r="R227" i="149" s="1"/>
  <c r="D227" i="149"/>
  <c r="H72" i="149"/>
  <c r="M72" i="149"/>
  <c r="G72" i="149"/>
  <c r="L72" i="149"/>
  <c r="O58" i="149"/>
  <c r="P58" i="149"/>
  <c r="S151" i="149"/>
  <c r="H223" i="149"/>
  <c r="M223" i="149" s="1"/>
  <c r="S48" i="149"/>
  <c r="R246" i="149"/>
  <c r="F341" i="149"/>
  <c r="K341" i="149"/>
  <c r="Q201" i="149"/>
  <c r="D381" i="149"/>
  <c r="E395" i="149"/>
  <c r="J395" i="149" s="1"/>
  <c r="D395" i="149"/>
  <c r="H375" i="149"/>
  <c r="M375" i="149"/>
  <c r="G375" i="149"/>
  <c r="L375" i="149"/>
  <c r="G267" i="149"/>
  <c r="L267" i="149"/>
  <c r="H267" i="149"/>
  <c r="M267" i="149" s="1"/>
  <c r="G206" i="149"/>
  <c r="L206" i="149" s="1"/>
  <c r="H206" i="149"/>
  <c r="M206" i="149"/>
  <c r="D78" i="157"/>
  <c r="E78" i="157"/>
  <c r="D76" i="157"/>
  <c r="E76" i="157" s="1"/>
  <c r="F108" i="157"/>
  <c r="F86" i="157"/>
  <c r="E83" i="174"/>
  <c r="S247" i="149"/>
  <c r="R213" i="149"/>
  <c r="S11" i="149"/>
  <c r="S135" i="149"/>
  <c r="S227" i="149"/>
  <c r="R238" i="149"/>
  <c r="S395" i="149"/>
  <c r="E105" i="174"/>
  <c r="D84" i="157"/>
  <c r="E84" i="157" s="1"/>
  <c r="E62" i="174"/>
  <c r="D80" i="157"/>
  <c r="E80" i="157" s="1"/>
  <c r="D104" i="157"/>
  <c r="E104" i="157"/>
  <c r="F100" i="157"/>
  <c r="N186" i="149"/>
  <c r="D106" i="157"/>
  <c r="E106" i="157" s="1"/>
  <c r="R367" i="149"/>
  <c r="D109" i="157"/>
  <c r="E109" i="157" s="1"/>
  <c r="F53" i="157"/>
  <c r="E109" i="174"/>
  <c r="E108" i="174"/>
  <c r="D107" i="157"/>
  <c r="E107" i="157"/>
  <c r="E107" i="174"/>
  <c r="E106" i="174"/>
  <c r="E104" i="174"/>
  <c r="E97" i="174"/>
  <c r="D94" i="157"/>
  <c r="E94" i="157" s="1"/>
  <c r="F67" i="157"/>
  <c r="F85" i="157"/>
  <c r="D81" i="157"/>
  <c r="E81" i="157" s="1"/>
  <c r="V41" i="183"/>
  <c r="W41" i="183" s="1"/>
  <c r="Y41" i="183" s="1"/>
  <c r="D50" i="157"/>
  <c r="E50" i="157" s="1"/>
  <c r="E96" i="174"/>
  <c r="E84" i="174"/>
  <c r="F82" i="157"/>
  <c r="D62" i="157"/>
  <c r="E62" i="157" s="1"/>
  <c r="D92" i="157"/>
  <c r="E92" i="157" s="1"/>
  <c r="D88" i="157"/>
  <c r="E88" i="157" s="1"/>
  <c r="F95" i="157"/>
  <c r="R129" i="149"/>
  <c r="D103" i="157"/>
  <c r="E103" i="157"/>
  <c r="E103" i="174"/>
  <c r="D102" i="157"/>
  <c r="E102" i="157" s="1"/>
  <c r="E102" i="174"/>
  <c r="E101" i="174"/>
  <c r="E100" i="174"/>
  <c r="E99" i="174"/>
  <c r="F98" i="157"/>
  <c r="E98" i="174"/>
  <c r="D97" i="157"/>
  <c r="E97" i="157" s="1"/>
  <c r="D96" i="157"/>
  <c r="E96" i="157" s="1"/>
  <c r="E95" i="174"/>
  <c r="E94" i="174"/>
  <c r="D93" i="157"/>
  <c r="E93" i="157" s="1"/>
  <c r="E93" i="174"/>
  <c r="E92" i="174"/>
  <c r="D91" i="157"/>
  <c r="E91" i="157" s="1"/>
  <c r="F90" i="157"/>
  <c r="E90" i="174"/>
  <c r="E89" i="174"/>
  <c r="E88" i="174"/>
  <c r="E87" i="174"/>
  <c r="E86" i="174"/>
  <c r="E85" i="174"/>
  <c r="E82" i="174"/>
  <c r="E80" i="174"/>
  <c r="E77" i="174"/>
  <c r="E76" i="174"/>
  <c r="E75" i="174"/>
  <c r="D74" i="157"/>
  <c r="E74" i="157" s="1"/>
  <c r="E74" i="174"/>
  <c r="F72" i="157"/>
  <c r="E72" i="174"/>
  <c r="E71" i="174"/>
  <c r="E59" i="174"/>
  <c r="U32" i="183"/>
  <c r="AZ32" i="183" s="1"/>
  <c r="D66" i="157"/>
  <c r="E66" i="157" s="1"/>
  <c r="F64" i="157"/>
  <c r="R149" i="149"/>
  <c r="R57" i="149"/>
  <c r="R105" i="149"/>
  <c r="R86" i="149"/>
  <c r="R378" i="149"/>
  <c r="R50" i="149"/>
  <c r="F58" i="157"/>
  <c r="R198" i="149"/>
  <c r="R118" i="149"/>
  <c r="D54" i="157"/>
  <c r="E54" i="157"/>
  <c r="U52" i="183"/>
  <c r="AZ52" i="183" s="1"/>
  <c r="R158" i="149"/>
  <c r="R322" i="149"/>
  <c r="R278" i="149"/>
  <c r="E69" i="174"/>
  <c r="E68" i="174"/>
  <c r="E67" i="174"/>
  <c r="E66" i="174"/>
  <c r="E64" i="174"/>
  <c r="E63" i="174"/>
  <c r="D61" i="157"/>
  <c r="E61" i="157" s="1"/>
  <c r="E61" i="174"/>
  <c r="E60" i="174"/>
  <c r="E58" i="174"/>
  <c r="F57" i="157"/>
  <c r="D56" i="157"/>
  <c r="E56" i="157" s="1"/>
  <c r="E56" i="174"/>
  <c r="F55" i="157"/>
  <c r="E54" i="174"/>
  <c r="E52" i="174"/>
  <c r="F49" i="157"/>
  <c r="R181" i="149"/>
  <c r="R37" i="149"/>
  <c r="R233" i="149"/>
  <c r="R61" i="149"/>
  <c r="S78" i="149"/>
  <c r="S134" i="149"/>
  <c r="R193" i="149"/>
  <c r="S330" i="149"/>
  <c r="U22" i="183"/>
  <c r="AZ22" i="183" s="1"/>
  <c r="R137" i="149"/>
  <c r="R133" i="149"/>
  <c r="R97" i="149"/>
  <c r="R41" i="149"/>
  <c r="R154" i="149"/>
  <c r="R190" i="149"/>
  <c r="S231" i="149"/>
  <c r="J10" i="184"/>
  <c r="K10" i="184" s="1"/>
  <c r="R165" i="149"/>
  <c r="R169" i="149"/>
  <c r="S155" i="149"/>
  <c r="S271" i="149"/>
  <c r="E50" i="174"/>
  <c r="V50" i="183"/>
  <c r="N330" i="149"/>
  <c r="N211" i="149"/>
  <c r="R345" i="149"/>
  <c r="R177" i="149"/>
  <c r="R13" i="149"/>
  <c r="R393" i="149"/>
  <c r="S9" i="149"/>
  <c r="R349" i="149"/>
  <c r="V23" i="183"/>
  <c r="W23" i="183" s="1"/>
  <c r="J11" i="184"/>
  <c r="K11" i="184" s="1"/>
  <c r="E43" i="174"/>
  <c r="R397" i="149"/>
  <c r="N238" i="149"/>
  <c r="R151" i="149"/>
  <c r="R147" i="149"/>
  <c r="R325" i="149"/>
  <c r="R321" i="149"/>
  <c r="R241" i="149"/>
  <c r="N315" i="149"/>
  <c r="R16" i="149"/>
  <c r="R29" i="149"/>
  <c r="F48" i="157"/>
  <c r="E48" i="174"/>
  <c r="F47" i="157"/>
  <c r="E47" i="174"/>
  <c r="F46" i="157"/>
  <c r="E46" i="174"/>
  <c r="N138" i="149"/>
  <c r="V31" i="183"/>
  <c r="W31" i="183" s="1"/>
  <c r="V84" i="183"/>
  <c r="R215" i="149"/>
  <c r="R304" i="149"/>
  <c r="R407" i="149"/>
  <c r="S214" i="149"/>
  <c r="R305" i="149"/>
  <c r="S402" i="149"/>
  <c r="F45" i="157"/>
  <c r="E45" i="174"/>
  <c r="E44" i="174"/>
  <c r="R401" i="149"/>
  <c r="U20" i="183"/>
  <c r="AZ20" i="183" s="1"/>
  <c r="F17" i="157"/>
  <c r="R67" i="149"/>
  <c r="R295" i="149"/>
  <c r="N195" i="149"/>
  <c r="R309" i="149"/>
  <c r="R85" i="149"/>
  <c r="F42" i="157"/>
  <c r="S310" i="149"/>
  <c r="E42" i="174"/>
  <c r="N378" i="149"/>
  <c r="R125" i="149"/>
  <c r="R116" i="149"/>
  <c r="R340" i="149"/>
  <c r="AR8" i="183"/>
  <c r="BI8" i="183" s="1"/>
  <c r="V14" i="183"/>
  <c r="W14" i="183" s="1"/>
  <c r="BA14" i="183" s="1"/>
  <c r="R103" i="149"/>
  <c r="R145" i="149"/>
  <c r="R157" i="149"/>
  <c r="S182" i="149"/>
  <c r="R389" i="149"/>
  <c r="E41" i="174"/>
  <c r="J9" i="184"/>
  <c r="K9" i="184" s="1"/>
  <c r="S10" i="149"/>
  <c r="R205" i="149"/>
  <c r="D40" i="157"/>
  <c r="E40" i="157" s="1"/>
  <c r="R290" i="149"/>
  <c r="S202" i="149"/>
  <c r="S70" i="149"/>
  <c r="R81" i="149"/>
  <c r="S118" i="149"/>
  <c r="R141" i="149"/>
  <c r="S174" i="149"/>
  <c r="S302" i="149"/>
  <c r="S318" i="149"/>
  <c r="S394" i="149"/>
  <c r="R91" i="149"/>
  <c r="E40" i="174"/>
  <c r="E39" i="174"/>
  <c r="F9" i="157"/>
  <c r="V37" i="183"/>
  <c r="W37" i="183" s="1"/>
  <c r="Y37" i="183" s="1"/>
  <c r="D11" i="157"/>
  <c r="E11" i="157" s="1"/>
  <c r="R51" i="149"/>
  <c r="R403" i="149"/>
  <c r="S98" i="149"/>
  <c r="S222" i="149"/>
  <c r="U27" i="183"/>
  <c r="AZ27" i="183" s="1"/>
  <c r="J19" i="184"/>
  <c r="K19" i="184" s="1"/>
  <c r="S150" i="149"/>
  <c r="R209" i="149"/>
  <c r="D38" i="157"/>
  <c r="E38" i="157"/>
  <c r="E38" i="174"/>
  <c r="V38" i="183"/>
  <c r="W38" i="183" s="1"/>
  <c r="BA38" i="183" s="1"/>
  <c r="D36" i="157"/>
  <c r="E36" i="157" s="1"/>
  <c r="E36" i="174"/>
  <c r="F35" i="157"/>
  <c r="U39" i="183"/>
  <c r="AZ39" i="183" s="1"/>
  <c r="R163" i="149"/>
  <c r="R121" i="149"/>
  <c r="N154" i="149"/>
  <c r="R201" i="149"/>
  <c r="R329" i="149"/>
  <c r="N246" i="149"/>
  <c r="R25" i="149"/>
  <c r="R101" i="149"/>
  <c r="R273" i="149"/>
  <c r="R183" i="149"/>
  <c r="R185" i="149"/>
  <c r="N244" i="149"/>
  <c r="V71" i="183"/>
  <c r="W71" i="183" s="1"/>
  <c r="BA71" i="183" s="1"/>
  <c r="N182" i="149"/>
  <c r="R214" i="149"/>
  <c r="R359" i="149"/>
  <c r="R115" i="149"/>
  <c r="R377" i="149"/>
  <c r="E34" i="174"/>
  <c r="N145" i="149"/>
  <c r="S246" i="149"/>
  <c r="N311" i="149"/>
  <c r="S35" i="149"/>
  <c r="S43" i="149"/>
  <c r="S71" i="149"/>
  <c r="S99" i="149"/>
  <c r="N122" i="149"/>
  <c r="R130" i="149"/>
  <c r="R146" i="149"/>
  <c r="S319" i="149"/>
  <c r="R299" i="149"/>
  <c r="N155" i="149"/>
  <c r="R333" i="149"/>
  <c r="R19" i="149"/>
  <c r="R255" i="149"/>
  <c r="D13" i="157"/>
  <c r="E13" i="157"/>
  <c r="R14" i="149"/>
  <c r="N226" i="149"/>
  <c r="J23" i="184"/>
  <c r="K23" i="184" s="1"/>
  <c r="R251" i="149"/>
  <c r="R365" i="149"/>
  <c r="R73" i="149"/>
  <c r="R225" i="149"/>
  <c r="R337" i="149"/>
  <c r="N8" i="149"/>
  <c r="V19" i="183"/>
  <c r="W19" i="183" s="1"/>
  <c r="Y19" i="183" s="1"/>
  <c r="N78" i="149"/>
  <c r="V26" i="183"/>
  <c r="W26" i="183" s="1"/>
  <c r="R89" i="149"/>
  <c r="R117" i="149"/>
  <c r="R153" i="149"/>
  <c r="R197" i="149"/>
  <c r="S114" i="149"/>
  <c r="E33" i="174"/>
  <c r="U33" i="183"/>
  <c r="AZ33" i="183" s="1"/>
  <c r="V33" i="183"/>
  <c r="J12" i="184"/>
  <c r="K12" i="184" s="1"/>
  <c r="D32" i="157"/>
  <c r="E32" i="157" s="1"/>
  <c r="R102" i="149"/>
  <c r="S335" i="149"/>
  <c r="F25" i="157"/>
  <c r="N91" i="149"/>
  <c r="R23" i="149"/>
  <c r="S234" i="149"/>
  <c r="S294" i="149"/>
  <c r="N14" i="149"/>
  <c r="N209" i="149"/>
  <c r="U29" i="183"/>
  <c r="AZ29" i="183" s="1"/>
  <c r="V62" i="183"/>
  <c r="S268" i="149"/>
  <c r="V66" i="183"/>
  <c r="W66" i="183" s="1"/>
  <c r="BA66" i="183" s="1"/>
  <c r="U17" i="183"/>
  <c r="W17" i="183"/>
  <c r="BA17" i="183" s="1"/>
  <c r="R46" i="149"/>
  <c r="R58" i="149"/>
  <c r="R94" i="149"/>
  <c r="S103" i="149"/>
  <c r="R222" i="149"/>
  <c r="R402" i="149"/>
  <c r="S18" i="149"/>
  <c r="S74" i="149"/>
  <c r="S86" i="149"/>
  <c r="S314" i="149"/>
  <c r="K33" i="184"/>
  <c r="N81" i="149"/>
  <c r="V28" i="183"/>
  <c r="W28" i="183" s="1"/>
  <c r="H11" i="132"/>
  <c r="H12" i="132" s="1"/>
  <c r="U53" i="183"/>
  <c r="AZ53" i="183" s="1"/>
  <c r="S30" i="149"/>
  <c r="S162" i="149"/>
  <c r="N73" i="149"/>
  <c r="I10" i="132"/>
  <c r="U68" i="183"/>
  <c r="AZ68" i="183"/>
  <c r="N198" i="149"/>
  <c r="V49" i="183"/>
  <c r="W49" i="183" s="1"/>
  <c r="Y49" i="183" s="1"/>
  <c r="N337" i="149"/>
  <c r="S175" i="149"/>
  <c r="N382" i="149"/>
  <c r="U45" i="183"/>
  <c r="AZ45" i="183" s="1"/>
  <c r="R122" i="149"/>
  <c r="N325" i="149"/>
  <c r="S25" i="149"/>
  <c r="N233" i="149"/>
  <c r="R63" i="149"/>
  <c r="S264" i="149"/>
  <c r="U67" i="183"/>
  <c r="AZ67" i="183" s="1"/>
  <c r="R167" i="149"/>
  <c r="R179" i="149"/>
  <c r="S256" i="149"/>
  <c r="R371" i="149"/>
  <c r="R363" i="149"/>
  <c r="R21" i="149"/>
  <c r="S66" i="149"/>
  <c r="R161" i="149"/>
  <c r="S166" i="149"/>
  <c r="R189" i="149"/>
  <c r="S210" i="149"/>
  <c r="R293" i="149"/>
  <c r="S298" i="149"/>
  <c r="N9" i="149"/>
  <c r="N77" i="149"/>
  <c r="R33" i="149"/>
  <c r="R45" i="149"/>
  <c r="R69" i="149"/>
  <c r="R93" i="149"/>
  <c r="R109" i="149"/>
  <c r="S146" i="149"/>
  <c r="R217" i="149"/>
  <c r="R229" i="149"/>
  <c r="R237" i="149"/>
  <c r="R301" i="149"/>
  <c r="R405" i="149"/>
  <c r="R244" i="149"/>
  <c r="U55" i="183"/>
  <c r="AZ55" i="183" s="1"/>
  <c r="J8" i="184"/>
  <c r="K8" i="184" s="1"/>
  <c r="N158" i="149"/>
  <c r="R9" i="149"/>
  <c r="N89" i="149"/>
  <c r="N328" i="149"/>
  <c r="S56" i="149"/>
  <c r="S60" i="149"/>
  <c r="R263" i="149"/>
  <c r="R279" i="149"/>
  <c r="R155" i="149"/>
  <c r="S106" i="149"/>
  <c r="S190" i="149"/>
  <c r="S194" i="149"/>
  <c r="S266" i="149"/>
  <c r="N143" i="149"/>
  <c r="V57" i="183"/>
  <c r="W57" i="183" s="1"/>
  <c r="Y57" i="183" s="1"/>
  <c r="N86" i="149"/>
  <c r="U47" i="183"/>
  <c r="AZ47" i="183"/>
  <c r="E20" i="174"/>
  <c r="N105" i="149"/>
  <c r="F30" i="157"/>
  <c r="S337" i="149"/>
  <c r="R331" i="149"/>
  <c r="N294" i="149"/>
  <c r="S154" i="149"/>
  <c r="S158" i="149"/>
  <c r="S102" i="149"/>
  <c r="S282" i="149"/>
  <c r="R77" i="149"/>
  <c r="N150" i="149"/>
  <c r="F21" i="157"/>
  <c r="V24" i="183"/>
  <c r="W24" i="183"/>
  <c r="R219" i="149"/>
  <c r="R317" i="149"/>
  <c r="D24" i="157"/>
  <c r="E24" i="157"/>
  <c r="F24" i="157"/>
  <c r="V56" i="183"/>
  <c r="U56" i="183"/>
  <c r="R76" i="149"/>
  <c r="F28" i="157"/>
  <c r="D28" i="157"/>
  <c r="E28" i="157"/>
  <c r="U54" i="183"/>
  <c r="AZ54" i="183"/>
  <c r="V54" i="183"/>
  <c r="V36" i="183"/>
  <c r="W36" i="183" s="1"/>
  <c r="BA36" i="183" s="1"/>
  <c r="J20" i="184"/>
  <c r="K20" i="184" s="1"/>
  <c r="J24" i="184"/>
  <c r="K24" i="184" s="1"/>
  <c r="R27" i="149"/>
  <c r="N347" i="149"/>
  <c r="R87" i="149"/>
  <c r="N80" i="149"/>
  <c r="R31" i="149"/>
  <c r="R95" i="149"/>
  <c r="S104" i="149"/>
  <c r="S128" i="149"/>
  <c r="R143" i="149"/>
  <c r="R199" i="149"/>
  <c r="R323" i="149"/>
  <c r="N388" i="149"/>
  <c r="AQ24" i="183"/>
  <c r="BH24" i="183"/>
  <c r="V65" i="183"/>
  <c r="W65" i="183" s="1"/>
  <c r="R127" i="149"/>
  <c r="N394" i="149"/>
  <c r="N10" i="149"/>
  <c r="S31" i="149"/>
  <c r="N34" i="149"/>
  <c r="S47" i="149"/>
  <c r="S55" i="149"/>
  <c r="S59" i="149"/>
  <c r="R62" i="149"/>
  <c r="R66" i="149"/>
  <c r="N70" i="149"/>
  <c r="R82" i="149"/>
  <c r="N90" i="149"/>
  <c r="S95" i="149"/>
  <c r="R98" i="149"/>
  <c r="N102" i="149"/>
  <c r="N106" i="149"/>
  <c r="R110" i="149"/>
  <c r="N114" i="149"/>
  <c r="S123" i="149"/>
  <c r="S131" i="149"/>
  <c r="R142" i="149"/>
  <c r="R162" i="149"/>
  <c r="R170" i="149"/>
  <c r="S179" i="149"/>
  <c r="S191" i="149"/>
  <c r="R206" i="149"/>
  <c r="N218" i="149"/>
  <c r="S235" i="149"/>
  <c r="S239" i="149"/>
  <c r="R242" i="149"/>
  <c r="R254" i="149"/>
  <c r="R262" i="149"/>
  <c r="N270" i="149"/>
  <c r="N274" i="149"/>
  <c r="N279" i="149"/>
  <c r="S283" i="149"/>
  <c r="S291" i="149"/>
  <c r="R306" i="149"/>
  <c r="R310" i="149"/>
  <c r="R314" i="149"/>
  <c r="N318" i="149"/>
  <c r="R350" i="149"/>
  <c r="R358" i="149"/>
  <c r="S363" i="149"/>
  <c r="N374" i="149"/>
  <c r="R382" i="149"/>
  <c r="R390" i="149"/>
  <c r="S403" i="149"/>
  <c r="R20" i="149"/>
  <c r="S24" i="149"/>
  <c r="S332" i="149"/>
  <c r="R327" i="149"/>
  <c r="R335" i="149"/>
  <c r="R71" i="149"/>
  <c r="R315" i="149"/>
  <c r="N16" i="149"/>
  <c r="R75" i="149"/>
  <c r="R99" i="149"/>
  <c r="AQ20" i="183"/>
  <c r="BH20" i="183" s="1"/>
  <c r="E28" i="174"/>
  <c r="N66" i="149"/>
  <c r="N197" i="149"/>
  <c r="R347" i="149"/>
  <c r="N199" i="149"/>
  <c r="N118" i="149"/>
  <c r="N12" i="149"/>
  <c r="N310" i="149"/>
  <c r="W86" i="183"/>
  <c r="Y86" i="183" s="1"/>
  <c r="S212" i="149"/>
  <c r="N263" i="149"/>
  <c r="R267" i="149"/>
  <c r="N55" i="149"/>
  <c r="N47" i="149"/>
  <c r="N283" i="149"/>
  <c r="R11" i="149"/>
  <c r="N31" i="149"/>
  <c r="S164" i="149"/>
  <c r="S176" i="149"/>
  <c r="R195" i="149"/>
  <c r="N323" i="149"/>
  <c r="R114" i="149"/>
  <c r="N82" i="149"/>
  <c r="N115" i="149"/>
  <c r="R211" i="149"/>
  <c r="N74" i="149"/>
  <c r="N399" i="149"/>
  <c r="R218" i="149"/>
  <c r="S61" i="149"/>
  <c r="R100" i="149"/>
  <c r="S289" i="149"/>
  <c r="V48" i="183"/>
  <c r="W48" i="183" s="1"/>
  <c r="Y48" i="183" s="1"/>
  <c r="V64" i="183"/>
  <c r="W64" i="183" s="1"/>
  <c r="BA64" i="183" s="1"/>
  <c r="J18" i="184"/>
  <c r="K18" i="184" s="1"/>
  <c r="V46" i="183"/>
  <c r="W46" i="183" s="1"/>
  <c r="Y46" i="183" s="1"/>
  <c r="J16" i="184"/>
  <c r="K16" i="184" s="1"/>
  <c r="N162" i="149"/>
  <c r="N20" i="149"/>
  <c r="R287" i="149"/>
  <c r="R126" i="149"/>
  <c r="S139" i="149"/>
  <c r="S199" i="149"/>
  <c r="N214" i="149"/>
  <c r="R226" i="149"/>
  <c r="S243" i="149"/>
  <c r="S251" i="149"/>
  <c r="S255" i="149"/>
  <c r="R258" i="149"/>
  <c r="R282" i="149"/>
  <c r="S299" i="149"/>
  <c r="S307" i="149"/>
  <c r="S311" i="149"/>
  <c r="S323" i="149"/>
  <c r="R326" i="149"/>
  <c r="R334" i="149"/>
  <c r="S339" i="149"/>
  <c r="R346" i="149"/>
  <c r="S351" i="149"/>
  <c r="R362" i="149"/>
  <c r="S371" i="149"/>
  <c r="S387" i="149"/>
  <c r="S391" i="149"/>
  <c r="N398" i="149"/>
  <c r="R24" i="149"/>
  <c r="N299" i="149"/>
  <c r="R34" i="149"/>
  <c r="N61" i="149"/>
  <c r="N393" i="149"/>
  <c r="N24" i="149"/>
  <c r="R90" i="149"/>
  <c r="V42" i="183"/>
  <c r="W42" i="183" s="1"/>
  <c r="Y42" i="183" s="1"/>
  <c r="R328" i="149"/>
  <c r="R47" i="149"/>
  <c r="N289" i="149"/>
  <c r="N363" i="149"/>
  <c r="AQ12" i="183"/>
  <c r="BH12" i="183" s="1"/>
  <c r="N320" i="149"/>
  <c r="N44" i="149"/>
  <c r="S249" i="149"/>
  <c r="N356" i="149"/>
  <c r="V88" i="183"/>
  <c r="W88" i="183" s="1"/>
  <c r="BA88" i="183" s="1"/>
  <c r="R187" i="149"/>
  <c r="S356" i="149"/>
  <c r="S372" i="149"/>
  <c r="S112" i="149"/>
  <c r="N314" i="149"/>
  <c r="N358" i="149"/>
  <c r="R283" i="149"/>
  <c r="N350" i="149"/>
  <c r="N329" i="149"/>
  <c r="R370" i="149"/>
  <c r="V21" i="183"/>
  <c r="R55" i="149"/>
  <c r="R270" i="149"/>
  <c r="F14" i="157"/>
  <c r="N119" i="149"/>
  <c r="S388" i="149"/>
  <c r="S108" i="149"/>
  <c r="N51" i="149"/>
  <c r="N110" i="149"/>
  <c r="U58" i="183"/>
  <c r="AZ58" i="183"/>
  <c r="N367" i="149"/>
  <c r="U12" i="183"/>
  <c r="AZ12" i="183" s="1"/>
  <c r="R352" i="149"/>
  <c r="N139" i="149"/>
  <c r="N259" i="149"/>
  <c r="N83" i="149"/>
  <c r="N11" i="149"/>
  <c r="R338" i="149"/>
  <c r="N406" i="149"/>
  <c r="R10" i="149"/>
  <c r="R18" i="149"/>
  <c r="N54" i="149"/>
  <c r="N63" i="149"/>
  <c r="R70" i="149"/>
  <c r="N71" i="149"/>
  <c r="N98" i="149"/>
  <c r="R106" i="149"/>
  <c r="N142" i="149"/>
  <c r="R178" i="149"/>
  <c r="R202" i="149"/>
  <c r="N210" i="149"/>
  <c r="N234" i="149"/>
  <c r="R250" i="149"/>
  <c r="R274" i="149"/>
  <c r="R302" i="149"/>
  <c r="R318" i="149"/>
  <c r="N342" i="149"/>
  <c r="R354" i="149"/>
  <c r="R366" i="149"/>
  <c r="R374" i="149"/>
  <c r="R394" i="149"/>
  <c r="J21" i="184"/>
  <c r="K21" i="184" s="1"/>
  <c r="J22" i="184"/>
  <c r="K22" i="184" s="1"/>
  <c r="J25" i="184"/>
  <c r="K25" i="184" s="1"/>
  <c r="S16" i="149"/>
  <c r="F26" i="157"/>
  <c r="E24" i="174"/>
  <c r="N178" i="149"/>
  <c r="N134" i="149"/>
  <c r="R54" i="149"/>
  <c r="N126" i="149"/>
  <c r="N75" i="149"/>
  <c r="J15" i="184"/>
  <c r="K15" i="184" s="1"/>
  <c r="R342" i="149"/>
  <c r="N116" i="149"/>
  <c r="N94" i="149"/>
  <c r="R139" i="149"/>
  <c r="R320" i="149"/>
  <c r="R398" i="149"/>
  <c r="R356" i="149"/>
  <c r="N282" i="149"/>
  <c r="N99" i="149"/>
  <c r="R210" i="149"/>
  <c r="U80" i="183"/>
  <c r="AZ80" i="183" s="1"/>
  <c r="F10" i="157"/>
  <c r="N345" i="149"/>
  <c r="S357" i="149"/>
  <c r="R364" i="149"/>
  <c r="N365" i="149"/>
  <c r="R388" i="149"/>
  <c r="W70" i="183"/>
  <c r="BA70" i="183" s="1"/>
  <c r="S107" i="149"/>
  <c r="S143" i="149"/>
  <c r="S279" i="149"/>
  <c r="S355" i="149"/>
  <c r="N302" i="149"/>
  <c r="N103" i="149"/>
  <c r="N352" i="149"/>
  <c r="R83" i="149"/>
  <c r="S321" i="149"/>
  <c r="N13" i="149"/>
  <c r="R406" i="149"/>
  <c r="U40" i="183"/>
  <c r="AZ40" i="183" s="1"/>
  <c r="N346" i="149"/>
  <c r="N146" i="149"/>
  <c r="N326" i="149"/>
  <c r="D19" i="157"/>
  <c r="E19" i="157" s="1"/>
  <c r="S63" i="149"/>
  <c r="R150" i="149"/>
  <c r="N354" i="149"/>
  <c r="R259" i="149"/>
  <c r="R234" i="149"/>
  <c r="S33" i="149"/>
  <c r="S49" i="149"/>
  <c r="R52" i="149"/>
  <c r="N121" i="149"/>
  <c r="N153" i="149"/>
  <c r="N287" i="149"/>
  <c r="R391" i="149"/>
  <c r="F22" i="157"/>
  <c r="E22" i="174"/>
  <c r="F20" i="157"/>
  <c r="V76" i="183"/>
  <c r="U76" i="183"/>
  <c r="AZ76" i="183"/>
  <c r="R119" i="149"/>
  <c r="N130" i="149"/>
  <c r="U44" i="183"/>
  <c r="AZ44" i="183"/>
  <c r="J14" i="184"/>
  <c r="K14" i="184" s="1"/>
  <c r="R266" i="149"/>
  <c r="N266" i="149"/>
  <c r="N298" i="149"/>
  <c r="R298" i="149"/>
  <c r="N242" i="149"/>
  <c r="Q247" i="149"/>
  <c r="N247" i="149"/>
  <c r="N18" i="149"/>
  <c r="S29" i="149"/>
  <c r="R48" i="149"/>
  <c r="R60" i="149"/>
  <c r="R64" i="149"/>
  <c r="N69" i="149"/>
  <c r="N88" i="149"/>
  <c r="N96" i="149"/>
  <c r="N104" i="149"/>
  <c r="R172" i="149"/>
  <c r="N201" i="149"/>
  <c r="R208" i="149"/>
  <c r="N213" i="149"/>
  <c r="R228" i="149"/>
  <c r="R236" i="149"/>
  <c r="R240" i="149"/>
  <c r="N264" i="149"/>
  <c r="S273" i="149"/>
  <c r="R284" i="149"/>
  <c r="R292" i="149"/>
  <c r="N300" i="149"/>
  <c r="S317" i="149"/>
  <c r="R191" i="149"/>
  <c r="R175" i="149"/>
  <c r="S380" i="149"/>
  <c r="N391" i="149"/>
  <c r="R351" i="149"/>
  <c r="S115" i="149"/>
  <c r="R182" i="149"/>
  <c r="S207" i="149"/>
  <c r="S253" i="149"/>
  <c r="N338" i="149"/>
  <c r="AQ16" i="183"/>
  <c r="BH16" i="183" s="1"/>
  <c r="F18" i="157"/>
  <c r="W18" i="183"/>
  <c r="Y18" i="183" s="1"/>
  <c r="E18" i="174"/>
  <c r="N351" i="149"/>
  <c r="N392" i="149"/>
  <c r="N52" i="149"/>
  <c r="N324" i="149"/>
  <c r="R300" i="149"/>
  <c r="R88" i="149"/>
  <c r="N127" i="149"/>
  <c r="S13" i="149"/>
  <c r="S213" i="149"/>
  <c r="AZ70" i="183"/>
  <c r="R42" i="149"/>
  <c r="N87" i="149"/>
  <c r="N291" i="149"/>
  <c r="E16" i="174"/>
  <c r="V72" i="183"/>
  <c r="R319" i="149"/>
  <c r="N322" i="149"/>
  <c r="S329" i="149"/>
  <c r="N255" i="149"/>
  <c r="S69" i="149"/>
  <c r="S153" i="149"/>
  <c r="N353" i="149"/>
  <c r="U30" i="183"/>
  <c r="AZ30" i="183" s="1"/>
  <c r="V30" i="183"/>
  <c r="N100" i="149"/>
  <c r="N50" i="149"/>
  <c r="S157" i="149"/>
  <c r="N362" i="149"/>
  <c r="N49" i="149"/>
  <c r="S62" i="149"/>
  <c r="N38" i="149"/>
  <c r="N190" i="149"/>
  <c r="W78" i="183"/>
  <c r="R74" i="149"/>
  <c r="N93" i="149"/>
  <c r="R384" i="149"/>
  <c r="R311" i="149"/>
  <c r="N251" i="149"/>
  <c r="S121" i="149"/>
  <c r="N25" i="149"/>
  <c r="R140" i="149"/>
  <c r="R38" i="149"/>
  <c r="R291" i="149"/>
  <c r="R276" i="149"/>
  <c r="R224" i="149"/>
  <c r="N334" i="149"/>
  <c r="N260" i="149"/>
  <c r="R272" i="149"/>
  <c r="N317" i="149"/>
  <c r="N407" i="149"/>
  <c r="S97" i="149"/>
  <c r="S129" i="149"/>
  <c r="S373" i="149"/>
  <c r="E12" i="174"/>
  <c r="N189" i="149"/>
  <c r="R264" i="149"/>
  <c r="N288" i="149"/>
  <c r="N43" i="149"/>
  <c r="N42" i="149"/>
  <c r="N332" i="149"/>
  <c r="N175" i="149"/>
  <c r="N67" i="149"/>
  <c r="N403" i="149"/>
  <c r="N366" i="149"/>
  <c r="R96" i="149"/>
  <c r="N371" i="149"/>
  <c r="R399" i="149"/>
  <c r="R15" i="149"/>
  <c r="R44" i="149"/>
  <c r="S233" i="149"/>
  <c r="S265" i="149"/>
  <c r="S369" i="149"/>
  <c r="N95" i="149"/>
  <c r="N57" i="149"/>
  <c r="E8" i="174"/>
  <c r="N402" i="149"/>
  <c r="N240" i="149"/>
  <c r="N167" i="149"/>
  <c r="N335" i="149"/>
  <c r="W82" i="183"/>
  <c r="R232" i="149"/>
  <c r="S345" i="149"/>
  <c r="S365" i="149"/>
  <c r="V79" i="183"/>
  <c r="W79" i="183" s="1"/>
  <c r="BA79" i="183" s="1"/>
  <c r="N26" i="149"/>
  <c r="N30" i="149"/>
  <c r="R353" i="149"/>
  <c r="S203" i="149"/>
  <c r="S37" i="149"/>
  <c r="R49" i="149"/>
  <c r="R180" i="149"/>
  <c r="N261" i="149"/>
  <c r="R152" i="149"/>
  <c r="N60" i="149"/>
  <c r="N292" i="149"/>
  <c r="N62" i="149"/>
  <c r="R171" i="149"/>
  <c r="N181" i="149"/>
  <c r="N278" i="149"/>
  <c r="R281" i="149"/>
  <c r="R297" i="149"/>
  <c r="S334" i="149"/>
  <c r="N390" i="149"/>
  <c r="V73" i="183"/>
  <c r="U73" i="183"/>
  <c r="AZ73" i="183"/>
  <c r="N232" i="149"/>
  <c r="U63" i="183"/>
  <c r="AZ63" i="183" s="1"/>
  <c r="V63" i="183"/>
  <c r="U77" i="183"/>
  <c r="AZ77" i="183"/>
  <c r="V77" i="183"/>
  <c r="U83" i="183"/>
  <c r="AZ83" i="183" s="1"/>
  <c r="V83" i="183"/>
  <c r="W83" i="183" s="1"/>
  <c r="S284" i="149"/>
  <c r="V81" i="183"/>
  <c r="U81" i="183"/>
  <c r="AZ81" i="183"/>
  <c r="U87" i="183"/>
  <c r="AZ87" i="183" s="1"/>
  <c r="V87" i="183"/>
  <c r="S87" i="149"/>
  <c r="R303" i="149"/>
  <c r="U69" i="183"/>
  <c r="AZ69" i="183" s="1"/>
  <c r="V69" i="183"/>
  <c r="U85" i="183"/>
  <c r="AZ85" i="183" s="1"/>
  <c r="V85" i="183"/>
  <c r="V75" i="183"/>
  <c r="U75" i="183"/>
  <c r="AZ75" i="183"/>
  <c r="N297" i="149"/>
  <c r="W51" i="183"/>
  <c r="Y51" i="183" s="1"/>
  <c r="N152" i="149"/>
  <c r="N179" i="149"/>
  <c r="N39" i="149"/>
  <c r="R285" i="149"/>
  <c r="S306" i="149"/>
  <c r="S386" i="149"/>
  <c r="N208" i="149"/>
  <c r="S277" i="149"/>
  <c r="N340" i="149"/>
  <c r="N21" i="149"/>
  <c r="S181" i="149"/>
  <c r="N272" i="149"/>
  <c r="N290" i="149"/>
  <c r="N376" i="149"/>
  <c r="N222" i="149"/>
  <c r="J13" i="184"/>
  <c r="K13" i="184" s="1"/>
  <c r="S286" i="149"/>
  <c r="S390" i="149"/>
  <c r="R252" i="149"/>
  <c r="R260" i="149"/>
  <c r="N48" i="149"/>
  <c r="U11" i="183"/>
  <c r="AZ11" i="183"/>
  <c r="N23" i="149"/>
  <c r="R26" i="149"/>
  <c r="N262" i="149"/>
  <c r="I86" i="132"/>
  <c r="H87" i="132"/>
  <c r="R386" i="149"/>
  <c r="N258" i="149"/>
  <c r="N53" i="149"/>
  <c r="W25" i="183"/>
  <c r="BA25" i="183" s="1"/>
  <c r="S163" i="149"/>
  <c r="N151" i="149"/>
  <c r="S39" i="149"/>
  <c r="N170" i="149"/>
  <c r="N46" i="149"/>
  <c r="W60" i="183"/>
  <c r="BA60" i="183" s="1"/>
  <c r="R176" i="149"/>
  <c r="N176" i="149"/>
  <c r="Q285" i="149"/>
  <c r="N285" i="149"/>
  <c r="N149" i="149"/>
  <c r="R22" i="149"/>
  <c r="N65" i="149"/>
  <c r="Q256" i="149"/>
  <c r="N256" i="149"/>
  <c r="R261" i="149"/>
  <c r="R265" i="149"/>
  <c r="R35" i="149"/>
  <c r="N35" i="149"/>
  <c r="N165" i="149"/>
  <c r="N64" i="149"/>
  <c r="N183" i="149"/>
  <c r="N37" i="149"/>
  <c r="N27" i="149"/>
  <c r="S23" i="149"/>
  <c r="R166" i="149"/>
  <c r="S262" i="149"/>
  <c r="S278" i="149"/>
  <c r="N132" i="149"/>
  <c r="V10" i="183"/>
  <c r="W10" i="183" s="1"/>
  <c r="S73" i="149"/>
  <c r="W43" i="183"/>
  <c r="BA43" i="183" s="1"/>
  <c r="W15" i="183"/>
  <c r="Y15" i="183" s="1"/>
  <c r="N133" i="149"/>
  <c r="V8" i="183"/>
  <c r="W8" i="183" s="1"/>
  <c r="Y8" i="183" s="1"/>
  <c r="Y5" i="183" s="1"/>
  <c r="Y9" i="183"/>
  <c r="P2" i="149"/>
  <c r="U34" i="183"/>
  <c r="AZ34" i="183"/>
  <c r="V34" i="183"/>
  <c r="V16" i="183"/>
  <c r="W16" i="183" s="1"/>
  <c r="AZ16" i="183"/>
  <c r="E2" i="228"/>
  <c r="G2" i="228"/>
  <c r="G3" i="228"/>
  <c r="BA13" i="183"/>
  <c r="Y13" i="183"/>
  <c r="AZ59" i="183"/>
  <c r="S228" i="149"/>
  <c r="N228" i="149"/>
  <c r="R280" i="149"/>
  <c r="N124" i="149"/>
  <c r="Q135" i="149"/>
  <c r="S192" i="149"/>
  <c r="N192" i="149"/>
  <c r="R381" i="149"/>
  <c r="N58" i="149"/>
  <c r="N72" i="149"/>
  <c r="S72" i="149"/>
  <c r="N227" i="149"/>
  <c r="N257" i="149"/>
  <c r="R257" i="149"/>
  <c r="N308" i="149"/>
  <c r="N383" i="149"/>
  <c r="P4" i="149"/>
  <c r="S215" i="149"/>
  <c r="N309" i="149"/>
  <c r="R373" i="149"/>
  <c r="N373" i="149"/>
  <c r="N295" i="149"/>
  <c r="Q129" i="149"/>
  <c r="N129" i="149"/>
  <c r="S360" i="149"/>
  <c r="S384" i="149"/>
  <c r="N215" i="149"/>
  <c r="S267" i="149"/>
  <c r="N267" i="149"/>
  <c r="N395" i="149"/>
  <c r="R395" i="149"/>
  <c r="R312" i="149"/>
  <c r="N312" i="149"/>
  <c r="R339" i="149"/>
  <c r="N339" i="149"/>
  <c r="S223" i="149"/>
  <c r="R231" i="149"/>
  <c r="Q307" i="149"/>
  <c r="N307" i="149"/>
  <c r="Q131" i="149"/>
  <c r="N131" i="149"/>
  <c r="N336" i="149"/>
  <c r="R336" i="149"/>
  <c r="R136" i="149"/>
  <c r="N136" i="149"/>
  <c r="R203" i="149"/>
  <c r="N203" i="149"/>
  <c r="Q230" i="149"/>
  <c r="N230" i="149"/>
  <c r="S327" i="149"/>
  <c r="N327" i="149"/>
  <c r="N359" i="149"/>
  <c r="N361" i="149"/>
  <c r="S361" i="149"/>
  <c r="P3" i="149"/>
  <c r="Q93" i="149"/>
  <c r="R249" i="149"/>
  <c r="N249" i="149"/>
  <c r="S305" i="149"/>
  <c r="N305" i="149"/>
  <c r="S377" i="149"/>
  <c r="N377" i="149"/>
  <c r="N375" i="149"/>
  <c r="S375" i="149"/>
  <c r="S206" i="149"/>
  <c r="N206" i="149"/>
  <c r="R221" i="149"/>
  <c r="S331" i="149"/>
  <c r="N331" i="149"/>
  <c r="N341" i="149"/>
  <c r="N202" i="149"/>
  <c r="S133" i="149"/>
  <c r="S250" i="149"/>
  <c r="Q254" i="149"/>
  <c r="N254" i="149"/>
  <c r="Q304" i="149"/>
  <c r="N304" i="149"/>
  <c r="R380" i="149"/>
  <c r="N250" i="149"/>
  <c r="N360" i="149"/>
  <c r="W32" i="183"/>
  <c r="Y32" i="183" s="1"/>
  <c r="Q109" i="149"/>
  <c r="Q108" i="149"/>
  <c r="Q107" i="149"/>
  <c r="Q106" i="149"/>
  <c r="Q105" i="149"/>
  <c r="Q104" i="149"/>
  <c r="W22" i="183"/>
  <c r="BA22" i="183" s="1"/>
  <c r="Y22" i="183"/>
  <c r="Q103" i="149"/>
  <c r="Q102" i="149"/>
  <c r="Q101" i="149"/>
  <c r="Q100" i="149"/>
  <c r="Q99" i="149"/>
  <c r="Q98" i="149"/>
  <c r="Q97" i="149"/>
  <c r="Q96" i="149"/>
  <c r="Q95" i="149"/>
  <c r="Q94" i="149"/>
  <c r="Q41" i="149"/>
  <c r="Q92" i="149"/>
  <c r="Q91" i="149"/>
  <c r="Q90" i="149"/>
  <c r="Q89" i="149"/>
  <c r="Q88" i="149"/>
  <c r="Q87" i="149"/>
  <c r="Q86" i="149"/>
  <c r="Q85" i="149"/>
  <c r="Q84" i="149"/>
  <c r="Q83" i="149"/>
  <c r="Q82" i="149"/>
  <c r="Q81" i="149"/>
  <c r="Q80" i="149"/>
  <c r="Q79" i="149"/>
  <c r="Q78" i="149"/>
  <c r="Q77" i="149"/>
  <c r="Q76" i="149"/>
  <c r="Q75" i="149"/>
  <c r="Q74" i="149"/>
  <c r="Q73" i="149"/>
  <c r="Q72" i="149"/>
  <c r="Q71" i="149"/>
  <c r="Q70" i="149"/>
  <c r="Q69" i="149"/>
  <c r="Q68" i="149"/>
  <c r="Q67" i="149"/>
  <c r="Q66" i="149"/>
  <c r="Q65" i="149"/>
  <c r="Q64" i="149"/>
  <c r="Q63" i="149"/>
  <c r="Q62" i="149"/>
  <c r="Q61" i="149"/>
  <c r="Q60" i="149"/>
  <c r="Q59" i="149"/>
  <c r="Q58" i="149"/>
  <c r="Q57" i="149"/>
  <c r="Q56" i="149"/>
  <c r="Q55" i="149"/>
  <c r="Q54" i="149"/>
  <c r="Q53" i="149"/>
  <c r="Q52" i="149"/>
  <c r="Q51" i="149"/>
  <c r="Q50" i="149"/>
  <c r="Q49" i="149"/>
  <c r="Q48" i="149"/>
  <c r="Q47" i="149"/>
  <c r="Q46" i="149"/>
  <c r="AQ8" i="183"/>
  <c r="BH8" i="183"/>
  <c r="W20" i="183"/>
  <c r="BA20" i="183" s="1"/>
  <c r="Q45" i="149"/>
  <c r="Q44" i="149"/>
  <c r="Q43" i="149"/>
  <c r="Q42" i="149"/>
  <c r="Q37" i="149"/>
  <c r="Q40" i="149"/>
  <c r="Q39" i="149"/>
  <c r="W27" i="183"/>
  <c r="BA27" i="183" s="1"/>
  <c r="Q38" i="149"/>
  <c r="Q25" i="149"/>
  <c r="P1" i="149" s="1"/>
  <c r="Q36" i="149"/>
  <c r="Q35" i="149"/>
  <c r="J11" i="132"/>
  <c r="Q34" i="149"/>
  <c r="W33" i="183"/>
  <c r="Y33" i="183" s="1"/>
  <c r="Q33" i="149"/>
  <c r="AZ17" i="183"/>
  <c r="Q32" i="149"/>
  <c r="I11" i="132"/>
  <c r="W45" i="183"/>
  <c r="BA45" i="183" s="1"/>
  <c r="W67" i="183"/>
  <c r="BA67" i="183" s="1"/>
  <c r="W54" i="183"/>
  <c r="BA54" i="183" s="1"/>
  <c r="BA42" i="183"/>
  <c r="Q31" i="149"/>
  <c r="Q30" i="149"/>
  <c r="Q29" i="149"/>
  <c r="Q28" i="149"/>
  <c r="Q27" i="149"/>
  <c r="Y70" i="183"/>
  <c r="Q26" i="149"/>
  <c r="Q23" i="149"/>
  <c r="Q24" i="149"/>
  <c r="Y66" i="183"/>
  <c r="W40" i="183"/>
  <c r="BA40" i="183" s="1"/>
  <c r="Q20" i="149"/>
  <c r="Q22" i="149"/>
  <c r="Q21" i="149"/>
  <c r="Q18" i="149"/>
  <c r="Q19" i="149"/>
  <c r="BA18" i="183"/>
  <c r="BA78" i="183"/>
  <c r="Y78" i="183"/>
  <c r="BA51" i="183"/>
  <c r="Q16" i="149"/>
  <c r="Q17" i="149"/>
  <c r="W81" i="183"/>
  <c r="Y81" i="183" s="1"/>
  <c r="W77" i="183"/>
  <c r="Y77" i="183" s="1"/>
  <c r="BA65" i="183"/>
  <c r="Y65" i="183"/>
  <c r="W85" i="183"/>
  <c r="BA85" i="183" s="1"/>
  <c r="W63" i="183"/>
  <c r="Y63" i="183" s="1"/>
  <c r="BA15" i="183"/>
  <c r="Q14" i="149"/>
  <c r="Q15" i="149"/>
  <c r="W75" i="183"/>
  <c r="BA75" i="183" s="1"/>
  <c r="W73" i="183"/>
  <c r="Y73" i="183" s="1"/>
  <c r="W11" i="183"/>
  <c r="BA11" i="183" s="1"/>
  <c r="BA32" i="183"/>
  <c r="Q12" i="149"/>
  <c r="Q13" i="149"/>
  <c r="J87" i="132"/>
  <c r="H88" i="132"/>
  <c r="I87" i="132"/>
  <c r="Q10" i="149"/>
  <c r="Q11" i="149"/>
  <c r="Y79" i="183"/>
  <c r="Q8" i="149"/>
  <c r="Q9" i="149"/>
  <c r="J12" i="132"/>
  <c r="H13" i="132"/>
  <c r="J13" i="132" s="1"/>
  <c r="I12" i="132"/>
  <c r="Y23" i="183"/>
  <c r="BA23" i="183"/>
  <c r="BA81" i="183"/>
  <c r="H89" i="132"/>
  <c r="J89" i="132" s="1"/>
  <c r="I88" i="132"/>
  <c r="J88" i="132"/>
  <c r="H14" i="132"/>
  <c r="J14" i="132" s="1"/>
  <c r="I89" i="132"/>
  <c r="H90" i="132"/>
  <c r="J90" i="132" s="1"/>
  <c r="F27" i="157" l="1"/>
  <c r="D27" i="157"/>
  <c r="E27" i="157" s="1"/>
  <c r="C2" i="228"/>
  <c r="C3" i="228"/>
  <c r="F51" i="157"/>
  <c r="D51" i="157"/>
  <c r="E51" i="157" s="1"/>
  <c r="D33" i="157"/>
  <c r="E33" i="157" s="1"/>
  <c r="F60" i="157"/>
  <c r="F44" i="157"/>
  <c r="F52" i="157"/>
  <c r="F89" i="157"/>
  <c r="F33" i="157"/>
  <c r="C141" i="157"/>
  <c r="G194" i="228"/>
  <c r="E199" i="157"/>
  <c r="L10" i="2"/>
  <c r="AN13" i="183" s="1"/>
  <c r="BE13" i="183" s="1"/>
  <c r="E69" i="228"/>
  <c r="C33" i="157"/>
  <c r="F141" i="157"/>
  <c r="F147" i="157"/>
  <c r="C169" i="228"/>
  <c r="F70" i="157"/>
  <c r="F118" i="157"/>
  <c r="B60" i="157"/>
  <c r="E160" i="157"/>
  <c r="G69" i="228"/>
  <c r="E155" i="157"/>
  <c r="AM73" i="183"/>
  <c r="BD73" i="183" s="1"/>
  <c r="L80" i="2"/>
  <c r="AN83" i="183" s="1"/>
  <c r="BE83" i="183" s="1"/>
  <c r="C94" i="228"/>
  <c r="E145" i="228"/>
  <c r="E118" i="157"/>
  <c r="B174" i="157"/>
  <c r="D160" i="157"/>
  <c r="C29" i="157"/>
  <c r="B155" i="157"/>
  <c r="G94" i="228"/>
  <c r="G169" i="228"/>
  <c r="F12" i="157"/>
  <c r="E174" i="157"/>
  <c r="D34" i="157"/>
  <c r="E34" i="157" s="1"/>
  <c r="B160" i="157"/>
  <c r="E41" i="228"/>
  <c r="B69" i="157"/>
  <c r="G10" i="228"/>
  <c r="G27" i="184"/>
  <c r="D101" i="157"/>
  <c r="E101" i="157" s="1"/>
  <c r="C174" i="157"/>
  <c r="C118" i="157"/>
  <c r="C160" i="157"/>
  <c r="G41" i="228"/>
  <c r="E158" i="228"/>
  <c r="B89" i="157"/>
  <c r="B118" i="157"/>
  <c r="C60" i="157"/>
  <c r="D60" i="157" s="1"/>
  <c r="E60" i="157" s="1"/>
  <c r="B132" i="157"/>
  <c r="G158" i="228"/>
  <c r="L51" i="2"/>
  <c r="AN54" i="183" s="1"/>
  <c r="BE54" i="183" s="1"/>
  <c r="F199" i="157"/>
  <c r="G11" i="184"/>
  <c r="F174" i="157"/>
  <c r="E132" i="157"/>
  <c r="D105" i="157"/>
  <c r="E105" i="157" s="1"/>
  <c r="C75" i="157"/>
  <c r="F75" i="157" s="1"/>
  <c r="E141" i="157"/>
  <c r="C107" i="228"/>
  <c r="C83" i="157"/>
  <c r="D199" i="157"/>
  <c r="AM39" i="183"/>
  <c r="BD39" i="183" s="1"/>
  <c r="F132" i="157"/>
  <c r="G107" i="228"/>
  <c r="C199" i="157"/>
  <c r="G145" i="228"/>
  <c r="C181" i="228"/>
  <c r="D132" i="157"/>
  <c r="B105" i="157"/>
  <c r="E181" i="228"/>
  <c r="D39" i="157"/>
  <c r="E39" i="157" s="1"/>
  <c r="J27" i="184"/>
  <c r="K27" i="184" s="1"/>
  <c r="D75" i="157"/>
  <c r="E75" i="157" s="1"/>
  <c r="C155" i="157"/>
  <c r="F155" i="157"/>
  <c r="E81" i="228"/>
  <c r="D8" i="157"/>
  <c r="E8" i="157" s="1"/>
  <c r="F41" i="157"/>
  <c r="B99" i="157"/>
  <c r="C16" i="157"/>
  <c r="D16" i="157" s="1"/>
  <c r="E16" i="157" s="1"/>
  <c r="E10" i="228"/>
  <c r="C81" i="228"/>
  <c r="G133" i="228"/>
  <c r="B113" i="157"/>
  <c r="E99" i="157"/>
  <c r="E133" i="228"/>
  <c r="E120" i="228"/>
  <c r="F113" i="157"/>
  <c r="F105" i="157"/>
  <c r="C113" i="157"/>
  <c r="N387" i="149"/>
  <c r="R387" i="149"/>
  <c r="N79" i="149"/>
  <c r="R79" i="149"/>
  <c r="N239" i="149"/>
  <c r="R239" i="149"/>
  <c r="N223" i="149"/>
  <c r="R223" i="149"/>
  <c r="R84" i="149"/>
  <c r="N84" i="149"/>
  <c r="N253" i="149"/>
  <c r="N380" i="149"/>
  <c r="S370" i="149"/>
  <c r="N370" i="149"/>
  <c r="N281" i="149"/>
  <c r="S281" i="149"/>
  <c r="N125" i="149"/>
  <c r="S125" i="149"/>
  <c r="R68" i="149"/>
  <c r="N68" i="149"/>
  <c r="N112" i="149"/>
  <c r="R112" i="149"/>
  <c r="R156" i="149"/>
  <c r="N156" i="149"/>
  <c r="N164" i="149"/>
  <c r="R164" i="149"/>
  <c r="N184" i="149"/>
  <c r="R184" i="149"/>
  <c r="N381" i="149"/>
  <c r="S381" i="149"/>
  <c r="R59" i="149"/>
  <c r="N59" i="149"/>
  <c r="S219" i="149"/>
  <c r="N219" i="149"/>
  <c r="I13" i="132"/>
  <c r="N306" i="149"/>
  <c r="N169" i="149"/>
  <c r="S169" i="149"/>
  <c r="S45" i="149"/>
  <c r="N45" i="149"/>
  <c r="S205" i="149"/>
  <c r="N205" i="149"/>
  <c r="R216" i="149"/>
  <c r="N216" i="149"/>
  <c r="S241" i="149"/>
  <c r="N241" i="149"/>
  <c r="N276" i="149"/>
  <c r="R324" i="149"/>
  <c r="S389" i="149"/>
  <c r="N389" i="149"/>
  <c r="N400" i="149"/>
  <c r="R400" i="149"/>
  <c r="N135" i="149"/>
  <c r="R135" i="149"/>
  <c r="N194" i="149"/>
  <c r="R194" i="149"/>
  <c r="N109" i="149"/>
  <c r="S109" i="149"/>
  <c r="R36" i="149"/>
  <c r="N36" i="149"/>
  <c r="N128" i="149"/>
  <c r="R128" i="149"/>
  <c r="R144" i="149"/>
  <c r="N144" i="149"/>
  <c r="N185" i="149"/>
  <c r="S185" i="149"/>
  <c r="R372" i="149"/>
  <c r="N372" i="149"/>
  <c r="N271" i="149"/>
  <c r="R271" i="149"/>
  <c r="N85" i="149"/>
  <c r="S85" i="149"/>
  <c r="R168" i="149"/>
  <c r="N168" i="149"/>
  <c r="N193" i="149"/>
  <c r="S193" i="149"/>
  <c r="R316" i="149"/>
  <c r="N316" i="149"/>
  <c r="N348" i="149"/>
  <c r="R348" i="149"/>
  <c r="R111" i="149"/>
  <c r="N111" i="149"/>
  <c r="S252" i="149"/>
  <c r="N252" i="149"/>
  <c r="R286" i="149"/>
  <c r="N286" i="149"/>
  <c r="R207" i="149"/>
  <c r="N207" i="149"/>
  <c r="S217" i="149"/>
  <c r="N217" i="149"/>
  <c r="N28" i="149"/>
  <c r="R28" i="149"/>
  <c r="N101" i="149"/>
  <c r="S101" i="149"/>
  <c r="N220" i="149"/>
  <c r="R220" i="149"/>
  <c r="N384" i="149"/>
  <c r="N236" i="149"/>
  <c r="S236" i="149"/>
  <c r="S376" i="149"/>
  <c r="S19" i="149"/>
  <c r="N19" i="149"/>
  <c r="N245" i="149"/>
  <c r="S245" i="149"/>
  <c r="N29" i="149"/>
  <c r="N40" i="149"/>
  <c r="R40" i="149"/>
  <c r="S117" i="149"/>
  <c r="N117" i="149"/>
  <c r="R268" i="149"/>
  <c r="N268" i="149"/>
  <c r="N401" i="149"/>
  <c r="S401" i="149"/>
  <c r="R123" i="149"/>
  <c r="N123" i="149"/>
  <c r="N113" i="149"/>
  <c r="S113" i="149"/>
  <c r="R56" i="149"/>
  <c r="N56" i="149"/>
  <c r="R188" i="149"/>
  <c r="N188" i="149"/>
  <c r="S229" i="149"/>
  <c r="N229" i="149"/>
  <c r="R248" i="149"/>
  <c r="N248" i="149"/>
  <c r="S301" i="149"/>
  <c r="N301" i="149"/>
  <c r="N107" i="149"/>
  <c r="R107" i="149"/>
  <c r="N147" i="149"/>
  <c r="S147" i="149"/>
  <c r="H91" i="132"/>
  <c r="Y75" i="183"/>
  <c r="S137" i="149"/>
  <c r="N137" i="149"/>
  <c r="N172" i="149"/>
  <c r="N196" i="149"/>
  <c r="R196" i="149"/>
  <c r="S349" i="149"/>
  <c r="N349" i="149"/>
  <c r="Y60" i="183"/>
  <c r="I90" i="132"/>
  <c r="R385" i="149"/>
  <c r="S254" i="149"/>
  <c r="N235" i="149"/>
  <c r="R235" i="149"/>
  <c r="R104" i="149"/>
  <c r="S269" i="149"/>
  <c r="N269" i="149"/>
  <c r="S385" i="149"/>
  <c r="R343" i="149"/>
  <c r="N343" i="149"/>
  <c r="N243" i="149"/>
  <c r="R243" i="149"/>
  <c r="S41" i="149"/>
  <c r="N41" i="149"/>
  <c r="R148" i="149"/>
  <c r="N148" i="149"/>
  <c r="R212" i="149"/>
  <c r="N212" i="149"/>
  <c r="I14" i="132"/>
  <c r="BA33" i="183"/>
  <c r="N32" i="149"/>
  <c r="R32" i="149"/>
  <c r="N97" i="149"/>
  <c r="S173" i="149"/>
  <c r="N173" i="149"/>
  <c r="R200" i="149"/>
  <c r="N200" i="149"/>
  <c r="N224" i="149"/>
  <c r="N293" i="149"/>
  <c r="S293" i="149"/>
  <c r="N344" i="149"/>
  <c r="R344" i="149"/>
  <c r="R368" i="149"/>
  <c r="N368" i="149"/>
  <c r="N404" i="149"/>
  <c r="R404" i="149"/>
  <c r="N174" i="149"/>
  <c r="R174" i="149"/>
  <c r="H15" i="132"/>
  <c r="N120" i="149"/>
  <c r="S237" i="149"/>
  <c r="N237" i="149"/>
  <c r="S333" i="149"/>
  <c r="N333" i="149"/>
  <c r="R376" i="149"/>
  <c r="N396" i="149"/>
  <c r="R396" i="149"/>
  <c r="R355" i="149"/>
  <c r="N355" i="149"/>
  <c r="N187" i="149"/>
  <c r="S187" i="149"/>
  <c r="Y45" i="183"/>
  <c r="N280" i="149"/>
  <c r="N108" i="149"/>
  <c r="R108" i="149"/>
  <c r="R124" i="149"/>
  <c r="S141" i="149"/>
  <c r="N141" i="149"/>
  <c r="N160" i="149"/>
  <c r="R160" i="149"/>
  <c r="S201" i="149"/>
  <c r="N397" i="149"/>
  <c r="S397" i="149"/>
  <c r="N405" i="149"/>
  <c r="S405" i="149"/>
  <c r="R275" i="149"/>
  <c r="N275" i="149"/>
  <c r="N180" i="149"/>
  <c r="S180" i="149"/>
  <c r="S76" i="149"/>
  <c r="N76" i="149"/>
  <c r="Y40" i="183"/>
  <c r="R92" i="149"/>
  <c r="N92" i="149"/>
  <c r="N161" i="149"/>
  <c r="S161" i="149"/>
  <c r="N177" i="149"/>
  <c r="S177" i="149"/>
  <c r="N204" i="149"/>
  <c r="R204" i="149"/>
  <c r="N225" i="149"/>
  <c r="S225" i="149"/>
  <c r="R296" i="149"/>
  <c r="N296" i="149"/>
  <c r="S313" i="149"/>
  <c r="N313" i="149"/>
  <c r="N369" i="149"/>
  <c r="N17" i="149"/>
  <c r="R17" i="149"/>
  <c r="N379" i="149"/>
  <c r="R379" i="149"/>
  <c r="S159" i="149"/>
  <c r="N159" i="149"/>
  <c r="V61" i="183"/>
  <c r="W61" i="183" s="1"/>
  <c r="Y61" i="183" s="1"/>
  <c r="U61" i="183"/>
  <c r="AZ61" i="183" s="1"/>
  <c r="W34" i="183"/>
  <c r="Y34" i="183" s="1"/>
  <c r="W53" i="183"/>
  <c r="BA53" i="183" s="1"/>
  <c r="R330" i="149"/>
  <c r="W52" i="183"/>
  <c r="BA52" i="183" s="1"/>
  <c r="F69" i="157"/>
  <c r="D69" i="157"/>
  <c r="E69" i="157" s="1"/>
  <c r="W62" i="183"/>
  <c r="Y62" i="183" s="1"/>
  <c r="W44" i="183"/>
  <c r="Y44" i="183" s="1"/>
  <c r="R159" i="149"/>
  <c r="D381" i="174"/>
  <c r="F381" i="174" s="1"/>
  <c r="E381" i="174"/>
  <c r="D139" i="157"/>
  <c r="C139" i="157"/>
  <c r="C43" i="157"/>
  <c r="S167" i="149"/>
  <c r="S347" i="149"/>
  <c r="W47" i="183"/>
  <c r="BA47" i="183" s="1"/>
  <c r="D65" i="157"/>
  <c r="E65" i="157" s="1"/>
  <c r="W59" i="183"/>
  <c r="Y59" i="183" s="1"/>
  <c r="W39" i="183"/>
  <c r="BA39" i="183" s="1"/>
  <c r="D147" i="157"/>
  <c r="C147" i="157"/>
  <c r="E147" i="157"/>
  <c r="F183" i="157"/>
  <c r="E183" i="157"/>
  <c r="D119" i="157"/>
  <c r="C63" i="157"/>
  <c r="F63" i="157" s="1"/>
  <c r="D63" i="157"/>
  <c r="E63" i="157" s="1"/>
  <c r="S315" i="149"/>
  <c r="D361" i="174"/>
  <c r="F361" i="174" s="1"/>
  <c r="E361" i="174"/>
  <c r="C23" i="157"/>
  <c r="D23" i="157" s="1"/>
  <c r="E23" i="157" s="1"/>
  <c r="F23" i="157"/>
  <c r="C87" i="157"/>
  <c r="B87" i="157"/>
  <c r="E180" i="132"/>
  <c r="F196" i="132"/>
  <c r="F202" i="132"/>
  <c r="E241" i="174"/>
  <c r="S71" i="183"/>
  <c r="S47" i="183"/>
  <c r="J31" i="184"/>
  <c r="K31" i="184" s="1"/>
  <c r="BA28" i="183"/>
  <c r="Y28" i="183"/>
  <c r="BA26" i="183"/>
  <c r="Y26" i="183"/>
  <c r="BA59" i="183"/>
  <c r="BA44" i="183"/>
  <c r="BA74" i="183"/>
  <c r="Y74" i="183"/>
  <c r="BA10" i="183"/>
  <c r="Y10" i="183"/>
  <c r="BA31" i="183"/>
  <c r="Y31" i="183"/>
  <c r="Y43" i="183"/>
  <c r="Y11" i="183"/>
  <c r="Y67" i="183"/>
  <c r="Y27" i="183"/>
  <c r="Y20" i="183"/>
  <c r="Y17" i="183"/>
  <c r="W30" i="183"/>
  <c r="BA86" i="183"/>
  <c r="W72" i="183"/>
  <c r="W21" i="183"/>
  <c r="W50" i="183"/>
  <c r="W68" i="183"/>
  <c r="E363" i="174"/>
  <c r="D363" i="174"/>
  <c r="F363" i="174" s="1"/>
  <c r="BA77" i="183"/>
  <c r="BA8" i="183"/>
  <c r="BA73" i="183"/>
  <c r="W87" i="183"/>
  <c r="BA46" i="183"/>
  <c r="W76" i="183"/>
  <c r="W58" i="183"/>
  <c r="D217" i="174"/>
  <c r="F217" i="174" s="1"/>
  <c r="E217" i="174"/>
  <c r="E201" i="174"/>
  <c r="D201" i="174"/>
  <c r="F201" i="174" s="1"/>
  <c r="E197" i="174"/>
  <c r="D197" i="174"/>
  <c r="F197" i="174" s="1"/>
  <c r="E165" i="174"/>
  <c r="D165" i="174"/>
  <c r="F165" i="174" s="1"/>
  <c r="D121" i="174"/>
  <c r="F121" i="174" s="1"/>
  <c r="E121" i="174"/>
  <c r="W84" i="183"/>
  <c r="Y84" i="183" s="1"/>
  <c r="E281" i="174"/>
  <c r="D281" i="174"/>
  <c r="F281" i="174" s="1"/>
  <c r="E204" i="132"/>
  <c r="F204" i="132"/>
  <c r="S82" i="183"/>
  <c r="P75" i="183"/>
  <c r="S62" i="183"/>
  <c r="Q52" i="183"/>
  <c r="Q49" i="183"/>
  <c r="Q44" i="183"/>
  <c r="S43" i="183"/>
  <c r="BA16" i="183"/>
  <c r="Y16" i="183"/>
  <c r="BA83" i="183"/>
  <c r="Y83" i="183"/>
  <c r="BA63" i="183"/>
  <c r="Y85" i="183"/>
  <c r="BA19" i="183"/>
  <c r="Y25" i="183"/>
  <c r="Y64" i="183"/>
  <c r="Y52" i="183"/>
  <c r="W69" i="183"/>
  <c r="Y88" i="183"/>
  <c r="BA49" i="183"/>
  <c r="BA62" i="183"/>
  <c r="Y71" i="183"/>
  <c r="BA37" i="183"/>
  <c r="W80" i="183"/>
  <c r="AZ56" i="183"/>
  <c r="W56" i="183"/>
  <c r="AZ35" i="183"/>
  <c r="W35" i="183"/>
  <c r="Y54" i="183"/>
  <c r="Y14" i="183"/>
  <c r="BA57" i="183"/>
  <c r="Y38" i="183"/>
  <c r="Y82" i="183"/>
  <c r="BA82" i="183"/>
  <c r="BA48" i="183"/>
  <c r="Y36" i="183"/>
  <c r="BA41" i="183"/>
  <c r="Y39" i="183"/>
  <c r="W55" i="183"/>
  <c r="Y24" i="183"/>
  <c r="BA24" i="183"/>
  <c r="W12" i="183"/>
  <c r="W29" i="183"/>
  <c r="E108" i="132"/>
  <c r="F55" i="174"/>
  <c r="E91" i="174"/>
  <c r="F91" i="174"/>
  <c r="F79" i="174"/>
  <c r="E79" i="174"/>
  <c r="E81" i="174"/>
  <c r="F81" i="174"/>
  <c r="F73" i="174"/>
  <c r="E73" i="174"/>
  <c r="E65" i="174"/>
  <c r="F65" i="174"/>
  <c r="F57" i="174"/>
  <c r="E57" i="174"/>
  <c r="F53" i="174"/>
  <c r="E53" i="174"/>
  <c r="F16" i="157" l="1"/>
  <c r="D83" i="157"/>
  <c r="E83" i="157" s="1"/>
  <c r="F83" i="157"/>
  <c r="D29" i="157"/>
  <c r="E29" i="157" s="1"/>
  <c r="F29" i="157"/>
  <c r="F87" i="157"/>
  <c r="D87" i="157"/>
  <c r="E87" i="157" s="1"/>
  <c r="Y47" i="183"/>
  <c r="BA61" i="183"/>
  <c r="F43" i="157"/>
  <c r="D43" i="157"/>
  <c r="E43" i="157" s="1"/>
  <c r="I15" i="132"/>
  <c r="J15" i="132"/>
  <c r="H16" i="132"/>
  <c r="Y53" i="183"/>
  <c r="H92" i="132"/>
  <c r="I91" i="132"/>
  <c r="J91" i="132"/>
  <c r="BA34" i="183"/>
  <c r="BA84" i="183"/>
  <c r="BA76" i="183"/>
  <c r="Y76" i="183"/>
  <c r="BA68" i="183"/>
  <c r="Y68" i="183"/>
  <c r="Y50" i="183"/>
  <c r="BA50" i="183"/>
  <c r="BA30" i="183"/>
  <c r="Y30" i="183"/>
  <c r="BA87" i="183"/>
  <c r="Y87" i="183"/>
  <c r="Y21" i="183"/>
  <c r="BA21" i="183"/>
  <c r="BA58" i="183"/>
  <c r="Y58" i="183"/>
  <c r="BA72" i="183"/>
  <c r="Y72" i="183"/>
  <c r="BA35" i="183"/>
  <c r="Y35" i="183"/>
  <c r="BA80" i="183"/>
  <c r="Y80" i="183"/>
  <c r="BA29" i="183"/>
  <c r="Y29" i="183"/>
  <c r="BA55" i="183"/>
  <c r="Y55" i="183"/>
  <c r="Y69" i="183"/>
  <c r="BA69" i="183"/>
  <c r="BA12" i="183"/>
  <c r="Y12" i="183"/>
  <c r="Y56" i="183"/>
  <c r="BA56" i="183"/>
  <c r="J92" i="132" l="1"/>
  <c r="H93" i="132"/>
  <c r="I92" i="132"/>
  <c r="H17" i="132"/>
  <c r="I16" i="132"/>
  <c r="J16" i="132"/>
  <c r="I17" i="132" l="1"/>
  <c r="H18" i="132"/>
  <c r="J17" i="132"/>
  <c r="J93" i="132"/>
  <c r="I93" i="132"/>
  <c r="H94" i="132"/>
  <c r="I94" i="132" l="1"/>
  <c r="H95" i="132"/>
  <c r="J94" i="132"/>
  <c r="J18" i="132"/>
  <c r="I18" i="132"/>
  <c r="H19" i="132"/>
  <c r="H20" i="132" l="1"/>
  <c r="I19" i="132"/>
  <c r="J19" i="132"/>
  <c r="I95" i="132"/>
  <c r="H96" i="132"/>
  <c r="J95" i="132"/>
  <c r="H97" i="132" l="1"/>
  <c r="I96" i="132"/>
  <c r="J96" i="132"/>
  <c r="I20" i="132"/>
  <c r="H21" i="132"/>
  <c r="J20" i="132"/>
  <c r="J21" i="132" l="1"/>
  <c r="H22" i="132"/>
  <c r="I21" i="132"/>
  <c r="J97" i="132"/>
  <c r="H98" i="132"/>
  <c r="I97" i="132"/>
  <c r="I98" i="132" l="1"/>
  <c r="J98" i="132"/>
  <c r="H99" i="132"/>
  <c r="J22" i="132"/>
  <c r="H23" i="132"/>
  <c r="I22" i="132"/>
  <c r="I23" i="132" l="1"/>
  <c r="H24" i="132"/>
  <c r="J23" i="132"/>
  <c r="H100" i="132"/>
  <c r="I99" i="132"/>
  <c r="J99" i="132"/>
  <c r="I100" i="132" l="1"/>
  <c r="J100" i="132"/>
  <c r="H101" i="132"/>
  <c r="I24" i="132"/>
  <c r="J24" i="132"/>
  <c r="H25" i="132"/>
  <c r="H102" i="132" l="1"/>
  <c r="J101" i="132"/>
  <c r="I101" i="132"/>
  <c r="I25" i="132"/>
  <c r="J25" i="132"/>
  <c r="H26" i="132"/>
  <c r="J26" i="132" l="1"/>
  <c r="I26" i="132"/>
  <c r="H27" i="132"/>
  <c r="I102" i="132"/>
  <c r="J102" i="132"/>
  <c r="H103" i="132"/>
  <c r="J103" i="132" l="1"/>
  <c r="I103" i="132"/>
  <c r="H104" i="132"/>
  <c r="J27" i="132"/>
  <c r="H28" i="132"/>
  <c r="I27" i="132"/>
  <c r="I28" i="132" l="1"/>
  <c r="H29" i="132"/>
  <c r="J28" i="132"/>
  <c r="H105" i="132"/>
  <c r="J104" i="132"/>
  <c r="I104" i="132"/>
  <c r="I105" i="132" l="1"/>
  <c r="H106" i="132"/>
  <c r="J105" i="132"/>
  <c r="I29" i="132"/>
  <c r="H30" i="132"/>
  <c r="J29" i="132"/>
  <c r="J30" i="132" l="1"/>
  <c r="H31" i="132"/>
  <c r="I30" i="132"/>
  <c r="I106" i="132"/>
  <c r="H107" i="132"/>
  <c r="J106" i="132"/>
  <c r="I107" i="132" l="1"/>
  <c r="H108" i="132"/>
  <c r="J107" i="132"/>
  <c r="H32" i="132"/>
  <c r="J31" i="132"/>
  <c r="I31" i="132"/>
  <c r="I108" i="132" l="1"/>
  <c r="H109" i="132"/>
  <c r="J108" i="132"/>
  <c r="I32" i="132"/>
  <c r="J32" i="132"/>
  <c r="H33" i="132"/>
  <c r="J33" i="132" l="1"/>
  <c r="H34" i="132"/>
  <c r="I33" i="132"/>
  <c r="H110" i="132"/>
  <c r="J109" i="132"/>
  <c r="I109" i="132"/>
  <c r="I34" i="132" l="1"/>
  <c r="H35" i="132"/>
  <c r="J34" i="132"/>
  <c r="J110" i="132"/>
  <c r="I110" i="132"/>
  <c r="H111" i="132"/>
  <c r="J111" i="132" l="1"/>
  <c r="H112" i="132"/>
  <c r="I111" i="132"/>
  <c r="H36" i="132"/>
  <c r="J35" i="132"/>
  <c r="I35" i="132"/>
  <c r="J36" i="132" l="1"/>
  <c r="H37" i="132"/>
  <c r="I36" i="132"/>
  <c r="H113" i="132"/>
  <c r="J112" i="132"/>
  <c r="I112" i="132"/>
  <c r="J37" i="132" l="1"/>
  <c r="H38" i="132"/>
  <c r="I37" i="132"/>
  <c r="J113" i="132"/>
  <c r="I113" i="132"/>
  <c r="H114" i="132"/>
  <c r="J38" i="132" l="1"/>
  <c r="I38" i="132"/>
  <c r="H39" i="132"/>
  <c r="J114" i="132"/>
  <c r="H115" i="132"/>
  <c r="I114" i="132"/>
  <c r="J115" i="132" l="1"/>
  <c r="I115" i="132"/>
  <c r="H116" i="132"/>
  <c r="I39" i="132"/>
  <c r="J39" i="132"/>
  <c r="H40" i="132"/>
  <c r="I40" i="132" l="1"/>
  <c r="J40" i="132"/>
  <c r="H41" i="132"/>
  <c r="J116" i="132"/>
  <c r="I116" i="132"/>
  <c r="H117" i="132"/>
  <c r="I117" i="132" l="1"/>
  <c r="H118" i="132"/>
  <c r="J117" i="132"/>
  <c r="J41" i="132"/>
  <c r="I41" i="132"/>
  <c r="H42" i="132"/>
  <c r="J42" i="132" l="1"/>
  <c r="H43" i="132"/>
  <c r="I42" i="132"/>
  <c r="H119" i="132"/>
  <c r="I118" i="132"/>
  <c r="J118" i="132"/>
  <c r="J119" i="132" l="1"/>
  <c r="H120" i="132"/>
  <c r="I119" i="132"/>
  <c r="H44" i="132"/>
  <c r="I43" i="132"/>
  <c r="J43" i="132"/>
  <c r="I44" i="132" l="1"/>
  <c r="H45" i="132"/>
  <c r="J44" i="132"/>
  <c r="J120" i="132"/>
  <c r="I120" i="132"/>
  <c r="H121" i="132"/>
  <c r="H122" i="132" l="1"/>
  <c r="J121" i="132"/>
  <c r="I121" i="132"/>
  <c r="H46" i="132"/>
  <c r="J45" i="132"/>
  <c r="I45" i="132"/>
  <c r="J46" i="132" l="1"/>
  <c r="I46" i="132"/>
  <c r="H47" i="132"/>
  <c r="I122" i="132"/>
  <c r="J122" i="132"/>
  <c r="H123" i="132"/>
  <c r="H124" i="132" l="1"/>
  <c r="I123" i="132"/>
  <c r="J123" i="132"/>
  <c r="H48" i="132"/>
  <c r="I47" i="132"/>
  <c r="J47" i="132"/>
  <c r="J48" i="132" l="1"/>
  <c r="I48" i="132"/>
  <c r="H49" i="132"/>
  <c r="H125" i="132"/>
  <c r="J124" i="132"/>
  <c r="I124" i="132"/>
  <c r="I125" i="132" l="1"/>
  <c r="J125" i="132"/>
  <c r="H126" i="132"/>
  <c r="J49" i="132"/>
  <c r="H50" i="132"/>
  <c r="I49" i="132"/>
  <c r="I126" i="132" l="1"/>
  <c r="J126" i="132"/>
  <c r="H127" i="132"/>
  <c r="I50" i="132"/>
  <c r="H51" i="132"/>
  <c r="J50" i="132"/>
  <c r="H52" i="132" l="1"/>
  <c r="I51" i="132"/>
  <c r="J51" i="132"/>
  <c r="I127" i="132"/>
  <c r="J127" i="132"/>
  <c r="H128" i="132"/>
  <c r="J128" i="132" l="1"/>
  <c r="I128" i="132"/>
  <c r="H129" i="132"/>
  <c r="J52" i="132"/>
  <c r="H53" i="132"/>
  <c r="I52" i="132"/>
  <c r="J53" i="132" l="1"/>
  <c r="I53" i="132"/>
  <c r="H54" i="132"/>
  <c r="J129" i="132"/>
  <c r="H130" i="132"/>
  <c r="I129" i="132"/>
  <c r="I130" i="132" l="1"/>
  <c r="J130" i="132"/>
  <c r="H131" i="132"/>
  <c r="I54" i="132"/>
  <c r="J54" i="132"/>
  <c r="H55" i="132"/>
  <c r="J131" i="132" l="1"/>
  <c r="H132" i="132"/>
  <c r="I131" i="132"/>
  <c r="J55" i="132"/>
  <c r="I55" i="132"/>
  <c r="H56" i="132"/>
  <c r="I56" i="132" l="1"/>
  <c r="J56" i="132"/>
  <c r="H57" i="132"/>
  <c r="J132" i="132"/>
  <c r="I132" i="132"/>
  <c r="H133" i="132"/>
  <c r="I133" i="132" l="1"/>
  <c r="H134" i="132"/>
  <c r="J133" i="132"/>
  <c r="H58" i="132"/>
  <c r="J57" i="132"/>
  <c r="I57" i="132"/>
  <c r="I58" i="132" l="1"/>
  <c r="J58" i="132"/>
  <c r="H59" i="132"/>
  <c r="J134" i="132"/>
  <c r="H135" i="132"/>
  <c r="I134" i="132"/>
  <c r="H60" i="132" l="1"/>
  <c r="J59" i="132"/>
  <c r="I59" i="132"/>
  <c r="J135" i="132"/>
  <c r="H136" i="132"/>
  <c r="I135" i="132"/>
  <c r="J136" i="132" l="1"/>
  <c r="H137" i="132"/>
  <c r="I136" i="132"/>
  <c r="I60" i="132"/>
  <c r="H61" i="132"/>
  <c r="J60" i="132"/>
  <c r="H138" i="132" l="1"/>
  <c r="J137" i="132"/>
  <c r="I137" i="132"/>
  <c r="H62" i="132"/>
  <c r="I61" i="132"/>
  <c r="J61" i="132"/>
  <c r="J62" i="132" l="1"/>
  <c r="I62" i="132"/>
  <c r="H63" i="132"/>
  <c r="H139" i="132"/>
  <c r="I138" i="132"/>
  <c r="J138" i="132"/>
  <c r="J139" i="132" l="1"/>
  <c r="I139" i="132"/>
  <c r="H140" i="132"/>
  <c r="I63" i="132"/>
  <c r="H64" i="132"/>
  <c r="J63" i="132"/>
  <c r="J140" i="132" l="1"/>
  <c r="H141" i="132"/>
  <c r="I140" i="132"/>
  <c r="I64" i="132"/>
  <c r="H65" i="132"/>
  <c r="J64" i="132"/>
  <c r="I65" i="132" l="1"/>
  <c r="J65" i="132"/>
  <c r="H66" i="132"/>
  <c r="J141" i="132"/>
  <c r="I141" i="132"/>
  <c r="H142" i="132"/>
  <c r="J142" i="132" l="1"/>
  <c r="H143" i="132"/>
  <c r="I142" i="132"/>
  <c r="I66" i="132"/>
  <c r="J66" i="132"/>
  <c r="H67" i="132"/>
  <c r="I67" i="132" l="1"/>
  <c r="H68" i="132"/>
  <c r="J67" i="132"/>
  <c r="H144" i="132"/>
  <c r="I143" i="132"/>
  <c r="J143" i="132"/>
  <c r="I144" i="132" l="1"/>
  <c r="J144" i="132"/>
  <c r="H145" i="132"/>
  <c r="J68" i="132"/>
  <c r="H69" i="132"/>
  <c r="I68" i="132"/>
  <c r="H146" i="132" l="1"/>
  <c r="I145" i="132"/>
  <c r="J145" i="132"/>
  <c r="H70" i="132"/>
  <c r="I69" i="132"/>
  <c r="J69" i="132"/>
  <c r="I70" i="132" l="1"/>
  <c r="H71" i="132"/>
  <c r="J70" i="132"/>
  <c r="H147" i="132"/>
  <c r="J146" i="132"/>
  <c r="I146" i="132"/>
  <c r="J147" i="132" l="1"/>
  <c r="H148" i="132"/>
  <c r="I147" i="132"/>
  <c r="J71" i="132"/>
  <c r="I71" i="132"/>
  <c r="H72" i="132"/>
  <c r="I148" i="132" l="1"/>
  <c r="H149" i="132"/>
  <c r="J148" i="132"/>
  <c r="H73" i="132"/>
  <c r="I72" i="132"/>
  <c r="J72" i="132"/>
  <c r="J73" i="132" l="1"/>
  <c r="I73" i="132"/>
  <c r="H74" i="132"/>
  <c r="J149" i="132"/>
  <c r="H150" i="132"/>
  <c r="I149" i="132"/>
  <c r="J150" i="132" l="1"/>
  <c r="H151" i="132"/>
  <c r="I150" i="132"/>
  <c r="J74" i="132"/>
  <c r="I74" i="132"/>
  <c r="H75" i="132"/>
  <c r="H76" i="132" l="1"/>
  <c r="I75" i="132"/>
  <c r="J75" i="132"/>
  <c r="H152" i="132"/>
  <c r="I151" i="132"/>
  <c r="J151" i="132"/>
  <c r="J152" i="132" l="1"/>
  <c r="H153" i="132"/>
  <c r="I152" i="132"/>
  <c r="I76" i="132"/>
  <c r="J76" i="132"/>
  <c r="H77" i="132"/>
  <c r="J77" i="132" l="1"/>
  <c r="H78" i="132"/>
  <c r="I77" i="132"/>
  <c r="H154" i="132"/>
  <c r="J153" i="132"/>
  <c r="I153" i="132"/>
  <c r="I154" i="132" l="1"/>
  <c r="J154" i="132"/>
  <c r="H155" i="132"/>
  <c r="H79" i="132"/>
  <c r="J78" i="132"/>
  <c r="I78" i="132"/>
  <c r="I155" i="132" l="1"/>
  <c r="J155" i="132"/>
  <c r="H156" i="132"/>
  <c r="J79" i="132"/>
  <c r="H80" i="132"/>
  <c r="I79" i="132"/>
  <c r="J80" i="132" l="1"/>
  <c r="I80" i="132"/>
  <c r="H81" i="132"/>
  <c r="J156" i="132"/>
  <c r="I156" i="132"/>
  <c r="H157" i="132"/>
  <c r="I157" i="132" l="1"/>
  <c r="J157" i="132"/>
  <c r="J81" i="132"/>
  <c r="I81" i="132"/>
</calcChain>
</file>

<file path=xl/sharedStrings.xml><?xml version="1.0" encoding="utf-8"?>
<sst xmlns="http://schemas.openxmlformats.org/spreadsheetml/2006/main" count="2905" uniqueCount="1127">
  <si>
    <t>continuous</t>
  </si>
  <si>
    <t>Graph vs. time (default)</t>
  </si>
  <si>
    <t>Graph vs. Block #</t>
  </si>
  <si>
    <t>% se</t>
  </si>
  <si>
    <t>2sig abs</t>
  </si>
  <si>
    <t>35Cl (L1)</t>
  </si>
  <si>
    <t>37Cl (C)</t>
  </si>
  <si>
    <t xml:space="preserve">Re-calc </t>
  </si>
  <si>
    <t xml:space="preserve">Drift </t>
  </si>
  <si>
    <t>Corr4</t>
  </si>
  <si>
    <t>Inversion</t>
  </si>
  <si>
    <t>coeff</t>
  </si>
  <si>
    <t xml:space="preserve">207Pb/206Pb </t>
  </si>
  <si>
    <t>mnz corr.</t>
  </si>
  <si>
    <t>ALL corr</t>
  </si>
  <si>
    <t>bgd corr</t>
  </si>
  <si>
    <t>for monazite only</t>
  </si>
  <si>
    <t>bgd &amp; mnz corr.</t>
  </si>
  <si>
    <r>
      <t>ThO</t>
    </r>
    <r>
      <rPr>
        <b/>
        <vertAlign val="subscript"/>
        <sz val="10"/>
        <color indexed="10"/>
        <rFont val="Arial"/>
        <family val="2"/>
      </rPr>
      <t>2</t>
    </r>
    <r>
      <rPr>
        <b/>
        <sz val="10"/>
        <color indexed="10"/>
        <rFont val="Arial"/>
        <family val="2"/>
      </rPr>
      <t>/Th</t>
    </r>
  </si>
  <si>
    <t>Integ. mean sub. = never (default)</t>
  </si>
  <si>
    <t>Integ. mean sub. = prompt</t>
  </si>
  <si>
    <t>Integ. mean sub. = always</t>
  </si>
  <si>
    <t>(or other bgd)</t>
  </si>
  <si>
    <t>Retain on copy (default)</t>
  </si>
  <si>
    <t>Clear on copy</t>
  </si>
  <si>
    <t>(eV)</t>
  </si>
  <si>
    <t>DATE</t>
  </si>
  <si>
    <t>TIME</t>
  </si>
  <si>
    <t>Species #</t>
  </si>
  <si>
    <t>Scan #</t>
  </si>
  <si>
    <t>(=raw sheet)</t>
  </si>
  <si>
    <t>Status</t>
  </si>
  <si>
    <t>Summary</t>
  </si>
  <si>
    <t>Value</t>
  </si>
  <si>
    <t>Group 6</t>
  </si>
  <si>
    <t>Group 7</t>
  </si>
  <si>
    <t>Group 8</t>
  </si>
  <si>
    <t>Group 9</t>
  </si>
  <si>
    <t>Group 10</t>
  </si>
  <si>
    <t>Group 11</t>
  </si>
  <si>
    <t>Group 12</t>
  </si>
  <si>
    <t>Group 13</t>
  </si>
  <si>
    <t>Group 14</t>
  </si>
  <si>
    <t>Group 15</t>
  </si>
  <si>
    <t>Group 16</t>
  </si>
  <si>
    <t>Group 17</t>
  </si>
  <si>
    <t>Group 18</t>
  </si>
  <si>
    <t>Group 19</t>
  </si>
  <si>
    <t>Group 20</t>
  </si>
  <si>
    <t>(nA)</t>
  </si>
  <si>
    <t>Time in seq.</t>
  </si>
  <si>
    <t>(hours)</t>
  </si>
  <si>
    <t>Start (min)</t>
  </si>
  <si>
    <t>Hours</t>
  </si>
  <si>
    <t>serial</t>
  </si>
  <si>
    <t>truncate year (y/n)</t>
  </si>
  <si>
    <t>n</t>
  </si>
  <si>
    <t>date separator</t>
  </si>
  <si>
    <t>-</t>
  </si>
  <si>
    <t>year</t>
  </si>
  <si>
    <t>month</t>
  </si>
  <si>
    <t>day</t>
  </si>
  <si>
    <t>hour</t>
  </si>
  <si>
    <t>minute</t>
  </si>
  <si>
    <t>Partial string manipulation</t>
  </si>
  <si>
    <t>Chosen</t>
  </si>
  <si>
    <t>Active Cell</t>
  </si>
  <si>
    <t>Number of characters</t>
  </si>
  <si>
    <t>ROW</t>
  </si>
  <si>
    <t>CHOSEN</t>
  </si>
  <si>
    <t>edge of mt (approx)</t>
  </si>
  <si>
    <t>degrees</t>
  </si>
  <si>
    <t>Highlight 1</t>
  </si>
  <si>
    <t>Highlight 2</t>
  </si>
  <si>
    <t>Highlight 3</t>
  </si>
  <si>
    <t>Highlight 4</t>
  </si>
  <si>
    <t>Highlight 5</t>
  </si>
  <si>
    <t>Bgd. corr. 204/206 (default)</t>
  </si>
  <si>
    <t>Bgd. uncorr. 204/206</t>
  </si>
  <si>
    <t>av.bgd</t>
  </si>
  <si>
    <t>std. dev.</t>
  </si>
  <si>
    <t>bgd corr.</t>
  </si>
  <si>
    <t xml:space="preserve">204Pb/206Pb </t>
  </si>
  <si>
    <t>Significant?</t>
  </si>
  <si>
    <t>uncorr</t>
  </si>
  <si>
    <t>X-position</t>
  </si>
  <si>
    <t>Y-position</t>
  </si>
  <si>
    <t>File name</t>
  </si>
  <si>
    <t>Embedded</t>
  </si>
  <si>
    <t>Centering species:</t>
  </si>
  <si>
    <t>B-field</t>
  </si>
  <si>
    <t>Cycle 1</t>
  </si>
  <si>
    <t>Cycle 2</t>
  </si>
  <si>
    <t>Cycle 3</t>
  </si>
  <si>
    <t>Cycle 4</t>
  </si>
  <si>
    <t>Cycle 5</t>
  </si>
  <si>
    <t>Sample #</t>
  </si>
  <si>
    <t>Date</t>
  </si>
  <si>
    <t>30Si</t>
  </si>
  <si>
    <t>Zr2O</t>
  </si>
  <si>
    <t>204Pb</t>
  </si>
  <si>
    <t>206Pb</t>
  </si>
  <si>
    <t>207Pb</t>
  </si>
  <si>
    <t>208Pb</t>
  </si>
  <si>
    <t>U</t>
  </si>
  <si>
    <t>ThO</t>
  </si>
  <si>
    <t>UO2</t>
  </si>
  <si>
    <t>Filename</t>
  </si>
  <si>
    <t>Location</t>
  </si>
  <si>
    <t>Unknowns</t>
  </si>
  <si>
    <t>unknowns.xls</t>
  </si>
  <si>
    <t>D:\Mjw-nordsim\CURRENT REDUCTION</t>
  </si>
  <si>
    <t>Standards</t>
  </si>
  <si>
    <t>standards.xls</t>
  </si>
  <si>
    <t>This File</t>
  </si>
  <si>
    <t>Universal stat conv.(prototype).xls</t>
  </si>
  <si>
    <t>Maxnum</t>
  </si>
  <si>
    <t>94ZrSiO</t>
  </si>
  <si>
    <t>Sample</t>
  </si>
  <si>
    <t>Poisson %</t>
  </si>
  <si>
    <t>Ready</t>
  </si>
  <si>
    <t>L'2</t>
  </si>
  <si>
    <t>L2</t>
  </si>
  <si>
    <t>L1</t>
  </si>
  <si>
    <t>C</t>
  </si>
  <si>
    <t>H1</t>
  </si>
  <si>
    <t>H2</t>
  </si>
  <si>
    <t>H'2</t>
  </si>
  <si>
    <t>FC1</t>
  </si>
  <si>
    <t>EM</t>
  </si>
  <si>
    <t>FC2</t>
  </si>
  <si>
    <t>x</t>
  </si>
  <si>
    <t>y</t>
  </si>
  <si>
    <t>Cont.</t>
  </si>
  <si>
    <t>Primary</t>
  </si>
  <si>
    <t>Energy</t>
  </si>
  <si>
    <t>Raster</t>
  </si>
  <si>
    <t>start</t>
  </si>
  <si>
    <t>preset</t>
  </si>
  <si>
    <t>204Pb/Coeff</t>
  </si>
  <si>
    <t>200.5/Coeff</t>
  </si>
  <si>
    <t>#</t>
  </si>
  <si>
    <t>invert x</t>
  </si>
  <si>
    <t>DT1-x</t>
  </si>
  <si>
    <t>DT1-y</t>
  </si>
  <si>
    <t>Group 1</t>
  </si>
  <si>
    <t>Group 3</t>
  </si>
  <si>
    <t>Group 4</t>
  </si>
  <si>
    <t>Group 5</t>
  </si>
  <si>
    <t>Group 2</t>
  </si>
  <si>
    <t>NAME</t>
  </si>
  <si>
    <t>(mbar)</t>
  </si>
  <si>
    <t>Time</t>
  </si>
  <si>
    <t>Swedish date format</t>
  </si>
  <si>
    <t>corr. month</t>
  </si>
  <si>
    <t>corr. day</t>
  </si>
  <si>
    <t>corr. hour</t>
  </si>
  <si>
    <t>corr. min</t>
  </si>
  <si>
    <t>COMBINE</t>
  </si>
  <si>
    <t>Serial string date</t>
  </si>
  <si>
    <t>(kV)</t>
  </si>
  <si>
    <t>add extra "-" in case not used</t>
  </si>
  <si>
    <t>read name from "Names"</t>
  </si>
  <si>
    <t>shorten on "-" to left</t>
  </si>
  <si>
    <t>End (max)</t>
  </si>
  <si>
    <t>n anals</t>
  </si>
  <si>
    <t>session length</t>
  </si>
  <si>
    <t>Start</t>
  </si>
  <si>
    <t>End</t>
  </si>
  <si>
    <t xml:space="preserve"> </t>
  </si>
  <si>
    <t>Raw 1</t>
  </si>
  <si>
    <t>average ct</t>
  </si>
  <si>
    <t xml:space="preserve">Time </t>
  </si>
  <si>
    <t>RSD %</t>
  </si>
  <si>
    <t>se (no rej) %</t>
  </si>
  <si>
    <t>Mount #</t>
  </si>
  <si>
    <t>Nordsim staff</t>
  </si>
  <si>
    <t>Optional data entered by user on form (may be blank)</t>
  </si>
  <si>
    <t>User name</t>
  </si>
  <si>
    <t>Project</t>
  </si>
  <si>
    <t>new 070513</t>
  </si>
  <si>
    <r>
      <t>1</t>
    </r>
    <r>
      <rPr>
        <b/>
        <sz val="10"/>
        <color indexed="18"/>
        <rFont val="Symbol"/>
        <family val="1"/>
        <charset val="2"/>
      </rPr>
      <t>s</t>
    </r>
    <r>
      <rPr>
        <b/>
        <vertAlign val="subscript"/>
        <sz val="10"/>
        <color indexed="18"/>
        <rFont val="Arial"/>
        <family val="2"/>
      </rPr>
      <t>m</t>
    </r>
    <r>
      <rPr>
        <b/>
        <sz val="10"/>
        <color indexed="18"/>
        <rFont val="Arial"/>
        <family val="2"/>
      </rPr>
      <t>(%)</t>
    </r>
  </si>
  <si>
    <r>
      <t>232</t>
    </r>
    <r>
      <rPr>
        <b/>
        <sz val="10"/>
        <color indexed="18"/>
        <rFont val="Arial"/>
        <family val="2"/>
      </rPr>
      <t>Th</t>
    </r>
    <r>
      <rPr>
        <b/>
        <vertAlign val="superscript"/>
        <sz val="10"/>
        <color indexed="18"/>
        <rFont val="Arial"/>
        <family val="2"/>
      </rPr>
      <t>16</t>
    </r>
    <r>
      <rPr>
        <b/>
        <sz val="10"/>
        <color indexed="18"/>
        <rFont val="Arial"/>
        <family val="2"/>
      </rPr>
      <t>O</t>
    </r>
    <r>
      <rPr>
        <b/>
        <vertAlign val="subscript"/>
        <sz val="10"/>
        <color indexed="18"/>
        <rFont val="Arial"/>
        <family val="2"/>
      </rPr>
      <t>2</t>
    </r>
    <r>
      <rPr>
        <b/>
        <sz val="10"/>
        <color indexed="18"/>
        <rFont val="Arial"/>
        <family val="2"/>
      </rPr>
      <t>/</t>
    </r>
    <r>
      <rPr>
        <b/>
        <vertAlign val="superscript"/>
        <sz val="10"/>
        <color indexed="18"/>
        <rFont val="Arial"/>
        <family val="2"/>
      </rPr>
      <t>238</t>
    </r>
    <r>
      <rPr>
        <b/>
        <sz val="10"/>
        <color indexed="18"/>
        <rFont val="Arial"/>
        <family val="2"/>
      </rPr>
      <t>U</t>
    </r>
  </si>
  <si>
    <t>calc. from counts</t>
  </si>
  <si>
    <t>Worksheet added 070513 to deal with early mnz data without reported ThO2/U ratio</t>
  </si>
  <si>
    <t xml:space="preserve">U </t>
  </si>
  <si>
    <t>cps</t>
  </si>
  <si>
    <t xml:space="preserve">Th </t>
  </si>
  <si>
    <r>
      <t>1</t>
    </r>
    <r>
      <rPr>
        <b/>
        <sz val="10"/>
        <color indexed="10"/>
        <rFont val="Symbol"/>
        <family val="1"/>
        <charset val="2"/>
      </rPr>
      <t>s</t>
    </r>
    <r>
      <rPr>
        <b/>
        <vertAlign val="subscript"/>
        <sz val="10"/>
        <color indexed="10"/>
        <rFont val="Arial"/>
        <family val="2"/>
      </rPr>
      <t>m</t>
    </r>
    <r>
      <rPr>
        <b/>
        <sz val="10"/>
        <color indexed="10"/>
        <rFont val="Arial"/>
        <family val="2"/>
      </rPr>
      <t>(%)</t>
    </r>
  </si>
  <si>
    <t>232Th143Nd16O2++/Coeff</t>
  </si>
  <si>
    <t>232Th143Nd16O2++/206Pb</t>
  </si>
  <si>
    <t>Embed x-y posn. in ID</t>
  </si>
  <si>
    <t>Do not embed x-y posn. (default)</t>
  </si>
  <si>
    <t>(V)</t>
  </si>
  <si>
    <t>sec. cps</t>
  </si>
  <si>
    <t>sec. cps/nA</t>
  </si>
  <si>
    <t>chosen</t>
  </si>
  <si>
    <t>sec. cps/nA primary</t>
  </si>
  <si>
    <t>34S/32S</t>
  </si>
  <si>
    <t>33S/32S</t>
  </si>
  <si>
    <t>L1/L'2</t>
  </si>
  <si>
    <t>36S/32S</t>
  </si>
  <si>
    <t>32S/Coeff</t>
  </si>
  <si>
    <t>33S/Coeff</t>
  </si>
  <si>
    <t>34S/Coeff</t>
  </si>
  <si>
    <t>36S/Coeff</t>
  </si>
  <si>
    <t>Sample name</t>
  </si>
  <si>
    <t>± sig %</t>
  </si>
  <si>
    <t>34S/33S</t>
  </si>
  <si>
    <t>H'2/L'2</t>
  </si>
  <si>
    <t>H'2/L1</t>
  </si>
  <si>
    <t>L'2/Coeff</t>
  </si>
  <si>
    <t>L1/Coeff</t>
  </si>
  <si>
    <t>H'2/Coeff</t>
  </si>
  <si>
    <t>37Cl/35Cl</t>
  </si>
  <si>
    <t>C/L1</t>
  </si>
  <si>
    <t>Cameca report</t>
  </si>
  <si>
    <t>PBMF</t>
  </si>
  <si>
    <t>medium</t>
  </si>
  <si>
    <t>Background outlier sensitivity</t>
  </si>
  <si>
    <t xml:space="preserve">high </t>
  </si>
  <si>
    <t>low (default)</t>
  </si>
  <si>
    <t>Yield</t>
  </si>
  <si>
    <t>Background</t>
  </si>
  <si>
    <t>Inspect data options</t>
  </si>
  <si>
    <t>no yield corr</t>
  </si>
  <si>
    <t>no bgd corr</t>
  </si>
  <si>
    <t>no deadtime corr</t>
  </si>
  <si>
    <t>bgd corr - file (default)</t>
  </si>
  <si>
    <t>yield corr - file (default)</t>
  </si>
  <si>
    <t>deadtime corr - file (default)</t>
  </si>
  <si>
    <t>keep current corr</t>
  </si>
  <si>
    <t>apply file corr on select (default)</t>
  </si>
  <si>
    <t>X</t>
  </si>
  <si>
    <t>B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</si>
  <si>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</si>
  <si>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</si>
  <si>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</si>
  <si>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</si>
  <si>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</si>
  <si>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</si>
  <si>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</si>
  <si>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</si>
  <si>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</si>
  <si>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</si>
  <si>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</si>
  <si>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</si>
  <si>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</si>
  <si>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</si>
  <si>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</si>
  <si>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</si>
  <si>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</si>
  <si>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V</t>
  </si>
  <si>
    <t>W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</si>
  <si>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</si>
  <si>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</si>
  <si>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</si>
  <si>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</si>
  <si>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</si>
  <si>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</si>
  <si>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</si>
  <si>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</si>
  <si>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</si>
  <si>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</si>
  <si>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</si>
  <si>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</si>
  <si>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</si>
  <si>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</si>
  <si>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</si>
  <si>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</si>
  <si>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</si>
  <si>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</si>
  <si>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AR</t>
  </si>
  <si>
    <t>AQ</t>
  </si>
  <si>
    <t>AS</t>
  </si>
  <si>
    <t>AT</t>
  </si>
  <si>
    <t>AU</t>
  </si>
  <si>
    <t>AV</t>
  </si>
  <si>
    <t>AW</t>
  </si>
  <si>
    <t>AX</t>
  </si>
  <si>
    <t>AY</t>
  </si>
  <si>
    <t>AZ</t>
  </si>
  <si>
    <t>A</t>
  </si>
  <si>
    <t xml:space="preserve">Mean value       </t>
  </si>
  <si>
    <t xml:space="preserve">Std. dev. (STDE) </t>
  </si>
  <si>
    <t xml:space="preserve">Std Err. mean(%) </t>
  </si>
  <si>
    <t xml:space="preserve">Poisson (%)      </t>
  </si>
  <si>
    <t xml:space="preserve">Rejected #       </t>
  </si>
  <si>
    <t xml:space="preserve">Integrated mean  </t>
  </si>
  <si>
    <t>total numer</t>
  </si>
  <si>
    <t>total denom</t>
  </si>
  <si>
    <t>cycle</t>
  </si>
  <si>
    <t>ratio</t>
  </si>
  <si>
    <t>cps numer</t>
  </si>
  <si>
    <t>cps denom</t>
  </si>
  <si>
    <t>var</t>
  </si>
  <si>
    <t>Total cts</t>
  </si>
  <si>
    <t>Pois cts</t>
  </si>
  <si>
    <t>Integrated means all</t>
  </si>
  <si>
    <t>Integrated means with rejections</t>
  </si>
  <si>
    <t>number (n)</t>
  </si>
  <si>
    <t>Coeff</t>
  </si>
  <si>
    <t>yield corr - enter &amp; set/reset</t>
  </si>
  <si>
    <t>bgd corr - enter &amp; set/reset</t>
  </si>
  <si>
    <t>deadtime corr - enter &amp; set/reset</t>
  </si>
  <si>
    <t>recalc all ratios (default)</t>
  </si>
  <si>
    <t xml:space="preserve">recalc new ratios only </t>
  </si>
  <si>
    <t>Ratio</t>
  </si>
  <si>
    <t>Orig. #</t>
  </si>
  <si>
    <t>Curr. #</t>
  </si>
  <si>
    <t>max 50 ratios, 1000 cycles</t>
  </si>
  <si>
    <t>Changes?</t>
  </si>
  <si>
    <t xml:space="preserve">208Pb/206Pb </t>
  </si>
  <si>
    <t xml:space="preserve">Mnz matrix uncorr. </t>
  </si>
  <si>
    <t>232Th143Nd16O2++/208Pb</t>
  </si>
  <si>
    <t>204Pb/208Pb</t>
  </si>
  <si>
    <t>206Pb/208Pb</t>
  </si>
  <si>
    <t>207Pb/208Pb</t>
  </si>
  <si>
    <t>Formulation to correction for ThNdO2</t>
  </si>
  <si>
    <t xml:space="preserve">204/203.5 = </t>
  </si>
  <si>
    <t>(ignores minor component on 208Pb)</t>
  </si>
  <si>
    <t xml:space="preserve">206/203.5 = </t>
  </si>
  <si>
    <t>207/203.5 =</t>
  </si>
  <si>
    <t>208/203.5 =</t>
  </si>
  <si>
    <t>new ratios</t>
  </si>
  <si>
    <t>significant?</t>
  </si>
  <si>
    <t>Signicant?</t>
  </si>
  <si>
    <t>bgd corr. (0 if not sig)</t>
  </si>
  <si>
    <t>207Pb/206Pb</t>
  </si>
  <si>
    <t>204Pb/206Pb</t>
  </si>
  <si>
    <t>mnz corr</t>
  </si>
  <si>
    <t>mnz</t>
  </si>
  <si>
    <t>(%)</t>
  </si>
  <si>
    <t>206Pb/238U</t>
  </si>
  <si>
    <t>Mnz matrix corr auto (default)</t>
  </si>
  <si>
    <t>f206(ThNdO2)</t>
  </si>
  <si>
    <t>Integ. means</t>
  </si>
  <si>
    <t>All ratios</t>
  </si>
  <si>
    <t>Reference</t>
  </si>
  <si>
    <t>Overlapping</t>
  </si>
  <si>
    <t>control</t>
  </si>
  <si>
    <t>no rejections</t>
  </si>
  <si>
    <t>allow rejection (default)</t>
  </si>
  <si>
    <t>1 sigma rej.</t>
  </si>
  <si>
    <t>2 sigma rej. (default)</t>
  </si>
  <si>
    <t>3 sigma rej.</t>
  </si>
  <si>
    <t>Average</t>
  </si>
  <si>
    <t>bgd source - enter</t>
  </si>
  <si>
    <t>bgd source - average</t>
  </si>
  <si>
    <t>bgd source - prev. run</t>
  </si>
  <si>
    <t>bgd source - next run</t>
  </si>
  <si>
    <t>no function</t>
  </si>
  <si>
    <t>New_Magnetite_26092011_@46</t>
  </si>
  <si>
    <t>New_Magnetite_26092011#10_@1</t>
  </si>
  <si>
    <t>New_Magnetite_26092011#10_@2</t>
  </si>
  <si>
    <t>New_Magnetite_26092011#10_@3</t>
  </si>
  <si>
    <t>New_Magnetite_26092011#10_@4</t>
  </si>
  <si>
    <t>New_Magnetite_26092011#10_@5</t>
  </si>
  <si>
    <t>New_Magnetite_26092011#10_@6</t>
  </si>
  <si>
    <t>New_Magnetite_26092011#10_@7</t>
  </si>
  <si>
    <t>New_Magnetite_26092011#10_@8</t>
  </si>
  <si>
    <t>New_Magnetite_26092011_@47</t>
  </si>
  <si>
    <t>New_Magnetite_26092011_@48</t>
  </si>
  <si>
    <t>New_Magnetite_26092011#11_@1</t>
  </si>
  <si>
    <t>New_Magnetite_26092011#11_@2</t>
  </si>
  <si>
    <t>New_Magnetite_26092011#11_@3</t>
  </si>
  <si>
    <t>New_Magnetite_26092011#11_@4</t>
  </si>
  <si>
    <t>New_Magnetite_26092011#11_@5</t>
  </si>
  <si>
    <t>New_Magnetite_26092011#11_@6</t>
  </si>
  <si>
    <t>New_Magnetite_26092011#11_@7</t>
  </si>
  <si>
    <t>New_Magnetite_26092011#11_@8</t>
  </si>
  <si>
    <t>New_Magnetite_26092011_@49</t>
  </si>
  <si>
    <t>New_Magnetite_26092011_@50</t>
  </si>
  <si>
    <t>New_Magnetite_26092011#12_@1</t>
  </si>
  <si>
    <t>New_Magnetite_26092011#12_@2</t>
  </si>
  <si>
    <t>New_Magnetite_26092011#12_@3</t>
  </si>
  <si>
    <t>New_Magnetite_26092011#12_@4</t>
  </si>
  <si>
    <t>New_Magnetite_26092011#12_@5</t>
  </si>
  <si>
    <t>New_Magnetite_26092011#12_@6</t>
  </si>
  <si>
    <t>New_Magnetite_26092011#12_@7</t>
  </si>
  <si>
    <t>New_Magnetite_26092011#12_@8</t>
  </si>
  <si>
    <t>New_Magnetite_26092011#12_@9</t>
  </si>
  <si>
    <t>New_Magnetite_26092011_@51</t>
  </si>
  <si>
    <t>New_Magnetite_26092011_@52</t>
  </si>
  <si>
    <t>New_Magnetite_26092011#13_@1</t>
  </si>
  <si>
    <t>New_Magnetite_26092011#13_@2</t>
  </si>
  <si>
    <t>New_Magnetite_26092011#13_@3</t>
  </si>
  <si>
    <t>New_Magnetite_26092011#13_@4</t>
  </si>
  <si>
    <t>New_Magnetite_26092011#13_@5</t>
  </si>
  <si>
    <t>New_Magnetite_26092011#13_@6</t>
  </si>
  <si>
    <t>New_Magnetite_26092011#13_@7</t>
  </si>
  <si>
    <t>New_Magnetite_26092011#13_@8</t>
  </si>
  <si>
    <t>New_Magnetite_26092011_@53</t>
  </si>
  <si>
    <t>New_Magnetite_26092011_@54</t>
  </si>
  <si>
    <t>New_Magnetite_26092011#14_@1</t>
  </si>
  <si>
    <t>New_Magnetite_26092011#14_@2</t>
  </si>
  <si>
    <t>New_Magnetite_26092011#14_@3</t>
  </si>
  <si>
    <t>New_Magnetite_26092011#14_@4</t>
  </si>
  <si>
    <t>New_Magnetite_26092011#14_@5</t>
  </si>
  <si>
    <t>New_Magnetite_26092011#14_@6</t>
  </si>
  <si>
    <t>New_Magnetite_26092011#14_@7</t>
  </si>
  <si>
    <t>New_Magnetite_26092011#14_@8</t>
  </si>
  <si>
    <t>New_Magnetite_26092011_@55</t>
  </si>
  <si>
    <t>New_Magnetite_26092011_@56</t>
  </si>
  <si>
    <t>New_Magnetite_26092011#15_@1</t>
  </si>
  <si>
    <t>New_Magnetite_26092011#15_@2</t>
  </si>
  <si>
    <t>New_Magnetite_26092011#15_@3</t>
  </si>
  <si>
    <t>New_Magnetite_26092011#15_@4</t>
  </si>
  <si>
    <t>New_Magnetite_26092011#15_@5</t>
  </si>
  <si>
    <t>New_Magnetite_26092011#15_@6</t>
  </si>
  <si>
    <t>New_Magnetite_26092011#15_@7</t>
  </si>
  <si>
    <t>New_Magnetite_26092011#15_@8</t>
  </si>
  <si>
    <t>New_Magnetite_26092011_@57</t>
  </si>
  <si>
    <t>New_Magnetite_26092011_@58</t>
  </si>
  <si>
    <t>New_Magnetite_26092011#16_@1</t>
  </si>
  <si>
    <t>New_Magnetite_26092011#16_@2</t>
  </si>
  <si>
    <t>New_Magnetite_26092011#16_@3</t>
  </si>
  <si>
    <t>New_Magnetite_26092011#16_@4</t>
  </si>
  <si>
    <t>New_Magnetite_26092011#16_@5</t>
  </si>
  <si>
    <t>New_Magnetite_26092011#16_@6</t>
  </si>
  <si>
    <t>New_Magnetite_26092011#16_@7</t>
  </si>
  <si>
    <t>New_Magnetite_26092011#16_@8</t>
  </si>
  <si>
    <t>New_Magnetite_26092011_@59</t>
  </si>
  <si>
    <t>New_Magnetite_26092011_@60</t>
  </si>
  <si>
    <t>New_Magnetite_26092011#17_@1</t>
  </si>
  <si>
    <t>New_Magnetite_26092011#17_@2</t>
  </si>
  <si>
    <t>New_Magnetite_26092011#17_@3</t>
  </si>
  <si>
    <t>New_Magnetite_26092011#17_@4</t>
  </si>
  <si>
    <t>New_Magnetite_26092011#17_@5</t>
  </si>
  <si>
    <t>New_Magnetite_26092011#17_@6</t>
  </si>
  <si>
    <t>New_Magnetite_26092011#17_@7</t>
  </si>
  <si>
    <t>New_Magnetite_26092011#17_@8</t>
  </si>
  <si>
    <t>New_Magnetite_26092011_@61</t>
  </si>
  <si>
    <t>New_Magnetite_26092011_@62</t>
  </si>
  <si>
    <t>New_Magnetite_26092011_@63</t>
  </si>
  <si>
    <t>New_Magnetite_26092011_@64</t>
  </si>
  <si>
    <t>New_Magnetite_26092011_@65</t>
  </si>
  <si>
    <t>New_Magnetite_26092011_@66</t>
  </si>
  <si>
    <t>New_Magnetite_26092011_@67</t>
  </si>
  <si>
    <t>New_Magnetite_26092011_@68</t>
  </si>
  <si>
    <t>New_Magnetite_26092011_@69</t>
  </si>
  <si>
    <t>New_Magnetite_27092011_@1</t>
  </si>
  <si>
    <t>New_Magnetite_27092011_@2</t>
  </si>
  <si>
    <t>New_Magnetite_27092011_@3</t>
  </si>
  <si>
    <t>New_Magnetite_27092011_@4</t>
  </si>
  <si>
    <t>New_Magnetite_27092011_@5</t>
  </si>
  <si>
    <t>New_Magnetite_27092011_@6</t>
  </si>
  <si>
    <t>New_Magnetite_27092011#2_@1</t>
  </si>
  <si>
    <t>New_Magnetite_27092011#2_@2</t>
  </si>
  <si>
    <t>New_Magnetite_27092011#2_@3</t>
  </si>
  <si>
    <t>New_Magnetite_27092011#2_@4</t>
  </si>
  <si>
    <t>New_Magnetite_27092011#2_@5</t>
  </si>
  <si>
    <t>New_Magnetite_27092011#2_@6</t>
  </si>
  <si>
    <t>New_Magnetite_27092011_@7</t>
  </si>
  <si>
    <t>New_Magnetite_27092011_@8</t>
  </si>
  <si>
    <t>New_Magnetite_27092011#3_@1</t>
  </si>
  <si>
    <t>New_Magnetite_27092011#3_@2</t>
  </si>
  <si>
    <t>New_Magnetite_27092011#3_@3</t>
  </si>
  <si>
    <t>New_Magnetite_27092011#3_@4</t>
  </si>
  <si>
    <t>New_Magnetite_27092011#3_@5</t>
  </si>
  <si>
    <t>New_Magnetite_27092011#3_@6</t>
  </si>
  <si>
    <t>New_Magnetite_27092011_@9</t>
  </si>
  <si>
    <t>New_Magnetite_27092011_@10</t>
  </si>
  <si>
    <t>New_Magnetite_27092011#4_@1</t>
  </si>
  <si>
    <t>New_Magnetite_27092011#4_@2</t>
  </si>
  <si>
    <t>New_Magnetite_27092011#4_@3</t>
  </si>
  <si>
    <t>New_Magnetite_27092011#4_@4</t>
  </si>
  <si>
    <t>New_Magnetite_27092011#4_@5</t>
  </si>
  <si>
    <t>New_Magnetite_27092011#4_@6</t>
  </si>
  <si>
    <t>New_Magnetite_27092011_@11</t>
  </si>
  <si>
    <t>New_Magnetite_27092011_@12</t>
  </si>
  <si>
    <t>New_Magnetite_27092011#5_@1</t>
  </si>
  <si>
    <t>New_Magnetite_27092011#5_@2</t>
  </si>
  <si>
    <t>New_Magnetite_27092011#5_@3</t>
  </si>
  <si>
    <t>New_Magnetite_27092011#5_@4</t>
  </si>
  <si>
    <t>New_Magnetite_27092011#5_@5</t>
  </si>
  <si>
    <t>New_Magnetite_27092011#5_@6</t>
  </si>
  <si>
    <t>New_Magnetite_27092011_@13</t>
  </si>
  <si>
    <t>New_Magnetite_27092011_@14</t>
  </si>
  <si>
    <t>none</t>
  </si>
  <si>
    <t>Permit different conditions</t>
  </si>
  <si>
    <t>Stop on different condition (default)</t>
  </si>
  <si>
    <t>4 sigma rej.</t>
  </si>
  <si>
    <t>allow negative counts</t>
  </si>
  <si>
    <t>no negative counts (default)</t>
  </si>
  <si>
    <t>178Hf</t>
  </si>
  <si>
    <t>182W</t>
  </si>
  <si>
    <t>182W/178Hf</t>
  </si>
  <si>
    <t>error correl</t>
  </si>
  <si>
    <t>Pb/U vs UO2/U</t>
  </si>
  <si>
    <t>Pb/UO vs UO2/UO</t>
  </si>
  <si>
    <t>Pb/U vs UO/U</t>
  </si>
  <si>
    <t>average</t>
  </si>
  <si>
    <t>std dev.</t>
  </si>
  <si>
    <t>median bgd</t>
  </si>
  <si>
    <t>ZZ_1350_N3_D@73</t>
  </si>
  <si>
    <t>ZZ_1350_N3_D@74</t>
  </si>
  <si>
    <t>ZZ_1350_N3_D@75</t>
  </si>
  <si>
    <t>ZZ_1350_N3_D@76</t>
  </si>
  <si>
    <t>ZZ_1350_N3_D@77</t>
  </si>
  <si>
    <t>ZZ_1350_W3@78</t>
  </si>
  <si>
    <t>Dur_ox_20151214_@32</t>
  </si>
  <si>
    <t>Dur_ox_20151214_@33</t>
  </si>
  <si>
    <t>ZZ_1350_W3@79</t>
  </si>
  <si>
    <t>ZZ_1350_W3@80</t>
  </si>
  <si>
    <t>ZZ_1350_W3@81</t>
  </si>
  <si>
    <t>ZZ_1350_W3@82</t>
  </si>
  <si>
    <t>ZZ_1350_W3@83</t>
  </si>
  <si>
    <t>ZZ_1350_W3@84</t>
  </si>
  <si>
    <t>Dur_ox_20151214_@34</t>
  </si>
  <si>
    <t>Dur_ox_20151214_@35</t>
  </si>
  <si>
    <t>ZZ_1350_W3@85</t>
  </si>
  <si>
    <t>12:15,18:21,24:28,30:34,36:40,42:46,48:52,54:58,60:64,66:70,72:76,78:82,84:88,90:92,</t>
  </si>
  <si>
    <t>================================================================================</t>
  </si>
  <si>
    <t xml:space="preserve">16O         </t>
  </si>
  <si>
    <t xml:space="preserve">17O         </t>
  </si>
  <si>
    <t xml:space="preserve">18O         </t>
  </si>
  <si>
    <t>CAMECA</t>
  </si>
  <si>
    <t xml:space="preserve">	30.01.18</t>
  </si>
  <si>
    <t>ACQUISITION</t>
  </si>
  <si>
    <t>FILE</t>
  </si>
  <si>
    <t>NAME:	D:\Cameca</t>
  </si>
  <si>
    <t>IMS</t>
  </si>
  <si>
    <t>Datas\cips_data\data\Cindy</t>
  </si>
  <si>
    <t>CONDITION</t>
  </si>
  <si>
    <t>:	D:\Cameca</t>
  </si>
  <si>
    <t>Datas\cips_data\data\Analysis</t>
  </si>
  <si>
    <t>conditions_SwissSIMS\d18O_Multi_with_raster_ASB.dis</t>
  </si>
  <si>
    <t>File</t>
  </si>
  <si>
    <t>Description</t>
  </si>
  <si>
    <t>:</t>
  </si>
  <si>
    <t>SAMPLE</t>
  </si>
  <si>
    <t>NAME:	12/Sample</t>
  </si>
  <si>
    <t xml:space="preserve">	</t>
  </si>
  <si>
    <t>PARAMETERS:=========================================================</t>
  </si>
  <si>
    <t xml:space="preserve">	16O</t>
  </si>
  <si>
    <t xml:space="preserve">	17O</t>
  </si>
  <si>
    <t xml:space="preserve">	18O</t>
  </si>
  <si>
    <t>MASSES</t>
  </si>
  <si>
    <t xml:space="preserve">	15.994915</t>
  </si>
  <si>
    <t xml:space="preserve">	16.999131</t>
  </si>
  <si>
    <t xml:space="preserve">	17.999159</t>
  </si>
  <si>
    <t>OFFSET</t>
  </si>
  <si>
    <t xml:space="preserve">	0.0</t>
  </si>
  <si>
    <t>BField</t>
  </si>
  <si>
    <t xml:space="preserve">	950642</t>
  </si>
  <si>
    <t>C.TIME(s)</t>
  </si>
  <si>
    <t xml:space="preserve">	4.96</t>
  </si>
  <si>
    <t>W.TIME(s)</t>
  </si>
  <si>
    <t xml:space="preserve">	0.80</t>
  </si>
  <si>
    <t>Pos.(um)</t>
  </si>
  <si>
    <t xml:space="preserve">	93560</t>
  </si>
  <si>
    <t xml:space="preserve">	0</t>
  </si>
  <si>
    <t xml:space="preserve">	99685</t>
  </si>
  <si>
    <t>Ref.mass</t>
  </si>
  <si>
    <t>Ref.Bfield	0</t>
  </si>
  <si>
    <t>DETECTOR</t>
  </si>
  <si>
    <t xml:space="preserve">	L'2</t>
  </si>
  <si>
    <t xml:space="preserve">	FC1</t>
  </si>
  <si>
    <t xml:space="preserve">	H'2</t>
  </si>
  <si>
    <t>TYPE</t>
  </si>
  <si>
    <t xml:space="preserve">	Fc</t>
  </si>
  <si>
    <t>Em_Drift</t>
  </si>
  <si>
    <t xml:space="preserve">	no</t>
  </si>
  <si>
    <t>ANALYTICAL</t>
  </si>
  <si>
    <t>PARAMETERS:==========================================================</t>
  </si>
  <si>
    <t>HV</t>
  </si>
  <si>
    <t>(v)</t>
  </si>
  <si>
    <t xml:space="preserve">	-10000</t>
  </si>
  <si>
    <t>Field</t>
  </si>
  <si>
    <t>_App.</t>
  </si>
  <si>
    <t>(um)</t>
  </si>
  <si>
    <t xml:space="preserve">	5000</t>
  </si>
  <si>
    <t>Entr._Slit</t>
  </si>
  <si>
    <t xml:space="preserve">	122</t>
  </si>
  <si>
    <t>Exit_Slit</t>
  </si>
  <si>
    <t xml:space="preserve">	405</t>
  </si>
  <si>
    <t>Energ._Slit</t>
  </si>
  <si>
    <t xml:space="preserve">	50</t>
  </si>
  <si>
    <t>Raster_Size</t>
  </si>
  <si>
    <t xml:space="preserve">	10</t>
  </si>
  <si>
    <t>Aperture</t>
  </si>
  <si>
    <t xml:space="preserve">	400</t>
  </si>
  <si>
    <t>ESA</t>
  </si>
  <si>
    <t>inner</t>
  </si>
  <si>
    <t xml:space="preserve">	685</t>
  </si>
  <si>
    <t>outter</t>
  </si>
  <si>
    <t>V)</t>
  </si>
  <si>
    <t>Max</t>
  </si>
  <si>
    <t>Area</t>
  </si>
  <si>
    <t>(optical</t>
  </si>
  <si>
    <t>gate</t>
  </si>
  <si>
    <t>coef=</t>
  </si>
  <si>
    <t>100%)</t>
  </si>
  <si>
    <t>(um):	80</t>
  </si>
  <si>
    <t>MRP(mono)</t>
  </si>
  <si>
    <t xml:space="preserve">	3003</t>
  </si>
  <si>
    <t>Sec.Anal.pressure</t>
  </si>
  <si>
    <t>(mb)</t>
  </si>
  <si>
    <t>Gate</t>
  </si>
  <si>
    <t>DTOS</t>
  </si>
  <si>
    <t>Ip</t>
  </si>
  <si>
    <t>Sampling</t>
  </si>
  <si>
    <t>Gate(%)</t>
  </si>
  <si>
    <t xml:space="preserve">	91</t>
  </si>
  <si>
    <t>Egate</t>
  </si>
  <si>
    <t>ON/OFF</t>
  </si>
  <si>
    <t>Egate(%)</t>
  </si>
  <si>
    <t xml:space="preserve">	100</t>
  </si>
  <si>
    <t>PRIMARY</t>
  </si>
  <si>
    <t>Ion</t>
  </si>
  <si>
    <t>Specie</t>
  </si>
  <si>
    <t xml:space="preserve">	Cs</t>
  </si>
  <si>
    <t xml:space="preserve">	10.0</t>
  </si>
  <si>
    <t xml:space="preserve">	3000</t>
  </si>
  <si>
    <t>Duo.</t>
  </si>
  <si>
    <t>pressure</t>
  </si>
  <si>
    <t>L4</t>
  </si>
  <si>
    <t>COMMENTS</t>
  </si>
  <si>
    <t>PARAMETERS:============================================================</t>
  </si>
  <si>
    <t xml:space="preserve">	Yield</t>
  </si>
  <si>
    <t xml:space="preserve">	Bkg(c/s)</t>
  </si>
  <si>
    <t xml:space="preserve">	DT(ns)</t>
  </si>
  <si>
    <t xml:space="preserve">	Slit</t>
  </si>
  <si>
    <t>Size(um)	EM</t>
  </si>
  <si>
    <t xml:space="preserve">	Threshold</t>
  </si>
  <si>
    <t xml:space="preserve">	Quad</t>
  </si>
  <si>
    <t>multi	ESA</t>
  </si>
  <si>
    <t>out</t>
  </si>
  <si>
    <t xml:space="preserve">	ESA</t>
  </si>
  <si>
    <t>in</t>
  </si>
  <si>
    <t xml:space="preserve">	Rep</t>
  </si>
  <si>
    <t>a</t>
  </si>
  <si>
    <t>b</t>
  </si>
  <si>
    <t xml:space="preserve">	0.997789</t>
  </si>
  <si>
    <t xml:space="preserve">	971998</t>
  </si>
  <si>
    <t xml:space="preserve">	500</t>
  </si>
  <si>
    <t xml:space="preserve">	-2048</t>
  </si>
  <si>
    <t xml:space="preserve">	63138</t>
  </si>
  <si>
    <t xml:space="preserve">	-1698</t>
  </si>
  <si>
    <t xml:space="preserve">	1.000000</t>
  </si>
  <si>
    <t xml:space="preserve">	63.0</t>
  </si>
  <si>
    <t xml:space="preserve">	2577</t>
  </si>
  <si>
    <t xml:space="preserve">	-1948</t>
  </si>
  <si>
    <t xml:space="preserve">	2842</t>
  </si>
  <si>
    <t xml:space="preserve">	2843</t>
  </si>
  <si>
    <t xml:space="preserve">	63.2</t>
  </si>
  <si>
    <t xml:space="preserve">	2619</t>
  </si>
  <si>
    <t xml:space="preserve">	2878</t>
  </si>
  <si>
    <t xml:space="preserve">	0.997486</t>
  </si>
  <si>
    <t xml:space="preserve">	173125</t>
  </si>
  <si>
    <t xml:space="preserve">	2595</t>
  </si>
  <si>
    <t xml:space="preserve">	2617</t>
  </si>
  <si>
    <t xml:space="preserve">	1.004939</t>
  </si>
  <si>
    <t xml:space="preserve">	29817</t>
  </si>
  <si>
    <t xml:space="preserve">	2557</t>
  </si>
  <si>
    <t xml:space="preserve">	2769</t>
  </si>
  <si>
    <t xml:space="preserve">	0.981000</t>
  </si>
  <si>
    <t xml:space="preserve">	63.4</t>
  </si>
  <si>
    <t xml:space="preserve">	3197</t>
  </si>
  <si>
    <t xml:space="preserve">	2798</t>
  </si>
  <si>
    <t xml:space="preserve">	1.001938</t>
  </si>
  <si>
    <t xml:space="preserve">	7526</t>
  </si>
  <si>
    <t xml:space="preserve">	41011</t>
  </si>
  <si>
    <t xml:space="preserve">	0.890000</t>
  </si>
  <si>
    <t xml:space="preserve">	44.0</t>
  </si>
  <si>
    <t xml:space="preserve">	3402</t>
  </si>
  <si>
    <t xml:space="preserve">	0.997850</t>
  </si>
  <si>
    <t xml:space="preserve">	46941</t>
  </si>
  <si>
    <t>CORRECTION</t>
  </si>
  <si>
    <t>FACTORS</t>
  </si>
  <si>
    <t>FOR</t>
  </si>
  <si>
    <t>RATIOS</t>
  </si>
  <si>
    <t>COMPUTATION</t>
  </si>
  <si>
    <t>:=====================================</t>
  </si>
  <si>
    <t>APPLYED</t>
  </si>
  <si>
    <t>Dead</t>
  </si>
  <si>
    <t>(gate</t>
  </si>
  <si>
    <t>coef=0.9061)</t>
  </si>
  <si>
    <t>NOT</t>
  </si>
  <si>
    <t>Linear</t>
  </si>
  <si>
    <t>Drift</t>
  </si>
  <si>
    <t>Ems</t>
  </si>
  <si>
    <t>Normalize</t>
  </si>
  <si>
    <t>CONTROL</t>
  </si>
  <si>
    <t>PARAMETERS:=================================================</t>
  </si>
  <si>
    <t>Pre-sputtering</t>
  </si>
  <si>
    <t xml:space="preserve">	SELECTED</t>
  </si>
  <si>
    <t>Signal</t>
  </si>
  <si>
    <t xml:space="preserve">	NOT</t>
  </si>
  <si>
    <t xml:space="preserve">SELECTED	</t>
  </si>
  <si>
    <t>Mass</t>
  </si>
  <si>
    <t>Calibration</t>
  </si>
  <si>
    <t>Contro</t>
  </si>
  <si>
    <t>Control</t>
  </si>
  <si>
    <t>Crater</t>
  </si>
  <si>
    <t>Beam</t>
  </si>
  <si>
    <t>Centering</t>
  </si>
  <si>
    <t>PARAMETERS:</t>
  </si>
  <si>
    <t>Sputter</t>
  </si>
  <si>
    <t>(s)</t>
  </si>
  <si>
    <t xml:space="preserve">	30</t>
  </si>
  <si>
    <t>size</t>
  </si>
  <si>
    <t>end</t>
  </si>
  <si>
    <t xml:space="preserve">	Current</t>
  </si>
  <si>
    <t>ISOTOPICS</t>
  </si>
  <si>
    <t>RATIO=================================================================</t>
  </si>
  <si>
    <t>R0=1.000000</t>
  </si>
  <si>
    <t>*18O</t>
  </si>
  <si>
    <t>[H'2]</t>
  </si>
  <si>
    <t>/</t>
  </si>
  <si>
    <t>*16O</t>
  </si>
  <si>
    <t>[L'2]</t>
  </si>
  <si>
    <t>R1=1.000000</t>
  </si>
  <si>
    <t>*</t>
  </si>
  <si>
    <t>R2=1.000000</t>
  </si>
  <si>
    <t>STATISTICS</t>
  </si>
  <si>
    <t>RESULTS://///////////////////////////////////////////////////////////</t>
  </si>
  <si>
    <t>CUMULATED</t>
  </si>
  <si>
    <t>RESULTS:</t>
  </si>
  <si>
    <t>OVER</t>
  </si>
  <si>
    <t>DATA		5	Blocks</t>
  </si>
  <si>
    <t xml:space="preserve">	Mean</t>
  </si>
  <si>
    <t>value</t>
  </si>
  <si>
    <t xml:space="preserve">	Std.</t>
  </si>
  <si>
    <t>dev.</t>
  </si>
  <si>
    <t>(STDE)</t>
  </si>
  <si>
    <t xml:space="preserve">	Std</t>
  </si>
  <si>
    <t>Err.</t>
  </si>
  <si>
    <t>mean(%)</t>
  </si>
  <si>
    <t xml:space="preserve">	Poisson</t>
  </si>
  <si>
    <t xml:space="preserve">	Rejected</t>
  </si>
  <si>
    <t xml:space="preserve">	Integrated</t>
  </si>
  <si>
    <t>mean</t>
  </si>
  <si>
    <t xml:space="preserve">	Delta</t>
  </si>
  <si>
    <t>Value(permil)	QSA</t>
  </si>
  <si>
    <t>corrected</t>
  </si>
  <si>
    <t xml:space="preserve">Mean	</t>
  </si>
  <si>
    <t xml:space="preserve">	1.000000E+0</t>
  </si>
  <si>
    <t xml:space="preserve">	0.000000E+0</t>
  </si>
  <si>
    <t>RESULTS</t>
  </si>
  <si>
    <t>//////////////////////////////////////////////////////////////////////</t>
  </si>
  <si>
    <t>======================================================================</t>
  </si>
  <si>
    <t>Current</t>
  </si>
  <si>
    <t>START</t>
  </si>
  <si>
    <t>(A):</t>
  </si>
  <si>
    <t>END</t>
  </si>
  <si>
    <t>BEAM</t>
  </si>
  <si>
    <t>CENTERING</t>
  </si>
  <si>
    <t>========================================================</t>
  </si>
  <si>
    <t xml:space="preserve">	Selected</t>
  </si>
  <si>
    <t xml:space="preserve">	Scan-Range	resultX</t>
  </si>
  <si>
    <t xml:space="preserve">	resultY</t>
  </si>
  <si>
    <t>App</t>
  </si>
  <si>
    <t>(DT1)</t>
  </si>
  <si>
    <t xml:space="preserve">	yes</t>
  </si>
  <si>
    <t>Entrance</t>
  </si>
  <si>
    <t>Slits</t>
  </si>
  <si>
    <t>Contrast</t>
  </si>
  <si>
    <t>Apperture</t>
  </si>
  <si>
    <t>Option:</t>
  </si>
  <si>
    <t>CESIUM</t>
  </si>
  <si>
    <t>SOURCE</t>
  </si>
  <si>
    <t>==========	no</t>
  </si>
  <si>
    <t>RAW</t>
  </si>
  <si>
    <t>DATA:=======================================================================</t>
  </si>
  <si>
    <t>#block	#cycle</t>
  </si>
  <si>
    <t>0	0</t>
  </si>
  <si>
    <t xml:space="preserve">	4.408076E+4</t>
  </si>
  <si>
    <t>0	1</t>
  </si>
  <si>
    <t xml:space="preserve">	3.935545E+4</t>
  </si>
  <si>
    <t>0	2</t>
  </si>
  <si>
    <t xml:space="preserve">	4.313569E+4</t>
  </si>
  <si>
    <t>0	3</t>
  </si>
  <si>
    <t>1	0</t>
  </si>
  <si>
    <t>1	1</t>
  </si>
  <si>
    <t>1	2</t>
  </si>
  <si>
    <t xml:space="preserve">	4.219063E+4</t>
  </si>
  <si>
    <t>1	3</t>
  </si>
  <si>
    <t>2	0</t>
  </si>
  <si>
    <t>2	1</t>
  </si>
  <si>
    <t>2	2</t>
  </si>
  <si>
    <t>2	3</t>
  </si>
  <si>
    <t>3	0</t>
  </si>
  <si>
    <t>3	1</t>
  </si>
  <si>
    <t>3	2</t>
  </si>
  <si>
    <t>3	3</t>
  </si>
  <si>
    <t>4	0</t>
  </si>
  <si>
    <t>4	1</t>
  </si>
  <si>
    <t>4	2</t>
  </si>
  <si>
    <t>4	3</t>
  </si>
  <si>
    <t>INTENSITY</t>
  </si>
  <si>
    <t>DATA</t>
  </si>
  <si>
    <t>///////////////////////////////////////////////////////</t>
  </si>
  <si>
    <t>TIMING</t>
  </si>
  <si>
    <t>/////////////////////////////////////////////////////////////////</t>
  </si>
  <si>
    <t>18O/16O</t>
  </si>
  <si>
    <t>16O/Coeff</t>
  </si>
  <si>
    <t>18O/Coeff</t>
  </si>
  <si>
    <t>16O</t>
  </si>
  <si>
    <t>16O [L'2]</t>
  </si>
  <si>
    <t>17O</t>
  </si>
  <si>
    <t>17O [FC1]</t>
  </si>
  <si>
    <t>18O</t>
  </si>
  <si>
    <t>18O [H'2]</t>
  </si>
  <si>
    <t>d18O_300118_WM2_Udaipur@5</t>
  </si>
  <si>
    <t>FC</t>
  </si>
  <si>
    <t>1900-01-01, 13:32 (d18O_300118_WM2_Udaipur@5)</t>
  </si>
  <si>
    <t>yield</t>
  </si>
  <si>
    <t>% yield</t>
  </si>
  <si>
    <t>d18O</t>
  </si>
  <si>
    <t>2SD int</t>
  </si>
  <si>
    <t xml:space="preserve">	3.746532E+4</t>
  </si>
  <si>
    <t xml:space="preserve">	4.502582E+4</t>
  </si>
  <si>
    <t xml:space="preserve">	4.124557E+4</t>
  </si>
  <si>
    <t xml:space="preserve">	4.030051E+4</t>
  </si>
  <si>
    <t>d18O_300118_WM2_Udaipur@6</t>
  </si>
  <si>
    <t>d18O_300118_WM2_Udaipur@7</t>
  </si>
  <si>
    <t xml:space="preserve">	3.8E-8</t>
  </si>
  <si>
    <t xml:space="preserve">	3.652026E+4</t>
  </si>
  <si>
    <t>d18O_300118_WM2_Udaipur@8</t>
  </si>
  <si>
    <t>d18O_300118_WM2_KAW485@5</t>
  </si>
  <si>
    <t xml:space="preserve">	3.841038E+4</t>
  </si>
  <si>
    <t>d18O_300118_WM2_KAW485@6</t>
  </si>
  <si>
    <t>d18O_300118_WM2_KAW485@7</t>
  </si>
  <si>
    <t>d18O_300118_WM2_Udaipur@9</t>
  </si>
  <si>
    <t>d18O_300118_WM2_Nico@5</t>
  </si>
  <si>
    <t>d18O_300118_WM2_Nico@6</t>
  </si>
  <si>
    <t>d18O_300118_WM2_Nico@7</t>
  </si>
  <si>
    <t>d18O_300118_WM2_Udaipur@10</t>
  </si>
  <si>
    <t>d18O_300118_WM2_BW28@5</t>
  </si>
  <si>
    <t>d18O_300118_WM2_BW28@6</t>
  </si>
  <si>
    <t>d18O_300118_WM2_BW28@7</t>
  </si>
  <si>
    <t>d18O_300118_WM2_Udaipur@11</t>
  </si>
  <si>
    <t>d18O_300118_WM2_Andre@5</t>
  </si>
  <si>
    <t>d18O_300118_WM2_Andre@6</t>
  </si>
  <si>
    <t>d18O_300118_WM2_Andre@7</t>
  </si>
  <si>
    <t>d18O_300118_WM2_Udaipur@12</t>
  </si>
  <si>
    <t>d18O_300118_WM2_KAW485@8</t>
  </si>
  <si>
    <t>d18O_300118_WM2_KAW485@9</t>
  </si>
  <si>
    <t>d18O_300118_WM2_KAW485@10</t>
  </si>
  <si>
    <t>d18O_300118_WM2_Udaipur@13</t>
  </si>
  <si>
    <t>d18O_300118_WM2_Nico@8</t>
  </si>
  <si>
    <t>d18O_300118_WM2_Nico@9</t>
  </si>
  <si>
    <t>d18O_300118_WM2_Nico@10</t>
  </si>
  <si>
    <t>d18O_300118_WM2_Udaipur@14</t>
  </si>
  <si>
    <t>d18O_300118_WM2_BW28@8</t>
  </si>
  <si>
    <t>d18O_300118_WM2_BW28@9</t>
  </si>
  <si>
    <t>d18O_300118_WM2_BW28@10</t>
  </si>
  <si>
    <t>d18O_300118_WM2_Udaipur@15</t>
  </si>
  <si>
    <t>d18O_300118_WM2_Andre@8</t>
  </si>
  <si>
    <t>d18O_300118_WM2_Andre@9</t>
  </si>
  <si>
    <t>d18O_300118_WM2_Andre@10</t>
  </si>
  <si>
    <t>d18O_300118_WM2_Udaipur@16</t>
  </si>
  <si>
    <t>d18O_300118_WM2_KAW485@11</t>
  </si>
  <si>
    <t>d18O_300118_WM2_KAW485@12</t>
  </si>
  <si>
    <t>d18O_300118_WM2_KAW485@13</t>
  </si>
  <si>
    <t>d18O_300118_WM2_Udaipur@17</t>
  </si>
  <si>
    <t>d18O_300118_WM2_Nico@11</t>
  </si>
  <si>
    <t>d18O_300118_WM2_Nico@12</t>
  </si>
  <si>
    <t>d18O_300118_WM2_Nico@13</t>
  </si>
  <si>
    <t>d18O_300118_WM2_Udaipur@18</t>
  </si>
  <si>
    <t>d18O_300118_WM2_BW28@11</t>
  </si>
  <si>
    <t>d18O_300118_WM2_BW28@12</t>
  </si>
  <si>
    <t>d18O_300118_WM2_BW28@13</t>
  </si>
  <si>
    <t>d18O_300118_WM2_Udaipur@19</t>
  </si>
  <si>
    <t>d18O_300118_WM2_Andre@11</t>
  </si>
  <si>
    <t>d18O_300118_WM2_Andre@12</t>
  </si>
  <si>
    <t>d18O_300118_WM2_Andre@13</t>
  </si>
  <si>
    <t>d18O_300118_WM2_Udaipur@20</t>
  </si>
  <si>
    <t>d18O_300118_WM2_KAW485@14</t>
  </si>
  <si>
    <t>d18O_300118_WM2_KAW485@15</t>
  </si>
  <si>
    <t>d18O_300118_WM2_KAW485@16</t>
  </si>
  <si>
    <t>d18O_300118_WM2_Udaipur@21</t>
  </si>
  <si>
    <t>d18O_300118_WM2_Nico_2@1</t>
  </si>
  <si>
    <t>d18O_300118_WM2_Nico_2@2</t>
  </si>
  <si>
    <t>d18O_300118_WM2_Nico_2@3</t>
  </si>
  <si>
    <t>d18O_300118_WM2_Udaipur@22</t>
  </si>
  <si>
    <t>d18O_300118_WM2_BW28@14</t>
  </si>
  <si>
    <t>d18O_300118_WM2_BW28@15</t>
  </si>
  <si>
    <t>d18O_300118_WM2_BW28@16</t>
  </si>
  <si>
    <t>d18O_300118_WM2_Udaipur@23</t>
  </si>
  <si>
    <t>d18O_300118_WM2_Andre@14</t>
  </si>
  <si>
    <t>d18O_300118_WM2_Andre@15</t>
  </si>
  <si>
    <t>d18O_300118_WM2_Andre@16</t>
  </si>
  <si>
    <t>d18O_300118_WM2_Udaipur@24</t>
  </si>
  <si>
    <t>d18O_300118_WM2_KAW485_2@1</t>
  </si>
  <si>
    <t>d18O_300118_WM2_KAW485_2@2</t>
  </si>
  <si>
    <t>d18O_300118_WM2_KAW485_2@3</t>
  </si>
  <si>
    <t>d18O_300118_WM2_Udaipur@25</t>
  </si>
  <si>
    <t>d18O_300118_WM2_Nico_2@4</t>
  </si>
  <si>
    <t xml:space="preserve">	8.987009E-11	8.987009E-11	8.987009E-11	</t>
  </si>
  <si>
    <t>d18O_300118_WM2_Nico_2@5</t>
  </si>
  <si>
    <t>d18O_300118_WM2_Nico_2@6</t>
  </si>
  <si>
    <t>d18O_300118_WM2_Udaipur@26</t>
  </si>
  <si>
    <t>d18O_300118_WM2_BW28_2@1</t>
  </si>
  <si>
    <t>d18O_300118_WM2_BW28_2@2</t>
  </si>
  <si>
    <t xml:space="preserve">	8.957199E-11	8.957199E-11	8.957199E-11	</t>
  </si>
  <si>
    <t>d18O_300118_WM2_BW28_2@3</t>
  </si>
  <si>
    <t>POSITION:	-833	Y</t>
  </si>
  <si>
    <t>d18O_300118_WM2_Udaipur@27</t>
  </si>
  <si>
    <t>d18O_300118_WM2_Andre@17</t>
  </si>
  <si>
    <t xml:space="preserve">	2.040934E+6</t>
  </si>
  <si>
    <t>d18O_300118_WM2_Andre@18</t>
  </si>
  <si>
    <t xml:space="preserve">	2.036511E+6</t>
  </si>
  <si>
    <t xml:space="preserve">	2.037645E+6</t>
  </si>
  <si>
    <t>d18O_300118_WM2_Andre@19</t>
  </si>
  <si>
    <t>d18O_300118_WM2_Udaipur@28</t>
  </si>
  <si>
    <t>d18O_300118_WM2_KAW485_2@4</t>
  </si>
  <si>
    <t xml:space="preserve">	9.6E-9</t>
  </si>
  <si>
    <t>d18O_300118_WM2_KAW485_2@5</t>
  </si>
  <si>
    <t>d18O_300118_WM2_KAW485_2@6</t>
  </si>
  <si>
    <t>d18O_300118_WM2_Udaipur@29</t>
  </si>
  <si>
    <t>d18O_300118_WM2_Nico_2@7</t>
  </si>
  <si>
    <t>d18O_300118_WM2_Nico_2@8</t>
  </si>
  <si>
    <t>d18O_300118_WM2_Nico_2@9</t>
  </si>
  <si>
    <t xml:space="preserve">	2.034470E+6</t>
  </si>
  <si>
    <t>d18O_300118_WM2_Udaipur@30</t>
  </si>
  <si>
    <t>d18O_300118_WM2_BW28_2@4</t>
  </si>
  <si>
    <t>d18O_300118_WM2_BW28_2@5</t>
  </si>
  <si>
    <t>d18O_300118_WM2_BW28_2@6</t>
  </si>
  <si>
    <t>d18O_300118_WM2_Udaipur@31</t>
  </si>
  <si>
    <t xml:space="preserve">	2.020861E+6</t>
  </si>
  <si>
    <t>d18O_300118_WM2_Andre@20</t>
  </si>
  <si>
    <t xml:space="preserve">	2.022108E+6</t>
  </si>
  <si>
    <t>d18O_300118_WM2_Andre@21</t>
  </si>
  <si>
    <t>d18O_300118_WM2_Andre@22</t>
  </si>
  <si>
    <t>d18O_300118_WM2_Udaipur@32</t>
  </si>
  <si>
    <t>d18O_300118_WM2_Udaipur@33</t>
  </si>
  <si>
    <t xml:space="preserve">	19:59</t>
  </si>
  <si>
    <t>luisier\d18O_300118_WM2_IMF\d18O_300118_WM2_Udaipur@34.ais</t>
  </si>
  <si>
    <t>POSITION:	3397</t>
  </si>
  <si>
    <t>R0	2.026880E-3</t>
  </si>
  <si>
    <t xml:space="preserve">	1.386891E-6</t>
  </si>
  <si>
    <t xml:space="preserve">	1.569775E-2</t>
  </si>
  <si>
    <t xml:space="preserve">	7.052439E-3</t>
  </si>
  <si>
    <t xml:space="preserve">	2.027120E-3</t>
  </si>
  <si>
    <t>R1	9.962370E+8</t>
  </si>
  <si>
    <t xml:space="preserve">	3.587984E+6</t>
  </si>
  <si>
    <t xml:space="preserve">	8.053281E-2</t>
  </si>
  <si>
    <t xml:space="preserve">	3.182961E-4</t>
  </si>
  <si>
    <t xml:space="preserve">	9.962370E+8</t>
  </si>
  <si>
    <t>R2	2.019492E+6</t>
  </si>
  <si>
    <t xml:space="preserve">	7.264266E+3</t>
  </si>
  <si>
    <t xml:space="preserve">	8.043306E-2</t>
  </si>
  <si>
    <t xml:space="preserve">	7.045252E-3</t>
  </si>
  <si>
    <t xml:space="preserve">	2.019492E+6</t>
  </si>
  <si>
    <t xml:space="preserve">		1.440335E-9</t>
  </si>
  <si>
    <t xml:space="preserve">		1.441274E-9</t>
  </si>
  <si>
    <t xml:space="preserve">	9.889906E+8</t>
  </si>
  <si>
    <t xml:space="preserve">	2.019273E+6</t>
  </si>
  <si>
    <t xml:space="preserve">	9.903753E+8</t>
  </si>
  <si>
    <t xml:space="preserve">	9.904694E+8</t>
  </si>
  <si>
    <t xml:space="preserve">	9.907654E+8</t>
  </si>
  <si>
    <t xml:space="preserve">	2.020974E+6</t>
  </si>
  <si>
    <t xml:space="preserve">	9.919823E+8</t>
  </si>
  <si>
    <t xml:space="preserve">	2.024036E+6</t>
  </si>
  <si>
    <t xml:space="preserve">	9.925255E+8</t>
  </si>
  <si>
    <t xml:space="preserve">	2.025284E+6</t>
  </si>
  <si>
    <t xml:space="preserve">	9.927410E+8</t>
  </si>
  <si>
    <t xml:space="preserve">	2.027552E+6</t>
  </si>
  <si>
    <t xml:space="preserve">	9.933692E+8</t>
  </si>
  <si>
    <t xml:space="preserve">	2.028572E+6</t>
  </si>
  <si>
    <t xml:space="preserve">	9.943151E+8</t>
  </si>
  <si>
    <t xml:space="preserve">	2.026758E+6</t>
  </si>
  <si>
    <t xml:space="preserve">	9.944081E+8</t>
  </si>
  <si>
    <t xml:space="preserve">	2.032315E+6</t>
  </si>
  <si>
    <t xml:space="preserve">	9.945101E+8</t>
  </si>
  <si>
    <t xml:space="preserve">	2.029366E+6</t>
  </si>
  <si>
    <t xml:space="preserve">	9.959493E+8</t>
  </si>
  <si>
    <t xml:space="preserve">	2.037418E+6</t>
  </si>
  <si>
    <t xml:space="preserve">	9.966274E+8</t>
  </si>
  <si>
    <t xml:space="preserve">	9.972262E+8</t>
  </si>
  <si>
    <t xml:space="preserve">	2.036964E+6</t>
  </si>
  <si>
    <t xml:space="preserve">	9.986495E+8</t>
  </si>
  <si>
    <t xml:space="preserve">	2.038099E+6</t>
  </si>
  <si>
    <t xml:space="preserve">	9.982514E+8</t>
  </si>
  <si>
    <t xml:space="preserve">	9.989636E+8</t>
  </si>
  <si>
    <t xml:space="preserve">	2.039913E+6</t>
  </si>
  <si>
    <t xml:space="preserve">	9.995965E+8</t>
  </si>
  <si>
    <t xml:space="preserve">	9.998947E+8</t>
  </si>
  <si>
    <t xml:space="preserve">	2.039573E+6</t>
  </si>
  <si>
    <t xml:space="preserve">	1.000506E+9</t>
  </si>
  <si>
    <t xml:space="preserve">	8.991521E-11	8.991521E-11	8.991521E-11	</t>
  </si>
  <si>
    <t xml:space="preserve">	8.932545E-11	8.932545E-11	8.932545E-11	</t>
  </si>
  <si>
    <t xml:space="preserve">	8.944953E-11	8.944953E-11	8.944953E-11	</t>
  </si>
  <si>
    <t xml:space="preserve">	8.932062E-11	8.932062E-11	8.932062E-11	</t>
  </si>
  <si>
    <t xml:space="preserve">	8.907408E-11	8.907408E-11	8.907408E-11	</t>
  </si>
  <si>
    <t xml:space="preserve">	8.953815E-11	8.953815E-11	8.953815E-11	</t>
  </si>
  <si>
    <t xml:space="preserve">	8.911114E-11	8.911114E-11	8.911114E-11	</t>
  </si>
  <si>
    <t xml:space="preserve">	8.941408E-11	8.941408E-11	8.941408E-11	</t>
  </si>
  <si>
    <t xml:space="preserve">	8.973957E-11	8.973957E-11	8.973957E-11	</t>
  </si>
  <si>
    <t xml:space="preserve">	8.918849E-11	8.918849E-11	8.918849E-11	</t>
  </si>
  <si>
    <t xml:space="preserve">	8.958166E-11	8.958166E-11	8.958166E-11	</t>
  </si>
  <si>
    <t xml:space="preserve">	8.995227E-11	8.995227E-11	8.995227E-11	</t>
  </si>
  <si>
    <t xml:space="preserve">	8.933834E-11	8.933834E-11	8.933834E-11	</t>
  </si>
  <si>
    <t xml:space="preserve">	8.988620E-11	8.988620E-11	8.988620E-11	</t>
  </si>
  <si>
    <t xml:space="preserve">	8.973635E-11	8.973635E-11	8.973635E-11	</t>
  </si>
  <si>
    <t xml:space="preserve">	8.939958E-11	8.939958E-11	8.939958E-11	</t>
  </si>
  <si>
    <t xml:space="preserve">	8.983303E-11	8.983303E-11	8.983303E-11	</t>
  </si>
  <si>
    <t xml:space="preserve">	9.004734E-11	9.004734E-11	9.004734E-11	</t>
  </si>
  <si>
    <t xml:space="preserve">	1.232770E+2</t>
  </si>
  <si>
    <t xml:space="preserve">	1.284000E+2</t>
  </si>
  <si>
    <t xml:space="preserve">	1.334520E+2</t>
  </si>
  <si>
    <t xml:space="preserve">	1.385950E+2</t>
  </si>
  <si>
    <t xml:space="preserve">	1.436890E+2</t>
  </si>
  <si>
    <t xml:space="preserve">	1.488170E+2</t>
  </si>
  <si>
    <t xml:space="preserve">	1.539460E+2</t>
  </si>
  <si>
    <t xml:space="preserve">	1.590310E+2</t>
  </si>
  <si>
    <t xml:space="preserve">	1.640790E+2</t>
  </si>
  <si>
    <t xml:space="preserve">	1.692350E+2</t>
  </si>
  <si>
    <t xml:space="preserve">	1.743550E+2</t>
  </si>
  <si>
    <t xml:space="preserve">	1.794440E+2</t>
  </si>
  <si>
    <t xml:space="preserve">	1.844920E+2</t>
  </si>
  <si>
    <t xml:space="preserve">	1.895370E+2</t>
  </si>
  <si>
    <t xml:space="preserve">	1.946460E+2</t>
  </si>
  <si>
    <t xml:space="preserve">	1.997680E+2</t>
  </si>
  <si>
    <t xml:space="preserve">	2.048850E+2</t>
  </si>
  <si>
    <t xml:space="preserve">	2.100180E+2</t>
  </si>
  <si>
    <t xml:space="preserve">	2.151420E+2</t>
  </si>
  <si>
    <t xml:space="preserve">	2.202580E+2</t>
  </si>
  <si>
    <t>d18O_300118_WM2_Udaipur@34</t>
  </si>
  <si>
    <t>1900-01-01, 19:59 (d18O_300118_WM2_Udaipur@34)</t>
  </si>
  <si>
    <t>d18O_300118_WM2_UNIL_WM5@5</t>
  </si>
  <si>
    <t>d18O_300118_WM2_UNIL_WM5@6</t>
  </si>
  <si>
    <t>d18O_300118_WM2_UNIL_WM5@7</t>
  </si>
  <si>
    <t>d18O_300118_WM2_UNIL_WM5@8</t>
  </si>
  <si>
    <t>d18O_300118_WM2_UNIL_WM5@9</t>
  </si>
  <si>
    <t>d18O_300118_WM2_UNIL_WM5@10</t>
  </si>
  <si>
    <t>d18O_300118_WM2_UNIL_WM5@11</t>
  </si>
  <si>
    <t>d18O_300118_WM2_UNIL_WM5@12</t>
  </si>
  <si>
    <t>d18O_300118_WM2_UNIL_WM5@13</t>
  </si>
  <si>
    <t>d18O_300118_WM2_UNIL_WM5@14</t>
  </si>
  <si>
    <t>d18O_300118_WM2_UNIL_WM5@15</t>
  </si>
  <si>
    <t>d18O_300118_WM2_UNIL_WM5@16</t>
  </si>
  <si>
    <t>d18O_300118_WM2_UNIL_WM5@17</t>
  </si>
  <si>
    <t>d18O_300118_WM2_UNIL_WM5@18</t>
  </si>
  <si>
    <t>d18O_300118_WM2_UNIL_WM5@19</t>
  </si>
  <si>
    <t>d18O_300118_WM2_UNIL_WM5@20</t>
  </si>
  <si>
    <t>d18O_300118_WM2_UNIL_WM5@21</t>
  </si>
  <si>
    <t>d18O_300118_WM2_UNIL_WM5@22</t>
  </si>
  <si>
    <t>d18O_300118_WM2_UNIL_WM5@23</t>
  </si>
  <si>
    <t>d18O_300118_WM2_UNIL_WM5@24</t>
  </si>
  <si>
    <t>d18O_300118_WM2_UNIL_WM5@25</t>
  </si>
  <si>
    <t>d18O_300118_WM2_UNIL_WM5@26</t>
  </si>
  <si>
    <t>d18O_300118_WM2_UNIL_WM5@27</t>
  </si>
  <si>
    <t>d18O_300118_WM2_UNIL_WM5@28</t>
  </si>
  <si>
    <t>d18O_300118_WM2_UNIL_WM5@29</t>
  </si>
  <si>
    <t>d18O_300118_WM2_UNIL_WM5@30</t>
  </si>
  <si>
    <t>d18O_300118_WM2_UNIL_WM5@31</t>
  </si>
  <si>
    <t>d18O_300118_WM2_UNIL_WM5@34</t>
  </si>
  <si>
    <t>d18O_300118_WM2_UNIL_WM3@5</t>
  </si>
  <si>
    <t>d18O_300118_WM2_UNIL_WM3@6</t>
  </si>
  <si>
    <t>d18O_300118_WM2_UNIL_WM3@7</t>
  </si>
  <si>
    <t>d18O_300118_WM2_UNIL_WM3@8</t>
  </si>
  <si>
    <t>d18O_300118_WM2_UNIL_WM3@9</t>
  </si>
  <si>
    <t>d18O_300118_WM2_UNIL_WM3@10</t>
  </si>
  <si>
    <t>d18O_300118_WM2_UNIL_WM3@11</t>
  </si>
  <si>
    <t>d18O_300118_WM2_UNIL_WM3@12</t>
  </si>
  <si>
    <t>d18O_300118_WM2_UNIL_WM3@13</t>
  </si>
  <si>
    <t>d18O_300118_WM2_UNIL_WM3@14</t>
  </si>
  <si>
    <t>d18O_300118_WM2_UNIL_WM3@15</t>
  </si>
  <si>
    <t>d18O_300118_WM2_UNIL_WM3@16</t>
  </si>
  <si>
    <t>d18O_300118_WM2_UNIL_WM3_2@1</t>
  </si>
  <si>
    <t>d18O_300118_WM2_UNIL_WM3_2@2</t>
  </si>
  <si>
    <t>d18O_300118_WM2_UNIL_WM3_2@3</t>
  </si>
  <si>
    <t>d18O_300118_WM2_UNIL_WM3_2@4</t>
  </si>
  <si>
    <t>d18O_300118_WM2_UNIL_WM3_2@5</t>
  </si>
  <si>
    <t>d18O_300118_WM2_UNIL_WM3_2@6</t>
  </si>
  <si>
    <t>d18O_300118_WM2_UNIL_WM2@5</t>
  </si>
  <si>
    <t>d18O_300118_WM2_UNIL_WM2@6</t>
  </si>
  <si>
    <t>d18O_300118_WM2_UNIL_WM2@7</t>
  </si>
  <si>
    <t>d18O_300118_WM2_UNIL_WM2@8</t>
  </si>
  <si>
    <t>d18O_300118_WM2_UNIL_WM2@9</t>
  </si>
  <si>
    <t>d18O_300118_WM2_UNIL_WM2@10</t>
  </si>
  <si>
    <t>d18O_300118_WM2_UNIL_WM2@11</t>
  </si>
  <si>
    <t>d18O_300118_WM2_UNIL_WM2@12</t>
  </si>
  <si>
    <t>d18O_300118_WM2_UNIL_WM2@13</t>
  </si>
  <si>
    <t>d18O_300118_WM2_UNIL_WM2_2@1</t>
  </si>
  <si>
    <t>d18O_300118_WM2_UNIL_WM2_2@2</t>
  </si>
  <si>
    <t>d18O_300118_WM2_UNIL_WM2_2@3</t>
  </si>
  <si>
    <t>d18O_300118_WM2_UNIL_WM2_2@4</t>
  </si>
  <si>
    <t>d18O_300118_WM2_UNIL_WM2_2@5</t>
  </si>
  <si>
    <t>d18O_300118_WM2_UNIL_WM2_2@6</t>
  </si>
  <si>
    <t>d18O_300118_WM2_UNIL_WM2_2@7</t>
  </si>
  <si>
    <t>d18O_300118_WM2_UNIL_WM2_2@8</t>
  </si>
  <si>
    <t>d18O_300118_WM2_UNIL_WM2_2@9</t>
  </si>
  <si>
    <t>d18O_300118_WM2_UNIL_WM4@5</t>
  </si>
  <si>
    <t>d18O_300118_WM2_UNIL_WM4@6</t>
  </si>
  <si>
    <t>d18O_300118_WM2_UNIL_WM4@7</t>
  </si>
  <si>
    <t>d18O_300118_WM2_UNIL_WM4@8</t>
  </si>
  <si>
    <t>d18O_300118_WM2_UNIL_WM4@9</t>
  </si>
  <si>
    <t>d18O_300118_WM2_UNIL_WM4@10</t>
  </si>
  <si>
    <t>d18O_300118_WM2_UNIL_WM4@11</t>
  </si>
  <si>
    <t>d18O_300118_WM2_UNIL_WM4@12</t>
  </si>
  <si>
    <t>d18O_300118_WM2_UNIL_WM4@13</t>
  </si>
  <si>
    <t>d18O_300118_WM2_UNIL_WM4@14</t>
  </si>
  <si>
    <t>d18O_300118_WM2_UNIL_WM4@15</t>
  </si>
  <si>
    <t>d18O_300118_WM2_UNIL_WM4@16</t>
  </si>
  <si>
    <t>d18O_300118_WM2_UNIL_WM4_2@1</t>
  </si>
  <si>
    <t>d18O_300118_WM2_UNIL_WM4_2@2</t>
  </si>
  <si>
    <t>d18O_300118_WM2_UNIL_WM4_2@3</t>
  </si>
  <si>
    <t>d18O_300118_WM2_UNIL_WM4_2@4</t>
  </si>
  <si>
    <t>d18O_300118_WM2_UNIL_WM4_2@5</t>
  </si>
  <si>
    <t>d18O_300118_WM2_UNIL_WM4_2@6</t>
  </si>
  <si>
    <t>d18O_300118_WM2_UNIL_WM1@5</t>
  </si>
  <si>
    <t>d18O_300118_WM2_UNIL_WM1@6</t>
  </si>
  <si>
    <t>d18O_300118_WM2_UNIL_WM1@7</t>
  </si>
  <si>
    <t>d18O_300118_WM2_UNIL_WM1@8</t>
  </si>
  <si>
    <t>d18O_300118_WM2_UNIL_WM1@9</t>
  </si>
  <si>
    <t>d18O_300118_WM2_UNIL_WM1@10</t>
  </si>
  <si>
    <t>d18O_300118_WM2_UNIL_WM1@11</t>
  </si>
  <si>
    <t>d18O_300118_WM2_UNIL_WM1@12</t>
  </si>
  <si>
    <t>d18O_300118_WM2_UNIL_WM1@13</t>
  </si>
  <si>
    <t>d18O_300118_WM2_UNIL_WM1@14</t>
  </si>
  <si>
    <t>d18O_300118_WM2_UNIL_WM1@15</t>
  </si>
  <si>
    <t>d18O_300118_WM2_UNIL_WM1@16</t>
  </si>
  <si>
    <t>d18O_300118_WM2_UNIL_WM1@17</t>
  </si>
  <si>
    <t>d18O_300118_WM2_UNIL_WM1@18</t>
  </si>
  <si>
    <t>d18O_300118_WM2_UNIL_WM1@19</t>
  </si>
  <si>
    <t>d18O_300118_WM2_UNIL_WM1@20</t>
  </si>
  <si>
    <t>d18O_300118_WM2_UNIL_WM1@21</t>
  </si>
  <si>
    <t>d18O_300118_WM2_UNIL_WM1@22</t>
  </si>
  <si>
    <t>Current (nA)</t>
  </si>
  <si>
    <t>Name</t>
  </si>
  <si>
    <t>American Mineralogist: May 2022 Online Materials AM-22-57523  (use tabs to navigate to other tables)</t>
  </si>
  <si>
    <t>LUISIER ET AL.: SIMS 18O/16O MEASUREMENTS OF WHITE MICA IN THE MONTE 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</si>
</sst>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E+00"/>
    <numFmt numFmtId="165" formatCode="0.00000000"/>
    <numFmt numFmtId="166" formatCode="0.000000000"/>
    <numFmt numFmtId="167" formatCode="0.0000000000"/>
    <numFmt numFmtId="168" formatCode="0.000000"/>
    <numFmt numFmtId="169" formatCode="0.0000"/>
    <numFmt numFmtId="170" formatCode="0.000"/>
    <numFmt numFmtId="171" formatCode="0.0"/>
    <numFmt numFmtId="172" formatCode="yyyy\-mm\-dd;@"/>
  </numFmts>
  <fonts count="50" x14ac:knownFonts="1">
    <font>
      <sz val="10"/>
      <name val="Arial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i/>
      <sz val="10"/>
      <name val="Arial"/>
      <family val="2"/>
    </font>
    <font>
      <sz val="10"/>
      <color indexed="12"/>
      <name val="Arial"/>
      <family val="2"/>
    </font>
    <font>
      <sz val="8"/>
      <name val="Tahoma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6"/>
      <color indexed="10"/>
      <name val="Arial"/>
      <family val="2"/>
    </font>
    <font>
      <b/>
      <i/>
      <sz val="10"/>
      <name val="Arial"/>
      <family val="2"/>
    </font>
    <font>
      <b/>
      <sz val="10"/>
      <color indexed="10"/>
      <name val="Symbol"/>
      <family val="1"/>
      <charset val="2"/>
    </font>
    <font>
      <b/>
      <sz val="10"/>
      <color indexed="56"/>
      <name val="Arial"/>
      <family val="2"/>
    </font>
    <font>
      <b/>
      <sz val="10"/>
      <color indexed="14"/>
      <name val="Arial"/>
      <family val="2"/>
    </font>
    <font>
      <b/>
      <i/>
      <sz val="10"/>
      <color indexed="12"/>
      <name val="Arial"/>
      <family val="2"/>
    </font>
    <font>
      <b/>
      <i/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21"/>
      <name val="Arial"/>
      <family val="2"/>
    </font>
    <font>
      <sz val="10"/>
      <color indexed="10"/>
      <name val="Arial"/>
      <family val="2"/>
    </font>
    <font>
      <b/>
      <vertAlign val="superscript"/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18"/>
      <name val="Symbol"/>
      <family val="1"/>
      <charset val="2"/>
    </font>
    <font>
      <b/>
      <vertAlign val="subscript"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color indexed="10"/>
      <name val="Arial"/>
      <family val="2"/>
    </font>
    <font>
      <sz val="10"/>
      <color indexed="8"/>
      <name val="Arial"/>
      <family val="2"/>
    </font>
    <font>
      <i/>
      <sz val="10"/>
      <color indexed="10"/>
      <name val="Arial"/>
      <family val="2"/>
    </font>
    <font>
      <sz val="10"/>
      <color indexed="56"/>
      <name val="Arial"/>
      <family val="2"/>
    </font>
    <font>
      <b/>
      <sz val="10"/>
      <name val="Calibri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1"/>
      <name val="Arial"/>
      <family val="2"/>
    </font>
    <font>
      <b/>
      <sz val="10"/>
      <color rgb="FF4600A5"/>
      <name val="Arial"/>
      <family val="2"/>
    </font>
    <font>
      <b/>
      <sz val="10"/>
      <color rgb="FFF20884"/>
      <name val="Arial"/>
      <family val="2"/>
    </font>
    <font>
      <b/>
      <sz val="12"/>
      <color rgb="FF0000D4"/>
      <name val="Arial"/>
      <family val="2"/>
    </font>
    <font>
      <sz val="10"/>
      <color rgb="FF000000"/>
      <name val="Arial"/>
      <family val="2"/>
    </font>
    <font>
      <b/>
      <sz val="10"/>
      <color rgb="FF0000D4"/>
      <name val="Arial"/>
      <family val="2"/>
    </font>
    <font>
      <b/>
      <sz val="10"/>
      <color rgb="FFDD0806"/>
      <name val="Arial"/>
      <family val="2"/>
    </font>
    <font>
      <b/>
      <sz val="10"/>
      <color rgb="FF008080"/>
      <name val="Arial"/>
      <family val="2"/>
    </font>
    <font>
      <b/>
      <sz val="10"/>
      <color rgb="FF666699"/>
      <name val="Arial"/>
      <family val="2"/>
    </font>
    <font>
      <i/>
      <sz val="10"/>
      <color rgb="FF0000D4"/>
      <name val="Arial"/>
      <family val="2"/>
    </font>
    <font>
      <b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Fill="1"/>
    <xf numFmtId="0" fontId="2" fillId="0" borderId="0" xfId="0" applyFont="1"/>
    <xf numFmtId="0" fontId="4" fillId="2" borderId="1" xfId="0" applyFont="1" applyFill="1" applyBorder="1" applyAlignment="1" applyProtection="1">
      <alignment horizontal="left"/>
    </xf>
    <xf numFmtId="0" fontId="4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7" fillId="2" borderId="2" xfId="0" applyFont="1" applyFill="1" applyBorder="1" applyProtection="1"/>
    <xf numFmtId="11" fontId="0" fillId="0" borderId="0" xfId="0" applyNumberFormat="1"/>
    <xf numFmtId="0" fontId="4" fillId="0" borderId="0" xfId="0" applyFont="1"/>
    <xf numFmtId="0" fontId="0" fillId="0" borderId="0" xfId="0" applyProtection="1">
      <protection locked="0"/>
    </xf>
    <xf numFmtId="0" fontId="9" fillId="0" borderId="0" xfId="0" applyFont="1"/>
    <xf numFmtId="166" fontId="0" fillId="0" borderId="0" xfId="0" applyNumberFormat="1"/>
    <xf numFmtId="0" fontId="0" fillId="0" borderId="0" xfId="0" applyNumberFormat="1"/>
    <xf numFmtId="165" fontId="0" fillId="0" borderId="0" xfId="0" applyNumberFormat="1"/>
    <xf numFmtId="0" fontId="10" fillId="2" borderId="1" xfId="0" applyFont="1" applyFill="1" applyBorder="1" applyAlignment="1" applyProtection="1">
      <alignment horizontal="center"/>
    </xf>
    <xf numFmtId="0" fontId="10" fillId="2" borderId="2" xfId="0" applyFont="1" applyFill="1" applyBorder="1" applyAlignment="1" applyProtection="1">
      <alignment horizontal="center"/>
    </xf>
    <xf numFmtId="0" fontId="11" fillId="3" borderId="3" xfId="0" applyFont="1" applyFill="1" applyBorder="1"/>
    <xf numFmtId="0" fontId="11" fillId="3" borderId="4" xfId="0" applyFont="1" applyFill="1" applyBorder="1"/>
    <xf numFmtId="0" fontId="12" fillId="2" borderId="2" xfId="0" applyFont="1" applyFill="1" applyBorder="1" applyAlignment="1" applyProtection="1">
      <alignment horizontal="center"/>
    </xf>
    <xf numFmtId="0" fontId="0" fillId="0" borderId="0" xfId="0" applyAlignment="1">
      <alignment horizontal="left"/>
    </xf>
    <xf numFmtId="0" fontId="14" fillId="0" borderId="0" xfId="0" applyFont="1"/>
    <xf numFmtId="0" fontId="1" fillId="2" borderId="2" xfId="0" applyFont="1" applyFill="1" applyBorder="1" applyProtection="1"/>
    <xf numFmtId="0" fontId="15" fillId="2" borderId="2" xfId="0" applyFont="1" applyFill="1" applyBorder="1" applyProtection="1"/>
    <xf numFmtId="0" fontId="0" fillId="0" borderId="0" xfId="0" applyAlignment="1">
      <alignment horizontal="right"/>
    </xf>
    <xf numFmtId="0" fontId="7" fillId="0" borderId="0" xfId="0" applyFont="1"/>
    <xf numFmtId="0" fontId="17" fillId="2" borderId="2" xfId="0" applyFont="1" applyFill="1" applyBorder="1" applyAlignment="1" applyProtection="1">
      <alignment horizontal="center"/>
    </xf>
    <xf numFmtId="0" fontId="3" fillId="0" borderId="0" xfId="0" applyFont="1"/>
    <xf numFmtId="0" fontId="10" fillId="0" borderId="0" xfId="0" applyFont="1"/>
    <xf numFmtId="1" fontId="0" fillId="0" borderId="0" xfId="0" applyNumberFormat="1"/>
    <xf numFmtId="0" fontId="12" fillId="0" borderId="0" xfId="0" applyFont="1"/>
    <xf numFmtId="0" fontId="4" fillId="2" borderId="1" xfId="0" applyFont="1" applyFill="1" applyBorder="1" applyAlignment="1" applyProtection="1">
      <alignment horizontal="right"/>
    </xf>
    <xf numFmtId="0" fontId="12" fillId="2" borderId="2" xfId="0" applyFont="1" applyFill="1" applyBorder="1" applyAlignment="1" applyProtection="1">
      <alignment horizontal="right"/>
    </xf>
    <xf numFmtId="49" fontId="0" fillId="0" borderId="0" xfId="0" applyNumberFormat="1"/>
    <xf numFmtId="0" fontId="10" fillId="2" borderId="2" xfId="0" applyFont="1" applyFill="1" applyBorder="1" applyAlignment="1" applyProtection="1">
      <alignment horizontal="left"/>
    </xf>
    <xf numFmtId="0" fontId="10" fillId="0" borderId="0" xfId="0" applyFont="1" applyAlignment="1">
      <alignment horizontal="right"/>
    </xf>
    <xf numFmtId="49" fontId="10" fillId="0" borderId="0" xfId="0" applyNumberFormat="1" applyFont="1"/>
    <xf numFmtId="0" fontId="19" fillId="0" borderId="0" xfId="0" applyFont="1" applyAlignment="1">
      <alignment horizontal="left"/>
    </xf>
    <xf numFmtId="2" fontId="0" fillId="0" borderId="0" xfId="0" applyNumberFormat="1"/>
    <xf numFmtId="0" fontId="19" fillId="0" borderId="0" xfId="0" applyFont="1"/>
    <xf numFmtId="14" fontId="0" fillId="0" borderId="0" xfId="0" applyNumberFormat="1"/>
    <xf numFmtId="20" fontId="0" fillId="0" borderId="0" xfId="0" applyNumberFormat="1"/>
    <xf numFmtId="18" fontId="0" fillId="0" borderId="0" xfId="0" applyNumberFormat="1"/>
    <xf numFmtId="0" fontId="22" fillId="5" borderId="1" xfId="0" applyFont="1" applyFill="1" applyBorder="1" applyProtection="1"/>
    <xf numFmtId="0" fontId="24" fillId="5" borderId="1" xfId="0" applyFont="1" applyFill="1" applyBorder="1" applyAlignment="1" applyProtection="1">
      <alignment horizontal="center"/>
    </xf>
    <xf numFmtId="0" fontId="27" fillId="5" borderId="2" xfId="0" applyFont="1" applyFill="1" applyBorder="1" applyProtection="1"/>
    <xf numFmtId="0" fontId="15" fillId="0" borderId="0" xfId="0" applyFont="1"/>
    <xf numFmtId="0" fontId="2" fillId="5" borderId="1" xfId="0" applyFont="1" applyFill="1" applyBorder="1" applyProtection="1"/>
    <xf numFmtId="0" fontId="28" fillId="5" borderId="1" xfId="0" applyFont="1" applyFill="1" applyBorder="1" applyAlignment="1" applyProtection="1">
      <alignment horizontal="center"/>
    </xf>
    <xf numFmtId="0" fontId="21" fillId="5" borderId="2" xfId="0" applyFont="1" applyFill="1" applyBorder="1" applyProtection="1"/>
    <xf numFmtId="0" fontId="20" fillId="2" borderId="2" xfId="0" applyFont="1" applyFill="1" applyBorder="1" applyProtection="1"/>
    <xf numFmtId="0" fontId="30" fillId="0" borderId="0" xfId="0" applyFont="1"/>
    <xf numFmtId="0" fontId="30" fillId="0" borderId="0" xfId="0" applyFont="1" applyAlignment="1">
      <alignment horizontal="right"/>
    </xf>
    <xf numFmtId="0" fontId="4" fillId="2" borderId="0" xfId="0" applyFont="1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31" fillId="0" borderId="0" xfId="0" applyFont="1"/>
    <xf numFmtId="167" fontId="0" fillId="0" borderId="0" xfId="0" applyNumberFormat="1"/>
    <xf numFmtId="11" fontId="1" fillId="4" borderId="0" xfId="0" applyNumberFormat="1" applyFont="1" applyFill="1"/>
    <xf numFmtId="170" fontId="0" fillId="0" borderId="0" xfId="0" applyNumberFormat="1"/>
    <xf numFmtId="11" fontId="2" fillId="6" borderId="0" xfId="0" applyNumberFormat="1" applyFont="1" applyFill="1"/>
    <xf numFmtId="0" fontId="10" fillId="2" borderId="1" xfId="0" applyFont="1" applyFill="1" applyBorder="1" applyAlignment="1" applyProtection="1">
      <alignment horizontal="left"/>
    </xf>
    <xf numFmtId="0" fontId="2" fillId="2" borderId="1" xfId="0" applyFont="1" applyFill="1" applyBorder="1" applyAlignment="1" applyProtection="1">
      <alignment horizontal="left"/>
    </xf>
    <xf numFmtId="0" fontId="21" fillId="0" borderId="0" xfId="0" applyFont="1"/>
    <xf numFmtId="0" fontId="32" fillId="0" borderId="0" xfId="0" applyFont="1"/>
    <xf numFmtId="168" fontId="32" fillId="0" borderId="0" xfId="0" applyNumberFormat="1" applyFont="1"/>
    <xf numFmtId="168" fontId="21" fillId="0" borderId="0" xfId="0" applyNumberFormat="1" applyFont="1"/>
    <xf numFmtId="0" fontId="0" fillId="2" borderId="2" xfId="0" applyFill="1" applyBorder="1" applyAlignment="1" applyProtection="1">
      <alignment horizontal="left"/>
    </xf>
    <xf numFmtId="0" fontId="36" fillId="0" borderId="0" xfId="0" applyFont="1"/>
    <xf numFmtId="169" fontId="0" fillId="0" borderId="0" xfId="0" applyNumberFormat="1"/>
    <xf numFmtId="49" fontId="19" fillId="0" borderId="0" xfId="0" applyNumberFormat="1" applyFont="1"/>
    <xf numFmtId="49" fontId="36" fillId="0" borderId="0" xfId="0" applyNumberFormat="1" applyFont="1"/>
    <xf numFmtId="49" fontId="37" fillId="0" borderId="0" xfId="0" applyNumberFormat="1" applyFont="1"/>
    <xf numFmtId="0" fontId="37" fillId="0" borderId="0" xfId="0" applyFont="1"/>
    <xf numFmtId="0" fontId="34" fillId="0" borderId="0" xfId="0" applyFont="1"/>
    <xf numFmtId="169" fontId="34" fillId="0" borderId="0" xfId="0" applyNumberFormat="1" applyFont="1"/>
    <xf numFmtId="0" fontId="4" fillId="2" borderId="2" xfId="0" applyFont="1" applyFill="1" applyBorder="1" applyAlignment="1" applyProtection="1">
      <alignment horizontal="left"/>
    </xf>
    <xf numFmtId="0" fontId="38" fillId="2" borderId="2" xfId="0" applyFont="1" applyFill="1" applyBorder="1" applyAlignment="1" applyProtection="1">
      <alignment horizontal="center"/>
    </xf>
    <xf numFmtId="171" fontId="36" fillId="0" borderId="0" xfId="0" applyNumberFormat="1" applyFont="1"/>
    <xf numFmtId="0" fontId="35" fillId="0" borderId="0" xfId="0" applyFont="1"/>
    <xf numFmtId="0" fontId="39" fillId="2" borderId="1" xfId="0" applyFont="1" applyFill="1" applyBorder="1" applyAlignment="1" applyProtection="1">
      <alignment horizontal="center"/>
    </xf>
    <xf numFmtId="0" fontId="39" fillId="2" borderId="2" xfId="0" applyFont="1" applyFill="1" applyBorder="1" applyAlignment="1" applyProtection="1">
      <alignment horizontal="center"/>
    </xf>
    <xf numFmtId="0" fontId="37" fillId="2" borderId="2" xfId="0" applyFont="1" applyFill="1" applyBorder="1" applyAlignment="1" applyProtection="1">
      <alignment horizontal="center"/>
    </xf>
    <xf numFmtId="0" fontId="39" fillId="2" borderId="1" xfId="0" applyFont="1" applyFill="1" applyBorder="1" applyAlignment="1" applyProtection="1">
      <alignment horizontal="left"/>
    </xf>
    <xf numFmtId="0" fontId="39" fillId="0" borderId="0" xfId="0" applyFont="1"/>
    <xf numFmtId="168" fontId="33" fillId="0" borderId="0" xfId="0" applyNumberFormat="1" applyFont="1"/>
    <xf numFmtId="170" fontId="4" fillId="0" borderId="0" xfId="0" applyNumberFormat="1" applyFont="1"/>
    <xf numFmtId="170" fontId="30" fillId="0" borderId="0" xfId="0" applyNumberFormat="1" applyFont="1"/>
    <xf numFmtId="172" fontId="0" fillId="0" borderId="0" xfId="0" applyNumberFormat="1"/>
    <xf numFmtId="164" fontId="19" fillId="0" borderId="0" xfId="0" applyNumberFormat="1" applyFont="1" applyFill="1" applyBorder="1"/>
    <xf numFmtId="171" fontId="19" fillId="0" borderId="0" xfId="0" applyNumberFormat="1" applyFont="1" applyFill="1" applyBorder="1"/>
    <xf numFmtId="2" fontId="19" fillId="0" borderId="0" xfId="0" applyNumberFormat="1" applyFont="1" applyFill="1" applyBorder="1"/>
    <xf numFmtId="2" fontId="30" fillId="0" borderId="0" xfId="0" applyNumberFormat="1" applyFont="1"/>
    <xf numFmtId="0" fontId="30" fillId="0" borderId="0" xfId="0" applyFont="1" applyBorder="1"/>
    <xf numFmtId="0" fontId="30" fillId="0" borderId="0" xfId="0" applyFont="1" applyBorder="1" applyAlignment="1">
      <alignment horizontal="right"/>
    </xf>
    <xf numFmtId="2" fontId="30" fillId="0" borderId="0" xfId="0" applyNumberFormat="1" applyFont="1" applyBorder="1"/>
    <xf numFmtId="2" fontId="3" fillId="0" borderId="0" xfId="0" applyNumberFormat="1" applyFont="1" applyBorder="1"/>
    <xf numFmtId="0" fontId="30" fillId="7" borderId="0" xfId="0" applyFont="1" applyFill="1"/>
    <xf numFmtId="0" fontId="30" fillId="7" borderId="0" xfId="0" applyFont="1" applyFill="1" applyAlignment="1">
      <alignment horizontal="right"/>
    </xf>
    <xf numFmtId="2" fontId="30" fillId="7" borderId="0" xfId="0" applyNumberFormat="1" applyFont="1" applyFill="1"/>
    <xf numFmtId="164" fontId="19" fillId="7" borderId="0" xfId="0" applyNumberFormat="1" applyFont="1" applyFill="1" applyBorder="1"/>
    <xf numFmtId="171" fontId="19" fillId="7" borderId="0" xfId="0" applyNumberFormat="1" applyFont="1" applyFill="1" applyBorder="1"/>
    <xf numFmtId="2" fontId="19" fillId="7" borderId="0" xfId="0" applyNumberFormat="1" applyFont="1" applyFill="1" applyBorder="1"/>
    <xf numFmtId="0" fontId="30" fillId="7" borderId="0" xfId="0" applyFont="1" applyFill="1" applyBorder="1"/>
    <xf numFmtId="0" fontId="30" fillId="7" borderId="0" xfId="0" applyFont="1" applyFill="1" applyBorder="1" applyAlignment="1">
      <alignment horizontal="right"/>
    </xf>
    <xf numFmtId="2" fontId="30" fillId="7" borderId="0" xfId="0" applyNumberFormat="1" applyFont="1" applyFill="1" applyBorder="1"/>
    <xf numFmtId="2" fontId="30" fillId="7" borderId="0" xfId="0" applyNumberFormat="1" applyFont="1" applyFill="1" applyAlignment="1">
      <alignment horizontal="right"/>
    </xf>
    <xf numFmtId="2" fontId="30" fillId="7" borderId="0" xfId="0" applyNumberFormat="1" applyFont="1" applyFill="1" applyBorder="1" applyAlignment="1">
      <alignment horizontal="right"/>
    </xf>
    <xf numFmtId="2" fontId="30" fillId="0" borderId="0" xfId="0" applyNumberFormat="1" applyFont="1" applyBorder="1" applyAlignment="1">
      <alignment horizontal="right"/>
    </xf>
    <xf numFmtId="2" fontId="30" fillId="0" borderId="0" xfId="0" applyNumberFormat="1" applyFont="1" applyAlignment="1">
      <alignment horizontal="right"/>
    </xf>
    <xf numFmtId="2" fontId="30" fillId="0" borderId="0" xfId="0" applyNumberFormat="1" applyFont="1" applyFill="1"/>
    <xf numFmtId="0" fontId="37" fillId="7" borderId="0" xfId="0" applyFont="1" applyFill="1" applyBorder="1"/>
    <xf numFmtId="2" fontId="37" fillId="7" borderId="0" xfId="0" applyNumberFormat="1" applyFont="1" applyFill="1" applyBorder="1" applyAlignment="1">
      <alignment horizontal="right"/>
    </xf>
    <xf numFmtId="2" fontId="37" fillId="7" borderId="0" xfId="0" applyNumberFormat="1" applyFont="1" applyFill="1" applyBorder="1"/>
    <xf numFmtId="164" fontId="37" fillId="7" borderId="0" xfId="0" applyNumberFormat="1" applyFont="1" applyFill="1" applyBorder="1"/>
    <xf numFmtId="171" fontId="37" fillId="7" borderId="0" xfId="0" applyNumberFormat="1" applyFont="1" applyFill="1" applyBorder="1"/>
    <xf numFmtId="0" fontId="37" fillId="7" borderId="0" xfId="0" applyFont="1" applyFill="1" applyBorder="1" applyAlignment="1">
      <alignment horizontal="right"/>
    </xf>
    <xf numFmtId="0" fontId="37" fillId="7" borderId="0" xfId="0" applyFont="1" applyFill="1"/>
    <xf numFmtId="2" fontId="37" fillId="7" borderId="0" xfId="0" applyNumberFormat="1" applyFont="1" applyFill="1" applyAlignment="1">
      <alignment horizontal="right"/>
    </xf>
    <xf numFmtId="2" fontId="37" fillId="7" borderId="0" xfId="0" applyNumberFormat="1" applyFont="1" applyFill="1"/>
    <xf numFmtId="0" fontId="37" fillId="7" borderId="0" xfId="0" applyFont="1" applyFill="1" applyAlignment="1">
      <alignment horizontal="right"/>
    </xf>
    <xf numFmtId="2" fontId="39" fillId="7" borderId="0" xfId="0" applyNumberFormat="1" applyFont="1" applyFill="1"/>
    <xf numFmtId="2" fontId="37" fillId="0" borderId="0" xfId="0" applyNumberFormat="1" applyFont="1" applyFill="1"/>
    <xf numFmtId="0" fontId="4" fillId="8" borderId="1" xfId="0" applyFont="1" applyFill="1" applyBorder="1" applyAlignment="1" applyProtection="1">
      <alignment horizontal="left"/>
    </xf>
    <xf numFmtId="0" fontId="4" fillId="8" borderId="1" xfId="0" applyFont="1" applyFill="1" applyBorder="1" applyAlignment="1" applyProtection="1">
      <alignment horizontal="right"/>
    </xf>
    <xf numFmtId="2" fontId="4" fillId="8" borderId="1" xfId="0" applyNumberFormat="1" applyFont="1" applyFill="1" applyBorder="1" applyAlignment="1" applyProtection="1">
      <alignment horizontal="left"/>
    </xf>
    <xf numFmtId="0" fontId="3" fillId="8" borderId="1" xfId="0" applyFont="1" applyFill="1" applyBorder="1" applyAlignment="1" applyProtection="1">
      <alignment horizontal="left"/>
    </xf>
    <xf numFmtId="0" fontId="1" fillId="8" borderId="1" xfId="0" applyFont="1" applyFill="1" applyBorder="1" applyAlignment="1" applyProtection="1">
      <alignment horizontal="left"/>
    </xf>
    <xf numFmtId="0" fontId="6" fillId="8" borderId="2" xfId="0" applyFont="1" applyFill="1" applyBorder="1" applyAlignment="1" applyProtection="1">
      <alignment horizontal="center"/>
    </xf>
    <xf numFmtId="0" fontId="12" fillId="8" borderId="2" xfId="0" applyFont="1" applyFill="1" applyBorder="1" applyAlignment="1" applyProtection="1">
      <alignment horizontal="center"/>
    </xf>
    <xf numFmtId="0" fontId="6" fillId="8" borderId="2" xfId="0" applyFont="1" applyFill="1" applyBorder="1" applyAlignment="1" applyProtection="1">
      <alignment horizontal="right"/>
    </xf>
    <xf numFmtId="2" fontId="6" fillId="8" borderId="2" xfId="0" applyNumberFormat="1" applyFont="1" applyFill="1" applyBorder="1" applyAlignment="1" applyProtection="1">
      <alignment horizontal="center"/>
    </xf>
    <xf numFmtId="0" fontId="17" fillId="8" borderId="2" xfId="0" applyFont="1" applyFill="1" applyBorder="1" applyAlignment="1" applyProtection="1">
      <alignment horizontal="center"/>
    </xf>
    <xf numFmtId="0" fontId="16" fillId="8" borderId="2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5.xml"/><Relationship Id="rId21" Type="http://schemas.openxmlformats.org/officeDocument/2006/relationships/worksheet" Target="worksheets/sheet20.xml"/><Relationship Id="rId42" Type="http://schemas.openxmlformats.org/officeDocument/2006/relationships/worksheet" Target="worksheets/sheet41.xml"/><Relationship Id="rId47" Type="http://schemas.openxmlformats.org/officeDocument/2006/relationships/worksheet" Target="worksheets/sheet46.xml"/><Relationship Id="rId63" Type="http://schemas.openxmlformats.org/officeDocument/2006/relationships/worksheet" Target="worksheets/sheet62.xml"/><Relationship Id="rId68" Type="http://schemas.openxmlformats.org/officeDocument/2006/relationships/worksheet" Target="worksheets/sheet67.xml"/><Relationship Id="rId84" Type="http://schemas.openxmlformats.org/officeDocument/2006/relationships/worksheet" Target="worksheets/sheet83.xml"/><Relationship Id="rId89" Type="http://schemas.openxmlformats.org/officeDocument/2006/relationships/worksheet" Target="worksheets/sheet88.xml"/><Relationship Id="rId16" Type="http://schemas.openxmlformats.org/officeDocument/2006/relationships/worksheet" Target="worksheets/sheet15.xml"/><Relationship Id="rId11" Type="http://schemas.openxmlformats.org/officeDocument/2006/relationships/worksheet" Target="worksheets/sheet10.xml"/><Relationship Id="rId32" Type="http://schemas.openxmlformats.org/officeDocument/2006/relationships/worksheet" Target="worksheets/sheet31.xml"/><Relationship Id="rId37" Type="http://schemas.openxmlformats.org/officeDocument/2006/relationships/worksheet" Target="worksheets/sheet36.xml"/><Relationship Id="rId53" Type="http://schemas.openxmlformats.org/officeDocument/2006/relationships/worksheet" Target="worksheets/sheet52.xml"/><Relationship Id="rId58" Type="http://schemas.openxmlformats.org/officeDocument/2006/relationships/worksheet" Target="worksheets/sheet57.xml"/><Relationship Id="rId74" Type="http://schemas.openxmlformats.org/officeDocument/2006/relationships/worksheet" Target="worksheets/sheet73.xml"/><Relationship Id="rId79" Type="http://schemas.openxmlformats.org/officeDocument/2006/relationships/worksheet" Target="worksheets/sheet78.xml"/><Relationship Id="rId5" Type="http://schemas.openxmlformats.org/officeDocument/2006/relationships/worksheet" Target="worksheets/sheet4.xml"/><Relationship Id="rId90" Type="http://schemas.openxmlformats.org/officeDocument/2006/relationships/worksheet" Target="worksheets/sheet89.xml"/><Relationship Id="rId95" Type="http://schemas.openxmlformats.org/officeDocument/2006/relationships/styles" Target="styles.xml"/><Relationship Id="rId22" Type="http://schemas.openxmlformats.org/officeDocument/2006/relationships/worksheet" Target="worksheets/sheet21.xml"/><Relationship Id="rId27" Type="http://schemas.openxmlformats.org/officeDocument/2006/relationships/worksheet" Target="worksheets/sheet26.xml"/><Relationship Id="rId43" Type="http://schemas.openxmlformats.org/officeDocument/2006/relationships/worksheet" Target="worksheets/sheet42.xml"/><Relationship Id="rId48" Type="http://schemas.openxmlformats.org/officeDocument/2006/relationships/worksheet" Target="worksheets/sheet47.xml"/><Relationship Id="rId64" Type="http://schemas.openxmlformats.org/officeDocument/2006/relationships/worksheet" Target="worksheets/sheet63.xml"/><Relationship Id="rId69" Type="http://schemas.openxmlformats.org/officeDocument/2006/relationships/worksheet" Target="worksheets/sheet68.xml"/><Relationship Id="rId80" Type="http://schemas.openxmlformats.org/officeDocument/2006/relationships/worksheet" Target="worksheets/sheet79.xml"/><Relationship Id="rId85" Type="http://schemas.openxmlformats.org/officeDocument/2006/relationships/worksheet" Target="worksheets/sheet84.xml"/><Relationship Id="rId3" Type="http://schemas.openxmlformats.org/officeDocument/2006/relationships/worksheet" Target="worksheets/sheet2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worksheet" Target="worksheets/sheet24.xml"/><Relationship Id="rId33" Type="http://schemas.openxmlformats.org/officeDocument/2006/relationships/worksheet" Target="worksheets/sheet32.xml"/><Relationship Id="rId38" Type="http://schemas.openxmlformats.org/officeDocument/2006/relationships/worksheet" Target="worksheets/sheet37.xml"/><Relationship Id="rId46" Type="http://schemas.openxmlformats.org/officeDocument/2006/relationships/worksheet" Target="worksheets/sheet45.xml"/><Relationship Id="rId59" Type="http://schemas.openxmlformats.org/officeDocument/2006/relationships/worksheet" Target="worksheets/sheet58.xml"/><Relationship Id="rId67" Type="http://schemas.openxmlformats.org/officeDocument/2006/relationships/worksheet" Target="worksheets/sheet66.xml"/><Relationship Id="rId20" Type="http://schemas.openxmlformats.org/officeDocument/2006/relationships/worksheet" Target="worksheets/sheet19.xml"/><Relationship Id="rId41" Type="http://schemas.openxmlformats.org/officeDocument/2006/relationships/worksheet" Target="worksheets/sheet40.xml"/><Relationship Id="rId54" Type="http://schemas.openxmlformats.org/officeDocument/2006/relationships/worksheet" Target="worksheets/sheet53.xml"/><Relationship Id="rId62" Type="http://schemas.openxmlformats.org/officeDocument/2006/relationships/worksheet" Target="worksheets/sheet61.xml"/><Relationship Id="rId70" Type="http://schemas.openxmlformats.org/officeDocument/2006/relationships/worksheet" Target="worksheets/sheet69.xml"/><Relationship Id="rId75" Type="http://schemas.openxmlformats.org/officeDocument/2006/relationships/worksheet" Target="worksheets/sheet74.xml"/><Relationship Id="rId83" Type="http://schemas.openxmlformats.org/officeDocument/2006/relationships/worksheet" Target="worksheets/sheet82.xml"/><Relationship Id="rId88" Type="http://schemas.openxmlformats.org/officeDocument/2006/relationships/worksheet" Target="worksheets/sheet87.xml"/><Relationship Id="rId91" Type="http://schemas.openxmlformats.org/officeDocument/2006/relationships/worksheet" Target="worksheets/sheet90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worksheet" Target="worksheets/sheet27.xml"/><Relationship Id="rId36" Type="http://schemas.openxmlformats.org/officeDocument/2006/relationships/worksheet" Target="worksheets/sheet35.xml"/><Relationship Id="rId49" Type="http://schemas.openxmlformats.org/officeDocument/2006/relationships/worksheet" Target="worksheets/sheet48.xml"/><Relationship Id="rId57" Type="http://schemas.openxmlformats.org/officeDocument/2006/relationships/worksheet" Target="worksheets/sheet56.xml"/><Relationship Id="rId10" Type="http://schemas.openxmlformats.org/officeDocument/2006/relationships/worksheet" Target="worksheets/sheet9.xml"/><Relationship Id="rId31" Type="http://schemas.openxmlformats.org/officeDocument/2006/relationships/worksheet" Target="worksheets/sheet30.xml"/><Relationship Id="rId44" Type="http://schemas.openxmlformats.org/officeDocument/2006/relationships/worksheet" Target="worksheets/sheet43.xml"/><Relationship Id="rId52" Type="http://schemas.openxmlformats.org/officeDocument/2006/relationships/worksheet" Target="worksheets/sheet51.xml"/><Relationship Id="rId60" Type="http://schemas.openxmlformats.org/officeDocument/2006/relationships/worksheet" Target="worksheets/sheet59.xml"/><Relationship Id="rId65" Type="http://schemas.openxmlformats.org/officeDocument/2006/relationships/worksheet" Target="worksheets/sheet64.xml"/><Relationship Id="rId73" Type="http://schemas.openxmlformats.org/officeDocument/2006/relationships/worksheet" Target="worksheets/sheet72.xml"/><Relationship Id="rId78" Type="http://schemas.openxmlformats.org/officeDocument/2006/relationships/worksheet" Target="worksheets/sheet77.xml"/><Relationship Id="rId81" Type="http://schemas.openxmlformats.org/officeDocument/2006/relationships/worksheet" Target="worksheets/sheet80.xml"/><Relationship Id="rId86" Type="http://schemas.openxmlformats.org/officeDocument/2006/relationships/worksheet" Target="worksheets/sheet85.xml"/><Relationship Id="rId94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9" Type="http://schemas.openxmlformats.org/officeDocument/2006/relationships/worksheet" Target="worksheets/sheet38.xml"/><Relationship Id="rId34" Type="http://schemas.openxmlformats.org/officeDocument/2006/relationships/worksheet" Target="worksheets/sheet33.xml"/><Relationship Id="rId50" Type="http://schemas.openxmlformats.org/officeDocument/2006/relationships/worksheet" Target="worksheets/sheet49.xml"/><Relationship Id="rId55" Type="http://schemas.openxmlformats.org/officeDocument/2006/relationships/worksheet" Target="worksheets/sheet54.xml"/><Relationship Id="rId76" Type="http://schemas.openxmlformats.org/officeDocument/2006/relationships/worksheet" Target="worksheets/sheet75.xml"/><Relationship Id="rId97" Type="http://schemas.openxmlformats.org/officeDocument/2006/relationships/calcChain" Target="calcChain.xml"/><Relationship Id="rId7" Type="http://schemas.openxmlformats.org/officeDocument/2006/relationships/worksheet" Target="worksheets/sheet6.xml"/><Relationship Id="rId71" Type="http://schemas.openxmlformats.org/officeDocument/2006/relationships/worksheet" Target="worksheets/sheet70.xml"/><Relationship Id="rId92" Type="http://schemas.openxmlformats.org/officeDocument/2006/relationships/worksheet" Target="worksheets/sheet91.xml"/><Relationship Id="rId2" Type="http://schemas.openxmlformats.org/officeDocument/2006/relationships/dialogsheet" Target="dialogsheets/sheet1.xml"/><Relationship Id="rId29" Type="http://schemas.openxmlformats.org/officeDocument/2006/relationships/worksheet" Target="worksheets/sheet28.xml"/><Relationship Id="rId24" Type="http://schemas.openxmlformats.org/officeDocument/2006/relationships/worksheet" Target="worksheets/sheet23.xml"/><Relationship Id="rId40" Type="http://schemas.openxmlformats.org/officeDocument/2006/relationships/worksheet" Target="worksheets/sheet39.xml"/><Relationship Id="rId45" Type="http://schemas.openxmlformats.org/officeDocument/2006/relationships/worksheet" Target="worksheets/sheet44.xml"/><Relationship Id="rId66" Type="http://schemas.openxmlformats.org/officeDocument/2006/relationships/worksheet" Target="worksheets/sheet65.xml"/><Relationship Id="rId87" Type="http://schemas.openxmlformats.org/officeDocument/2006/relationships/worksheet" Target="worksheets/sheet86.xml"/><Relationship Id="rId61" Type="http://schemas.openxmlformats.org/officeDocument/2006/relationships/worksheet" Target="worksheets/sheet60.xml"/><Relationship Id="rId82" Type="http://schemas.openxmlformats.org/officeDocument/2006/relationships/worksheet" Target="worksheets/sheet81.xml"/><Relationship Id="rId19" Type="http://schemas.openxmlformats.org/officeDocument/2006/relationships/worksheet" Target="worksheets/sheet18.xml"/><Relationship Id="rId14" Type="http://schemas.openxmlformats.org/officeDocument/2006/relationships/worksheet" Target="worksheets/sheet13.xml"/><Relationship Id="rId30" Type="http://schemas.openxmlformats.org/officeDocument/2006/relationships/worksheet" Target="worksheets/sheet29.xml"/><Relationship Id="rId35" Type="http://schemas.openxmlformats.org/officeDocument/2006/relationships/worksheet" Target="worksheets/sheet34.xml"/><Relationship Id="rId56" Type="http://schemas.openxmlformats.org/officeDocument/2006/relationships/worksheet" Target="worksheets/sheet55.xml"/><Relationship Id="rId77" Type="http://schemas.openxmlformats.org/officeDocument/2006/relationships/worksheet" Target="worksheets/sheet76.xml"/><Relationship Id="rId8" Type="http://schemas.openxmlformats.org/officeDocument/2006/relationships/worksheet" Target="worksheets/sheet7.xml"/><Relationship Id="rId51" Type="http://schemas.openxmlformats.org/officeDocument/2006/relationships/worksheet" Target="worksheets/sheet50.xml"/><Relationship Id="rId72" Type="http://schemas.openxmlformats.org/officeDocument/2006/relationships/worksheet" Target="worksheets/sheet71.xml"/><Relationship Id="rId93" Type="http://schemas.openxmlformats.org/officeDocument/2006/relationships/worksheet" Target="worksheets/sheet9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All 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94225721784777"/>
          <c:y val="0.14049242424242425"/>
          <c:w val="0.82871741032370949"/>
          <c:h val="0.63875596516344557"/>
        </c:manualLayout>
      </c:layout>
      <c:scatterChart>
        <c:scatterStyle val="lineMarker"/>
        <c:varyColors val="0"/>
        <c:ser>
          <c:idx val="0"/>
          <c:order val="0"/>
          <c:tx>
            <c:v>Udaipur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ratios'!$AO$5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ratios'!$AO$5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ratios'!$AW$5</c:f>
              <c:numCache>
                <c:formatCode>0.00</c:formatCode>
                <c:ptCount val="1"/>
              </c:numCache>
            </c:numRef>
          </c:xVal>
          <c:yVal>
            <c:numRef>
              <c:f>'All ratios'!$AL$5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F4-7F44-B51F-D98CC5ACB38E}"/>
            </c:ext>
          </c:extLst>
        </c:ser>
        <c:ser>
          <c:idx val="1"/>
          <c:order val="1"/>
          <c:tx>
            <c:v>André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ratios'!$AO$21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ratios'!$AO$21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ratios'!$AW$21</c:f>
              <c:numCache>
                <c:formatCode>0.00</c:formatCode>
                <c:ptCount val="1"/>
              </c:numCache>
            </c:numRef>
          </c:xVal>
          <c:yVal>
            <c:numRef>
              <c:f>'All ratios'!$AL$21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F4-7F44-B51F-D98CC5ACB38E}"/>
            </c:ext>
          </c:extLst>
        </c:ser>
        <c:ser>
          <c:idx val="2"/>
          <c:order val="2"/>
          <c:tx>
            <c:v>KAW485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ratios'!$AO$9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ratios'!$AO$9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ratios'!$AW$9</c:f>
              <c:numCache>
                <c:formatCode>0.00</c:formatCode>
                <c:ptCount val="1"/>
              </c:numCache>
            </c:numRef>
          </c:xVal>
          <c:yVal>
            <c:numRef>
              <c:f>'All ratios'!$AL$9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F4-7F44-B51F-D98CC5ACB38E}"/>
            </c:ext>
          </c:extLst>
        </c:ser>
        <c:ser>
          <c:idx val="3"/>
          <c:order val="3"/>
          <c:tx>
            <c:v>Nico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ratios'!$AO$13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ratios'!$AO$13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ratios'!$AW$13</c:f>
              <c:numCache>
                <c:formatCode>0.00</c:formatCode>
                <c:ptCount val="1"/>
              </c:numCache>
            </c:numRef>
          </c:xVal>
          <c:yVal>
            <c:numRef>
              <c:f>'All ratios'!$AL$13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F4-7F44-B51F-D98CC5ACB38E}"/>
            </c:ext>
          </c:extLst>
        </c:ser>
        <c:ser>
          <c:idx val="4"/>
          <c:order val="4"/>
          <c:tx>
            <c:v>BW28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ratios'!$AO$17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ratios'!$AO$17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ratios'!$AW$17</c:f>
              <c:numCache>
                <c:formatCode>0.00</c:formatCode>
                <c:ptCount val="1"/>
              </c:numCache>
            </c:numRef>
          </c:xVal>
          <c:yVal>
            <c:numRef>
              <c:f>'All ratios'!$AL$17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F4-7F44-B51F-D98CC5ACB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226127"/>
        <c:axId val="1455824879"/>
      </c:scatterChart>
      <c:valAx>
        <c:axId val="1939226127"/>
        <c:scaling>
          <c:orientation val="minMax"/>
          <c:min val="1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SiO2 / Al2O3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5824879"/>
        <c:crosses val="autoZero"/>
        <c:crossBetween val="midCat"/>
      </c:valAx>
      <c:valAx>
        <c:axId val="1455824879"/>
        <c:scaling>
          <c:orientation val="minMax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IMF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226127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" l="0" r="0" t="0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'EM drift-C'!$D$6</c:f>
              <c:strCache>
                <c:ptCount val="1"/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'EM drift-C'!$C$8:$C$207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 formatCode="General">
                  <c:v>0.31666666666666288</c:v>
                </c:pt>
                <c:pt idx="6" formatCode="General">
                  <c:v>0.38333333333332931</c:v>
                </c:pt>
                <c:pt idx="7" formatCode="General">
                  <c:v>0.44999999999999574</c:v>
                </c:pt>
                <c:pt idx="8" formatCode="General">
                  <c:v>0.5166666666666675</c:v>
                </c:pt>
                <c:pt idx="9" formatCode="General">
                  <c:v>0.56666666666666998</c:v>
                </c:pt>
                <c:pt idx="10" formatCode="General">
                  <c:v>0.63333333333333641</c:v>
                </c:pt>
                <c:pt idx="11" formatCode="General">
                  <c:v>0.70000000000000284</c:v>
                </c:pt>
                <c:pt idx="12" formatCode="General">
                  <c:v>0.76666666666666927</c:v>
                </c:pt>
                <c:pt idx="13" formatCode="General">
                  <c:v>0.8333333333333357</c:v>
                </c:pt>
                <c:pt idx="14" formatCode="General">
                  <c:v>0.88333333333333286</c:v>
                </c:pt>
                <c:pt idx="15" formatCode="General">
                  <c:v>0.94999999999999929</c:v>
                </c:pt>
                <c:pt idx="16" formatCode="General">
                  <c:v>1.0166666666666657</c:v>
                </c:pt>
                <c:pt idx="17" formatCode="General">
                  <c:v>1.0833333333333321</c:v>
                </c:pt>
                <c:pt idx="18" formatCode="General">
                  <c:v>1.1499999999999986</c:v>
                </c:pt>
                <c:pt idx="19" formatCode="General">
                  <c:v>1.216666666666665</c:v>
                </c:pt>
                <c:pt idx="20" formatCode="General">
                  <c:v>1.2833333333333314</c:v>
                </c:pt>
                <c:pt idx="21" formatCode="General">
                  <c:v>1.3333333333333339</c:v>
                </c:pt>
                <c:pt idx="22" formatCode="General">
                  <c:v>1.4000000000000004</c:v>
                </c:pt>
                <c:pt idx="23" formatCode="General">
                  <c:v>1.4666666666666668</c:v>
                </c:pt>
                <c:pt idx="24" formatCode="General">
                  <c:v>1.5333333333333332</c:v>
                </c:pt>
                <c:pt idx="25" formatCode="General">
                  <c:v>1.5999999999999996</c:v>
                </c:pt>
                <c:pt idx="26" formatCode="General">
                  <c:v>1.6500000000000021</c:v>
                </c:pt>
                <c:pt idx="27" formatCode="General">
                  <c:v>1.7166666666666686</c:v>
                </c:pt>
                <c:pt idx="28" formatCode="General">
                  <c:v>1.783333333333335</c:v>
                </c:pt>
                <c:pt idx="29" formatCode="General">
                  <c:v>1.8500000000000014</c:v>
                </c:pt>
                <c:pt idx="30" formatCode="General">
                  <c:v>1.9166666666666679</c:v>
                </c:pt>
                <c:pt idx="31" formatCode="General">
                  <c:v>1.9833333333333343</c:v>
                </c:pt>
                <c:pt idx="32" formatCode="General">
                  <c:v>2.0333333333333314</c:v>
                </c:pt>
                <c:pt idx="33" formatCode="General">
                  <c:v>2.0999999999999979</c:v>
                </c:pt>
                <c:pt idx="34" formatCode="General">
                  <c:v>2.1666666666666643</c:v>
                </c:pt>
                <c:pt idx="35" formatCode="General">
                  <c:v>2.2333333333333307</c:v>
                </c:pt>
                <c:pt idx="36" formatCode="General">
                  <c:v>2.2999999999999972</c:v>
                </c:pt>
                <c:pt idx="37" formatCode="General">
                  <c:v>2.3666666666666636</c:v>
                </c:pt>
                <c:pt idx="38" formatCode="General">
                  <c:v>2.4166666666666661</c:v>
                </c:pt>
                <c:pt idx="39" formatCode="General">
                  <c:v>2.4833333333333325</c:v>
                </c:pt>
                <c:pt idx="40" formatCode="General">
                  <c:v>2.5499999999999989</c:v>
                </c:pt>
                <c:pt idx="41" formatCode="General">
                  <c:v>2.6166666666666654</c:v>
                </c:pt>
                <c:pt idx="42" formatCode="General">
                  <c:v>2.6833333333333318</c:v>
                </c:pt>
                <c:pt idx="43" formatCode="General">
                  <c:v>2.7500000000000036</c:v>
                </c:pt>
                <c:pt idx="44" formatCode="General">
                  <c:v>2.81666666666667</c:v>
                </c:pt>
                <c:pt idx="45" formatCode="General">
                  <c:v>2.8666666666666671</c:v>
                </c:pt>
                <c:pt idx="46" formatCode="General">
                  <c:v>2.9333333333333336</c:v>
                </c:pt>
                <c:pt idx="47" formatCode="General">
                  <c:v>3</c:v>
                </c:pt>
                <c:pt idx="48" formatCode="General">
                  <c:v>3.0666666666666664</c:v>
                </c:pt>
                <c:pt idx="49" formatCode="General">
                  <c:v>3.1333333333333329</c:v>
                </c:pt>
                <c:pt idx="50" formatCode="General">
                  <c:v>3.18333333333333</c:v>
                </c:pt>
                <c:pt idx="51" formatCode="General">
                  <c:v>3.2500000000000018</c:v>
                </c:pt>
                <c:pt idx="52" formatCode="General">
                  <c:v>3.3166666666666682</c:v>
                </c:pt>
                <c:pt idx="53" formatCode="General">
                  <c:v>3.3833333333333346</c:v>
                </c:pt>
                <c:pt idx="54" formatCode="General">
                  <c:v>3.4500000000000011</c:v>
                </c:pt>
                <c:pt idx="55" formatCode="General">
                  <c:v>3.5166666666666675</c:v>
                </c:pt>
                <c:pt idx="56" formatCode="General">
                  <c:v>3.56666666666667</c:v>
                </c:pt>
                <c:pt idx="57" formatCode="General">
                  <c:v>3.6333333333333364</c:v>
                </c:pt>
                <c:pt idx="58" formatCode="General">
                  <c:v>3.7000000000000028</c:v>
                </c:pt>
                <c:pt idx="59" formatCode="General">
                  <c:v>3.7666666666666693</c:v>
                </c:pt>
                <c:pt idx="60" formatCode="General">
                  <c:v>3.8333333333333357</c:v>
                </c:pt>
                <c:pt idx="61" formatCode="General">
                  <c:v>3.8833333333333329</c:v>
                </c:pt>
                <c:pt idx="62" formatCode="General">
                  <c:v>3.9499999999999993</c:v>
                </c:pt>
                <c:pt idx="63" formatCode="General">
                  <c:v>4.0166666666666657</c:v>
                </c:pt>
                <c:pt idx="64" formatCode="General">
                  <c:v>4.0833333333333321</c:v>
                </c:pt>
                <c:pt idx="65" formatCode="General">
                  <c:v>4.1499999999999986</c:v>
                </c:pt>
                <c:pt idx="66" formatCode="General">
                  <c:v>4.216666666666665</c:v>
                </c:pt>
                <c:pt idx="67" formatCode="General">
                  <c:v>4.2833333333333314</c:v>
                </c:pt>
                <c:pt idx="68" formatCode="General">
                  <c:v>4.3499999999999979</c:v>
                </c:pt>
                <c:pt idx="69" formatCode="General">
                  <c:v>4.4000000000000004</c:v>
                </c:pt>
                <c:pt idx="70" formatCode="General">
                  <c:v>4.4666666666666721</c:v>
                </c:pt>
                <c:pt idx="71" formatCode="General">
                  <c:v>4.5333333333333279</c:v>
                </c:pt>
                <c:pt idx="72" formatCode="General">
                  <c:v>4.600000000000005</c:v>
                </c:pt>
                <c:pt idx="73" formatCode="General">
                  <c:v>4.6666666666666607</c:v>
                </c:pt>
                <c:pt idx="74" formatCode="General">
                  <c:v>4.7166666666666686</c:v>
                </c:pt>
                <c:pt idx="75" formatCode="General">
                  <c:v>4.783333333333335</c:v>
                </c:pt>
                <c:pt idx="76" formatCode="General">
                  <c:v>4.8500000000000014</c:v>
                </c:pt>
                <c:pt idx="77" formatCode="General">
                  <c:v>4.9166666666666679</c:v>
                </c:pt>
                <c:pt idx="78" formatCode="General">
                  <c:v>4.9833333333333343</c:v>
                </c:pt>
                <c:pt idx="79" formatCode="General">
                  <c:v>5.0500000000000007</c:v>
                </c:pt>
                <c:pt idx="80" formatCode="General">
                  <c:v>5.0999999999999979</c:v>
                </c:pt>
                <c:pt idx="81" formatCode="General">
                  <c:v>5.1666666666666643</c:v>
                </c:pt>
                <c:pt idx="82" formatCode="General">
                  <c:v>5.2333333333333307</c:v>
                </c:pt>
                <c:pt idx="83" formatCode="General">
                  <c:v>5.2999999999999972</c:v>
                </c:pt>
                <c:pt idx="84" formatCode="General">
                  <c:v>5.3666666666666636</c:v>
                </c:pt>
                <c:pt idx="85" formatCode="General">
                  <c:v>5.4166666666666607</c:v>
                </c:pt>
                <c:pt idx="86" formatCode="General">
                  <c:v>5.4833333333333378</c:v>
                </c:pt>
                <c:pt idx="87" formatCode="General">
                  <c:v>5.5499999999999936</c:v>
                </c:pt>
                <c:pt idx="88" formatCode="General">
                  <c:v>5.6166666666666707</c:v>
                </c:pt>
                <c:pt idx="89" formatCode="General">
                  <c:v>5.6833333333333265</c:v>
                </c:pt>
                <c:pt idx="90" formatCode="General">
                  <c:v>5.7500000000000036</c:v>
                </c:pt>
                <c:pt idx="91" formatCode="General">
                  <c:v>5.8000000000000007</c:v>
                </c:pt>
                <c:pt idx="92" formatCode="General">
                  <c:v>5.8666666666666671</c:v>
                </c:pt>
                <c:pt idx="93" formatCode="General">
                  <c:v>5.9333333333333336</c:v>
                </c:pt>
                <c:pt idx="94" formatCode="General">
                  <c:v>6</c:v>
                </c:pt>
                <c:pt idx="95" formatCode="General">
                  <c:v>6.0666666666666664</c:v>
                </c:pt>
                <c:pt idx="96" formatCode="General">
                  <c:v>6.1333333333333329</c:v>
                </c:pt>
                <c:pt idx="97" formatCode="General">
                  <c:v>6.1999999999999993</c:v>
                </c:pt>
                <c:pt idx="98" formatCode="General">
                  <c:v>6.2499999999999964</c:v>
                </c:pt>
                <c:pt idx="99" formatCode="General">
                  <c:v>6.3166666666666735</c:v>
                </c:pt>
                <c:pt idx="100" formatCode="General">
                  <c:v>6.3833333333333293</c:v>
                </c:pt>
                <c:pt idx="101" formatCode="General">
                  <c:v>6.4500000000000064</c:v>
                </c:pt>
              </c:numCache>
            </c:numRef>
          </c:xVal>
          <c:yVal>
            <c:numRef>
              <c:f>'EM drift-C'!$D$8:$D$207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33-744B-9357-EA865D681B07}"/>
            </c:ext>
          </c:extLst>
        </c:ser>
        <c:ser>
          <c:idx val="2"/>
          <c:order val="1"/>
          <c:tx>
            <c:strRef>
              <c:f>'EM drift-C'!$E$6</c:f>
              <c:strCache>
                <c:ptCount val="1"/>
              </c:strCache>
            </c:strRef>
          </c:tx>
          <c:spPr>
            <a:ln w="15875"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'EM drift-C'!$C$8:$C$207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 formatCode="General">
                  <c:v>0.31666666666666288</c:v>
                </c:pt>
                <c:pt idx="6" formatCode="General">
                  <c:v>0.38333333333332931</c:v>
                </c:pt>
                <c:pt idx="7" formatCode="General">
                  <c:v>0.44999999999999574</c:v>
                </c:pt>
                <c:pt idx="8" formatCode="General">
                  <c:v>0.5166666666666675</c:v>
                </c:pt>
                <c:pt idx="9" formatCode="General">
                  <c:v>0.56666666666666998</c:v>
                </c:pt>
                <c:pt idx="10" formatCode="General">
                  <c:v>0.63333333333333641</c:v>
                </c:pt>
                <c:pt idx="11" formatCode="General">
                  <c:v>0.70000000000000284</c:v>
                </c:pt>
                <c:pt idx="12" formatCode="General">
                  <c:v>0.76666666666666927</c:v>
                </c:pt>
                <c:pt idx="13" formatCode="General">
                  <c:v>0.8333333333333357</c:v>
                </c:pt>
                <c:pt idx="14" formatCode="General">
                  <c:v>0.88333333333333286</c:v>
                </c:pt>
                <c:pt idx="15" formatCode="General">
                  <c:v>0.94999999999999929</c:v>
                </c:pt>
                <c:pt idx="16" formatCode="General">
                  <c:v>1.0166666666666657</c:v>
                </c:pt>
                <c:pt idx="17" formatCode="General">
                  <c:v>1.0833333333333321</c:v>
                </c:pt>
                <c:pt idx="18" formatCode="General">
                  <c:v>1.1499999999999986</c:v>
                </c:pt>
                <c:pt idx="19" formatCode="General">
                  <c:v>1.216666666666665</c:v>
                </c:pt>
                <c:pt idx="20" formatCode="General">
                  <c:v>1.2833333333333314</c:v>
                </c:pt>
                <c:pt idx="21" formatCode="General">
                  <c:v>1.3333333333333339</c:v>
                </c:pt>
                <c:pt idx="22" formatCode="General">
                  <c:v>1.4000000000000004</c:v>
                </c:pt>
                <c:pt idx="23" formatCode="General">
                  <c:v>1.4666666666666668</c:v>
                </c:pt>
                <c:pt idx="24" formatCode="General">
                  <c:v>1.5333333333333332</c:v>
                </c:pt>
                <c:pt idx="25" formatCode="General">
                  <c:v>1.5999999999999996</c:v>
                </c:pt>
                <c:pt idx="26" formatCode="General">
                  <c:v>1.6500000000000021</c:v>
                </c:pt>
                <c:pt idx="27" formatCode="General">
                  <c:v>1.7166666666666686</c:v>
                </c:pt>
                <c:pt idx="28" formatCode="General">
                  <c:v>1.783333333333335</c:v>
                </c:pt>
                <c:pt idx="29" formatCode="General">
                  <c:v>1.8500000000000014</c:v>
                </c:pt>
                <c:pt idx="30" formatCode="General">
                  <c:v>1.9166666666666679</c:v>
                </c:pt>
                <c:pt idx="31" formatCode="General">
                  <c:v>1.9833333333333343</c:v>
                </c:pt>
                <c:pt idx="32" formatCode="General">
                  <c:v>2.0333333333333314</c:v>
                </c:pt>
                <c:pt idx="33" formatCode="General">
                  <c:v>2.0999999999999979</c:v>
                </c:pt>
                <c:pt idx="34" formatCode="General">
                  <c:v>2.1666666666666643</c:v>
                </c:pt>
                <c:pt idx="35" formatCode="General">
                  <c:v>2.2333333333333307</c:v>
                </c:pt>
                <c:pt idx="36" formatCode="General">
                  <c:v>2.2999999999999972</c:v>
                </c:pt>
                <c:pt idx="37" formatCode="General">
                  <c:v>2.3666666666666636</c:v>
                </c:pt>
                <c:pt idx="38" formatCode="General">
                  <c:v>2.4166666666666661</c:v>
                </c:pt>
                <c:pt idx="39" formatCode="General">
                  <c:v>2.4833333333333325</c:v>
                </c:pt>
                <c:pt idx="40" formatCode="General">
                  <c:v>2.5499999999999989</c:v>
                </c:pt>
                <c:pt idx="41" formatCode="General">
                  <c:v>2.6166666666666654</c:v>
                </c:pt>
                <c:pt idx="42" formatCode="General">
                  <c:v>2.6833333333333318</c:v>
                </c:pt>
                <c:pt idx="43" formatCode="General">
                  <c:v>2.7500000000000036</c:v>
                </c:pt>
                <c:pt idx="44" formatCode="General">
                  <c:v>2.81666666666667</c:v>
                </c:pt>
                <c:pt idx="45" formatCode="General">
                  <c:v>2.8666666666666671</c:v>
                </c:pt>
                <c:pt idx="46" formatCode="General">
                  <c:v>2.9333333333333336</c:v>
                </c:pt>
                <c:pt idx="47" formatCode="General">
                  <c:v>3</c:v>
                </c:pt>
                <c:pt idx="48" formatCode="General">
                  <c:v>3.0666666666666664</c:v>
                </c:pt>
                <c:pt idx="49" formatCode="General">
                  <c:v>3.1333333333333329</c:v>
                </c:pt>
                <c:pt idx="50" formatCode="General">
                  <c:v>3.18333333333333</c:v>
                </c:pt>
                <c:pt idx="51" formatCode="General">
                  <c:v>3.2500000000000018</c:v>
                </c:pt>
                <c:pt idx="52" formatCode="General">
                  <c:v>3.3166666666666682</c:v>
                </c:pt>
                <c:pt idx="53" formatCode="General">
                  <c:v>3.3833333333333346</c:v>
                </c:pt>
                <c:pt idx="54" formatCode="General">
                  <c:v>3.4500000000000011</c:v>
                </c:pt>
                <c:pt idx="55" formatCode="General">
                  <c:v>3.5166666666666675</c:v>
                </c:pt>
                <c:pt idx="56" formatCode="General">
                  <c:v>3.56666666666667</c:v>
                </c:pt>
                <c:pt idx="57" formatCode="General">
                  <c:v>3.6333333333333364</c:v>
                </c:pt>
                <c:pt idx="58" formatCode="General">
                  <c:v>3.7000000000000028</c:v>
                </c:pt>
                <c:pt idx="59" formatCode="General">
                  <c:v>3.7666666666666693</c:v>
                </c:pt>
                <c:pt idx="60" formatCode="General">
                  <c:v>3.8333333333333357</c:v>
                </c:pt>
                <c:pt idx="61" formatCode="General">
                  <c:v>3.8833333333333329</c:v>
                </c:pt>
                <c:pt idx="62" formatCode="General">
                  <c:v>3.9499999999999993</c:v>
                </c:pt>
                <c:pt idx="63" formatCode="General">
                  <c:v>4.0166666666666657</c:v>
                </c:pt>
                <c:pt idx="64" formatCode="General">
                  <c:v>4.0833333333333321</c:v>
                </c:pt>
                <c:pt idx="65" formatCode="General">
                  <c:v>4.1499999999999986</c:v>
                </c:pt>
                <c:pt idx="66" formatCode="General">
                  <c:v>4.216666666666665</c:v>
                </c:pt>
                <c:pt idx="67" formatCode="General">
                  <c:v>4.2833333333333314</c:v>
                </c:pt>
                <c:pt idx="68" formatCode="General">
                  <c:v>4.3499999999999979</c:v>
                </c:pt>
                <c:pt idx="69" formatCode="General">
                  <c:v>4.4000000000000004</c:v>
                </c:pt>
                <c:pt idx="70" formatCode="General">
                  <c:v>4.4666666666666721</c:v>
                </c:pt>
                <c:pt idx="71" formatCode="General">
                  <c:v>4.5333333333333279</c:v>
                </c:pt>
                <c:pt idx="72" formatCode="General">
                  <c:v>4.600000000000005</c:v>
                </c:pt>
                <c:pt idx="73" formatCode="General">
                  <c:v>4.6666666666666607</c:v>
                </c:pt>
                <c:pt idx="74" formatCode="General">
                  <c:v>4.7166666666666686</c:v>
                </c:pt>
                <c:pt idx="75" formatCode="General">
                  <c:v>4.783333333333335</c:v>
                </c:pt>
                <c:pt idx="76" formatCode="General">
                  <c:v>4.8500000000000014</c:v>
                </c:pt>
                <c:pt idx="77" formatCode="General">
                  <c:v>4.9166666666666679</c:v>
                </c:pt>
                <c:pt idx="78" formatCode="General">
                  <c:v>4.9833333333333343</c:v>
                </c:pt>
                <c:pt idx="79" formatCode="General">
                  <c:v>5.0500000000000007</c:v>
                </c:pt>
                <c:pt idx="80" formatCode="General">
                  <c:v>5.0999999999999979</c:v>
                </c:pt>
                <c:pt idx="81" formatCode="General">
                  <c:v>5.1666666666666643</c:v>
                </c:pt>
                <c:pt idx="82" formatCode="General">
                  <c:v>5.2333333333333307</c:v>
                </c:pt>
                <c:pt idx="83" formatCode="General">
                  <c:v>5.2999999999999972</c:v>
                </c:pt>
                <c:pt idx="84" formatCode="General">
                  <c:v>5.3666666666666636</c:v>
                </c:pt>
                <c:pt idx="85" formatCode="General">
                  <c:v>5.4166666666666607</c:v>
                </c:pt>
                <c:pt idx="86" formatCode="General">
                  <c:v>5.4833333333333378</c:v>
                </c:pt>
                <c:pt idx="87" formatCode="General">
                  <c:v>5.5499999999999936</c:v>
                </c:pt>
                <c:pt idx="88" formatCode="General">
                  <c:v>5.6166666666666707</c:v>
                </c:pt>
                <c:pt idx="89" formatCode="General">
                  <c:v>5.6833333333333265</c:v>
                </c:pt>
                <c:pt idx="90" formatCode="General">
                  <c:v>5.7500000000000036</c:v>
                </c:pt>
                <c:pt idx="91" formatCode="General">
                  <c:v>5.8000000000000007</c:v>
                </c:pt>
                <c:pt idx="92" formatCode="General">
                  <c:v>5.8666666666666671</c:v>
                </c:pt>
                <c:pt idx="93" formatCode="General">
                  <c:v>5.9333333333333336</c:v>
                </c:pt>
                <c:pt idx="94" formatCode="General">
                  <c:v>6</c:v>
                </c:pt>
                <c:pt idx="95" formatCode="General">
                  <c:v>6.0666666666666664</c:v>
                </c:pt>
                <c:pt idx="96" formatCode="General">
                  <c:v>6.1333333333333329</c:v>
                </c:pt>
                <c:pt idx="97" formatCode="General">
                  <c:v>6.1999999999999993</c:v>
                </c:pt>
                <c:pt idx="98" formatCode="General">
                  <c:v>6.2499999999999964</c:v>
                </c:pt>
                <c:pt idx="99" formatCode="General">
                  <c:v>6.3166666666666735</c:v>
                </c:pt>
                <c:pt idx="100" formatCode="General">
                  <c:v>6.3833333333333293</c:v>
                </c:pt>
                <c:pt idx="101" formatCode="General">
                  <c:v>6.4500000000000064</c:v>
                </c:pt>
              </c:numCache>
            </c:numRef>
          </c:xVal>
          <c:yVal>
            <c:numRef>
              <c:f>'EM drift-C'!$E$8:$E$207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33-744B-9357-EA865D681B07}"/>
            </c:ext>
          </c:extLst>
        </c:ser>
        <c:ser>
          <c:idx val="0"/>
          <c:order val="2"/>
          <c:tx>
            <c:strRef>
              <c:f>'EM drift-C'!$F$6</c:f>
              <c:strCache>
                <c:ptCount val="1"/>
              </c:strCache>
            </c:strRef>
          </c:tx>
          <c:spPr>
            <a:ln w="15875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xVal>
            <c:numRef>
              <c:f>'EM drift-C'!$C$8:$C$207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 formatCode="General">
                  <c:v>0.31666666666666288</c:v>
                </c:pt>
                <c:pt idx="6" formatCode="General">
                  <c:v>0.38333333333332931</c:v>
                </c:pt>
                <c:pt idx="7" formatCode="General">
                  <c:v>0.44999999999999574</c:v>
                </c:pt>
                <c:pt idx="8" formatCode="General">
                  <c:v>0.5166666666666675</c:v>
                </c:pt>
                <c:pt idx="9" formatCode="General">
                  <c:v>0.56666666666666998</c:v>
                </c:pt>
                <c:pt idx="10" formatCode="General">
                  <c:v>0.63333333333333641</c:v>
                </c:pt>
                <c:pt idx="11" formatCode="General">
                  <c:v>0.70000000000000284</c:v>
                </c:pt>
                <c:pt idx="12" formatCode="General">
                  <c:v>0.76666666666666927</c:v>
                </c:pt>
                <c:pt idx="13" formatCode="General">
                  <c:v>0.8333333333333357</c:v>
                </c:pt>
                <c:pt idx="14" formatCode="General">
                  <c:v>0.88333333333333286</c:v>
                </c:pt>
                <c:pt idx="15" formatCode="General">
                  <c:v>0.94999999999999929</c:v>
                </c:pt>
                <c:pt idx="16" formatCode="General">
                  <c:v>1.0166666666666657</c:v>
                </c:pt>
                <c:pt idx="17" formatCode="General">
                  <c:v>1.0833333333333321</c:v>
                </c:pt>
                <c:pt idx="18" formatCode="General">
                  <c:v>1.1499999999999986</c:v>
                </c:pt>
                <c:pt idx="19" formatCode="General">
                  <c:v>1.216666666666665</c:v>
                </c:pt>
                <c:pt idx="20" formatCode="General">
                  <c:v>1.2833333333333314</c:v>
                </c:pt>
                <c:pt idx="21" formatCode="General">
                  <c:v>1.3333333333333339</c:v>
                </c:pt>
                <c:pt idx="22" formatCode="General">
                  <c:v>1.4000000000000004</c:v>
                </c:pt>
                <c:pt idx="23" formatCode="General">
                  <c:v>1.4666666666666668</c:v>
                </c:pt>
                <c:pt idx="24" formatCode="General">
                  <c:v>1.5333333333333332</c:v>
                </c:pt>
                <c:pt idx="25" formatCode="General">
                  <c:v>1.5999999999999996</c:v>
                </c:pt>
                <c:pt idx="26" formatCode="General">
                  <c:v>1.6500000000000021</c:v>
                </c:pt>
                <c:pt idx="27" formatCode="General">
                  <c:v>1.7166666666666686</c:v>
                </c:pt>
                <c:pt idx="28" formatCode="General">
                  <c:v>1.783333333333335</c:v>
                </c:pt>
                <c:pt idx="29" formatCode="General">
                  <c:v>1.8500000000000014</c:v>
                </c:pt>
                <c:pt idx="30" formatCode="General">
                  <c:v>1.9166666666666679</c:v>
                </c:pt>
                <c:pt idx="31" formatCode="General">
                  <c:v>1.9833333333333343</c:v>
                </c:pt>
                <c:pt idx="32" formatCode="General">
                  <c:v>2.0333333333333314</c:v>
                </c:pt>
                <c:pt idx="33" formatCode="General">
                  <c:v>2.0999999999999979</c:v>
                </c:pt>
                <c:pt idx="34" formatCode="General">
                  <c:v>2.1666666666666643</c:v>
                </c:pt>
                <c:pt idx="35" formatCode="General">
                  <c:v>2.2333333333333307</c:v>
                </c:pt>
                <c:pt idx="36" formatCode="General">
                  <c:v>2.2999999999999972</c:v>
                </c:pt>
                <c:pt idx="37" formatCode="General">
                  <c:v>2.3666666666666636</c:v>
                </c:pt>
                <c:pt idx="38" formatCode="General">
                  <c:v>2.4166666666666661</c:v>
                </c:pt>
                <c:pt idx="39" formatCode="General">
                  <c:v>2.4833333333333325</c:v>
                </c:pt>
                <c:pt idx="40" formatCode="General">
                  <c:v>2.5499999999999989</c:v>
                </c:pt>
                <c:pt idx="41" formatCode="General">
                  <c:v>2.6166666666666654</c:v>
                </c:pt>
                <c:pt idx="42" formatCode="General">
                  <c:v>2.6833333333333318</c:v>
                </c:pt>
                <c:pt idx="43" formatCode="General">
                  <c:v>2.7500000000000036</c:v>
                </c:pt>
                <c:pt idx="44" formatCode="General">
                  <c:v>2.81666666666667</c:v>
                </c:pt>
                <c:pt idx="45" formatCode="General">
                  <c:v>2.8666666666666671</c:v>
                </c:pt>
                <c:pt idx="46" formatCode="General">
                  <c:v>2.9333333333333336</c:v>
                </c:pt>
                <c:pt idx="47" formatCode="General">
                  <c:v>3</c:v>
                </c:pt>
                <c:pt idx="48" formatCode="General">
                  <c:v>3.0666666666666664</c:v>
                </c:pt>
                <c:pt idx="49" formatCode="General">
                  <c:v>3.1333333333333329</c:v>
                </c:pt>
                <c:pt idx="50" formatCode="General">
                  <c:v>3.18333333333333</c:v>
                </c:pt>
                <c:pt idx="51" formatCode="General">
                  <c:v>3.2500000000000018</c:v>
                </c:pt>
                <c:pt idx="52" formatCode="General">
                  <c:v>3.3166666666666682</c:v>
                </c:pt>
                <c:pt idx="53" formatCode="General">
                  <c:v>3.3833333333333346</c:v>
                </c:pt>
                <c:pt idx="54" formatCode="General">
                  <c:v>3.4500000000000011</c:v>
                </c:pt>
                <c:pt idx="55" formatCode="General">
                  <c:v>3.5166666666666675</c:v>
                </c:pt>
                <c:pt idx="56" formatCode="General">
                  <c:v>3.56666666666667</c:v>
                </c:pt>
                <c:pt idx="57" formatCode="General">
                  <c:v>3.6333333333333364</c:v>
                </c:pt>
                <c:pt idx="58" formatCode="General">
                  <c:v>3.7000000000000028</c:v>
                </c:pt>
                <c:pt idx="59" formatCode="General">
                  <c:v>3.7666666666666693</c:v>
                </c:pt>
                <c:pt idx="60" formatCode="General">
                  <c:v>3.8333333333333357</c:v>
                </c:pt>
                <c:pt idx="61" formatCode="General">
                  <c:v>3.8833333333333329</c:v>
                </c:pt>
                <c:pt idx="62" formatCode="General">
                  <c:v>3.9499999999999993</c:v>
                </c:pt>
                <c:pt idx="63" formatCode="General">
                  <c:v>4.0166666666666657</c:v>
                </c:pt>
                <c:pt idx="64" formatCode="General">
                  <c:v>4.0833333333333321</c:v>
                </c:pt>
                <c:pt idx="65" formatCode="General">
                  <c:v>4.1499999999999986</c:v>
                </c:pt>
                <c:pt idx="66" formatCode="General">
                  <c:v>4.216666666666665</c:v>
                </c:pt>
                <c:pt idx="67" formatCode="General">
                  <c:v>4.2833333333333314</c:v>
                </c:pt>
                <c:pt idx="68" formatCode="General">
                  <c:v>4.3499999999999979</c:v>
                </c:pt>
                <c:pt idx="69" formatCode="General">
                  <c:v>4.4000000000000004</c:v>
                </c:pt>
                <c:pt idx="70" formatCode="General">
                  <c:v>4.4666666666666721</c:v>
                </c:pt>
                <c:pt idx="71" formatCode="General">
                  <c:v>4.5333333333333279</c:v>
                </c:pt>
                <c:pt idx="72" formatCode="General">
                  <c:v>4.600000000000005</c:v>
                </c:pt>
                <c:pt idx="73" formatCode="General">
                  <c:v>4.6666666666666607</c:v>
                </c:pt>
                <c:pt idx="74" formatCode="General">
                  <c:v>4.7166666666666686</c:v>
                </c:pt>
                <c:pt idx="75" formatCode="General">
                  <c:v>4.783333333333335</c:v>
                </c:pt>
                <c:pt idx="76" formatCode="General">
                  <c:v>4.8500000000000014</c:v>
                </c:pt>
                <c:pt idx="77" formatCode="General">
                  <c:v>4.9166666666666679</c:v>
                </c:pt>
                <c:pt idx="78" formatCode="General">
                  <c:v>4.9833333333333343</c:v>
                </c:pt>
                <c:pt idx="79" formatCode="General">
                  <c:v>5.0500000000000007</c:v>
                </c:pt>
                <c:pt idx="80" formatCode="General">
                  <c:v>5.0999999999999979</c:v>
                </c:pt>
                <c:pt idx="81" formatCode="General">
                  <c:v>5.1666666666666643</c:v>
                </c:pt>
                <c:pt idx="82" formatCode="General">
                  <c:v>5.2333333333333307</c:v>
                </c:pt>
                <c:pt idx="83" formatCode="General">
                  <c:v>5.2999999999999972</c:v>
                </c:pt>
                <c:pt idx="84" formatCode="General">
                  <c:v>5.3666666666666636</c:v>
                </c:pt>
                <c:pt idx="85" formatCode="General">
                  <c:v>5.4166666666666607</c:v>
                </c:pt>
                <c:pt idx="86" formatCode="General">
                  <c:v>5.4833333333333378</c:v>
                </c:pt>
                <c:pt idx="87" formatCode="General">
                  <c:v>5.5499999999999936</c:v>
                </c:pt>
                <c:pt idx="88" formatCode="General">
                  <c:v>5.6166666666666707</c:v>
                </c:pt>
                <c:pt idx="89" formatCode="General">
                  <c:v>5.6833333333333265</c:v>
                </c:pt>
                <c:pt idx="90" formatCode="General">
                  <c:v>5.7500000000000036</c:v>
                </c:pt>
                <c:pt idx="91" formatCode="General">
                  <c:v>5.8000000000000007</c:v>
                </c:pt>
                <c:pt idx="92" formatCode="General">
                  <c:v>5.8666666666666671</c:v>
                </c:pt>
                <c:pt idx="93" formatCode="General">
                  <c:v>5.9333333333333336</c:v>
                </c:pt>
                <c:pt idx="94" formatCode="General">
                  <c:v>6</c:v>
                </c:pt>
                <c:pt idx="95" formatCode="General">
                  <c:v>6.0666666666666664</c:v>
                </c:pt>
                <c:pt idx="96" formatCode="General">
                  <c:v>6.1333333333333329</c:v>
                </c:pt>
                <c:pt idx="97" formatCode="General">
                  <c:v>6.1999999999999993</c:v>
                </c:pt>
                <c:pt idx="98" formatCode="General">
                  <c:v>6.2499999999999964</c:v>
                </c:pt>
                <c:pt idx="99" formatCode="General">
                  <c:v>6.3166666666666735</c:v>
                </c:pt>
                <c:pt idx="100" formatCode="General">
                  <c:v>6.3833333333333293</c:v>
                </c:pt>
                <c:pt idx="101" formatCode="General">
                  <c:v>6.4500000000000064</c:v>
                </c:pt>
              </c:numCache>
            </c:numRef>
          </c:xVal>
          <c:yVal>
            <c:numRef>
              <c:f>'EM drift-C'!$F$8:$F$207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33-744B-9357-EA865D681B07}"/>
            </c:ext>
          </c:extLst>
        </c:ser>
        <c:ser>
          <c:idx val="3"/>
          <c:order val="3"/>
          <c:tx>
            <c:strRef>
              <c:f>'EM drift-C'!$G$6</c:f>
              <c:strCache>
                <c:ptCount val="1"/>
              </c:strCache>
            </c:strRef>
          </c:tx>
          <c:spPr>
            <a:ln w="15875">
              <a:solidFill>
                <a:srgbClr val="7030A0"/>
              </a:solidFill>
            </a:ln>
          </c:spPr>
          <c:marker>
            <c:symbol val="circle"/>
            <c:size val="7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'EM drift-C'!$C$8:$C$207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 formatCode="General">
                  <c:v>0.31666666666666288</c:v>
                </c:pt>
                <c:pt idx="6" formatCode="General">
                  <c:v>0.38333333333332931</c:v>
                </c:pt>
                <c:pt idx="7" formatCode="General">
                  <c:v>0.44999999999999574</c:v>
                </c:pt>
                <c:pt idx="8" formatCode="General">
                  <c:v>0.5166666666666675</c:v>
                </c:pt>
                <c:pt idx="9" formatCode="General">
                  <c:v>0.56666666666666998</c:v>
                </c:pt>
                <c:pt idx="10" formatCode="General">
                  <c:v>0.63333333333333641</c:v>
                </c:pt>
                <c:pt idx="11" formatCode="General">
                  <c:v>0.70000000000000284</c:v>
                </c:pt>
                <c:pt idx="12" formatCode="General">
                  <c:v>0.76666666666666927</c:v>
                </c:pt>
                <c:pt idx="13" formatCode="General">
                  <c:v>0.8333333333333357</c:v>
                </c:pt>
                <c:pt idx="14" formatCode="General">
                  <c:v>0.88333333333333286</c:v>
                </c:pt>
                <c:pt idx="15" formatCode="General">
                  <c:v>0.94999999999999929</c:v>
                </c:pt>
                <c:pt idx="16" formatCode="General">
                  <c:v>1.0166666666666657</c:v>
                </c:pt>
                <c:pt idx="17" formatCode="General">
                  <c:v>1.0833333333333321</c:v>
                </c:pt>
                <c:pt idx="18" formatCode="General">
                  <c:v>1.1499999999999986</c:v>
                </c:pt>
                <c:pt idx="19" formatCode="General">
                  <c:v>1.216666666666665</c:v>
                </c:pt>
                <c:pt idx="20" formatCode="General">
                  <c:v>1.2833333333333314</c:v>
                </c:pt>
                <c:pt idx="21" formatCode="General">
                  <c:v>1.3333333333333339</c:v>
                </c:pt>
                <c:pt idx="22" formatCode="General">
                  <c:v>1.4000000000000004</c:v>
                </c:pt>
                <c:pt idx="23" formatCode="General">
                  <c:v>1.4666666666666668</c:v>
                </c:pt>
                <c:pt idx="24" formatCode="General">
                  <c:v>1.5333333333333332</c:v>
                </c:pt>
                <c:pt idx="25" formatCode="General">
                  <c:v>1.5999999999999996</c:v>
                </c:pt>
                <c:pt idx="26" formatCode="General">
                  <c:v>1.6500000000000021</c:v>
                </c:pt>
                <c:pt idx="27" formatCode="General">
                  <c:v>1.7166666666666686</c:v>
                </c:pt>
                <c:pt idx="28" formatCode="General">
                  <c:v>1.783333333333335</c:v>
                </c:pt>
                <c:pt idx="29" formatCode="General">
                  <c:v>1.8500000000000014</c:v>
                </c:pt>
                <c:pt idx="30" formatCode="General">
                  <c:v>1.9166666666666679</c:v>
                </c:pt>
                <c:pt idx="31" formatCode="General">
                  <c:v>1.9833333333333343</c:v>
                </c:pt>
                <c:pt idx="32" formatCode="General">
                  <c:v>2.0333333333333314</c:v>
                </c:pt>
                <c:pt idx="33" formatCode="General">
                  <c:v>2.0999999999999979</c:v>
                </c:pt>
                <c:pt idx="34" formatCode="General">
                  <c:v>2.1666666666666643</c:v>
                </c:pt>
                <c:pt idx="35" formatCode="General">
                  <c:v>2.2333333333333307</c:v>
                </c:pt>
                <c:pt idx="36" formatCode="General">
                  <c:v>2.2999999999999972</c:v>
                </c:pt>
                <c:pt idx="37" formatCode="General">
                  <c:v>2.3666666666666636</c:v>
                </c:pt>
                <c:pt idx="38" formatCode="General">
                  <c:v>2.4166666666666661</c:v>
                </c:pt>
                <c:pt idx="39" formatCode="General">
                  <c:v>2.4833333333333325</c:v>
                </c:pt>
                <c:pt idx="40" formatCode="General">
                  <c:v>2.5499999999999989</c:v>
                </c:pt>
                <c:pt idx="41" formatCode="General">
                  <c:v>2.6166666666666654</c:v>
                </c:pt>
                <c:pt idx="42" formatCode="General">
                  <c:v>2.6833333333333318</c:v>
                </c:pt>
                <c:pt idx="43" formatCode="General">
                  <c:v>2.7500000000000036</c:v>
                </c:pt>
                <c:pt idx="44" formatCode="General">
                  <c:v>2.81666666666667</c:v>
                </c:pt>
                <c:pt idx="45" formatCode="General">
                  <c:v>2.8666666666666671</c:v>
                </c:pt>
                <c:pt idx="46" formatCode="General">
                  <c:v>2.9333333333333336</c:v>
                </c:pt>
                <c:pt idx="47" formatCode="General">
                  <c:v>3</c:v>
                </c:pt>
                <c:pt idx="48" formatCode="General">
                  <c:v>3.0666666666666664</c:v>
                </c:pt>
                <c:pt idx="49" formatCode="General">
                  <c:v>3.1333333333333329</c:v>
                </c:pt>
                <c:pt idx="50" formatCode="General">
                  <c:v>3.18333333333333</c:v>
                </c:pt>
                <c:pt idx="51" formatCode="General">
                  <c:v>3.2500000000000018</c:v>
                </c:pt>
                <c:pt idx="52" formatCode="General">
                  <c:v>3.3166666666666682</c:v>
                </c:pt>
                <c:pt idx="53" formatCode="General">
                  <c:v>3.3833333333333346</c:v>
                </c:pt>
                <c:pt idx="54" formatCode="General">
                  <c:v>3.4500000000000011</c:v>
                </c:pt>
                <c:pt idx="55" formatCode="General">
                  <c:v>3.5166666666666675</c:v>
                </c:pt>
                <c:pt idx="56" formatCode="General">
                  <c:v>3.56666666666667</c:v>
                </c:pt>
                <c:pt idx="57" formatCode="General">
                  <c:v>3.6333333333333364</c:v>
                </c:pt>
                <c:pt idx="58" formatCode="General">
                  <c:v>3.7000000000000028</c:v>
                </c:pt>
                <c:pt idx="59" formatCode="General">
                  <c:v>3.7666666666666693</c:v>
                </c:pt>
                <c:pt idx="60" formatCode="General">
                  <c:v>3.8333333333333357</c:v>
                </c:pt>
                <c:pt idx="61" formatCode="General">
                  <c:v>3.8833333333333329</c:v>
                </c:pt>
                <c:pt idx="62" formatCode="General">
                  <c:v>3.9499999999999993</c:v>
                </c:pt>
                <c:pt idx="63" formatCode="General">
                  <c:v>4.0166666666666657</c:v>
                </c:pt>
                <c:pt idx="64" formatCode="General">
                  <c:v>4.0833333333333321</c:v>
                </c:pt>
                <c:pt idx="65" formatCode="General">
                  <c:v>4.1499999999999986</c:v>
                </c:pt>
                <c:pt idx="66" formatCode="General">
                  <c:v>4.216666666666665</c:v>
                </c:pt>
                <c:pt idx="67" formatCode="General">
                  <c:v>4.2833333333333314</c:v>
                </c:pt>
                <c:pt idx="68" formatCode="General">
                  <c:v>4.3499999999999979</c:v>
                </c:pt>
                <c:pt idx="69" formatCode="General">
                  <c:v>4.4000000000000004</c:v>
                </c:pt>
                <c:pt idx="70" formatCode="General">
                  <c:v>4.4666666666666721</c:v>
                </c:pt>
                <c:pt idx="71" formatCode="General">
                  <c:v>4.5333333333333279</c:v>
                </c:pt>
                <c:pt idx="72" formatCode="General">
                  <c:v>4.600000000000005</c:v>
                </c:pt>
                <c:pt idx="73" formatCode="General">
                  <c:v>4.6666666666666607</c:v>
                </c:pt>
                <c:pt idx="74" formatCode="General">
                  <c:v>4.7166666666666686</c:v>
                </c:pt>
                <c:pt idx="75" formatCode="General">
                  <c:v>4.783333333333335</c:v>
                </c:pt>
                <c:pt idx="76" formatCode="General">
                  <c:v>4.8500000000000014</c:v>
                </c:pt>
                <c:pt idx="77" formatCode="General">
                  <c:v>4.9166666666666679</c:v>
                </c:pt>
                <c:pt idx="78" formatCode="General">
                  <c:v>4.9833333333333343</c:v>
                </c:pt>
                <c:pt idx="79" formatCode="General">
                  <c:v>5.0500000000000007</c:v>
                </c:pt>
                <c:pt idx="80" formatCode="General">
                  <c:v>5.0999999999999979</c:v>
                </c:pt>
                <c:pt idx="81" formatCode="General">
                  <c:v>5.1666666666666643</c:v>
                </c:pt>
                <c:pt idx="82" formatCode="General">
                  <c:v>5.2333333333333307</c:v>
                </c:pt>
                <c:pt idx="83" formatCode="General">
                  <c:v>5.2999999999999972</c:v>
                </c:pt>
                <c:pt idx="84" formatCode="General">
                  <c:v>5.3666666666666636</c:v>
                </c:pt>
                <c:pt idx="85" formatCode="General">
                  <c:v>5.4166666666666607</c:v>
                </c:pt>
                <c:pt idx="86" formatCode="General">
                  <c:v>5.4833333333333378</c:v>
                </c:pt>
                <c:pt idx="87" formatCode="General">
                  <c:v>5.5499999999999936</c:v>
                </c:pt>
                <c:pt idx="88" formatCode="General">
                  <c:v>5.6166666666666707</c:v>
                </c:pt>
                <c:pt idx="89" formatCode="General">
                  <c:v>5.6833333333333265</c:v>
                </c:pt>
                <c:pt idx="90" formatCode="General">
                  <c:v>5.7500000000000036</c:v>
                </c:pt>
                <c:pt idx="91" formatCode="General">
                  <c:v>5.8000000000000007</c:v>
                </c:pt>
                <c:pt idx="92" formatCode="General">
                  <c:v>5.8666666666666671</c:v>
                </c:pt>
                <c:pt idx="93" formatCode="General">
                  <c:v>5.9333333333333336</c:v>
                </c:pt>
                <c:pt idx="94" formatCode="General">
                  <c:v>6</c:v>
                </c:pt>
                <c:pt idx="95" formatCode="General">
                  <c:v>6.0666666666666664</c:v>
                </c:pt>
                <c:pt idx="96" formatCode="General">
                  <c:v>6.1333333333333329</c:v>
                </c:pt>
                <c:pt idx="97" formatCode="General">
                  <c:v>6.1999999999999993</c:v>
                </c:pt>
                <c:pt idx="98" formatCode="General">
                  <c:v>6.2499999999999964</c:v>
                </c:pt>
                <c:pt idx="99" formatCode="General">
                  <c:v>6.3166666666666735</c:v>
                </c:pt>
                <c:pt idx="100" formatCode="General">
                  <c:v>6.3833333333333293</c:v>
                </c:pt>
                <c:pt idx="101" formatCode="General">
                  <c:v>6.4500000000000064</c:v>
                </c:pt>
              </c:numCache>
            </c:numRef>
          </c:xVal>
          <c:yVal>
            <c:numRef>
              <c:f>'EM drift-C'!$G$8:$G$207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33-744B-9357-EA865D681B07}"/>
            </c:ext>
          </c:extLst>
        </c:ser>
        <c:ser>
          <c:idx val="4"/>
          <c:order val="4"/>
          <c:tx>
            <c:strRef>
              <c:f>'EM drift-C'!$H$6</c:f>
              <c:strCache>
                <c:ptCount val="1"/>
              </c:strCache>
            </c:strRef>
          </c:tx>
          <c:spPr>
            <a:ln w="15875">
              <a:solidFill>
                <a:srgbClr val="C00000"/>
              </a:solidFill>
            </a:ln>
          </c:spPr>
          <c:marker>
            <c:symbol val="circle"/>
            <c:size val="7"/>
            <c:spPr>
              <a:solidFill>
                <a:srgbClr val="C4BD97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'EM drift-C'!$C$8:$C$207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 formatCode="General">
                  <c:v>0.31666666666666288</c:v>
                </c:pt>
                <c:pt idx="6" formatCode="General">
                  <c:v>0.38333333333332931</c:v>
                </c:pt>
                <c:pt idx="7" formatCode="General">
                  <c:v>0.44999999999999574</c:v>
                </c:pt>
                <c:pt idx="8" formatCode="General">
                  <c:v>0.5166666666666675</c:v>
                </c:pt>
                <c:pt idx="9" formatCode="General">
                  <c:v>0.56666666666666998</c:v>
                </c:pt>
                <c:pt idx="10" formatCode="General">
                  <c:v>0.63333333333333641</c:v>
                </c:pt>
                <c:pt idx="11" formatCode="General">
                  <c:v>0.70000000000000284</c:v>
                </c:pt>
                <c:pt idx="12" formatCode="General">
                  <c:v>0.76666666666666927</c:v>
                </c:pt>
                <c:pt idx="13" formatCode="General">
                  <c:v>0.8333333333333357</c:v>
                </c:pt>
                <c:pt idx="14" formatCode="General">
                  <c:v>0.88333333333333286</c:v>
                </c:pt>
                <c:pt idx="15" formatCode="General">
                  <c:v>0.94999999999999929</c:v>
                </c:pt>
                <c:pt idx="16" formatCode="General">
                  <c:v>1.0166666666666657</c:v>
                </c:pt>
                <c:pt idx="17" formatCode="General">
                  <c:v>1.0833333333333321</c:v>
                </c:pt>
                <c:pt idx="18" formatCode="General">
                  <c:v>1.1499999999999986</c:v>
                </c:pt>
                <c:pt idx="19" formatCode="General">
                  <c:v>1.216666666666665</c:v>
                </c:pt>
                <c:pt idx="20" formatCode="General">
                  <c:v>1.2833333333333314</c:v>
                </c:pt>
                <c:pt idx="21" formatCode="General">
                  <c:v>1.3333333333333339</c:v>
                </c:pt>
                <c:pt idx="22" formatCode="General">
                  <c:v>1.4000000000000004</c:v>
                </c:pt>
                <c:pt idx="23" formatCode="General">
                  <c:v>1.4666666666666668</c:v>
                </c:pt>
                <c:pt idx="24" formatCode="General">
                  <c:v>1.5333333333333332</c:v>
                </c:pt>
                <c:pt idx="25" formatCode="General">
                  <c:v>1.5999999999999996</c:v>
                </c:pt>
                <c:pt idx="26" formatCode="General">
                  <c:v>1.6500000000000021</c:v>
                </c:pt>
                <c:pt idx="27" formatCode="General">
                  <c:v>1.7166666666666686</c:v>
                </c:pt>
                <c:pt idx="28" formatCode="General">
                  <c:v>1.783333333333335</c:v>
                </c:pt>
                <c:pt idx="29" formatCode="General">
                  <c:v>1.8500000000000014</c:v>
                </c:pt>
                <c:pt idx="30" formatCode="General">
                  <c:v>1.9166666666666679</c:v>
                </c:pt>
                <c:pt idx="31" formatCode="General">
                  <c:v>1.9833333333333343</c:v>
                </c:pt>
                <c:pt idx="32" formatCode="General">
                  <c:v>2.0333333333333314</c:v>
                </c:pt>
                <c:pt idx="33" formatCode="General">
                  <c:v>2.0999999999999979</c:v>
                </c:pt>
                <c:pt idx="34" formatCode="General">
                  <c:v>2.1666666666666643</c:v>
                </c:pt>
                <c:pt idx="35" formatCode="General">
                  <c:v>2.2333333333333307</c:v>
                </c:pt>
                <c:pt idx="36" formatCode="General">
                  <c:v>2.2999999999999972</c:v>
                </c:pt>
                <c:pt idx="37" formatCode="General">
                  <c:v>2.3666666666666636</c:v>
                </c:pt>
                <c:pt idx="38" formatCode="General">
                  <c:v>2.4166666666666661</c:v>
                </c:pt>
                <c:pt idx="39" formatCode="General">
                  <c:v>2.4833333333333325</c:v>
                </c:pt>
                <c:pt idx="40" formatCode="General">
                  <c:v>2.5499999999999989</c:v>
                </c:pt>
                <c:pt idx="41" formatCode="General">
                  <c:v>2.6166666666666654</c:v>
                </c:pt>
                <c:pt idx="42" formatCode="General">
                  <c:v>2.6833333333333318</c:v>
                </c:pt>
                <c:pt idx="43" formatCode="General">
                  <c:v>2.7500000000000036</c:v>
                </c:pt>
                <c:pt idx="44" formatCode="General">
                  <c:v>2.81666666666667</c:v>
                </c:pt>
                <c:pt idx="45" formatCode="General">
                  <c:v>2.8666666666666671</c:v>
                </c:pt>
                <c:pt idx="46" formatCode="General">
                  <c:v>2.9333333333333336</c:v>
                </c:pt>
                <c:pt idx="47" formatCode="General">
                  <c:v>3</c:v>
                </c:pt>
                <c:pt idx="48" formatCode="General">
                  <c:v>3.0666666666666664</c:v>
                </c:pt>
                <c:pt idx="49" formatCode="General">
                  <c:v>3.1333333333333329</c:v>
                </c:pt>
                <c:pt idx="50" formatCode="General">
                  <c:v>3.18333333333333</c:v>
                </c:pt>
                <c:pt idx="51" formatCode="General">
                  <c:v>3.2500000000000018</c:v>
                </c:pt>
                <c:pt idx="52" formatCode="General">
                  <c:v>3.3166666666666682</c:v>
                </c:pt>
                <c:pt idx="53" formatCode="General">
                  <c:v>3.3833333333333346</c:v>
                </c:pt>
                <c:pt idx="54" formatCode="General">
                  <c:v>3.4500000000000011</c:v>
                </c:pt>
                <c:pt idx="55" formatCode="General">
                  <c:v>3.5166666666666675</c:v>
                </c:pt>
                <c:pt idx="56" formatCode="General">
                  <c:v>3.56666666666667</c:v>
                </c:pt>
                <c:pt idx="57" formatCode="General">
                  <c:v>3.6333333333333364</c:v>
                </c:pt>
                <c:pt idx="58" formatCode="General">
                  <c:v>3.7000000000000028</c:v>
                </c:pt>
                <c:pt idx="59" formatCode="General">
                  <c:v>3.7666666666666693</c:v>
                </c:pt>
                <c:pt idx="60" formatCode="General">
                  <c:v>3.8333333333333357</c:v>
                </c:pt>
                <c:pt idx="61" formatCode="General">
                  <c:v>3.8833333333333329</c:v>
                </c:pt>
                <c:pt idx="62" formatCode="General">
                  <c:v>3.9499999999999993</c:v>
                </c:pt>
                <c:pt idx="63" formatCode="General">
                  <c:v>4.0166666666666657</c:v>
                </c:pt>
                <c:pt idx="64" formatCode="General">
                  <c:v>4.0833333333333321</c:v>
                </c:pt>
                <c:pt idx="65" formatCode="General">
                  <c:v>4.1499999999999986</c:v>
                </c:pt>
                <c:pt idx="66" formatCode="General">
                  <c:v>4.216666666666665</c:v>
                </c:pt>
                <c:pt idx="67" formatCode="General">
                  <c:v>4.2833333333333314</c:v>
                </c:pt>
                <c:pt idx="68" formatCode="General">
                  <c:v>4.3499999999999979</c:v>
                </c:pt>
                <c:pt idx="69" formatCode="General">
                  <c:v>4.4000000000000004</c:v>
                </c:pt>
                <c:pt idx="70" formatCode="General">
                  <c:v>4.4666666666666721</c:v>
                </c:pt>
                <c:pt idx="71" formatCode="General">
                  <c:v>4.5333333333333279</c:v>
                </c:pt>
                <c:pt idx="72" formatCode="General">
                  <c:v>4.600000000000005</c:v>
                </c:pt>
                <c:pt idx="73" formatCode="General">
                  <c:v>4.6666666666666607</c:v>
                </c:pt>
                <c:pt idx="74" formatCode="General">
                  <c:v>4.7166666666666686</c:v>
                </c:pt>
                <c:pt idx="75" formatCode="General">
                  <c:v>4.783333333333335</c:v>
                </c:pt>
                <c:pt idx="76" formatCode="General">
                  <c:v>4.8500000000000014</c:v>
                </c:pt>
                <c:pt idx="77" formatCode="General">
                  <c:v>4.9166666666666679</c:v>
                </c:pt>
                <c:pt idx="78" formatCode="General">
                  <c:v>4.9833333333333343</c:v>
                </c:pt>
                <c:pt idx="79" formatCode="General">
                  <c:v>5.0500000000000007</c:v>
                </c:pt>
                <c:pt idx="80" formatCode="General">
                  <c:v>5.0999999999999979</c:v>
                </c:pt>
                <c:pt idx="81" formatCode="General">
                  <c:v>5.1666666666666643</c:v>
                </c:pt>
                <c:pt idx="82" formatCode="General">
                  <c:v>5.2333333333333307</c:v>
                </c:pt>
                <c:pt idx="83" formatCode="General">
                  <c:v>5.2999999999999972</c:v>
                </c:pt>
                <c:pt idx="84" formatCode="General">
                  <c:v>5.3666666666666636</c:v>
                </c:pt>
                <c:pt idx="85" formatCode="General">
                  <c:v>5.4166666666666607</c:v>
                </c:pt>
                <c:pt idx="86" formatCode="General">
                  <c:v>5.4833333333333378</c:v>
                </c:pt>
                <c:pt idx="87" formatCode="General">
                  <c:v>5.5499999999999936</c:v>
                </c:pt>
                <c:pt idx="88" formatCode="General">
                  <c:v>5.6166666666666707</c:v>
                </c:pt>
                <c:pt idx="89" formatCode="General">
                  <c:v>5.6833333333333265</c:v>
                </c:pt>
                <c:pt idx="90" formatCode="General">
                  <c:v>5.7500000000000036</c:v>
                </c:pt>
                <c:pt idx="91" formatCode="General">
                  <c:v>5.8000000000000007</c:v>
                </c:pt>
                <c:pt idx="92" formatCode="General">
                  <c:v>5.8666666666666671</c:v>
                </c:pt>
                <c:pt idx="93" formatCode="General">
                  <c:v>5.9333333333333336</c:v>
                </c:pt>
                <c:pt idx="94" formatCode="General">
                  <c:v>6</c:v>
                </c:pt>
                <c:pt idx="95" formatCode="General">
                  <c:v>6.0666666666666664</c:v>
                </c:pt>
                <c:pt idx="96" formatCode="General">
                  <c:v>6.1333333333333329</c:v>
                </c:pt>
                <c:pt idx="97" formatCode="General">
                  <c:v>6.1999999999999993</c:v>
                </c:pt>
                <c:pt idx="98" formatCode="General">
                  <c:v>6.2499999999999964</c:v>
                </c:pt>
                <c:pt idx="99" formatCode="General">
                  <c:v>6.3166666666666735</c:v>
                </c:pt>
                <c:pt idx="100" formatCode="General">
                  <c:v>6.3833333333333293</c:v>
                </c:pt>
                <c:pt idx="101" formatCode="General">
                  <c:v>6.4500000000000064</c:v>
                </c:pt>
              </c:numCache>
            </c:numRef>
          </c:xVal>
          <c:yVal>
            <c:numRef>
              <c:f>'EM drift-C'!$H$8:$H$207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633-744B-9357-EA865D681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935168"/>
        <c:axId val="338937728"/>
      </c:scatterChart>
      <c:valAx>
        <c:axId val="33893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Time in seq. (hours)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8937728"/>
        <c:crosses val="autoZero"/>
        <c:crossBetween val="midCat"/>
      </c:valAx>
      <c:valAx>
        <c:axId val="3389377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Yield</a:t>
                </a:r>
              </a:p>
            </c:rich>
          </c:tx>
          <c:overlay val="0"/>
        </c:title>
        <c:numFmt formatCode="#,##0.00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8935168"/>
        <c:crosses val="autoZero"/>
        <c:crossBetween val="midCat"/>
      </c:valAx>
      <c:spPr>
        <a:solidFill>
          <a:srgbClr val="FFFFCC"/>
        </a:solidFill>
        <a:ln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87148175303997932"/>
          <c:y val="0.38835334107826686"/>
          <c:w val="0.11273975368463562"/>
          <c:h val="0.28232495528222906"/>
        </c:manualLayout>
      </c:layout>
      <c:overlay val="0"/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'EM drift-H1'!$D$6</c:f>
              <c:strCache>
                <c:ptCount val="1"/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'EM drift-H1'!$C$8:$C$207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drift-H1'!$D$8:$D$207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71-BE4F-B59B-0408643C5CFB}"/>
            </c:ext>
          </c:extLst>
        </c:ser>
        <c:ser>
          <c:idx val="2"/>
          <c:order val="1"/>
          <c:tx>
            <c:strRef>
              <c:f>'EM drift-H1'!$E$6</c:f>
              <c:strCache>
                <c:ptCount val="1"/>
              </c:strCache>
            </c:strRef>
          </c:tx>
          <c:spPr>
            <a:ln w="15875"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'EM drift-H1'!$C$8:$C$207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drift-H1'!$E$8:$E$207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71-BE4F-B59B-0408643C5CFB}"/>
            </c:ext>
          </c:extLst>
        </c:ser>
        <c:ser>
          <c:idx val="0"/>
          <c:order val="2"/>
          <c:tx>
            <c:strRef>
              <c:f>'EM drift-H1'!$F$6</c:f>
              <c:strCache>
                <c:ptCount val="1"/>
              </c:strCache>
            </c:strRef>
          </c:tx>
          <c:spPr>
            <a:ln w="15875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xVal>
            <c:numRef>
              <c:f>'EM drift-H1'!$C$8:$C$207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drift-H1'!$F$8:$F$207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71-BE4F-B59B-0408643C5CFB}"/>
            </c:ext>
          </c:extLst>
        </c:ser>
        <c:ser>
          <c:idx val="3"/>
          <c:order val="3"/>
          <c:tx>
            <c:strRef>
              <c:f>'EM drift-H1'!$G$6</c:f>
              <c:strCache>
                <c:ptCount val="1"/>
              </c:strCache>
            </c:strRef>
          </c:tx>
          <c:spPr>
            <a:ln w="15875">
              <a:solidFill>
                <a:srgbClr val="7030A0"/>
              </a:solidFill>
            </a:ln>
          </c:spPr>
          <c:marker>
            <c:symbol val="circle"/>
            <c:size val="7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'EM drift-H1'!$C$8:$C$207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drift-H1'!$G$8:$G$207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771-BE4F-B59B-0408643C5CFB}"/>
            </c:ext>
          </c:extLst>
        </c:ser>
        <c:ser>
          <c:idx val="4"/>
          <c:order val="4"/>
          <c:tx>
            <c:strRef>
              <c:f>'EM drift-H1'!$H$6</c:f>
              <c:strCache>
                <c:ptCount val="1"/>
              </c:strCache>
            </c:strRef>
          </c:tx>
          <c:spPr>
            <a:ln w="15875">
              <a:solidFill>
                <a:srgbClr val="C00000"/>
              </a:solidFill>
            </a:ln>
          </c:spPr>
          <c:marker>
            <c:symbol val="circle"/>
            <c:size val="7"/>
            <c:spPr>
              <a:solidFill>
                <a:srgbClr val="C4BD97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'EM drift-H1'!$C$8:$C$207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drift-H1'!$H$8:$H$207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771-BE4F-B59B-0408643C5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122048"/>
        <c:axId val="339128704"/>
      </c:scatterChart>
      <c:valAx>
        <c:axId val="33912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Time in seq. (hours)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9128704"/>
        <c:crosses val="autoZero"/>
        <c:crossBetween val="midCat"/>
      </c:valAx>
      <c:valAx>
        <c:axId val="3391287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Yield</a:t>
                </a:r>
              </a:p>
            </c:rich>
          </c:tx>
          <c:overlay val="0"/>
        </c:title>
        <c:numFmt formatCode="#,##0.00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9122048"/>
        <c:crosses val="autoZero"/>
        <c:crossBetween val="midCat"/>
      </c:valAx>
      <c:spPr>
        <a:solidFill>
          <a:srgbClr val="FFFFCC"/>
        </a:solidFill>
        <a:ln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87148175303997932"/>
          <c:y val="0.38835334107826686"/>
          <c:w val="0.11273975368463562"/>
          <c:h val="0.28232495528222906"/>
        </c:manualLayout>
      </c:layout>
      <c:overlay val="0"/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'EM drift-H2'!$D$6</c:f>
              <c:strCache>
                <c:ptCount val="1"/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'EM drift-H2'!$C$8:$C$207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drift-H2'!$D$8:$D$207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FD-AF43-ACCA-4BAFD609FE93}"/>
            </c:ext>
          </c:extLst>
        </c:ser>
        <c:ser>
          <c:idx val="2"/>
          <c:order val="1"/>
          <c:tx>
            <c:strRef>
              <c:f>'EM drift-H2'!$E$6</c:f>
              <c:strCache>
                <c:ptCount val="1"/>
              </c:strCache>
            </c:strRef>
          </c:tx>
          <c:spPr>
            <a:ln w="15875"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'EM drift-H2'!$C$8:$C$207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drift-H2'!$E$8:$E$207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FD-AF43-ACCA-4BAFD609FE93}"/>
            </c:ext>
          </c:extLst>
        </c:ser>
        <c:ser>
          <c:idx val="0"/>
          <c:order val="2"/>
          <c:tx>
            <c:strRef>
              <c:f>'EM drift-H2'!$F$6</c:f>
              <c:strCache>
                <c:ptCount val="1"/>
              </c:strCache>
            </c:strRef>
          </c:tx>
          <c:spPr>
            <a:ln w="15875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xVal>
            <c:numRef>
              <c:f>'EM drift-H2'!$C$8:$C$207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drift-H2'!$F$8:$F$207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FD-AF43-ACCA-4BAFD609FE93}"/>
            </c:ext>
          </c:extLst>
        </c:ser>
        <c:ser>
          <c:idx val="3"/>
          <c:order val="3"/>
          <c:tx>
            <c:strRef>
              <c:f>'EM drift-H2'!$G$6</c:f>
              <c:strCache>
                <c:ptCount val="1"/>
              </c:strCache>
            </c:strRef>
          </c:tx>
          <c:spPr>
            <a:ln w="15875">
              <a:solidFill>
                <a:srgbClr val="7030A0"/>
              </a:solidFill>
            </a:ln>
          </c:spPr>
          <c:marker>
            <c:symbol val="circle"/>
            <c:size val="7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'EM drift-H2'!$C$8:$C$207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drift-H2'!$G$8:$G$207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4FD-AF43-ACCA-4BAFD609FE93}"/>
            </c:ext>
          </c:extLst>
        </c:ser>
        <c:ser>
          <c:idx val="4"/>
          <c:order val="4"/>
          <c:tx>
            <c:strRef>
              <c:f>'EM drift-H2'!$H$6</c:f>
              <c:strCache>
                <c:ptCount val="1"/>
              </c:strCache>
            </c:strRef>
          </c:tx>
          <c:spPr>
            <a:ln w="15875">
              <a:solidFill>
                <a:srgbClr val="C00000"/>
              </a:solidFill>
            </a:ln>
          </c:spPr>
          <c:marker>
            <c:symbol val="circle"/>
            <c:size val="7"/>
            <c:spPr>
              <a:solidFill>
                <a:srgbClr val="C4BD97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'EM drift-H2'!$C$8:$C$207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drift-H2'!$H$8:$H$207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4FD-AF43-ACCA-4BAFD609F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428672"/>
        <c:axId val="342435328"/>
      </c:scatterChart>
      <c:valAx>
        <c:axId val="34242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Time in seq. (hours)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2435328"/>
        <c:crosses val="autoZero"/>
        <c:crossBetween val="midCat"/>
      </c:valAx>
      <c:valAx>
        <c:axId val="3424353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Yield</a:t>
                </a:r>
              </a:p>
            </c:rich>
          </c:tx>
          <c:overlay val="0"/>
        </c:title>
        <c:numFmt formatCode="#,##0.00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2428672"/>
        <c:crosses val="autoZero"/>
        <c:crossBetween val="midCat"/>
      </c:valAx>
      <c:spPr>
        <a:solidFill>
          <a:srgbClr val="FFFFCC"/>
        </a:solidFill>
        <a:ln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87148175303997932"/>
          <c:y val="0.38835334107826686"/>
          <c:w val="0.11273975368463562"/>
          <c:h val="0.28232495528222906"/>
        </c:manualLayout>
      </c:layout>
      <c:overlay val="0"/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15533980582525"/>
          <c:y val="6.1465862943869458E-2"/>
          <c:w val="0.65825242718446597"/>
          <c:h val="0.83215322139392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366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'Cl-correction'!$G$8:$G$100</c:f>
                <c:numCache>
                  <c:formatCode>General</c:formatCode>
                  <c:ptCount val="93"/>
                  <c:pt idx="0">
                    <c:v>6.9874647906159996E-7</c:v>
                  </c:pt>
                  <c:pt idx="1">
                    <c:v>5.4481591966899996E-7</c:v>
                  </c:pt>
                  <c:pt idx="2">
                    <c:v>4.432242560672E-7</c:v>
                  </c:pt>
                  <c:pt idx="3">
                    <c:v>4.946535088196E-7</c:v>
                  </c:pt>
                  <c:pt idx="4">
                    <c:v>4.5592868772899995E-7</c:v>
                  </c:pt>
                  <c:pt idx="5">
                    <c:v>5.1725784349800008E-7</c:v>
                  </c:pt>
                  <c:pt idx="6">
                    <c:v>6.0665256811999995E-7</c:v>
                  </c:pt>
                  <c:pt idx="7">
                    <c:v>3.8419725686100006E-7</c:v>
                  </c:pt>
                  <c:pt idx="8">
                    <c:v>6.7818044538880001E-7</c:v>
                  </c:pt>
                  <c:pt idx="9">
                    <c:v>4.466631959532E-7</c:v>
                  </c:pt>
                  <c:pt idx="10">
                    <c:v>5.3038891042879988E-7</c:v>
                  </c:pt>
                  <c:pt idx="11">
                    <c:v>5.1223515307439997E-7</c:v>
                  </c:pt>
                  <c:pt idx="12">
                    <c:v>4.8123116771120012E-7</c:v>
                  </c:pt>
                  <c:pt idx="13">
                    <c:v>5.3517107109699995E-7</c:v>
                  </c:pt>
                  <c:pt idx="14">
                    <c:v>6.3709087515480008E-7</c:v>
                  </c:pt>
                  <c:pt idx="15">
                    <c:v>4.9027143032399996E-7</c:v>
                  </c:pt>
                  <c:pt idx="16">
                    <c:v>6.1555049010000003E-7</c:v>
                  </c:pt>
                  <c:pt idx="17">
                    <c:v>5.2592528152919996E-7</c:v>
                  </c:pt>
                  <c:pt idx="18">
                    <c:v>5.28357956616E-7</c:v>
                  </c:pt>
                  <c:pt idx="19">
                    <c:v>3.3353826061270001E-7</c:v>
                  </c:pt>
                  <c:pt idx="20">
                    <c:v>5.6537709374320009E-7</c:v>
                  </c:pt>
                  <c:pt idx="21">
                    <c:v>4.6773010971120004E-7</c:v>
                  </c:pt>
                  <c:pt idx="22">
                    <c:v>2.9764333297356E-7</c:v>
                  </c:pt>
                  <c:pt idx="23">
                    <c:v>4.9194439557919997E-7</c:v>
                  </c:pt>
                  <c:pt idx="24">
                    <c:v>4.9060251591120006E-7</c:v>
                  </c:pt>
                  <c:pt idx="25">
                    <c:v>5.3873564021759994E-7</c:v>
                  </c:pt>
                </c:numCache>
              </c:numRef>
            </c:plus>
            <c:minus>
              <c:numRef>
                <c:f>'Cl-correction'!$G$8:$G$100</c:f>
                <c:numCache>
                  <c:formatCode>General</c:formatCode>
                  <c:ptCount val="93"/>
                  <c:pt idx="0">
                    <c:v>6.9874647906159996E-7</c:v>
                  </c:pt>
                  <c:pt idx="1">
                    <c:v>5.4481591966899996E-7</c:v>
                  </c:pt>
                  <c:pt idx="2">
                    <c:v>4.432242560672E-7</c:v>
                  </c:pt>
                  <c:pt idx="3">
                    <c:v>4.946535088196E-7</c:v>
                  </c:pt>
                  <c:pt idx="4">
                    <c:v>4.5592868772899995E-7</c:v>
                  </c:pt>
                  <c:pt idx="5">
                    <c:v>5.1725784349800008E-7</c:v>
                  </c:pt>
                  <c:pt idx="6">
                    <c:v>6.0665256811999995E-7</c:v>
                  </c:pt>
                  <c:pt idx="7">
                    <c:v>3.8419725686100006E-7</c:v>
                  </c:pt>
                  <c:pt idx="8">
                    <c:v>6.7818044538880001E-7</c:v>
                  </c:pt>
                  <c:pt idx="9">
                    <c:v>4.466631959532E-7</c:v>
                  </c:pt>
                  <c:pt idx="10">
                    <c:v>5.3038891042879988E-7</c:v>
                  </c:pt>
                  <c:pt idx="11">
                    <c:v>5.1223515307439997E-7</c:v>
                  </c:pt>
                  <c:pt idx="12">
                    <c:v>4.8123116771120012E-7</c:v>
                  </c:pt>
                  <c:pt idx="13">
                    <c:v>5.3517107109699995E-7</c:v>
                  </c:pt>
                  <c:pt idx="14">
                    <c:v>6.3709087515480008E-7</c:v>
                  </c:pt>
                  <c:pt idx="15">
                    <c:v>4.9027143032399996E-7</c:v>
                  </c:pt>
                  <c:pt idx="16">
                    <c:v>6.1555049010000003E-7</c:v>
                  </c:pt>
                  <c:pt idx="17">
                    <c:v>5.2592528152919996E-7</c:v>
                  </c:pt>
                  <c:pt idx="18">
                    <c:v>5.28357956616E-7</c:v>
                  </c:pt>
                  <c:pt idx="19">
                    <c:v>3.3353826061270001E-7</c:v>
                  </c:pt>
                  <c:pt idx="20">
                    <c:v>5.6537709374320009E-7</c:v>
                  </c:pt>
                  <c:pt idx="21">
                    <c:v>4.6773010971120004E-7</c:v>
                  </c:pt>
                  <c:pt idx="22">
                    <c:v>2.9764333297356E-7</c:v>
                  </c:pt>
                  <c:pt idx="23">
                    <c:v>4.9194439557919997E-7</c:v>
                  </c:pt>
                  <c:pt idx="24">
                    <c:v>4.9060251591120006E-7</c:v>
                  </c:pt>
                  <c:pt idx="25">
                    <c:v>5.3873564021759994E-7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'Cl-correction'!$C$8:$C$100</c:f>
              <c:numCache>
                <c:formatCode>h:mm</c:formatCode>
                <c:ptCount val="9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xVal>
          <c:yVal>
            <c:numRef>
              <c:f>'Cl-correction'!$E$8:$E$100</c:f>
              <c:numCache>
                <c:formatCode>General</c:formatCode>
                <c:ptCount val="93"/>
                <c:pt idx="0">
                  <c:v>2.025668E-3</c:v>
                </c:pt>
                <c:pt idx="1">
                  <c:v>2.026159E-3</c:v>
                </c:pt>
                <c:pt idx="2">
                  <c:v>2.0263569999999999E-3</c:v>
                </c:pt>
                <c:pt idx="3">
                  <c:v>2.0270990000000001E-3</c:v>
                </c:pt>
                <c:pt idx="4">
                  <c:v>2.024667E-3</c:v>
                </c:pt>
                <c:pt idx="5">
                  <c:v>2.0243420000000002E-3</c:v>
                </c:pt>
                <c:pt idx="6">
                  <c:v>2.0237200000000001E-3</c:v>
                </c:pt>
                <c:pt idx="7">
                  <c:v>2.0262660000000001E-3</c:v>
                </c:pt>
                <c:pt idx="8">
                  <c:v>2.020352E-3</c:v>
                </c:pt>
                <c:pt idx="9">
                  <c:v>2.020806E-3</c:v>
                </c:pt>
                <c:pt idx="10">
                  <c:v>2.0209479999999998E-3</c:v>
                </c:pt>
                <c:pt idx="11">
                  <c:v>2.0267789999999998E-3</c:v>
                </c:pt>
                <c:pt idx="12">
                  <c:v>2.0193020000000002E-3</c:v>
                </c:pt>
                <c:pt idx="13">
                  <c:v>2.0195149999999999E-3</c:v>
                </c:pt>
                <c:pt idx="14">
                  <c:v>2.019687E-3</c:v>
                </c:pt>
                <c:pt idx="15">
                  <c:v>2.0275319999999999E-3</c:v>
                </c:pt>
                <c:pt idx="16">
                  <c:v>2.0291250000000001E-3</c:v>
                </c:pt>
                <c:pt idx="17">
                  <c:v>2.0300069999999999E-3</c:v>
                </c:pt>
                <c:pt idx="18">
                  <c:v>2.0291599999999999E-3</c:v>
                </c:pt>
                <c:pt idx="19">
                  <c:v>2.0268949999999999E-3</c:v>
                </c:pt>
                <c:pt idx="20">
                  <c:v>2.0243240000000001E-3</c:v>
                </c:pt>
                <c:pt idx="21">
                  <c:v>2.0245480000000001E-3</c:v>
                </c:pt>
                <c:pt idx="22">
                  <c:v>2.024133E-3</c:v>
                </c:pt>
                <c:pt idx="23">
                  <c:v>2.026828E-3</c:v>
                </c:pt>
                <c:pt idx="24">
                  <c:v>2.0214260000000002E-3</c:v>
                </c:pt>
                <c:pt idx="25">
                  <c:v>2.021152E-3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52-2E44-BB4F-1FDE8D49D203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8080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'Cl-correction'!$K$8:$K$100</c:f>
                <c:numCache>
                  <c:formatCode>General</c:formatCode>
                  <c:ptCount val="9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</c:numCache>
              </c:numRef>
            </c:plus>
            <c:minus>
              <c:numRef>
                <c:f>'Cl-correction'!$K$8:$K$100</c:f>
                <c:numCache>
                  <c:formatCode>General</c:formatCode>
                  <c:ptCount val="9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'Cl-correction'!$C$8:$C$100</c:f>
              <c:numCache>
                <c:formatCode>h:mm</c:formatCode>
                <c:ptCount val="9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xVal>
          <c:yVal>
            <c:numRef>
              <c:f>'Cl-correction'!$I$8:$I$100</c:f>
              <c:numCache>
                <c:formatCode>General</c:formatCode>
                <c:ptCount val="9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52-2E44-BB4F-1FDE8D49D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686336"/>
        <c:axId val="338687872"/>
      </c:scatterChart>
      <c:valAx>
        <c:axId val="338686336"/>
        <c:scaling>
          <c:orientation val="minMax"/>
          <c:min val="-0.1"/>
        </c:scaling>
        <c:delete val="0"/>
        <c:axPos val="b"/>
        <c:numFmt formatCode="[$-F400]h:mm:ss\ AM/PM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38687872"/>
        <c:crosses val="autoZero"/>
        <c:crossBetween val="midCat"/>
        <c:majorUnit val="0.1"/>
      </c:valAx>
      <c:valAx>
        <c:axId val="338687872"/>
        <c:scaling>
          <c:orientation val="minMax"/>
          <c:min val="0.3206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38686336"/>
        <c:crossesAt val="-0.1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19417475728155"/>
          <c:y val="0.42789697387117387"/>
          <c:w val="0.12427184466019414"/>
          <c:h val="0.101655094531623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89567613486297E-2"/>
          <c:y val="8.1761257374144358E-2"/>
          <c:w val="0.79970874410171111"/>
          <c:h val="0.7767319450543713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'Raw4'!$C$30:$R$30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C1-4248-A707-A17E71240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439680"/>
        <c:axId val="348441600"/>
      </c:scatterChart>
      <c:valAx>
        <c:axId val="34843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8441600"/>
        <c:crosses val="autoZero"/>
        <c:crossBetween val="midCat"/>
      </c:valAx>
      <c:valAx>
        <c:axId val="348441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84396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473807002194894"/>
          <c:y val="0.43710823882863697"/>
          <c:w val="9.3567404951574007E-2"/>
          <c:h val="6.91827200845177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66102953249144"/>
          <c:y val="8.1761257374144358E-2"/>
          <c:w val="0.71783728218270593"/>
          <c:h val="0.7767319450543713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Ratio!$D$32:$S$32</c:f>
              <c:numCache>
                <c:formatCode>0.000000000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3C-B649-979A-C4317DFBE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523904"/>
        <c:axId val="346538368"/>
      </c:scatterChart>
      <c:valAx>
        <c:axId val="34652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6538368"/>
        <c:crosses val="autoZero"/>
        <c:crossBetween val="midCat"/>
      </c:valAx>
      <c:valAx>
        <c:axId val="346538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65239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473807002194894"/>
          <c:y val="0.43710823882863697"/>
          <c:w val="9.3567404951574007E-2"/>
          <c:h val="6.91827200845177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3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07195975503061"/>
          <c:y val="5.1400554097404488E-2"/>
          <c:w val="0.6644820647419073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'Ratio evol_support'!$B$10</c:f>
              <c:strCache>
                <c:ptCount val="1"/>
                <c:pt idx="0">
                  <c:v>18O/16O</c:v>
                </c:pt>
              </c:strCache>
            </c:strRef>
          </c:tx>
          <c:spPr>
            <a:ln w="28575">
              <a:noFill/>
            </a:ln>
          </c:spPr>
          <c:xVal>
            <c:numRef>
              <c:f>'Ratio evol_support'!$A$12:$A$211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xVal>
          <c:yVal>
            <c:numRef>
              <c:f>'Ratio evol_support'!$E$12:$E$211</c:f>
              <c:numCache>
                <c:formatCode>0.000</c:formatCode>
                <c:ptCount val="200"/>
                <c:pt idx="0">
                  <c:v>0.29101656890762051</c:v>
                </c:pt>
                <c:pt idx="1">
                  <c:v>0.29873909342992278</c:v>
                </c:pt>
                <c:pt idx="2">
                  <c:v>-0.41550109973909066</c:v>
                </c:pt>
                <c:pt idx="3">
                  <c:v>-0.65834346639326302</c:v>
                </c:pt>
                <c:pt idx="4">
                  <c:v>-0.36756692657202716</c:v>
                </c:pt>
                <c:pt idx="5">
                  <c:v>-0.29686813521634381</c:v>
                </c:pt>
                <c:pt idx="6">
                  <c:v>0.60934984779659196</c:v>
                </c:pt>
                <c:pt idx="7">
                  <c:v>0.48088330678353053</c:v>
                </c:pt>
                <c:pt idx="8">
                  <c:v>-1.3689451164440314</c:v>
                </c:pt>
                <c:pt idx="9">
                  <c:v>1.2855803139915079</c:v>
                </c:pt>
                <c:pt idx="10">
                  <c:v>-0.2753857878767807</c:v>
                </c:pt>
                <c:pt idx="11">
                  <c:v>2.2542026665937076</c:v>
                </c:pt>
                <c:pt idx="12">
                  <c:v>0.11703204321067417</c:v>
                </c:pt>
                <c:pt idx="13">
                  <c:v>0.74573837975311363</c:v>
                </c:pt>
                <c:pt idx="14">
                  <c:v>-0.12305206137708247</c:v>
                </c:pt>
                <c:pt idx="15">
                  <c:v>-0.5061763332395719</c:v>
                </c:pt>
                <c:pt idx="16">
                  <c:v>0.45520740100002399</c:v>
                </c:pt>
                <c:pt idx="17">
                  <c:v>-1.2945824617445201</c:v>
                </c:pt>
                <c:pt idx="18">
                  <c:v>-0.64453217576510013</c:v>
                </c:pt>
                <c:pt idx="19">
                  <c:v>-0.58679605709477389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13-B649-B189-F0A9508EB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552192"/>
        <c:axId val="348266496"/>
      </c:scatterChart>
      <c:scatterChart>
        <c:scatterStyle val="lineMarker"/>
        <c:varyColors val="0"/>
        <c:ser>
          <c:idx val="1"/>
          <c:order val="1"/>
          <c:tx>
            <c:strRef>
              <c:f>'Ratio evol_support'!$C$10</c:f>
              <c:strCache>
                <c:ptCount val="1"/>
                <c:pt idx="0">
                  <c:v>16O/Coeff</c:v>
                </c:pt>
              </c:strCache>
            </c:strRef>
          </c:tx>
          <c:spPr>
            <a:ln w="28575">
              <a:noFill/>
            </a:ln>
          </c:spPr>
          <c:xVal>
            <c:numRef>
              <c:f>'Ratio evol_support'!$A$12:$A$211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xVal>
          <c:yVal>
            <c:numRef>
              <c:f>'Ratio evol_support'!$F$12:$F$211</c:f>
              <c:numCache>
                <c:formatCode>0.000</c:formatCode>
                <c:ptCount val="200"/>
                <c:pt idx="0">
                  <c:v>-6.0513332709182244</c:v>
                </c:pt>
                <c:pt idx="1">
                  <c:v>-4.6583223336406077</c:v>
                </c:pt>
                <c:pt idx="2">
                  <c:v>-4.5636575476235564</c:v>
                </c:pt>
                <c:pt idx="3">
                  <c:v>-4.2658809624902538</c:v>
                </c:pt>
                <c:pt idx="4">
                  <c:v>-3.0416771569199419</c:v>
                </c:pt>
                <c:pt idx="5">
                  <c:v>-2.4952168831211541</c:v>
                </c:pt>
                <c:pt idx="6">
                  <c:v>-2.27842345712026</c:v>
                </c:pt>
                <c:pt idx="7">
                  <c:v>-1.6464530152933143</c:v>
                </c:pt>
                <c:pt idx="8">
                  <c:v>-0.69487574543636299</c:v>
                </c:pt>
                <c:pt idx="9">
                  <c:v>-0.6013175615937616</c:v>
                </c:pt>
                <c:pt idx="10">
                  <c:v>-0.49870535995988341</c:v>
                </c:pt>
                <c:pt idx="11">
                  <c:v>0.94913268505347759</c:v>
                </c:pt>
                <c:pt idx="12">
                  <c:v>1.6313026255225793</c:v>
                </c:pt>
                <c:pt idx="13">
                  <c:v>2.2336966092317834</c:v>
                </c:pt>
                <c:pt idx="14">
                  <c:v>3.6655392228139849</c:v>
                </c:pt>
                <c:pt idx="15">
                  <c:v>3.2650498358490765</c:v>
                </c:pt>
                <c:pt idx="16">
                  <c:v>3.9815244437273467</c:v>
                </c:pt>
                <c:pt idx="17">
                  <c:v>4.6182230948452752</c:v>
                </c:pt>
                <c:pt idx="18">
                  <c:v>4.9182128843276995</c:v>
                </c:pt>
                <c:pt idx="19">
                  <c:v>5.5331818927468746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13-B649-B189-F0A9508EB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268416"/>
        <c:axId val="348269952"/>
      </c:scatterChart>
      <c:valAx>
        <c:axId val="3465521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8266496"/>
        <c:crosses val="autoZero"/>
        <c:crossBetween val="midCat"/>
      </c:valAx>
      <c:valAx>
        <c:axId val="348266496"/>
        <c:scaling>
          <c:orientation val="minMax"/>
        </c:scaling>
        <c:delete val="0"/>
        <c:axPos val="l"/>
        <c:title>
          <c:tx>
            <c:strRef>
              <c:f>'Ratio evol_support'!$B$10</c:f>
              <c:strCache>
                <c:ptCount val="1"/>
                <c:pt idx="0">
                  <c:v>18O/16O</c:v>
                </c:pt>
              </c:strCache>
            </c:strRef>
          </c:tx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6552192"/>
        <c:crosses val="autoZero"/>
        <c:crossBetween val="midCat"/>
      </c:valAx>
      <c:valAx>
        <c:axId val="348268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48269952"/>
        <c:crosses val="autoZero"/>
        <c:crossBetween val="midCat"/>
      </c:valAx>
      <c:valAx>
        <c:axId val="348269952"/>
        <c:scaling>
          <c:orientation val="minMax"/>
        </c:scaling>
        <c:delete val="0"/>
        <c:axPos val="r"/>
        <c:title>
          <c:tx>
            <c:strRef>
              <c:f>'Ratio evol_support'!$C$10</c:f>
              <c:strCache>
                <c:ptCount val="1"/>
                <c:pt idx="0">
                  <c:v>16O/Coeff</c:v>
                </c:pt>
              </c:strCache>
            </c:strRef>
          </c:tx>
          <c:layout>
            <c:manualLayout>
              <c:xMode val="edge"/>
              <c:yMode val="edge"/>
              <c:x val="0.92919531933508304"/>
              <c:y val="0.2461362642169728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.000" sourceLinked="1"/>
        <c:majorTickMark val="in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8268416"/>
        <c:crosses val="max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All 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94225721784777"/>
          <c:y val="0.14049242424242425"/>
          <c:w val="0.82871741032370949"/>
          <c:h val="0.63875596516344557"/>
        </c:manualLayout>
      </c:layout>
      <c:scatterChart>
        <c:scatterStyle val="lineMarker"/>
        <c:varyColors val="0"/>
        <c:ser>
          <c:idx val="0"/>
          <c:order val="0"/>
          <c:tx>
            <c:v>Udaipur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ratios'!$AO$5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ratios'!$AO$5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ratios'!$AV$5</c:f>
              <c:numCache>
                <c:formatCode>General</c:formatCode>
                <c:ptCount val="1"/>
              </c:numCache>
            </c:numRef>
          </c:xVal>
          <c:yVal>
            <c:numRef>
              <c:f>'All ratios'!$AL$5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03-B24A-ADDD-4BF787E09327}"/>
            </c:ext>
          </c:extLst>
        </c:ser>
        <c:ser>
          <c:idx val="1"/>
          <c:order val="1"/>
          <c:tx>
            <c:v>André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ratios'!$AO$21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ratios'!$AO$21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ratios'!$AV$21</c:f>
              <c:numCache>
                <c:formatCode>General</c:formatCode>
                <c:ptCount val="1"/>
              </c:numCache>
            </c:numRef>
          </c:xVal>
          <c:yVal>
            <c:numRef>
              <c:f>'All ratios'!$AL$21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03-B24A-ADDD-4BF787E09327}"/>
            </c:ext>
          </c:extLst>
        </c:ser>
        <c:ser>
          <c:idx val="2"/>
          <c:order val="2"/>
          <c:tx>
            <c:v>KAW485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ratios'!$AO$9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ratios'!$AO$9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ratios'!$AV$9</c:f>
              <c:numCache>
                <c:formatCode>General</c:formatCode>
                <c:ptCount val="1"/>
              </c:numCache>
            </c:numRef>
          </c:xVal>
          <c:yVal>
            <c:numRef>
              <c:f>'All ratios'!$AL$9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03-B24A-ADDD-4BF787E09327}"/>
            </c:ext>
          </c:extLst>
        </c:ser>
        <c:ser>
          <c:idx val="3"/>
          <c:order val="3"/>
          <c:tx>
            <c:v>Nico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ratios'!$AO$13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ratios'!$AO$13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ratios'!$AV$13</c:f>
              <c:numCache>
                <c:formatCode>General</c:formatCode>
                <c:ptCount val="1"/>
              </c:numCache>
            </c:numRef>
          </c:xVal>
          <c:yVal>
            <c:numRef>
              <c:f>'All ratios'!$AL$13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903-B24A-ADDD-4BF787E09327}"/>
            </c:ext>
          </c:extLst>
        </c:ser>
        <c:ser>
          <c:idx val="4"/>
          <c:order val="4"/>
          <c:tx>
            <c:v>BW28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ratios'!$AO$17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ratios'!$AO$17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ratios'!$AV$17</c:f>
              <c:numCache>
                <c:formatCode>General</c:formatCode>
                <c:ptCount val="1"/>
              </c:numCache>
            </c:numRef>
          </c:xVal>
          <c:yVal>
            <c:numRef>
              <c:f>'All ratios'!$AL$17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903-B24A-ADDD-4BF787E09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226127"/>
        <c:axId val="1455824879"/>
      </c:scatterChart>
      <c:valAx>
        <c:axId val="1939226127"/>
        <c:scaling>
          <c:orientation val="minMax"/>
          <c:min val="2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Al2O3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5824879"/>
        <c:crosses val="autoZero"/>
        <c:crossBetween val="midCat"/>
      </c:valAx>
      <c:valAx>
        <c:axId val="1455824879"/>
        <c:scaling>
          <c:orientation val="minMax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IMF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226127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" l="0" r="0" t="0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4225721784777"/>
          <c:y val="0.14049242424242425"/>
          <c:w val="0.82871741032370949"/>
          <c:h val="0.63875596516344557"/>
        </c:manualLayout>
      </c:layout>
      <c:scatterChart>
        <c:scatterStyle val="lineMarker"/>
        <c:varyColors val="0"/>
        <c:ser>
          <c:idx val="0"/>
          <c:order val="0"/>
          <c:tx>
            <c:v>Udaipur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ratios'!$AO$5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ratios'!$AO$5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ratios'!$AU$5</c:f>
              <c:numCache>
                <c:formatCode>General</c:formatCode>
                <c:ptCount val="1"/>
              </c:numCache>
            </c:numRef>
          </c:xVal>
          <c:yVal>
            <c:numRef>
              <c:f>'All ratios'!$AL$5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D3-2049-8309-D39EF0D668BE}"/>
            </c:ext>
          </c:extLst>
        </c:ser>
        <c:ser>
          <c:idx val="1"/>
          <c:order val="1"/>
          <c:tx>
            <c:v>André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ratios'!$AO$21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ratios'!$AO$21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ratios'!$AU$21</c:f>
              <c:numCache>
                <c:formatCode>General</c:formatCode>
                <c:ptCount val="1"/>
              </c:numCache>
            </c:numRef>
          </c:xVal>
          <c:yVal>
            <c:numRef>
              <c:f>'All ratios'!$AL$21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D3-2049-8309-D39EF0D668BE}"/>
            </c:ext>
          </c:extLst>
        </c:ser>
        <c:ser>
          <c:idx val="2"/>
          <c:order val="2"/>
          <c:tx>
            <c:v>KAW485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ratios'!$AO$9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ratios'!$AO$9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ratios'!$AU$9</c:f>
              <c:numCache>
                <c:formatCode>General</c:formatCode>
                <c:ptCount val="1"/>
              </c:numCache>
            </c:numRef>
          </c:xVal>
          <c:yVal>
            <c:numRef>
              <c:f>'All ratios'!$AL$9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D3-2049-8309-D39EF0D668BE}"/>
            </c:ext>
          </c:extLst>
        </c:ser>
        <c:ser>
          <c:idx val="3"/>
          <c:order val="3"/>
          <c:tx>
            <c:v>Nico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ratios'!$AO$13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ratios'!$AO$13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ratios'!$AU$13</c:f>
              <c:numCache>
                <c:formatCode>General</c:formatCode>
                <c:ptCount val="1"/>
              </c:numCache>
            </c:numRef>
          </c:xVal>
          <c:yVal>
            <c:numRef>
              <c:f>'All ratios'!$AL$13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BD3-2049-8309-D39EF0D668BE}"/>
            </c:ext>
          </c:extLst>
        </c:ser>
        <c:ser>
          <c:idx val="4"/>
          <c:order val="4"/>
          <c:tx>
            <c:v>BW28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ratios'!$AO$17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ratios'!$AO$17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ratios'!$AU$17</c:f>
              <c:numCache>
                <c:formatCode>General</c:formatCode>
                <c:ptCount val="1"/>
              </c:numCache>
            </c:numRef>
          </c:xVal>
          <c:yVal>
            <c:numRef>
              <c:f>'All ratios'!$AL$17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BD3-2049-8309-D39EF0D66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226127"/>
        <c:axId val="1455824879"/>
      </c:scatterChart>
      <c:valAx>
        <c:axId val="19392261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fr-FR"/>
                  <a:t>Tschermak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455824879"/>
        <c:crosses val="autoZero"/>
        <c:crossBetween val="midCat"/>
      </c:valAx>
      <c:valAx>
        <c:axId val="1455824879"/>
        <c:scaling>
          <c:orientation val="minMax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fr-FR"/>
                  <a:t>IMF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939226127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Helvetica" pitchFamily="2" charset="0"/>
        </a:defRPr>
      </a:pPr>
      <a:endParaRPr lang="en-US"/>
    </a:p>
  </c:txPr>
  <c:printSettings>
    <c:headerFooter/>
    <c:pageMargins b="0" l="0" r="0" t="0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4225721784777"/>
          <c:y val="0.14049242424242425"/>
          <c:w val="0.82871741032370949"/>
          <c:h val="0.63875596516344557"/>
        </c:manualLayout>
      </c:layout>
      <c:scatterChart>
        <c:scatterStyle val="lineMarker"/>
        <c:varyColors val="0"/>
        <c:ser>
          <c:idx val="0"/>
          <c:order val="0"/>
          <c:tx>
            <c:v>Udaipur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ratios'!$AO$5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ratios'!$AO$5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ratios'!$AT$5</c:f>
              <c:numCache>
                <c:formatCode>General</c:formatCode>
                <c:ptCount val="1"/>
              </c:numCache>
            </c:numRef>
          </c:xVal>
          <c:yVal>
            <c:numRef>
              <c:f>'All ratios'!$AL$5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C2-5D4F-B1EF-6FAEA282D6DD}"/>
            </c:ext>
          </c:extLst>
        </c:ser>
        <c:ser>
          <c:idx val="1"/>
          <c:order val="1"/>
          <c:tx>
            <c:v>André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ratios'!$AO$21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ratios'!$AO$21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ratios'!$AT$21</c:f>
              <c:numCache>
                <c:formatCode>General</c:formatCode>
                <c:ptCount val="1"/>
              </c:numCache>
            </c:numRef>
          </c:xVal>
          <c:yVal>
            <c:numRef>
              <c:f>'All ratios'!$AL$21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C2-5D4F-B1EF-6FAEA282D6DD}"/>
            </c:ext>
          </c:extLst>
        </c:ser>
        <c:ser>
          <c:idx val="2"/>
          <c:order val="2"/>
          <c:tx>
            <c:v>KAW485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ratios'!$AO$9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ratios'!$AO$9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ratios'!$AT$9</c:f>
              <c:numCache>
                <c:formatCode>General</c:formatCode>
                <c:ptCount val="1"/>
              </c:numCache>
            </c:numRef>
          </c:xVal>
          <c:yVal>
            <c:numRef>
              <c:f>'All ratios'!$AL$9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C2-5D4F-B1EF-6FAEA282D6DD}"/>
            </c:ext>
          </c:extLst>
        </c:ser>
        <c:ser>
          <c:idx val="3"/>
          <c:order val="3"/>
          <c:tx>
            <c:v>Nico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ratios'!$AO$13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ratios'!$AO$13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ratios'!$AT$13</c:f>
              <c:numCache>
                <c:formatCode>General</c:formatCode>
                <c:ptCount val="1"/>
              </c:numCache>
            </c:numRef>
          </c:xVal>
          <c:yVal>
            <c:numRef>
              <c:f>'All ratios'!$AL$13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8C2-5D4F-B1EF-6FAEA282D6DD}"/>
            </c:ext>
          </c:extLst>
        </c:ser>
        <c:ser>
          <c:idx val="4"/>
          <c:order val="4"/>
          <c:tx>
            <c:v>BW28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ratios'!$AO$17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ratios'!$AO$17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ratios'!$AT$17</c:f>
              <c:numCache>
                <c:formatCode>General</c:formatCode>
                <c:ptCount val="1"/>
              </c:numCache>
            </c:numRef>
          </c:xVal>
          <c:yVal>
            <c:numRef>
              <c:f>'All ratios'!$AL$17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8C2-5D4F-B1EF-6FAEA282D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226127"/>
        <c:axId val="1455824879"/>
      </c:scatterChart>
      <c:valAx>
        <c:axId val="1939226127"/>
        <c:scaling>
          <c:orientation val="minMax"/>
          <c:min val="4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fr-FR"/>
                  <a:t>SiO2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455824879"/>
        <c:crosses val="autoZero"/>
        <c:crossBetween val="midCat"/>
      </c:valAx>
      <c:valAx>
        <c:axId val="1455824879"/>
        <c:scaling>
          <c:orientation val="minMax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fr-FR"/>
                  <a:t>IMF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939226127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Helvetica" pitchFamily="2" charset="0"/>
        </a:defRPr>
      </a:pPr>
      <a:endParaRPr lang="en-US"/>
    </a:p>
  </c:txPr>
  <c:printSettings>
    <c:headerFooter/>
    <c:pageMargins b="0" l="0" r="0" t="0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4225721784777"/>
          <c:y val="0.14049242424242425"/>
          <c:w val="0.82871741032370949"/>
          <c:h val="0.63875596516344557"/>
        </c:manualLayout>
      </c:layout>
      <c:scatterChart>
        <c:scatterStyle val="lineMarker"/>
        <c:varyColors val="0"/>
        <c:ser>
          <c:idx val="0"/>
          <c:order val="0"/>
          <c:tx>
            <c:v>Udaipur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ratios'!$AO$5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ratios'!$AO$5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ratios'!$AR$5</c:f>
              <c:numCache>
                <c:formatCode>General</c:formatCode>
                <c:ptCount val="1"/>
              </c:numCache>
            </c:numRef>
          </c:xVal>
          <c:yVal>
            <c:numRef>
              <c:f>'All ratios'!$AL$5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25-884E-B7E1-5A22EC41B72A}"/>
            </c:ext>
          </c:extLst>
        </c:ser>
        <c:ser>
          <c:idx val="1"/>
          <c:order val="1"/>
          <c:tx>
            <c:v>André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ratios'!$AO$21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ratios'!$AO$21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ratios'!$AR$21</c:f>
              <c:numCache>
                <c:formatCode>General</c:formatCode>
                <c:ptCount val="1"/>
              </c:numCache>
            </c:numRef>
          </c:xVal>
          <c:yVal>
            <c:numRef>
              <c:f>'All ratios'!$AL$21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25-884E-B7E1-5A22EC41B72A}"/>
            </c:ext>
          </c:extLst>
        </c:ser>
        <c:ser>
          <c:idx val="2"/>
          <c:order val="2"/>
          <c:tx>
            <c:v>KAW485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ratios'!$AO$9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ratios'!$AO$9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ratios'!$AR$9</c:f>
              <c:numCache>
                <c:formatCode>General</c:formatCode>
                <c:ptCount val="1"/>
              </c:numCache>
            </c:numRef>
          </c:xVal>
          <c:yVal>
            <c:numRef>
              <c:f>'All ratios'!$AL$9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25-884E-B7E1-5A22EC41B72A}"/>
            </c:ext>
          </c:extLst>
        </c:ser>
        <c:ser>
          <c:idx val="3"/>
          <c:order val="3"/>
          <c:tx>
            <c:v>Nico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ratios'!$AO$13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ratios'!$AO$13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ratios'!$AR$13</c:f>
              <c:numCache>
                <c:formatCode>General</c:formatCode>
                <c:ptCount val="1"/>
              </c:numCache>
            </c:numRef>
          </c:xVal>
          <c:yVal>
            <c:numRef>
              <c:f>'All ratios'!$AL$13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F25-884E-B7E1-5A22EC41B72A}"/>
            </c:ext>
          </c:extLst>
        </c:ser>
        <c:ser>
          <c:idx val="4"/>
          <c:order val="4"/>
          <c:tx>
            <c:v>BW28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ratios'!$AO$17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ratios'!$AO$17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ratios'!$AR$17</c:f>
              <c:numCache>
                <c:formatCode>General</c:formatCode>
                <c:ptCount val="1"/>
              </c:numCache>
            </c:numRef>
          </c:xVal>
          <c:yVal>
            <c:numRef>
              <c:f>'All ratios'!$AL$17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F25-884E-B7E1-5A22EC41B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226127"/>
        <c:axId val="1455824879"/>
      </c:scatterChart>
      <c:valAx>
        <c:axId val="19392261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fr-FR"/>
                  <a:t>FeO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455824879"/>
        <c:crosses val="autoZero"/>
        <c:crossBetween val="midCat"/>
      </c:valAx>
      <c:valAx>
        <c:axId val="1455824879"/>
        <c:scaling>
          <c:orientation val="minMax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fr-FR"/>
                  <a:t>IMF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939226127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Helvetica" pitchFamily="2" charset="0"/>
        </a:defRPr>
      </a:pPr>
      <a:endParaRPr lang="en-US"/>
    </a:p>
  </c:txPr>
  <c:printSettings>
    <c:headerFooter/>
    <c:pageMargins b="0" l="0" r="0" t="0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4225721784777"/>
          <c:y val="0.14049242424242425"/>
          <c:w val="0.82871741032370949"/>
          <c:h val="0.63875596516344557"/>
        </c:manualLayout>
      </c:layout>
      <c:scatterChart>
        <c:scatterStyle val="lineMarker"/>
        <c:varyColors val="0"/>
        <c:ser>
          <c:idx val="0"/>
          <c:order val="0"/>
          <c:tx>
            <c:v>Udaipur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ratios'!$AO$5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ratios'!$AO$5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ratios'!$AS$5</c:f>
              <c:numCache>
                <c:formatCode>General</c:formatCode>
                <c:ptCount val="1"/>
              </c:numCache>
            </c:numRef>
          </c:xVal>
          <c:yVal>
            <c:numRef>
              <c:f>'All ratios'!$AL$5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BB-A340-B630-53B6FC5E2E49}"/>
            </c:ext>
          </c:extLst>
        </c:ser>
        <c:ser>
          <c:idx val="1"/>
          <c:order val="1"/>
          <c:tx>
            <c:v>André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ratios'!$AO$21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ratios'!$AO$21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ratios'!$AS$21</c:f>
              <c:numCache>
                <c:formatCode>General</c:formatCode>
                <c:ptCount val="1"/>
              </c:numCache>
            </c:numRef>
          </c:xVal>
          <c:yVal>
            <c:numRef>
              <c:f>'All ratios'!$AL$21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BB-A340-B630-53B6FC5E2E49}"/>
            </c:ext>
          </c:extLst>
        </c:ser>
        <c:ser>
          <c:idx val="2"/>
          <c:order val="2"/>
          <c:tx>
            <c:v>KAW485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ratios'!$AO$9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ratios'!$AO$9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ratios'!$AS$9</c:f>
              <c:numCache>
                <c:formatCode>General</c:formatCode>
                <c:ptCount val="1"/>
              </c:numCache>
            </c:numRef>
          </c:xVal>
          <c:yVal>
            <c:numRef>
              <c:f>'All ratios'!$AL$9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BB-A340-B630-53B6FC5E2E49}"/>
            </c:ext>
          </c:extLst>
        </c:ser>
        <c:ser>
          <c:idx val="3"/>
          <c:order val="3"/>
          <c:tx>
            <c:v>Nico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ratios'!$AO$13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ratios'!$AO$13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ratios'!$AS$13</c:f>
              <c:numCache>
                <c:formatCode>General</c:formatCode>
                <c:ptCount val="1"/>
              </c:numCache>
            </c:numRef>
          </c:xVal>
          <c:yVal>
            <c:numRef>
              <c:f>'All ratios'!$AL$13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BB-A340-B630-53B6FC5E2E49}"/>
            </c:ext>
          </c:extLst>
        </c:ser>
        <c:ser>
          <c:idx val="4"/>
          <c:order val="4"/>
          <c:tx>
            <c:v>BW28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ratios'!$AO$17</c:f>
                <c:numCache>
                  <c:formatCode>General</c:formatCode>
                  <c:ptCount val="1"/>
                </c:numCache>
              </c:numRef>
            </c:plus>
            <c:minus>
              <c:numRef>
                <c:f>'All ratios'!$AO$17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ratios'!$AS$17</c:f>
              <c:numCache>
                <c:formatCode>General</c:formatCode>
                <c:ptCount val="1"/>
              </c:numCache>
            </c:numRef>
          </c:xVal>
          <c:yVal>
            <c:numRef>
              <c:f>'All ratios'!$AL$17</c:f>
              <c:numCache>
                <c:formatCode>0.00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BB-A340-B630-53B6FC5E2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226127"/>
        <c:axId val="1455824879"/>
      </c:scatterChart>
      <c:valAx>
        <c:axId val="1939226127"/>
        <c:scaling>
          <c:orientation val="minMax"/>
          <c:min val="0.30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fr-FR"/>
                  <a:t>X Mg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455824879"/>
        <c:crosses val="autoZero"/>
        <c:crossBetween val="midCat"/>
      </c:valAx>
      <c:valAx>
        <c:axId val="1455824879"/>
        <c:scaling>
          <c:orientation val="minMax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fr-FR"/>
                  <a:t>IMF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939226127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Helvetica" pitchFamily="2" charset="0"/>
        </a:defRPr>
      </a:pPr>
      <a:endParaRPr lang="en-US"/>
    </a:p>
  </c:txPr>
  <c:printSettings>
    <c:headerFooter/>
    <c:pageMargins b="0" l="0" r="0" t="0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'EM drift-EM'!$D$6</c:f>
              <c:strCache>
                <c:ptCount val="1"/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'EM drift-EM'!$C$8:$C$207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drift-EM'!$D$8:$D$207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F7-D243-840F-6BA6DE58785B}"/>
            </c:ext>
          </c:extLst>
        </c:ser>
        <c:ser>
          <c:idx val="2"/>
          <c:order val="1"/>
          <c:tx>
            <c:strRef>
              <c:f>'EM drift-EM'!$E$6</c:f>
              <c:strCache>
                <c:ptCount val="1"/>
              </c:strCache>
            </c:strRef>
          </c:tx>
          <c:spPr>
            <a:ln w="15875"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'EM drift-EM'!$C$8:$C$207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drift-EM'!$E$8:$E$207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F7-D243-840F-6BA6DE58785B}"/>
            </c:ext>
          </c:extLst>
        </c:ser>
        <c:ser>
          <c:idx val="0"/>
          <c:order val="2"/>
          <c:tx>
            <c:strRef>
              <c:f>'EM drift-EM'!$F$6</c:f>
              <c:strCache>
                <c:ptCount val="1"/>
              </c:strCache>
            </c:strRef>
          </c:tx>
          <c:spPr>
            <a:ln w="15875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xVal>
            <c:numRef>
              <c:f>'EM drift-EM'!$C$8:$C$207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drift-EM'!$F$8:$F$207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CF7-D243-840F-6BA6DE58785B}"/>
            </c:ext>
          </c:extLst>
        </c:ser>
        <c:ser>
          <c:idx val="3"/>
          <c:order val="3"/>
          <c:tx>
            <c:strRef>
              <c:f>'EM drift-EM'!$G$6</c:f>
              <c:strCache>
                <c:ptCount val="1"/>
              </c:strCache>
            </c:strRef>
          </c:tx>
          <c:spPr>
            <a:ln w="15875">
              <a:solidFill>
                <a:srgbClr val="7030A0"/>
              </a:solidFill>
            </a:ln>
          </c:spPr>
          <c:marker>
            <c:symbol val="circle"/>
            <c:size val="7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'EM drift-EM'!$C$8:$C$207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drift-EM'!$G$8:$G$207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CF7-D243-840F-6BA6DE58785B}"/>
            </c:ext>
          </c:extLst>
        </c:ser>
        <c:ser>
          <c:idx val="4"/>
          <c:order val="4"/>
          <c:tx>
            <c:strRef>
              <c:f>'EM drift-EM'!$H$6</c:f>
              <c:strCache>
                <c:ptCount val="1"/>
              </c:strCache>
            </c:strRef>
          </c:tx>
          <c:spPr>
            <a:ln w="15875">
              <a:solidFill>
                <a:srgbClr val="C00000"/>
              </a:solidFill>
            </a:ln>
          </c:spPr>
          <c:marker>
            <c:symbol val="circle"/>
            <c:size val="7"/>
            <c:spPr>
              <a:solidFill>
                <a:srgbClr val="C4BD97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'EM drift-EM'!$C$8:$C$207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drift-EM'!$H$8:$H$207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CF7-D243-840F-6BA6DE587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092224"/>
        <c:axId val="339094528"/>
      </c:scatterChart>
      <c:valAx>
        <c:axId val="33909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Time in seq. (hours)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9094528"/>
        <c:crosses val="autoZero"/>
        <c:crossBetween val="midCat"/>
      </c:valAx>
      <c:valAx>
        <c:axId val="3390945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Yield</a:t>
                </a:r>
              </a:p>
            </c:rich>
          </c:tx>
          <c:overlay val="0"/>
        </c:title>
        <c:numFmt formatCode="#,##0.00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9092224"/>
        <c:crosses val="autoZero"/>
        <c:crossBetween val="midCat"/>
      </c:valAx>
      <c:spPr>
        <a:solidFill>
          <a:srgbClr val="FFFFCC"/>
        </a:solidFill>
        <a:ln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87148175303997932"/>
          <c:y val="0.38835334107826686"/>
          <c:w val="0.11273975368463562"/>
          <c:h val="0.28232495528222906"/>
        </c:manualLayout>
      </c:layout>
      <c:overlay val="0"/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'EM drift-L2'!$D$6</c:f>
              <c:strCache>
                <c:ptCount val="1"/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'EM drift-L2'!$C$8:$C$207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drift-L2'!$D$8:$D$207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F2-5441-B2D2-142461220FBD}"/>
            </c:ext>
          </c:extLst>
        </c:ser>
        <c:ser>
          <c:idx val="2"/>
          <c:order val="1"/>
          <c:tx>
            <c:strRef>
              <c:f>'EM drift-L2'!$E$6</c:f>
              <c:strCache>
                <c:ptCount val="1"/>
              </c:strCache>
            </c:strRef>
          </c:tx>
          <c:spPr>
            <a:ln w="15875"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'EM drift-L2'!$C$8:$C$207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drift-L2'!$E$8:$E$207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F2-5441-B2D2-142461220FBD}"/>
            </c:ext>
          </c:extLst>
        </c:ser>
        <c:ser>
          <c:idx val="0"/>
          <c:order val="2"/>
          <c:tx>
            <c:strRef>
              <c:f>'EM drift-L2'!$F$6</c:f>
              <c:strCache>
                <c:ptCount val="1"/>
              </c:strCache>
            </c:strRef>
          </c:tx>
          <c:spPr>
            <a:ln w="15875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xVal>
            <c:numRef>
              <c:f>'EM drift-L2'!$C$8:$C$207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drift-L2'!$F$8:$F$207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0F2-5441-B2D2-142461220FBD}"/>
            </c:ext>
          </c:extLst>
        </c:ser>
        <c:ser>
          <c:idx val="3"/>
          <c:order val="3"/>
          <c:tx>
            <c:strRef>
              <c:f>'EM drift-L2'!$G$6</c:f>
              <c:strCache>
                <c:ptCount val="1"/>
              </c:strCache>
            </c:strRef>
          </c:tx>
          <c:spPr>
            <a:ln w="15875">
              <a:solidFill>
                <a:srgbClr val="7030A0"/>
              </a:solidFill>
            </a:ln>
          </c:spPr>
          <c:marker>
            <c:symbol val="circle"/>
            <c:size val="7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'EM drift-L2'!$C$8:$C$207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drift-L2'!$G$8:$G$207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0F2-5441-B2D2-142461220FBD}"/>
            </c:ext>
          </c:extLst>
        </c:ser>
        <c:ser>
          <c:idx val="4"/>
          <c:order val="4"/>
          <c:tx>
            <c:strRef>
              <c:f>'EM drift-L2'!$H$6</c:f>
              <c:strCache>
                <c:ptCount val="1"/>
              </c:strCache>
            </c:strRef>
          </c:tx>
          <c:spPr>
            <a:ln w="15875">
              <a:solidFill>
                <a:srgbClr val="C00000"/>
              </a:solidFill>
            </a:ln>
          </c:spPr>
          <c:marker>
            <c:symbol val="circle"/>
            <c:size val="7"/>
            <c:spPr>
              <a:solidFill>
                <a:srgbClr val="C4BD97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'EM drift-L2'!$C$8:$C$207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drift-L2'!$H$8:$H$207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0F2-5441-B2D2-142461220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496768"/>
        <c:axId val="342499328"/>
      </c:scatterChart>
      <c:valAx>
        <c:axId val="34249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Time in seq. (hours)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2499328"/>
        <c:crosses val="autoZero"/>
        <c:crossBetween val="midCat"/>
      </c:valAx>
      <c:valAx>
        <c:axId val="3424993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Yield</a:t>
                </a:r>
              </a:p>
            </c:rich>
          </c:tx>
          <c:overlay val="0"/>
        </c:title>
        <c:numFmt formatCode="#,##0.00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2496768"/>
        <c:crosses val="autoZero"/>
        <c:crossBetween val="midCat"/>
      </c:valAx>
      <c:spPr>
        <a:solidFill>
          <a:srgbClr val="FFFFCC"/>
        </a:solidFill>
        <a:ln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87148175303997932"/>
          <c:y val="0.38835334107826686"/>
          <c:w val="0.11273975368463562"/>
          <c:h val="0.28232495528222906"/>
        </c:manualLayout>
      </c:layout>
      <c:overlay val="0"/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'EM drift-L1'!$D$6</c:f>
              <c:strCache>
                <c:ptCount val="1"/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'EM drift-L1'!$C$8:$C$207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drift-L1'!$D$8:$D$207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40-0441-80B3-8E82DDEC1198}"/>
            </c:ext>
          </c:extLst>
        </c:ser>
        <c:ser>
          <c:idx val="2"/>
          <c:order val="1"/>
          <c:tx>
            <c:strRef>
              <c:f>'EM drift-L1'!$E$6</c:f>
              <c:strCache>
                <c:ptCount val="1"/>
              </c:strCache>
            </c:strRef>
          </c:tx>
          <c:spPr>
            <a:ln w="15875"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'EM drift-L1'!$C$8:$C$207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drift-L1'!$E$8:$E$207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40-0441-80B3-8E82DDEC1198}"/>
            </c:ext>
          </c:extLst>
        </c:ser>
        <c:ser>
          <c:idx val="0"/>
          <c:order val="2"/>
          <c:tx>
            <c:strRef>
              <c:f>'EM drift-L1'!$F$6</c:f>
              <c:strCache>
                <c:ptCount val="1"/>
              </c:strCache>
            </c:strRef>
          </c:tx>
          <c:spPr>
            <a:ln w="15875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xVal>
            <c:numRef>
              <c:f>'EM drift-L1'!$C$8:$C$207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drift-L1'!$F$8:$F$207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40-0441-80B3-8E82DDEC1198}"/>
            </c:ext>
          </c:extLst>
        </c:ser>
        <c:ser>
          <c:idx val="3"/>
          <c:order val="3"/>
          <c:tx>
            <c:strRef>
              <c:f>'EM drift-L1'!$G$6</c:f>
              <c:strCache>
                <c:ptCount val="1"/>
              </c:strCache>
            </c:strRef>
          </c:tx>
          <c:spPr>
            <a:ln w="15875">
              <a:solidFill>
                <a:srgbClr val="7030A0"/>
              </a:solidFill>
            </a:ln>
          </c:spPr>
          <c:marker>
            <c:symbol val="circle"/>
            <c:size val="7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'EM drift-L1'!$C$8:$C$207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drift-L1'!$G$8:$G$207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440-0441-80B3-8E82DDEC1198}"/>
            </c:ext>
          </c:extLst>
        </c:ser>
        <c:ser>
          <c:idx val="4"/>
          <c:order val="4"/>
          <c:tx>
            <c:strRef>
              <c:f>'EM drift-L1'!$H$6</c:f>
              <c:strCache>
                <c:ptCount val="1"/>
              </c:strCache>
            </c:strRef>
          </c:tx>
          <c:spPr>
            <a:ln w="15875">
              <a:solidFill>
                <a:srgbClr val="C00000"/>
              </a:solidFill>
            </a:ln>
          </c:spPr>
          <c:marker>
            <c:symbol val="circle"/>
            <c:size val="7"/>
            <c:spPr>
              <a:solidFill>
                <a:srgbClr val="C4BD97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'EM drift-L1'!$C$8:$C$207</c:f>
              <c:numCache>
                <c:formatCode>0.00</c:formatCode>
                <c:ptCount val="200"/>
                <c:pt idx="0">
                  <c:v>0</c:v>
                </c:pt>
                <c:pt idx="1">
                  <c:v>6.666666666666643E-2</c:v>
                </c:pt>
                <c:pt idx="2">
                  <c:v>0.11666666666666359</c:v>
                </c:pt>
                <c:pt idx="3">
                  <c:v>0.18333333333333002</c:v>
                </c:pt>
                <c:pt idx="4">
                  <c:v>0.24999999999999645</c:v>
                </c:pt>
                <c:pt idx="5">
                  <c:v>0.31666666666666288</c:v>
                </c:pt>
                <c:pt idx="6">
                  <c:v>0.38333333333332931</c:v>
                </c:pt>
                <c:pt idx="7">
                  <c:v>0.44999999999999574</c:v>
                </c:pt>
                <c:pt idx="8">
                  <c:v>0.5166666666666675</c:v>
                </c:pt>
                <c:pt idx="9">
                  <c:v>0.56666666666666998</c:v>
                </c:pt>
                <c:pt idx="10">
                  <c:v>0.63333333333333641</c:v>
                </c:pt>
                <c:pt idx="11">
                  <c:v>0.70000000000000284</c:v>
                </c:pt>
                <c:pt idx="12">
                  <c:v>0.76666666666666927</c:v>
                </c:pt>
                <c:pt idx="13">
                  <c:v>0.8333333333333357</c:v>
                </c:pt>
                <c:pt idx="14">
                  <c:v>0.88333333333333286</c:v>
                </c:pt>
                <c:pt idx="15">
                  <c:v>0.94999999999999929</c:v>
                </c:pt>
                <c:pt idx="16">
                  <c:v>1.0166666666666657</c:v>
                </c:pt>
                <c:pt idx="17">
                  <c:v>1.0833333333333321</c:v>
                </c:pt>
                <c:pt idx="18">
                  <c:v>1.1499999999999986</c:v>
                </c:pt>
                <c:pt idx="19">
                  <c:v>1.216666666666665</c:v>
                </c:pt>
                <c:pt idx="20">
                  <c:v>1.2833333333333314</c:v>
                </c:pt>
                <c:pt idx="21">
                  <c:v>1.3333333333333339</c:v>
                </c:pt>
                <c:pt idx="22">
                  <c:v>1.4000000000000004</c:v>
                </c:pt>
                <c:pt idx="23">
                  <c:v>1.4666666666666668</c:v>
                </c:pt>
                <c:pt idx="24">
                  <c:v>1.5333333333333332</c:v>
                </c:pt>
                <c:pt idx="25">
                  <c:v>1.5999999999999996</c:v>
                </c:pt>
                <c:pt idx="26">
                  <c:v>1.6500000000000021</c:v>
                </c:pt>
                <c:pt idx="27">
                  <c:v>1.7166666666666686</c:v>
                </c:pt>
                <c:pt idx="28">
                  <c:v>1.783333333333335</c:v>
                </c:pt>
                <c:pt idx="29">
                  <c:v>1.8500000000000014</c:v>
                </c:pt>
                <c:pt idx="30">
                  <c:v>1.9166666666666679</c:v>
                </c:pt>
                <c:pt idx="31">
                  <c:v>1.9833333333333343</c:v>
                </c:pt>
                <c:pt idx="32">
                  <c:v>2.0333333333333314</c:v>
                </c:pt>
                <c:pt idx="33">
                  <c:v>2.0999999999999979</c:v>
                </c:pt>
                <c:pt idx="34">
                  <c:v>2.1666666666666643</c:v>
                </c:pt>
                <c:pt idx="35">
                  <c:v>2.2333333333333307</c:v>
                </c:pt>
                <c:pt idx="36">
                  <c:v>2.2999999999999972</c:v>
                </c:pt>
                <c:pt idx="37">
                  <c:v>2.3666666666666636</c:v>
                </c:pt>
                <c:pt idx="38">
                  <c:v>2.4166666666666661</c:v>
                </c:pt>
                <c:pt idx="39">
                  <c:v>2.4833333333333325</c:v>
                </c:pt>
                <c:pt idx="40">
                  <c:v>2.5499999999999989</c:v>
                </c:pt>
                <c:pt idx="41">
                  <c:v>2.6166666666666654</c:v>
                </c:pt>
                <c:pt idx="42">
                  <c:v>2.6833333333333318</c:v>
                </c:pt>
                <c:pt idx="43">
                  <c:v>2.7500000000000036</c:v>
                </c:pt>
                <c:pt idx="44">
                  <c:v>2.81666666666667</c:v>
                </c:pt>
                <c:pt idx="45">
                  <c:v>2.8666666666666671</c:v>
                </c:pt>
                <c:pt idx="46">
                  <c:v>2.9333333333333336</c:v>
                </c:pt>
                <c:pt idx="47">
                  <c:v>3</c:v>
                </c:pt>
                <c:pt idx="48">
                  <c:v>3.0666666666666664</c:v>
                </c:pt>
                <c:pt idx="49">
                  <c:v>3.1333333333333329</c:v>
                </c:pt>
                <c:pt idx="50">
                  <c:v>3.18333333333333</c:v>
                </c:pt>
                <c:pt idx="51">
                  <c:v>3.2500000000000018</c:v>
                </c:pt>
                <c:pt idx="52">
                  <c:v>3.3166666666666682</c:v>
                </c:pt>
                <c:pt idx="53">
                  <c:v>3.3833333333333346</c:v>
                </c:pt>
                <c:pt idx="54">
                  <c:v>3.4500000000000011</c:v>
                </c:pt>
                <c:pt idx="55">
                  <c:v>3.5166666666666675</c:v>
                </c:pt>
                <c:pt idx="56">
                  <c:v>3.56666666666667</c:v>
                </c:pt>
                <c:pt idx="57">
                  <c:v>3.6333333333333364</c:v>
                </c:pt>
                <c:pt idx="58">
                  <c:v>3.7000000000000028</c:v>
                </c:pt>
                <c:pt idx="59">
                  <c:v>3.7666666666666693</c:v>
                </c:pt>
                <c:pt idx="60">
                  <c:v>3.8333333333333357</c:v>
                </c:pt>
                <c:pt idx="61">
                  <c:v>3.8833333333333329</c:v>
                </c:pt>
                <c:pt idx="62">
                  <c:v>3.9499999999999993</c:v>
                </c:pt>
                <c:pt idx="63">
                  <c:v>4.0166666666666657</c:v>
                </c:pt>
                <c:pt idx="64">
                  <c:v>4.0833333333333321</c:v>
                </c:pt>
                <c:pt idx="65">
                  <c:v>4.1499999999999986</c:v>
                </c:pt>
                <c:pt idx="66">
                  <c:v>4.216666666666665</c:v>
                </c:pt>
                <c:pt idx="67">
                  <c:v>4.2833333333333314</c:v>
                </c:pt>
                <c:pt idx="68">
                  <c:v>4.3499999999999979</c:v>
                </c:pt>
                <c:pt idx="69">
                  <c:v>4.4000000000000004</c:v>
                </c:pt>
                <c:pt idx="70">
                  <c:v>4.4666666666666721</c:v>
                </c:pt>
                <c:pt idx="71">
                  <c:v>4.5333333333333279</c:v>
                </c:pt>
                <c:pt idx="72">
                  <c:v>4.600000000000005</c:v>
                </c:pt>
                <c:pt idx="73">
                  <c:v>4.6666666666666607</c:v>
                </c:pt>
                <c:pt idx="74">
                  <c:v>4.7166666666666686</c:v>
                </c:pt>
                <c:pt idx="75">
                  <c:v>4.783333333333335</c:v>
                </c:pt>
                <c:pt idx="76">
                  <c:v>4.8500000000000014</c:v>
                </c:pt>
                <c:pt idx="77">
                  <c:v>4.9166666666666679</c:v>
                </c:pt>
                <c:pt idx="78">
                  <c:v>4.9833333333333343</c:v>
                </c:pt>
                <c:pt idx="79">
                  <c:v>5.0500000000000007</c:v>
                </c:pt>
                <c:pt idx="80">
                  <c:v>5.0999999999999979</c:v>
                </c:pt>
                <c:pt idx="81">
                  <c:v>5.1666666666666643</c:v>
                </c:pt>
                <c:pt idx="82">
                  <c:v>5.2333333333333307</c:v>
                </c:pt>
                <c:pt idx="83">
                  <c:v>5.2999999999999972</c:v>
                </c:pt>
                <c:pt idx="84">
                  <c:v>5.3666666666666636</c:v>
                </c:pt>
                <c:pt idx="85">
                  <c:v>5.4166666666666607</c:v>
                </c:pt>
                <c:pt idx="86">
                  <c:v>5.4833333333333378</c:v>
                </c:pt>
                <c:pt idx="87">
                  <c:v>5.5499999999999936</c:v>
                </c:pt>
                <c:pt idx="88">
                  <c:v>5.6166666666666707</c:v>
                </c:pt>
                <c:pt idx="89">
                  <c:v>5.6833333333333265</c:v>
                </c:pt>
                <c:pt idx="90">
                  <c:v>5.7500000000000036</c:v>
                </c:pt>
                <c:pt idx="91">
                  <c:v>5.8000000000000007</c:v>
                </c:pt>
                <c:pt idx="92">
                  <c:v>5.8666666666666671</c:v>
                </c:pt>
                <c:pt idx="93">
                  <c:v>5.9333333333333336</c:v>
                </c:pt>
                <c:pt idx="94">
                  <c:v>6</c:v>
                </c:pt>
                <c:pt idx="95">
                  <c:v>6.0666666666666664</c:v>
                </c:pt>
                <c:pt idx="96">
                  <c:v>6.1333333333333329</c:v>
                </c:pt>
                <c:pt idx="97">
                  <c:v>6.1999999999999993</c:v>
                </c:pt>
                <c:pt idx="98">
                  <c:v>6.2499999999999964</c:v>
                </c:pt>
                <c:pt idx="99">
                  <c:v>6.3166666666666735</c:v>
                </c:pt>
                <c:pt idx="100">
                  <c:v>6.3833333333333293</c:v>
                </c:pt>
                <c:pt idx="101">
                  <c:v>6.4500000000000064</c:v>
                </c:pt>
              </c:numCache>
            </c:numRef>
          </c:xVal>
          <c:yVal>
            <c:numRef>
              <c:f>'EM drift-L1'!$H$8:$H$207</c:f>
              <c:numCache>
                <c:formatCode>General</c:formatCode>
                <c:ptCount val="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440-0441-80B3-8E82DDEC1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462848"/>
        <c:axId val="342465152"/>
      </c:scatterChart>
      <c:valAx>
        <c:axId val="34246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Time in seq. (hours)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2465152"/>
        <c:crosses val="autoZero"/>
        <c:crossBetween val="midCat"/>
      </c:valAx>
      <c:valAx>
        <c:axId val="3424651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r-FR"/>
                  <a:t>Yield</a:t>
                </a:r>
              </a:p>
            </c:rich>
          </c:tx>
          <c:overlay val="0"/>
        </c:title>
        <c:numFmt formatCode="#,##0.00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2462848"/>
        <c:crosses val="autoZero"/>
        <c:crossBetween val="midCat"/>
      </c:valAx>
      <c:spPr>
        <a:solidFill>
          <a:srgbClr val="FFFFCC"/>
        </a:solidFill>
        <a:ln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87148175303997932"/>
          <c:y val="0.38835334107826686"/>
          <c:w val="0.11273975368463562"/>
          <c:h val="0.28232495528222906"/>
        </c:manualLayout>
      </c:layout>
      <c:overlay val="0"/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Drop" dropStyle="combo" dx="16" fmlaLink="stats_options!$D$1" fmlaRange="stats_options!$A$1:$A$3" noThreeD="1" sel="1" val="0"/>
</file>

<file path=xl/ctrlProps/ctrlProp14.xml><?xml version="1.0" encoding="utf-8"?>
<formControlPr xmlns="http://schemas.microsoft.com/office/spreadsheetml/2009/9/main" objectType="Drop" dropLines="2" dropStyle="combo" dx="16" fmlaLink="stats_options!$J$1" fmlaRange="stats_options!$G$1:$G$2" noThreeD="1" sel="1" val="0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Drop" dropLines="2" dropStyle="combo" dx="16" fmlaLink="stats_options!$U$1" fmlaRange="stats_options!$S$1:$S$2" noThreeD="1" sel="1" val="0"/>
</file>

<file path=xl/ctrlProps/ctrlProp18.xml><?xml version="1.0" encoding="utf-8"?>
<formControlPr xmlns="http://schemas.microsoft.com/office/spreadsheetml/2009/9/main" objectType="Drop" dropLines="2" dropStyle="combo" dx="16" fmlaLink="stats_options!$Z$1" fmlaRange="stats_options!$X$1:$X$2" noThreeD="1" sel="2" val="0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20.xml><?xml version="1.0" encoding="utf-8"?>
<formControlPr xmlns="http://schemas.microsoft.com/office/spreadsheetml/2009/9/main" objectType="Button" lockText="1"/>
</file>

<file path=xl/ctrlProps/ctrlProp21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Button" lockText="1"/>
</file>

<file path=xl/ctrlProps/ctrlProp23.xml><?xml version="1.0" encoding="utf-8"?>
<formControlPr xmlns="http://schemas.microsoft.com/office/spreadsheetml/2009/9/main" objectType="Button" lockText="1"/>
</file>

<file path=xl/ctrlProps/ctrlProp24.xml><?xml version="1.0" encoding="utf-8"?>
<formControlPr xmlns="http://schemas.microsoft.com/office/spreadsheetml/2009/9/main" objectType="Drop" dropStyle="combo" dx="16" fmlaLink="stats_options!$D$1" fmlaRange="stats_options!$A$1:$A$3" noThreeD="1" sel="1" val="0"/>
</file>

<file path=xl/ctrlProps/ctrlProp25.xml><?xml version="1.0" encoding="utf-8"?>
<formControlPr xmlns="http://schemas.microsoft.com/office/spreadsheetml/2009/9/main" objectType="Drop" dropLines="2" dropStyle="combo" dx="16" fmlaLink="stats_options!$Z$1" fmlaRange="stats_options!$X$1:$X$2" noThreeD="1" sel="2" val="0"/>
</file>

<file path=xl/ctrlProps/ctrlProp26.xml><?xml version="1.0" encoding="utf-8"?>
<formControlPr xmlns="http://schemas.microsoft.com/office/spreadsheetml/2009/9/main" objectType="Button" lockText="1"/>
</file>

<file path=xl/ctrlProps/ctrlProp27.xml><?xml version="1.0" encoding="utf-8"?>
<formControlPr xmlns="http://schemas.microsoft.com/office/spreadsheetml/2009/9/main" objectType="Button" lockText="1"/>
</file>

<file path=xl/ctrlProps/ctrlProp28.xml><?xml version="1.0" encoding="utf-8"?>
<formControlPr xmlns="http://schemas.microsoft.com/office/spreadsheetml/2009/9/main" objectType="Button" lockText="1"/>
</file>

<file path=xl/ctrlProps/ctrlProp29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30.xml><?xml version="1.0" encoding="utf-8"?>
<formControlPr xmlns="http://schemas.microsoft.com/office/spreadsheetml/2009/9/main" objectType="Drop" dropStyle="combo" dx="16" fmlaLink="stats_options!$D$1" fmlaRange="stats_options!$A$1:$A$3" noThreeD="1" sel="1" val="0"/>
</file>

<file path=xl/ctrlProps/ctrlProp31.xml><?xml version="1.0" encoding="utf-8"?>
<formControlPr xmlns="http://schemas.microsoft.com/office/spreadsheetml/2009/9/main" objectType="Drop" dropLines="2" dropStyle="combo" dx="16" fmlaLink="$J$1" fmlaRange="$G$1:$G$2" noThreeD="1" sel="1" val="0"/>
</file>

<file path=xl/ctrlProps/ctrlProp32.xml><?xml version="1.0" encoding="utf-8"?>
<formControlPr xmlns="http://schemas.microsoft.com/office/spreadsheetml/2009/9/main" objectType="Drop" dropLines="2" dropStyle="combo" dx="16" fmlaLink="$P$1" fmlaRange="$M$1:$M$2" noThreeD="1" sel="2" val="0"/>
</file>

<file path=xl/ctrlProps/ctrlProp33.xml><?xml version="1.0" encoding="utf-8"?>
<formControlPr xmlns="http://schemas.microsoft.com/office/spreadsheetml/2009/9/main" objectType="Drop" dropLines="2" dropStyle="combo" dx="16" fmlaLink="stats_options!$U$1" fmlaRange="stats_options!$S$1:$S$2" noThreeD="1" sel="1" val="0"/>
</file>

<file path=xl/ctrlProps/ctrlProp34.xml><?xml version="1.0" encoding="utf-8"?>
<formControlPr xmlns="http://schemas.microsoft.com/office/spreadsheetml/2009/9/main" objectType="Drop" dropLines="2" dropStyle="combo" dx="16" fmlaLink="stats_options!$Z$1" fmlaRange="$X$1:$X$2" noThreeD="1" sel="2" val="0"/>
</file>

<file path=xl/ctrlProps/ctrlProp35.xml><?xml version="1.0" encoding="utf-8"?>
<formControlPr xmlns="http://schemas.microsoft.com/office/spreadsheetml/2009/9/main" objectType="Drop" dropStyle="combo" dx="16" fmlaLink="$AE$1" fmlaRange="$AC$1:$AC$2" noThreeD="1" sel="2" val="0"/>
</file>

<file path=xl/ctrlProps/ctrlProp36.xml><?xml version="1.0" encoding="utf-8"?>
<formControlPr xmlns="http://schemas.microsoft.com/office/spreadsheetml/2009/9/main" objectType="Drop" dropStyle="combo" dx="16" fmlaLink="stats_options!$D$12" fmlaRange="stats_options!$A$12:$A$14" noThreeD="1" sel="3" val="0"/>
</file>

<file path=xl/ctrlProps/ctrlProp37.xml><?xml version="1.0" encoding="utf-8"?>
<formControlPr xmlns="http://schemas.microsoft.com/office/spreadsheetml/2009/9/main" objectType="Drop" dropStyle="combo" dx="16" fmlaLink="$D$21" fmlaRange="$A$21:$A$23" noThreeD="1" sel="1" val="0"/>
</file>

<file path=xl/ctrlProps/ctrlProp38.xml><?xml version="1.0" encoding="utf-8"?>
<formControlPr xmlns="http://schemas.microsoft.com/office/spreadsheetml/2009/9/main" objectType="Drop" dropStyle="combo" dx="16" fmlaLink="$J$21" fmlaRange="$G$21:$G$23" noThreeD="1" sel="1" val="0"/>
</file>

<file path=xl/ctrlProps/ctrlProp39.xml><?xml version="1.0" encoding="utf-8"?>
<formControlPr xmlns="http://schemas.microsoft.com/office/spreadsheetml/2009/9/main" objectType="Drop" dropStyle="combo" dx="16" fmlaLink="$P$21" fmlaRange="$M$21:$M$23" noThreeD="1" sel="1" val="0"/>
</file>

<file path=xl/ctrlProps/ctrlProp4.xml><?xml version="1.0" encoding="utf-8"?>
<formControlPr xmlns="http://schemas.microsoft.com/office/spreadsheetml/2009/9/main" objectType="Button" lockText="1"/>
</file>

<file path=xl/ctrlProps/ctrlProp40.xml><?xml version="1.0" encoding="utf-8"?>
<formControlPr xmlns="http://schemas.microsoft.com/office/spreadsheetml/2009/9/main" objectType="Drop" dropStyle="combo" dx="16" fmlaLink="stats_options!$U$21" fmlaRange="stats_options!$S$21:$S$22" noThreeD="1" sel="1" val="0"/>
</file>

<file path=xl/ctrlProps/ctrlProp41.xml><?xml version="1.0" encoding="utf-8"?>
<formControlPr xmlns="http://schemas.microsoft.com/office/spreadsheetml/2009/9/main" objectType="Drop" dropStyle="combo" dx="16" fmlaLink="$Z$21" fmlaRange="$X$21:$X$22" noThreeD="1" sel="1" val="0"/>
</file>

<file path=xl/ctrlProps/ctrlProp42.xml><?xml version="1.0" encoding="utf-8"?>
<formControlPr xmlns="http://schemas.microsoft.com/office/spreadsheetml/2009/9/main" objectType="Button" lockText="1"/>
</file>

<file path=xl/ctrlProps/ctrlProp43.xml><?xml version="1.0" encoding="utf-8"?>
<formControlPr xmlns="http://schemas.microsoft.com/office/spreadsheetml/2009/9/main" objectType="Button" lockText="1"/>
</file>

<file path=xl/ctrlProps/ctrlProp44.xml><?xml version="1.0" encoding="utf-8"?>
<formControlPr xmlns="http://schemas.microsoft.com/office/spreadsheetml/2009/9/main" objectType="Button" lockText="1"/>
</file>

<file path=xl/ctrlProps/ctrlProp45.xml><?xml version="1.0" encoding="utf-8"?>
<formControlPr xmlns="http://schemas.microsoft.com/office/spreadsheetml/2009/9/main" objectType="Drop" dropStyle="combo" dx="16" fmlaLink="$AE$21" fmlaRange="$AC$21:$AC$22" noThreeD="1" sel="1" val="0"/>
</file>

<file path=xl/ctrlProps/ctrlProp46.xml><?xml version="1.0" encoding="utf-8"?>
<formControlPr xmlns="http://schemas.microsoft.com/office/spreadsheetml/2009/9/main" objectType="Drop" dropStyle="combo" dx="16" fmlaLink="$AJ$21" fmlaRange="$AH$21:$AH$24" noThreeD="1" sel="2" val="0"/>
</file>

<file path=xl/ctrlProps/ctrlProp47.xml><?xml version="1.0" encoding="utf-8"?>
<formControlPr xmlns="http://schemas.microsoft.com/office/spreadsheetml/2009/9/main" objectType="Drop" dropLines="2" dropStyle="combo" dx="16" fmlaLink="$AO$1" fmlaRange="$AM$1:$AM$2" noThreeD="1" sel="1" val="0"/>
</file>

<file path=xl/ctrlProps/ctrlProp48.xml><?xml version="1.0" encoding="utf-8"?>
<formControlPr xmlns="http://schemas.microsoft.com/office/spreadsheetml/2009/9/main" objectType="Drop" dropStyle="combo" dx="16" fmlaLink="$AO$21" fmlaRange="$AM$21:$AM$22" noThreeD="1" sel="1" val="0"/>
</file>

<file path=xl/ctrlProps/ctrlProp49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50.xml><?xml version="1.0" encoding="utf-8"?>
<formControlPr xmlns="http://schemas.microsoft.com/office/spreadsheetml/2009/9/main" objectType="Drop" dropStyle="combo" dx="16" fmlaLink="'raw_plot setup'!$A$2" fmlaRange="'raw_plot setup'!$A$8:$A$207" noThreeD="1" sel="102" val="0"/>
</file>

<file path=xl/ctrlProps/ctrlProp51.xml><?xml version="1.0" encoding="utf-8"?>
<formControlPr xmlns="http://schemas.microsoft.com/office/spreadsheetml/2009/9/main" objectType="Drop" dropStyle="combo" dx="16" fmlaLink="stats_options!$Z$21" fmlaRange="stats_options!$X$21:$X$22" noThreeD="1" sel="1" val="0"/>
</file>

<file path=xl/ctrlProps/ctrlProp52.xml><?xml version="1.0" encoding="utf-8"?>
<formControlPr xmlns="http://schemas.microsoft.com/office/spreadsheetml/2009/9/main" objectType="Drop" dropStyle="combo" dx="16" fmlaLink="stats_options!$AE$21" fmlaRange="stats_options!$AC$21:$AC$22" noThreeD="1" sel="1" val="0"/>
</file>

<file path=xl/ctrlProps/ctrlProp53.xml><?xml version="1.0" encoding="utf-8"?>
<formControlPr xmlns="http://schemas.microsoft.com/office/spreadsheetml/2009/9/main" objectType="Drop" dropStyle="combo" dx="16" fmlaLink="stats_options!$AJ$21" fmlaRange="stats_options!$AH$21:$AH$24" noThreeD="1" sel="2" val="0"/>
</file>

<file path=xl/ctrlProps/ctrlProp54.xml><?xml version="1.0" encoding="utf-8"?>
<formControlPr xmlns="http://schemas.microsoft.com/office/spreadsheetml/2009/9/main" objectType="Drop" dropLines="20" dropStyle="combo" dx="16" fmlaLink="'make new ratio'!$A$4" fmlaRange="'make new ratio'!$C$6:$C$28" noThreeD="1" sel="0" val="0"/>
</file>

<file path=xl/ctrlProps/ctrlProp55.xml><?xml version="1.0" encoding="utf-8"?>
<formControlPr xmlns="http://schemas.microsoft.com/office/spreadsheetml/2009/9/main" objectType="Drop" dropLines="20" dropStyle="combo" dx="16" fmlaLink="'make new ratio'!$B$4" fmlaRange="'make new ratio'!$C$6:$C$28" noThreeD="1" sel="0" val="3"/>
</file>

<file path=xl/ctrlProps/ctrlProp56.xml><?xml version="1.0" encoding="utf-8"?>
<formControlPr xmlns="http://schemas.microsoft.com/office/spreadsheetml/2009/9/main" objectType="Button" lockText="1"/>
</file>

<file path=xl/ctrlProps/ctrlProp57.xml><?xml version="1.0" encoding="utf-8"?>
<formControlPr xmlns="http://schemas.microsoft.com/office/spreadsheetml/2009/9/main" objectType="Drop" dropStyle="combo" dx="16" fmlaLink="$A$2" fmlaRange="$A$8:$A$407" noThreeD="1" sel="102" val="21"/>
</file>

<file path=xl/ctrlProps/ctrlProp58.xml><?xml version="1.0" encoding="utf-8"?>
<formControlPr xmlns="http://schemas.microsoft.com/office/spreadsheetml/2009/9/main" objectType="Button" lockText="1"/>
</file>

<file path=xl/ctrlProps/ctrlProp59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Drop" dropStyle="combo" dx="16" fmlaLink="$A$3" fmlaRange="$A$1:$A$2" noThreeD="1" sel="1" val="0"/>
</file>

<file path=xl/ctrlProps/ctrlProp60.xml><?xml version="1.0" encoding="utf-8"?>
<formControlPr xmlns="http://schemas.microsoft.com/office/spreadsheetml/2009/9/main" objectType="Button" lockText="1"/>
</file>

<file path=xl/ctrlProps/ctrlProp61.xml><?xml version="1.0" encoding="utf-8"?>
<formControlPr xmlns="http://schemas.microsoft.com/office/spreadsheetml/2009/9/main" objectType="Button" lockText="1"/>
</file>

<file path=xl/ctrlProps/ctrlProp62.xml><?xml version="1.0" encoding="utf-8"?>
<formControlPr xmlns="http://schemas.microsoft.com/office/spreadsheetml/2009/9/main" objectType="Button" lockText="1"/>
</file>

<file path=xl/ctrlProps/ctrlProp63.xml><?xml version="1.0" encoding="utf-8"?>
<formControlPr xmlns="http://schemas.microsoft.com/office/spreadsheetml/2009/9/main" objectType="Button" lockText="1"/>
</file>

<file path=xl/ctrlProps/ctrlProp64.xml><?xml version="1.0" encoding="utf-8"?>
<formControlPr xmlns="http://schemas.microsoft.com/office/spreadsheetml/2009/9/main" objectType="Drop" dropStyle="combo" dx="16" fmlaLink="'raw_plot setup'!$A$2" fmlaRange="'raw_plot setup'!$A$8:$A$207" noThreeD="1" sel="102" val="4"/>
</file>

<file path=xl/ctrlProps/ctrlProp65.xml><?xml version="1.0" encoding="utf-8"?>
<formControlPr xmlns="http://schemas.microsoft.com/office/spreadsheetml/2009/9/main" objectType="Drop" dropLines="2" dropStyle="combo" dx="16" fmlaLink="$F$5" fmlaRange="$D$3:$D$4" noThreeD="1" sel="1" val="0"/>
</file>

<file path=xl/ctrlProps/ctrlProp66.xml><?xml version="1.0" encoding="utf-8"?>
<formControlPr xmlns="http://schemas.microsoft.com/office/spreadsheetml/2009/9/main" objectType="Button" lockText="1"/>
</file>

<file path=xl/ctrlProps/ctrlProp67.xml><?xml version="1.0" encoding="utf-8"?>
<formControlPr xmlns="http://schemas.microsoft.com/office/spreadsheetml/2009/9/main" objectType="Button" lockText="1"/>
</file>

<file path=xl/ctrlProps/ctrlProp68.xml><?xml version="1.0" encoding="utf-8"?>
<formControlPr xmlns="http://schemas.microsoft.com/office/spreadsheetml/2009/9/main" objectType="Button" lockText="1"/>
</file>

<file path=xl/ctrlProps/ctrlProp69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70.xml><?xml version="1.0" encoding="utf-8"?>
<formControlPr xmlns="http://schemas.microsoft.com/office/spreadsheetml/2009/9/main" objectType="Button" lockText="1"/>
</file>

<file path=xl/ctrlProps/ctrlProp71.xml><?xml version="1.0" encoding="utf-8"?>
<formControlPr xmlns="http://schemas.microsoft.com/office/spreadsheetml/2009/9/main" objectType="Button" lockText="1"/>
</file>

<file path=xl/ctrlProps/ctrlProp72.xml><?xml version="1.0" encoding="utf-8"?>
<formControlPr xmlns="http://schemas.microsoft.com/office/spreadsheetml/2009/9/main" objectType="Button" lockText="1"/>
</file>

<file path=xl/ctrlProps/ctrlProp73.xml><?xml version="1.0" encoding="utf-8"?>
<formControlPr xmlns="http://schemas.microsoft.com/office/spreadsheetml/2009/9/main" objectType="Button" lockText="1"/>
</file>

<file path=xl/ctrlProps/ctrlProp74.xml><?xml version="1.0" encoding="utf-8"?>
<formControlPr xmlns="http://schemas.microsoft.com/office/spreadsheetml/2009/9/main" objectType="Button" lockText="1"/>
</file>

<file path=xl/ctrlProps/ctrlProp75.xml><?xml version="1.0" encoding="utf-8"?>
<formControlPr xmlns="http://schemas.microsoft.com/office/spreadsheetml/2009/9/main" objectType="Button" lockText="1"/>
</file>

<file path=xl/ctrlProps/ctrlProp76.xml><?xml version="1.0" encoding="utf-8"?>
<formControlPr xmlns="http://schemas.microsoft.com/office/spreadsheetml/2009/9/main" objectType="Button" lockText="1"/>
</file>

<file path=xl/ctrlProps/ctrlProp77.xml><?xml version="1.0" encoding="utf-8"?>
<formControlPr xmlns="http://schemas.microsoft.com/office/spreadsheetml/2009/9/main" objectType="Drop" dropStyle="combo" dx="16" fmlaLink="'raw_plot setup'!$A$2" fmlaRange="'raw_plot setup'!$A$8:$A$97" noThreeD="1" sel="90" val="18"/>
</file>

<file path=xl/ctrlProps/ctrlProp78.xml><?xml version="1.0" encoding="utf-8"?>
<formControlPr xmlns="http://schemas.microsoft.com/office/spreadsheetml/2009/9/main" objectType="Drop" dropLines="2" dropStyle="combo" dx="16" fmlaLink="stats_options!$AE$1" fmlaRange="stats_options!$AC$1:$AC$2" noThreeD="1" sel="2" val="0"/>
</file>

<file path=xl/ctrlProps/ctrlProp79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80.xml><?xml version="1.0" encoding="utf-8"?>
<formControlPr xmlns="http://schemas.microsoft.com/office/spreadsheetml/2009/9/main" objectType="Button" lockText="1"/>
</file>

<file path=xl/ctrlProps/ctrlProp81.xml><?xml version="1.0" encoding="utf-8"?>
<formControlPr xmlns="http://schemas.microsoft.com/office/spreadsheetml/2009/9/main" objectType="Drop" dropStyle="combo" dx="16" fmlaLink="'raw_plot setup'!$A$2" fmlaRange="'raw_plot setup'!$A$8:$A$97" noThreeD="1" sel="90" val="17"/>
</file>

<file path=xl/ctrlProps/ctrlProp82.xml><?xml version="1.0" encoding="utf-8"?>
<formControlPr xmlns="http://schemas.microsoft.com/office/spreadsheetml/2009/9/main" objectType="Drop" dropLines="30" dropStyle="combo" dx="16" fmlaLink="$B$4" fmlaRange="$O$1:$O$27" noThreeD="1" sel="2" val="0"/>
</file>

<file path=xl/ctrlProps/ctrlProp83.xml><?xml version="1.0" encoding="utf-8"?>
<formControlPr xmlns="http://schemas.microsoft.com/office/spreadsheetml/2009/9/main" objectType="Drop" dropLines="30" dropStyle="combo" dx="16" fmlaLink="$C$4" fmlaRange="$O$1:$O$27" noThreeD="1" sel="3" val="0"/>
</file>

<file path=xl/ctrlProps/ctrlProp84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ialog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dialogsheets/sheet1.xml><?xml version="1.0" encoding="utf-8"?>
<dialog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r6="http://schemas.microsoft.com/office/spreadsheetml/2016/revision6" mc:Ignorable="x14ac xr xr2 xr3 xr6" xr6:uid="{00000000-0001-0000-0100-000000000000}">
  <sheetViews>
    <sheetView showRowColHeaders="0" showZeros="0" showOutlineSymbols="0" workbookViewId="0"/>
  </sheetViews>
  <sheetFormatPr baseColWidth="10" defaultColWidth="1" defaultRowHeight="5.25" customHeight="1" x14ac:dyDescent="0.15"/>
  <sheetProtection sheet="1"/>
  <pageMargins left="0.75" right="0.75" top="1" bottom="1" header="0.5" footer="0.5"/>
  <pageSetup paperSize="9" orientation="portrait" horizontalDpi="4294967293" r:id="rId1"/>
  <headerFooter alignWithMargins="0">
    <oddHeader>&amp;A</oddHeader>
    <oddFooter>Page &amp;P</oddFooter>
  </headerFooter>
  <legacyDrawing r:id="rId2"/>
</dialogsheet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254000</xdr:colOff>
          <xdr:row>0</xdr:row>
          <xdr:rowOff>139700</xdr:rowOff>
        </xdr:from>
        <xdr:to>
          <xdr:col>2</xdr:col>
          <xdr:colOff>520700</xdr:colOff>
          <xdr:row>3</xdr:row>
          <xdr:rowOff>114300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4600A5"/>
                  </a:solidFill>
                  <a:latin typeface="Arial" pitchFamily="2" charset="0"/>
                  <a:cs typeface="Arial" pitchFamily="2" charset="0"/>
                </a:rPr>
                <a:t>Final cumulated</a:t>
              </a:r>
            </a:p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4600A5"/>
                  </a:solidFill>
                  <a:latin typeface="Arial" pitchFamily="2" charset="0"/>
                  <a:cs typeface="Arial" pitchFamily="2" charset="0"/>
                </a:rPr>
                <a:t>(recalc)</a:t>
              </a:r>
            </a:p>
          </xdr:txBody>
        </xdr:sp>
        <xdr:clientData fPrint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203200</xdr:colOff>
          <xdr:row>11</xdr:row>
          <xdr:rowOff>50800</xdr:rowOff>
        </xdr:from>
        <xdr:to>
          <xdr:col>5</xdr:col>
          <xdr:colOff>444500</xdr:colOff>
          <xdr:row>14</xdr:row>
          <xdr:rowOff>25400</xdr:rowOff>
        </xdr:to>
        <xdr:sp macro="" textlink="">
          <xdr:nvSpPr>
            <xdr:cNvPr id="39937" name="Button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00000000-0008-0000-2400-000001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DD0806"/>
                  </a:solidFill>
                  <a:latin typeface="Arial" pitchFamily="2" charset="0"/>
                  <a:cs typeface="Arial" pitchFamily="2" charset="0"/>
                </a:rPr>
                <a:t>Clear all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139700</xdr:colOff>
          <xdr:row>4</xdr:row>
          <xdr:rowOff>12700</xdr:rowOff>
        </xdr:from>
        <xdr:to>
          <xdr:col>2</xdr:col>
          <xdr:colOff>520700</xdr:colOff>
          <xdr:row>5</xdr:row>
          <xdr:rowOff>63500</xdr:rowOff>
        </xdr:to>
        <xdr:sp macro="" textlink="">
          <xdr:nvSpPr>
            <xdr:cNvPr id="39938" name="Drop Down 2" hidden="1">
              <a:extLst>
                <a:ext uri="{63B3BB69-23CF-44E3-9099-C40C66FF867C}">
                  <a14:compatExt spid="_x0000_s39938"/>
                </a:ext>
                <a:ext uri="{FF2B5EF4-FFF2-40B4-BE49-F238E27FC236}">
                  <a16:creationId xmlns:a16="http://schemas.microsoft.com/office/drawing/2014/main" id="{00000000-0008-0000-2400-000002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596900</xdr:colOff>
          <xdr:row>3</xdr:row>
          <xdr:rowOff>139700</xdr:rowOff>
        </xdr:from>
        <xdr:to>
          <xdr:col>8</xdr:col>
          <xdr:colOff>355600</xdr:colOff>
          <xdr:row>5</xdr:row>
          <xdr:rowOff>25400</xdr:rowOff>
        </xdr:to>
        <xdr:sp macro="" textlink="">
          <xdr:nvSpPr>
            <xdr:cNvPr id="39940" name="Drop Down 4" hidden="1">
              <a:extLst>
                <a:ext uri="{63B3BB69-23CF-44E3-9099-C40C66FF867C}">
                  <a14:compatExt spid="_x0000_s39940"/>
                </a:ext>
                <a:ext uri="{FF2B5EF4-FFF2-40B4-BE49-F238E27FC236}">
                  <a16:creationId xmlns:a16="http://schemas.microsoft.com/office/drawing/2014/main" id="{00000000-0008-0000-2400-000004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596900</xdr:colOff>
          <xdr:row>3</xdr:row>
          <xdr:rowOff>139700</xdr:rowOff>
        </xdr:from>
        <xdr:to>
          <xdr:col>14</xdr:col>
          <xdr:colOff>368300</xdr:colOff>
          <xdr:row>5</xdr:row>
          <xdr:rowOff>25400</xdr:rowOff>
        </xdr:to>
        <xdr:sp macro="" textlink="">
          <xdr:nvSpPr>
            <xdr:cNvPr id="39941" name="Drop Down 5" hidden="1">
              <a:extLst>
                <a:ext uri="{63B3BB69-23CF-44E3-9099-C40C66FF867C}">
                  <a14:compatExt spid="_x0000_s39941"/>
                </a:ext>
                <a:ext uri="{FF2B5EF4-FFF2-40B4-BE49-F238E27FC236}">
                  <a16:creationId xmlns:a16="http://schemas.microsoft.com/office/drawing/2014/main" id="{00000000-0008-0000-2400-000005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</xdr:row>
          <xdr:rowOff>139700</xdr:rowOff>
        </xdr:from>
        <xdr:to>
          <xdr:col>20</xdr:col>
          <xdr:colOff>406400</xdr:colOff>
          <xdr:row>5</xdr:row>
          <xdr:rowOff>25400</xdr:rowOff>
        </xdr:to>
        <xdr:sp macro="" textlink="">
          <xdr:nvSpPr>
            <xdr:cNvPr id="39943" name="Drop Down 7" hidden="1">
              <a:extLst>
                <a:ext uri="{63B3BB69-23CF-44E3-9099-C40C66FF867C}">
                  <a14:compatExt spid="_x0000_s39943"/>
                </a:ext>
                <a:ext uri="{FF2B5EF4-FFF2-40B4-BE49-F238E27FC236}">
                  <a16:creationId xmlns:a16="http://schemas.microsoft.com/office/drawing/2014/main" id="{00000000-0008-0000-2400-000007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12700</xdr:colOff>
          <xdr:row>3</xdr:row>
          <xdr:rowOff>139700</xdr:rowOff>
        </xdr:from>
        <xdr:to>
          <xdr:col>25</xdr:col>
          <xdr:colOff>381000</xdr:colOff>
          <xdr:row>5</xdr:row>
          <xdr:rowOff>12700</xdr:rowOff>
        </xdr:to>
        <xdr:sp macro="" textlink="">
          <xdr:nvSpPr>
            <xdr:cNvPr id="39944" name="Drop Down 8" hidden="1">
              <a:extLst>
                <a:ext uri="{63B3BB69-23CF-44E3-9099-C40C66FF867C}">
                  <a14:compatExt spid="_x0000_s39944"/>
                </a:ext>
                <a:ext uri="{FF2B5EF4-FFF2-40B4-BE49-F238E27FC236}">
                  <a16:creationId xmlns:a16="http://schemas.microsoft.com/office/drawing/2014/main" id="{00000000-0008-0000-2400-000008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596900</xdr:colOff>
          <xdr:row>4</xdr:row>
          <xdr:rowOff>0</xdr:rowOff>
        </xdr:from>
        <xdr:to>
          <xdr:col>30</xdr:col>
          <xdr:colOff>254000</xdr:colOff>
          <xdr:row>5</xdr:row>
          <xdr:rowOff>38100</xdr:rowOff>
        </xdr:to>
        <xdr:sp macro="" textlink="">
          <xdr:nvSpPr>
            <xdr:cNvPr id="39945" name="Drop Down 9" hidden="1">
              <a:extLst>
                <a:ext uri="{63B3BB69-23CF-44E3-9099-C40C66FF867C}">
                  <a14:compatExt spid="_x0000_s39945"/>
                </a:ext>
                <a:ext uri="{FF2B5EF4-FFF2-40B4-BE49-F238E27FC236}">
                  <a16:creationId xmlns:a16="http://schemas.microsoft.com/office/drawing/2014/main" id="{00000000-0008-0000-2400-000009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139700</xdr:colOff>
          <xdr:row>14</xdr:row>
          <xdr:rowOff>139700</xdr:rowOff>
        </xdr:from>
        <xdr:to>
          <xdr:col>2</xdr:col>
          <xdr:colOff>419100</xdr:colOff>
          <xdr:row>16</xdr:row>
          <xdr:rowOff>12700</xdr:rowOff>
        </xdr:to>
        <xdr:sp macro="" textlink="">
          <xdr:nvSpPr>
            <xdr:cNvPr id="39946" name="Drop Down 10" hidden="1">
              <a:extLst>
                <a:ext uri="{63B3BB69-23CF-44E3-9099-C40C66FF867C}">
                  <a14:compatExt spid="_x0000_s39946"/>
                </a:ext>
                <a:ext uri="{FF2B5EF4-FFF2-40B4-BE49-F238E27FC236}">
                  <a16:creationId xmlns:a16="http://schemas.microsoft.com/office/drawing/2014/main" id="{00000000-0008-0000-2400-00000A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139700</xdr:colOff>
          <xdr:row>24</xdr:row>
          <xdr:rowOff>12700</xdr:rowOff>
        </xdr:from>
        <xdr:to>
          <xdr:col>3</xdr:col>
          <xdr:colOff>152400</xdr:colOff>
          <xdr:row>25</xdr:row>
          <xdr:rowOff>38100</xdr:rowOff>
        </xdr:to>
        <xdr:sp macro="" textlink="">
          <xdr:nvSpPr>
            <xdr:cNvPr id="39948" name="Drop Down 12" hidden="1">
              <a:extLst>
                <a:ext uri="{63B3BB69-23CF-44E3-9099-C40C66FF867C}">
                  <a14:compatExt spid="_x0000_s39948"/>
                </a:ext>
                <a:ext uri="{FF2B5EF4-FFF2-40B4-BE49-F238E27FC236}">
                  <a16:creationId xmlns:a16="http://schemas.microsoft.com/office/drawing/2014/main" id="{00000000-0008-0000-2400-00000C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24</xdr:row>
          <xdr:rowOff>25400</xdr:rowOff>
        </xdr:from>
        <xdr:to>
          <xdr:col>8</xdr:col>
          <xdr:colOff>292100</xdr:colOff>
          <xdr:row>25</xdr:row>
          <xdr:rowOff>63500</xdr:rowOff>
        </xdr:to>
        <xdr:sp macro="" textlink="">
          <xdr:nvSpPr>
            <xdr:cNvPr id="39949" name="Drop Down 13" hidden="1">
              <a:extLst>
                <a:ext uri="{63B3BB69-23CF-44E3-9099-C40C66FF867C}">
                  <a14:compatExt spid="_x0000_s39949"/>
                </a:ext>
                <a:ext uri="{FF2B5EF4-FFF2-40B4-BE49-F238E27FC236}">
                  <a16:creationId xmlns:a16="http://schemas.microsoft.com/office/drawing/2014/main" id="{00000000-0008-0000-2400-00000D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24</xdr:row>
          <xdr:rowOff>25400</xdr:rowOff>
        </xdr:from>
        <xdr:to>
          <xdr:col>15</xdr:col>
          <xdr:colOff>25400</xdr:colOff>
          <xdr:row>25</xdr:row>
          <xdr:rowOff>63500</xdr:rowOff>
        </xdr:to>
        <xdr:sp macro="" textlink="">
          <xdr:nvSpPr>
            <xdr:cNvPr id="39950" name="Drop Down 14" hidden="1">
              <a:extLst>
                <a:ext uri="{63B3BB69-23CF-44E3-9099-C40C66FF867C}">
                  <a14:compatExt spid="_x0000_s39950"/>
                </a:ext>
                <a:ext uri="{FF2B5EF4-FFF2-40B4-BE49-F238E27FC236}">
                  <a16:creationId xmlns:a16="http://schemas.microsoft.com/office/drawing/2014/main" id="{00000000-0008-0000-2400-00000E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25400</xdr:colOff>
          <xdr:row>24</xdr:row>
          <xdr:rowOff>25400</xdr:rowOff>
        </xdr:from>
        <xdr:to>
          <xdr:col>21</xdr:col>
          <xdr:colOff>38100</xdr:colOff>
          <xdr:row>25</xdr:row>
          <xdr:rowOff>50800</xdr:rowOff>
        </xdr:to>
        <xdr:sp macro="" textlink="">
          <xdr:nvSpPr>
            <xdr:cNvPr id="39951" name="Drop Down 15" hidden="1">
              <a:extLst>
                <a:ext uri="{63B3BB69-23CF-44E3-9099-C40C66FF867C}">
                  <a14:compatExt spid="_x0000_s39951"/>
                </a:ext>
                <a:ext uri="{FF2B5EF4-FFF2-40B4-BE49-F238E27FC236}">
                  <a16:creationId xmlns:a16="http://schemas.microsoft.com/office/drawing/2014/main" id="{00000000-0008-0000-2400-00000F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596900</xdr:colOff>
          <xdr:row>23</xdr:row>
          <xdr:rowOff>139700</xdr:rowOff>
        </xdr:from>
        <xdr:to>
          <xdr:col>26</xdr:col>
          <xdr:colOff>12700</xdr:colOff>
          <xdr:row>25</xdr:row>
          <xdr:rowOff>12700</xdr:rowOff>
        </xdr:to>
        <xdr:sp macro="" textlink="">
          <xdr:nvSpPr>
            <xdr:cNvPr id="39952" name="Drop Down 16" hidden="1">
              <a:extLst>
                <a:ext uri="{63B3BB69-23CF-44E3-9099-C40C66FF867C}">
                  <a14:compatExt spid="_x0000_s39952"/>
                </a:ext>
                <a:ext uri="{FF2B5EF4-FFF2-40B4-BE49-F238E27FC236}">
                  <a16:creationId xmlns:a16="http://schemas.microsoft.com/office/drawing/2014/main" id="{00000000-0008-0000-2400-000010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12</xdr:row>
          <xdr:rowOff>25400</xdr:rowOff>
        </xdr:from>
        <xdr:to>
          <xdr:col>7</xdr:col>
          <xdr:colOff>139700</xdr:colOff>
          <xdr:row>13</xdr:row>
          <xdr:rowOff>38100</xdr:rowOff>
        </xdr:to>
        <xdr:sp macro="" textlink="">
          <xdr:nvSpPr>
            <xdr:cNvPr id="39953" name="Button 17" hidden="1">
              <a:extLst>
                <a:ext uri="{63B3BB69-23CF-44E3-9099-C40C66FF867C}">
                  <a14:compatExt spid="_x0000_s39953"/>
                </a:ext>
                <a:ext uri="{FF2B5EF4-FFF2-40B4-BE49-F238E27FC236}">
                  <a16:creationId xmlns:a16="http://schemas.microsoft.com/office/drawing/2014/main" id="{00000000-0008-0000-2400-000011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 pitchFamily="2" charset="0"/>
                  <a:cs typeface="Arial" pitchFamily="2" charset="0"/>
                </a:rPr>
                <a:t>main menu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38100</xdr:colOff>
          <xdr:row>11</xdr:row>
          <xdr:rowOff>25400</xdr:rowOff>
        </xdr:from>
        <xdr:to>
          <xdr:col>26</xdr:col>
          <xdr:colOff>139700</xdr:colOff>
          <xdr:row>12</xdr:row>
          <xdr:rowOff>38100</xdr:rowOff>
        </xdr:to>
        <xdr:sp macro="" textlink="">
          <xdr:nvSpPr>
            <xdr:cNvPr id="39954" name="Button 18" hidden="1">
              <a:extLst>
                <a:ext uri="{63B3BB69-23CF-44E3-9099-C40C66FF867C}">
                  <a14:compatExt spid="_x0000_s39954"/>
                </a:ext>
                <a:ext uri="{FF2B5EF4-FFF2-40B4-BE49-F238E27FC236}">
                  <a16:creationId xmlns:a16="http://schemas.microsoft.com/office/drawing/2014/main" id="{00000000-0008-0000-2400-000012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 pitchFamily="2" charset="0"/>
                  <a:cs typeface="Arial" pitchFamily="2" charset="0"/>
                </a:rPr>
                <a:t>main menu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9</xdr:row>
          <xdr:rowOff>12700</xdr:rowOff>
        </xdr:from>
        <xdr:to>
          <xdr:col>11</xdr:col>
          <xdr:colOff>292100</xdr:colOff>
          <xdr:row>12</xdr:row>
          <xdr:rowOff>50800</xdr:rowOff>
        </xdr:to>
        <xdr:sp macro="" textlink="">
          <xdr:nvSpPr>
            <xdr:cNvPr id="39955" name="Button 19" hidden="1">
              <a:extLst>
                <a:ext uri="{63B3BB69-23CF-44E3-9099-C40C66FF867C}">
                  <a14:compatExt spid="_x0000_s39955"/>
                </a:ext>
                <a:ext uri="{FF2B5EF4-FFF2-40B4-BE49-F238E27FC236}">
                  <a16:creationId xmlns:a16="http://schemas.microsoft.com/office/drawing/2014/main" id="{00000000-0008-0000-2400-000013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CIPS</a:t>
              </a:r>
            </a:p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MENU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12700</xdr:colOff>
          <xdr:row>23</xdr:row>
          <xdr:rowOff>139700</xdr:rowOff>
        </xdr:from>
        <xdr:to>
          <xdr:col>30</xdr:col>
          <xdr:colOff>279400</xdr:colOff>
          <xdr:row>25</xdr:row>
          <xdr:rowOff>12700</xdr:rowOff>
        </xdr:to>
        <xdr:sp macro="" textlink="">
          <xdr:nvSpPr>
            <xdr:cNvPr id="39956" name="Drop Down 20" hidden="1">
              <a:extLst>
                <a:ext uri="{63B3BB69-23CF-44E3-9099-C40C66FF867C}">
                  <a14:compatExt spid="_x0000_s39956"/>
                </a:ext>
                <a:ext uri="{FF2B5EF4-FFF2-40B4-BE49-F238E27FC236}">
                  <a16:creationId xmlns:a16="http://schemas.microsoft.com/office/drawing/2014/main" id="{00000000-0008-0000-2400-000014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12700</xdr:colOff>
          <xdr:row>23</xdr:row>
          <xdr:rowOff>139700</xdr:rowOff>
        </xdr:from>
        <xdr:to>
          <xdr:col>35</xdr:col>
          <xdr:colOff>279400</xdr:colOff>
          <xdr:row>25</xdr:row>
          <xdr:rowOff>25400</xdr:rowOff>
        </xdr:to>
        <xdr:sp macro="" textlink="">
          <xdr:nvSpPr>
            <xdr:cNvPr id="39957" name="Drop Down 21" hidden="1">
              <a:extLst>
                <a:ext uri="{63B3BB69-23CF-44E3-9099-C40C66FF867C}">
                  <a14:compatExt spid="_x0000_s39957"/>
                </a:ext>
                <a:ext uri="{FF2B5EF4-FFF2-40B4-BE49-F238E27FC236}">
                  <a16:creationId xmlns:a16="http://schemas.microsoft.com/office/drawing/2014/main" id="{00000000-0008-0000-2400-000015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596900</xdr:colOff>
          <xdr:row>4</xdr:row>
          <xdr:rowOff>76200</xdr:rowOff>
        </xdr:from>
        <xdr:to>
          <xdr:col>40</xdr:col>
          <xdr:colOff>596900</xdr:colOff>
          <xdr:row>5</xdr:row>
          <xdr:rowOff>114300</xdr:rowOff>
        </xdr:to>
        <xdr:sp macro="" textlink="">
          <xdr:nvSpPr>
            <xdr:cNvPr id="39958" name="Drop Down 22" hidden="1">
              <a:extLst>
                <a:ext uri="{63B3BB69-23CF-44E3-9099-C40C66FF867C}">
                  <a14:compatExt spid="_x0000_s39958"/>
                </a:ext>
                <a:ext uri="{FF2B5EF4-FFF2-40B4-BE49-F238E27FC236}">
                  <a16:creationId xmlns:a16="http://schemas.microsoft.com/office/drawing/2014/main" id="{00000000-0008-0000-2400-000016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596900</xdr:colOff>
          <xdr:row>23</xdr:row>
          <xdr:rowOff>114300</xdr:rowOff>
        </xdr:from>
        <xdr:to>
          <xdr:col>40</xdr:col>
          <xdr:colOff>254000</xdr:colOff>
          <xdr:row>24</xdr:row>
          <xdr:rowOff>152400</xdr:rowOff>
        </xdr:to>
        <xdr:sp macro="" textlink="">
          <xdr:nvSpPr>
            <xdr:cNvPr id="39959" name="Drop Down 23" hidden="1">
              <a:extLst>
                <a:ext uri="{63B3BB69-23CF-44E3-9099-C40C66FF867C}">
                  <a14:compatExt spid="_x0000_s39959"/>
                </a:ext>
                <a:ext uri="{FF2B5EF4-FFF2-40B4-BE49-F238E27FC236}">
                  <a16:creationId xmlns:a16="http://schemas.microsoft.com/office/drawing/2014/main" id="{00000000-0008-0000-2400-000017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558800</xdr:colOff>
          <xdr:row>2</xdr:row>
          <xdr:rowOff>76200</xdr:rowOff>
        </xdr:from>
        <xdr:to>
          <xdr:col>5</xdr:col>
          <xdr:colOff>101600</xdr:colOff>
          <xdr:row>4</xdr:row>
          <xdr:rowOff>76200</xdr:rowOff>
        </xdr:to>
        <xdr:sp macro="" textlink="">
          <xdr:nvSpPr>
            <xdr:cNvPr id="3808257" name="Button 1" hidden="1">
              <a:extLst>
                <a:ext uri="{63B3BB69-23CF-44E3-9099-C40C66FF867C}">
                  <a14:compatExt spid="_x0000_s3808257"/>
                </a:ext>
                <a:ext uri="{FF2B5EF4-FFF2-40B4-BE49-F238E27FC236}">
                  <a16:creationId xmlns:a16="http://schemas.microsoft.com/office/drawing/2014/main" id="{00000000-0008-0000-2700-0000011C3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00"/>
                  </a:solidFill>
                  <a:latin typeface="Arial" pitchFamily="2" charset="0"/>
                  <a:cs typeface="Arial" pitchFamily="2" charset="0"/>
                </a:rPr>
                <a:t>Recalc stats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</xdr:row>
          <xdr:rowOff>63500</xdr:rowOff>
        </xdr:from>
        <xdr:to>
          <xdr:col>13</xdr:col>
          <xdr:colOff>127000</xdr:colOff>
          <xdr:row>2</xdr:row>
          <xdr:rowOff>114300</xdr:rowOff>
        </xdr:to>
        <xdr:sp macro="" textlink="">
          <xdr:nvSpPr>
            <xdr:cNvPr id="3808259" name="Drop Down 3" hidden="1">
              <a:extLst>
                <a:ext uri="{63B3BB69-23CF-44E3-9099-C40C66FF867C}">
                  <a14:compatExt spid="_x0000_s3808259"/>
                </a:ext>
                <a:ext uri="{FF2B5EF4-FFF2-40B4-BE49-F238E27FC236}">
                  <a16:creationId xmlns:a16="http://schemas.microsoft.com/office/drawing/2014/main" id="{00000000-0008-0000-2700-0000031C3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101600</xdr:rowOff>
        </xdr:from>
        <xdr:to>
          <xdr:col>14</xdr:col>
          <xdr:colOff>469900</xdr:colOff>
          <xdr:row>5</xdr:row>
          <xdr:rowOff>139700</xdr:rowOff>
        </xdr:to>
        <xdr:sp macro="" textlink="">
          <xdr:nvSpPr>
            <xdr:cNvPr id="3808260" name="Drop Down 4" hidden="1">
              <a:extLst>
                <a:ext uri="{63B3BB69-23CF-44E3-9099-C40C66FF867C}">
                  <a14:compatExt spid="_x0000_s3808260"/>
                </a:ext>
                <a:ext uri="{FF2B5EF4-FFF2-40B4-BE49-F238E27FC236}">
                  <a16:creationId xmlns:a16="http://schemas.microsoft.com/office/drawing/2014/main" id="{00000000-0008-0000-2700-0000041C3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6</xdr:row>
          <xdr:rowOff>25400</xdr:rowOff>
        </xdr:from>
        <xdr:to>
          <xdr:col>14</xdr:col>
          <xdr:colOff>101600</xdr:colOff>
          <xdr:row>7</xdr:row>
          <xdr:rowOff>63500</xdr:rowOff>
        </xdr:to>
        <xdr:sp macro="" textlink="">
          <xdr:nvSpPr>
            <xdr:cNvPr id="3808261" name="Drop Down 5" hidden="1">
              <a:extLst>
                <a:ext uri="{63B3BB69-23CF-44E3-9099-C40C66FF867C}">
                  <a14:compatExt spid="_x0000_s3808261"/>
                </a:ext>
                <a:ext uri="{FF2B5EF4-FFF2-40B4-BE49-F238E27FC236}">
                  <a16:creationId xmlns:a16="http://schemas.microsoft.com/office/drawing/2014/main" id="{00000000-0008-0000-2700-0000051C3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596900</xdr:colOff>
          <xdr:row>7</xdr:row>
          <xdr:rowOff>101600</xdr:rowOff>
        </xdr:from>
        <xdr:to>
          <xdr:col>14</xdr:col>
          <xdr:colOff>114300</xdr:colOff>
          <xdr:row>8</xdr:row>
          <xdr:rowOff>139700</xdr:rowOff>
        </xdr:to>
        <xdr:sp macro="" textlink="">
          <xdr:nvSpPr>
            <xdr:cNvPr id="3808263" name="Drop Down 7" hidden="1">
              <a:extLst>
                <a:ext uri="{63B3BB69-23CF-44E3-9099-C40C66FF867C}">
                  <a14:compatExt spid="_x0000_s3808263"/>
                </a:ext>
                <a:ext uri="{FF2B5EF4-FFF2-40B4-BE49-F238E27FC236}">
                  <a16:creationId xmlns:a16="http://schemas.microsoft.com/office/drawing/2014/main" id="{00000000-0008-0000-2700-0000071C3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482600</xdr:colOff>
          <xdr:row>6</xdr:row>
          <xdr:rowOff>63500</xdr:rowOff>
        </xdr:from>
        <xdr:to>
          <xdr:col>7</xdr:col>
          <xdr:colOff>101600</xdr:colOff>
          <xdr:row>7</xdr:row>
          <xdr:rowOff>101600</xdr:rowOff>
        </xdr:to>
        <xdr:sp macro="" textlink="">
          <xdr:nvSpPr>
            <xdr:cNvPr id="3809282" name="Drop Down 2" hidden="1">
              <a:extLst>
                <a:ext uri="{63B3BB69-23CF-44E3-9099-C40C66FF867C}">
                  <a14:compatExt spid="_x0000_s3809282"/>
                </a:ext>
                <a:ext uri="{FF2B5EF4-FFF2-40B4-BE49-F238E27FC236}">
                  <a16:creationId xmlns:a16="http://schemas.microsoft.com/office/drawing/2014/main" id="{00000000-0008-0000-2800-000002203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482600</xdr:colOff>
          <xdr:row>8</xdr:row>
          <xdr:rowOff>114300</xdr:rowOff>
        </xdr:from>
        <xdr:to>
          <xdr:col>7</xdr:col>
          <xdr:colOff>101600</xdr:colOff>
          <xdr:row>10</xdr:row>
          <xdr:rowOff>0</xdr:rowOff>
        </xdr:to>
        <xdr:sp macro="" textlink="">
          <xdr:nvSpPr>
            <xdr:cNvPr id="3809283" name="Drop Down 3" hidden="1">
              <a:extLst>
                <a:ext uri="{63B3BB69-23CF-44E3-9099-C40C66FF867C}">
                  <a14:compatExt spid="_x0000_s3809283"/>
                </a:ext>
                <a:ext uri="{FF2B5EF4-FFF2-40B4-BE49-F238E27FC236}">
                  <a16:creationId xmlns:a16="http://schemas.microsoft.com/office/drawing/2014/main" id="{00000000-0008-0000-2800-000003203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25400</xdr:colOff>
          <xdr:row>2</xdr:row>
          <xdr:rowOff>76200</xdr:rowOff>
        </xdr:from>
        <xdr:to>
          <xdr:col>11</xdr:col>
          <xdr:colOff>317500</xdr:colOff>
          <xdr:row>3</xdr:row>
          <xdr:rowOff>88900</xdr:rowOff>
        </xdr:to>
        <xdr:sp macro="" textlink="">
          <xdr:nvSpPr>
            <xdr:cNvPr id="7514113" name="Button 1" hidden="1">
              <a:extLst>
                <a:ext uri="{63B3BB69-23CF-44E3-9099-C40C66FF867C}">
                  <a14:compatExt spid="_x0000_s7514113"/>
                </a:ext>
                <a:ext uri="{FF2B5EF4-FFF2-40B4-BE49-F238E27FC236}">
                  <a16:creationId xmlns:a16="http://schemas.microsoft.com/office/drawing/2014/main" id="{00000000-0008-0000-2900-000001A87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00"/>
                  </a:solidFill>
                  <a:latin typeface="Arial" pitchFamily="2" charset="0"/>
                  <a:cs typeface="Arial" pitchFamily="2" charset="0"/>
                </a:rPr>
                <a:t>Set/Reset</a:t>
              </a:r>
            </a:p>
          </xdr:txBody>
        </xdr:sp>
        <xdr:clientData fPrint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355600</xdr:colOff>
          <xdr:row>3</xdr:row>
          <xdr:rowOff>139700</xdr:rowOff>
        </xdr:from>
        <xdr:to>
          <xdr:col>6</xdr:col>
          <xdr:colOff>139700</xdr:colOff>
          <xdr:row>5</xdr:row>
          <xdr:rowOff>25400</xdr:rowOff>
        </xdr:to>
        <xdr:sp macro="" textlink="">
          <xdr:nvSpPr>
            <xdr:cNvPr id="60419" name="Drop Down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2A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190500</xdr:colOff>
          <xdr:row>1</xdr:row>
          <xdr:rowOff>76200</xdr:rowOff>
        </xdr:from>
        <xdr:to>
          <xdr:col>8</xdr:col>
          <xdr:colOff>254000</xdr:colOff>
          <xdr:row>3</xdr:row>
          <xdr:rowOff>101600</xdr:rowOff>
        </xdr:to>
        <xdr:sp macro="" textlink="">
          <xdr:nvSpPr>
            <xdr:cNvPr id="60420" name="Button 4" hidden="1">
              <a:extLst>
                <a:ext uri="{63B3BB69-23CF-44E3-9099-C40C66FF867C}">
                  <a14:compatExt spid="_x0000_s60420"/>
                </a:ext>
                <a:ext uri="{FF2B5EF4-FFF2-40B4-BE49-F238E27FC236}">
                  <a16:creationId xmlns:a16="http://schemas.microsoft.com/office/drawing/2014/main" id="{00000000-0008-0000-2A00-000004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00"/>
                  </a:solidFill>
                  <a:latin typeface="Arial" pitchFamily="2" charset="0"/>
                  <a:cs typeface="Arial" pitchFamily="2" charset="0"/>
                </a:rPr>
                <a:t>Next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63500</xdr:colOff>
          <xdr:row>0</xdr:row>
          <xdr:rowOff>101600</xdr:rowOff>
        </xdr:from>
        <xdr:to>
          <xdr:col>11</xdr:col>
          <xdr:colOff>584200</xdr:colOff>
          <xdr:row>3</xdr:row>
          <xdr:rowOff>76200</xdr:rowOff>
        </xdr:to>
        <xdr:sp macro="" textlink="">
          <xdr:nvSpPr>
            <xdr:cNvPr id="60421" name="Button 5" hidden="1">
              <a:extLst>
                <a:ext uri="{63B3BB69-23CF-44E3-9099-C40C66FF867C}">
                  <a14:compatExt spid="_x0000_s60421"/>
                </a:ext>
                <a:ext uri="{FF2B5EF4-FFF2-40B4-BE49-F238E27FC236}">
                  <a16:creationId xmlns:a16="http://schemas.microsoft.com/office/drawing/2014/main" id="{00000000-0008-0000-2A00-000005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Final cumulated</a:t>
              </a:r>
            </a:p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(Cameca)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571500</xdr:colOff>
          <xdr:row>0</xdr:row>
          <xdr:rowOff>12700</xdr:rowOff>
        </xdr:from>
        <xdr:to>
          <xdr:col>6</xdr:col>
          <xdr:colOff>215900</xdr:colOff>
          <xdr:row>2</xdr:row>
          <xdr:rowOff>139700</xdr:rowOff>
        </xdr:to>
        <xdr:sp macro="" textlink="">
          <xdr:nvSpPr>
            <xdr:cNvPr id="60422" name="Button 6" hidden="1">
              <a:extLst>
                <a:ext uri="{63B3BB69-23CF-44E3-9099-C40C66FF867C}">
                  <a14:compatExt spid="_x0000_s60422"/>
                </a:ext>
                <a:ext uri="{FF2B5EF4-FFF2-40B4-BE49-F238E27FC236}">
                  <a16:creationId xmlns:a16="http://schemas.microsoft.com/office/drawing/2014/main" id="{00000000-0008-0000-2A00-000006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DD0806"/>
                  </a:solidFill>
                  <a:latin typeface="Arial" pitchFamily="2" charset="0"/>
                  <a:cs typeface="Arial" pitchFamily="2" charset="0"/>
                </a:rPr>
                <a:t>Clear all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342900</xdr:colOff>
          <xdr:row>1</xdr:row>
          <xdr:rowOff>88900</xdr:rowOff>
        </xdr:from>
        <xdr:to>
          <xdr:col>9</xdr:col>
          <xdr:colOff>342900</xdr:colOff>
          <xdr:row>3</xdr:row>
          <xdr:rowOff>101600</xdr:rowOff>
        </xdr:to>
        <xdr:sp macro="" textlink="">
          <xdr:nvSpPr>
            <xdr:cNvPr id="60423" name="Button 7" hidden="1">
              <a:extLst>
                <a:ext uri="{63B3BB69-23CF-44E3-9099-C40C66FF867C}">
                  <a14:compatExt spid="_x0000_s60423"/>
                </a:ext>
                <a:ext uri="{FF2B5EF4-FFF2-40B4-BE49-F238E27FC236}">
                  <a16:creationId xmlns:a16="http://schemas.microsoft.com/office/drawing/2014/main" id="{00000000-0008-0000-2A00-000007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00"/>
                  </a:solidFill>
                  <a:latin typeface="Arial" pitchFamily="2" charset="0"/>
                  <a:cs typeface="Arial" pitchFamily="2" charset="0"/>
                </a:rPr>
                <a:t>Previous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12700</xdr:colOff>
          <xdr:row>0</xdr:row>
          <xdr:rowOff>101600</xdr:rowOff>
        </xdr:from>
        <xdr:to>
          <xdr:col>16</xdr:col>
          <xdr:colOff>355600</xdr:colOff>
          <xdr:row>2</xdr:row>
          <xdr:rowOff>114300</xdr:rowOff>
        </xdr:to>
        <xdr:sp macro="" textlink="">
          <xdr:nvSpPr>
            <xdr:cNvPr id="60424" name="Button 8" hidden="1">
              <a:extLst>
                <a:ext uri="{63B3BB69-23CF-44E3-9099-C40C66FF867C}">
                  <a14:compatExt spid="_x0000_s60424"/>
                </a:ext>
                <a:ext uri="{FF2B5EF4-FFF2-40B4-BE49-F238E27FC236}">
                  <a16:creationId xmlns:a16="http://schemas.microsoft.com/office/drawing/2014/main" id="{00000000-0008-0000-2A00-000008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DD0806"/>
                  </a:solidFill>
                  <a:latin typeface="Arial" pitchFamily="2" charset="0"/>
                  <a:cs typeface="Arial" pitchFamily="2" charset="0"/>
                </a:rPr>
                <a:t>run Pick_raw macro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215900</xdr:colOff>
          <xdr:row>0</xdr:row>
          <xdr:rowOff>25400</xdr:rowOff>
        </xdr:from>
        <xdr:to>
          <xdr:col>4</xdr:col>
          <xdr:colOff>508000</xdr:colOff>
          <xdr:row>3</xdr:row>
          <xdr:rowOff>63500</xdr:rowOff>
        </xdr:to>
        <xdr:sp macro="" textlink="">
          <xdr:nvSpPr>
            <xdr:cNvPr id="60425" name="Button 9" hidden="1">
              <a:extLst>
                <a:ext uri="{63B3BB69-23CF-44E3-9099-C40C66FF867C}">
                  <a14:compatExt spid="_x0000_s60425"/>
                </a:ext>
                <a:ext uri="{FF2B5EF4-FFF2-40B4-BE49-F238E27FC236}">
                  <a16:creationId xmlns:a16="http://schemas.microsoft.com/office/drawing/2014/main" id="{00000000-0008-0000-2A00-000009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CIPS</a:t>
              </a:r>
            </a:p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MENU</a:t>
              </a:r>
            </a:p>
          </xdr:txBody>
        </xdr:sp>
        <xdr:clientData fPrintsWithSheet="0"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101600</xdr:colOff>
          <xdr:row>0</xdr:row>
          <xdr:rowOff>63500</xdr:rowOff>
        </xdr:from>
        <xdr:to>
          <xdr:col>5</xdr:col>
          <xdr:colOff>495300</xdr:colOff>
          <xdr:row>1</xdr:row>
          <xdr:rowOff>114300</xdr:rowOff>
        </xdr:to>
        <xdr:sp macro="" textlink="">
          <xdr:nvSpPr>
            <xdr:cNvPr id="72706" name="Drop Down 2" hidden="1">
              <a:extLst>
                <a:ext uri="{63B3BB69-23CF-44E3-9099-C40C66FF867C}">
                  <a14:compatExt spid="_x0000_s72706"/>
                </a:ext>
                <a:ext uri="{FF2B5EF4-FFF2-40B4-BE49-F238E27FC236}">
                  <a16:creationId xmlns:a16="http://schemas.microsoft.com/office/drawing/2014/main" id="{00000000-0008-0000-3300-000002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406400</xdr:colOff>
          <xdr:row>1</xdr:row>
          <xdr:rowOff>50800</xdr:rowOff>
        </xdr:from>
        <xdr:to>
          <xdr:col>8</xdr:col>
          <xdr:colOff>0</xdr:colOff>
          <xdr:row>3</xdr:row>
          <xdr:rowOff>101600</xdr:rowOff>
        </xdr:to>
        <xdr:sp macro="" textlink="">
          <xdr:nvSpPr>
            <xdr:cNvPr id="86017" name="Drop Down 1" hidden="1">
              <a:extLst>
                <a:ext uri="{63B3BB69-23CF-44E3-9099-C40C66FF867C}">
                  <a14:compatExt spid="_x0000_s86017"/>
                </a:ext>
                <a:ext uri="{FF2B5EF4-FFF2-40B4-BE49-F238E27FC236}">
                  <a16:creationId xmlns:a16="http://schemas.microsoft.com/office/drawing/2014/main" id="{00000000-0008-0000-3C00-000001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19</xdr:col>
      <xdr:colOff>352425</xdr:colOff>
      <xdr:row>30</xdr:row>
      <xdr:rowOff>9525</xdr:rowOff>
    </xdr:to>
    <xdr:graphicFrame macro="">
      <xdr:nvGraphicFramePr>
        <xdr:cNvPr id="12005534" name="Chart 1">
          <a:extLst>
            <a:ext uri="{FF2B5EF4-FFF2-40B4-BE49-F238E27FC236}">
              <a16:creationId xmlns:a16="http://schemas.microsoft.com/office/drawing/2014/main" id="{00000000-0008-0000-4600-00009E30B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12700</xdr:rowOff>
        </xdr:from>
        <xdr:to>
          <xdr:col>0</xdr:col>
          <xdr:colOff>901700</xdr:colOff>
          <xdr:row>3</xdr:row>
          <xdr:rowOff>50800</xdr:rowOff>
        </xdr:to>
        <xdr:sp macro="" textlink="">
          <xdr:nvSpPr>
            <xdr:cNvPr id="12005386" name="Button 10" hidden="1">
              <a:extLst>
                <a:ext uri="{63B3BB69-23CF-44E3-9099-C40C66FF867C}">
                  <a14:compatExt spid="_x0000_s12005386"/>
                </a:ext>
                <a:ext uri="{FF2B5EF4-FFF2-40B4-BE49-F238E27FC236}">
                  <a16:creationId xmlns:a16="http://schemas.microsoft.com/office/drawing/2014/main" id="{00000000-0008-0000-4600-00000A30B7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CIPS</a:t>
              </a:r>
            </a:p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MENU</a:t>
              </a:r>
            </a:p>
          </xdr:txBody>
        </xdr:sp>
        <xdr:clientData fPrintsWithSheet="0"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19</xdr:col>
      <xdr:colOff>352425</xdr:colOff>
      <xdr:row>30</xdr:row>
      <xdr:rowOff>9525</xdr:rowOff>
    </xdr:to>
    <xdr:graphicFrame macro="">
      <xdr:nvGraphicFramePr>
        <xdr:cNvPr id="12004503" name="Chart 1">
          <a:extLst>
            <a:ext uri="{FF2B5EF4-FFF2-40B4-BE49-F238E27FC236}">
              <a16:creationId xmlns:a16="http://schemas.microsoft.com/office/drawing/2014/main" id="{00000000-0008-0000-4700-0000972CB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12700</xdr:rowOff>
        </xdr:from>
        <xdr:to>
          <xdr:col>0</xdr:col>
          <xdr:colOff>901700</xdr:colOff>
          <xdr:row>3</xdr:row>
          <xdr:rowOff>50800</xdr:rowOff>
        </xdr:to>
        <xdr:sp macro="" textlink="">
          <xdr:nvSpPr>
            <xdr:cNvPr id="12004355" name="Button 3" hidden="1">
              <a:extLst>
                <a:ext uri="{63B3BB69-23CF-44E3-9099-C40C66FF867C}">
                  <a14:compatExt spid="_x0000_s12004355"/>
                </a:ext>
                <a:ext uri="{FF2B5EF4-FFF2-40B4-BE49-F238E27FC236}">
                  <a16:creationId xmlns:a16="http://schemas.microsoft.com/office/drawing/2014/main" id="{00000000-0008-0000-4700-0000032CB7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CIPS</a:t>
              </a:r>
            </a:p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MENU</a:t>
              </a:r>
            </a:p>
          </xdr:txBody>
        </xdr:sp>
        <xdr:clientData fPrintsWithSheet="0"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19</xdr:col>
      <xdr:colOff>352425</xdr:colOff>
      <xdr:row>30</xdr:row>
      <xdr:rowOff>9525</xdr:rowOff>
    </xdr:to>
    <xdr:graphicFrame macro="">
      <xdr:nvGraphicFramePr>
        <xdr:cNvPr id="12006550" name="Chart 1">
          <a:extLst>
            <a:ext uri="{FF2B5EF4-FFF2-40B4-BE49-F238E27FC236}">
              <a16:creationId xmlns:a16="http://schemas.microsoft.com/office/drawing/2014/main" id="{00000000-0008-0000-4800-00009634B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12700</xdr:rowOff>
        </xdr:from>
        <xdr:to>
          <xdr:col>0</xdr:col>
          <xdr:colOff>901700</xdr:colOff>
          <xdr:row>3</xdr:row>
          <xdr:rowOff>50800</xdr:rowOff>
        </xdr:to>
        <xdr:sp macro="" textlink="">
          <xdr:nvSpPr>
            <xdr:cNvPr id="12006402" name="Button 2" hidden="1">
              <a:extLst>
                <a:ext uri="{63B3BB69-23CF-44E3-9099-C40C66FF867C}">
                  <a14:compatExt spid="_x0000_s12006402"/>
                </a:ext>
                <a:ext uri="{FF2B5EF4-FFF2-40B4-BE49-F238E27FC236}">
                  <a16:creationId xmlns:a16="http://schemas.microsoft.com/office/drawing/2014/main" id="{00000000-0008-0000-4800-00000234B7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CIPS</a:t>
              </a:r>
            </a:p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MENU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228600</xdr:colOff>
          <xdr:row>1</xdr:row>
          <xdr:rowOff>101600</xdr:rowOff>
        </xdr:from>
        <xdr:to>
          <xdr:col>9</xdr:col>
          <xdr:colOff>558800</xdr:colOff>
          <xdr:row>3</xdr:row>
          <xdr:rowOff>50800</xdr:rowOff>
        </xdr:to>
        <xdr:sp macro="" textlink="">
          <xdr:nvSpPr>
            <xdr:cNvPr id="10706945" name="Button 1" hidden="1">
              <a:extLst>
                <a:ext uri="{63B3BB69-23CF-44E3-9099-C40C66FF867C}">
                  <a14:compatExt spid="_x0000_s10706945"/>
                </a:ext>
                <a:ext uri="{FF2B5EF4-FFF2-40B4-BE49-F238E27FC236}">
                  <a16:creationId xmlns:a16="http://schemas.microsoft.com/office/drawing/2014/main" id="{00000000-0008-0000-0600-00000160A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F20884"/>
                  </a:solidFill>
                  <a:latin typeface="Arial" pitchFamily="2" charset="0"/>
                  <a:cs typeface="Arial" pitchFamily="2" charset="0"/>
                </a:rPr>
                <a:t>process bgd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228600</xdr:colOff>
          <xdr:row>2</xdr:row>
          <xdr:rowOff>101600</xdr:rowOff>
        </xdr:from>
        <xdr:to>
          <xdr:col>29</xdr:col>
          <xdr:colOff>177800</xdr:colOff>
          <xdr:row>4</xdr:row>
          <xdr:rowOff>50800</xdr:rowOff>
        </xdr:to>
        <xdr:sp macro="" textlink="">
          <xdr:nvSpPr>
            <xdr:cNvPr id="10706946" name="Button 2" hidden="1">
              <a:extLst>
                <a:ext uri="{63B3BB69-23CF-44E3-9099-C40C66FF867C}">
                  <a14:compatExt spid="_x0000_s10706946"/>
                </a:ext>
                <a:ext uri="{FF2B5EF4-FFF2-40B4-BE49-F238E27FC236}">
                  <a16:creationId xmlns:a16="http://schemas.microsoft.com/office/drawing/2014/main" id="{00000000-0008-0000-0600-00000260A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F20884"/>
                  </a:solidFill>
                  <a:latin typeface="Arial" pitchFamily="2" charset="0"/>
                  <a:cs typeface="Arial" pitchFamily="2" charset="0"/>
                </a:rPr>
                <a:t>process bgd</a:t>
              </a:r>
            </a:p>
          </xdr:txBody>
        </xdr:sp>
        <xdr:clientData fPrintsWithSheet="0"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19</xdr:col>
      <xdr:colOff>352425</xdr:colOff>
      <xdr:row>30</xdr:row>
      <xdr:rowOff>9525</xdr:rowOff>
    </xdr:to>
    <xdr:graphicFrame macro="">
      <xdr:nvGraphicFramePr>
        <xdr:cNvPr id="12007577" name="Chart 1">
          <a:extLst>
            <a:ext uri="{FF2B5EF4-FFF2-40B4-BE49-F238E27FC236}">
              <a16:creationId xmlns:a16="http://schemas.microsoft.com/office/drawing/2014/main" id="{00000000-0008-0000-4900-00009938B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12700</xdr:rowOff>
        </xdr:from>
        <xdr:to>
          <xdr:col>0</xdr:col>
          <xdr:colOff>901700</xdr:colOff>
          <xdr:row>3</xdr:row>
          <xdr:rowOff>50800</xdr:rowOff>
        </xdr:to>
        <xdr:sp macro="" textlink="">
          <xdr:nvSpPr>
            <xdr:cNvPr id="12007429" name="Button 5" hidden="1">
              <a:extLst>
                <a:ext uri="{63B3BB69-23CF-44E3-9099-C40C66FF867C}">
                  <a14:compatExt spid="_x0000_s12007429"/>
                </a:ext>
                <a:ext uri="{FF2B5EF4-FFF2-40B4-BE49-F238E27FC236}">
                  <a16:creationId xmlns:a16="http://schemas.microsoft.com/office/drawing/2014/main" id="{00000000-0008-0000-4900-00000538B7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CIPS</a:t>
              </a:r>
            </a:p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MENU</a:t>
              </a:r>
            </a:p>
          </xdr:txBody>
        </xdr:sp>
        <xdr:clientData fPrintsWithSheet="0"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4</xdr:row>
      <xdr:rowOff>161925</xdr:rowOff>
    </xdr:from>
    <xdr:to>
      <xdr:col>19</xdr:col>
      <xdr:colOff>371475</xdr:colOff>
      <xdr:row>30</xdr:row>
      <xdr:rowOff>0</xdr:rowOff>
    </xdr:to>
    <xdr:graphicFrame macro="">
      <xdr:nvGraphicFramePr>
        <xdr:cNvPr id="12008630" name="Chart 1">
          <a:extLst>
            <a:ext uri="{FF2B5EF4-FFF2-40B4-BE49-F238E27FC236}">
              <a16:creationId xmlns:a16="http://schemas.microsoft.com/office/drawing/2014/main" id="{00000000-0008-0000-4A00-0000B63CB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12700</xdr:rowOff>
        </xdr:from>
        <xdr:to>
          <xdr:col>0</xdr:col>
          <xdr:colOff>901700</xdr:colOff>
          <xdr:row>3</xdr:row>
          <xdr:rowOff>50800</xdr:rowOff>
        </xdr:to>
        <xdr:sp macro="" textlink="">
          <xdr:nvSpPr>
            <xdr:cNvPr id="12008480" name="Button 32" hidden="1">
              <a:extLst>
                <a:ext uri="{63B3BB69-23CF-44E3-9099-C40C66FF867C}">
                  <a14:compatExt spid="_x0000_s12008480"/>
                </a:ext>
                <a:ext uri="{FF2B5EF4-FFF2-40B4-BE49-F238E27FC236}">
                  <a16:creationId xmlns:a16="http://schemas.microsoft.com/office/drawing/2014/main" id="{00000000-0008-0000-4A00-0000203CB7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CIPS</a:t>
              </a:r>
            </a:p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MENU</a:t>
              </a:r>
            </a:p>
          </xdr:txBody>
        </xdr:sp>
        <xdr:clientData fPrintsWithSheet="0"/>
      </xdr:twoCellAnchor>
    </mc:Choice>
    <mc:Fallback/>
  </mc:AlternateContent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5</xdr:row>
      <xdr:rowOff>9525</xdr:rowOff>
    </xdr:from>
    <xdr:to>
      <xdr:col>19</xdr:col>
      <xdr:colOff>381000</xdr:colOff>
      <xdr:row>30</xdr:row>
      <xdr:rowOff>19050</xdr:rowOff>
    </xdr:to>
    <xdr:graphicFrame macro="">
      <xdr:nvGraphicFramePr>
        <xdr:cNvPr id="12009629" name="Chart 1">
          <a:extLst>
            <a:ext uri="{FF2B5EF4-FFF2-40B4-BE49-F238E27FC236}">
              <a16:creationId xmlns:a16="http://schemas.microsoft.com/office/drawing/2014/main" id="{00000000-0008-0000-4B00-00009D40B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12700</xdr:rowOff>
        </xdr:from>
        <xdr:to>
          <xdr:col>0</xdr:col>
          <xdr:colOff>901700</xdr:colOff>
          <xdr:row>3</xdr:row>
          <xdr:rowOff>50800</xdr:rowOff>
        </xdr:to>
        <xdr:sp macro="" textlink="">
          <xdr:nvSpPr>
            <xdr:cNvPr id="12009479" name="Button 7" hidden="1">
              <a:extLst>
                <a:ext uri="{63B3BB69-23CF-44E3-9099-C40C66FF867C}">
                  <a14:compatExt spid="_x0000_s12009479"/>
                </a:ext>
                <a:ext uri="{FF2B5EF4-FFF2-40B4-BE49-F238E27FC236}">
                  <a16:creationId xmlns:a16="http://schemas.microsoft.com/office/drawing/2014/main" id="{00000000-0008-0000-4B00-00000740B7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CIPS</a:t>
              </a:r>
            </a:p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MENU</a:t>
              </a:r>
            </a:p>
          </xdr:txBody>
        </xdr:sp>
        <xdr:clientData fPrintsWithSheet="0"/>
      </xdr:twoCellAnchor>
    </mc:Choice>
    <mc:Fallback/>
  </mc:AlternateContent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12700</xdr:colOff>
          <xdr:row>2</xdr:row>
          <xdr:rowOff>88900</xdr:rowOff>
        </xdr:from>
        <xdr:to>
          <xdr:col>19</xdr:col>
          <xdr:colOff>0</xdr:colOff>
          <xdr:row>5</xdr:row>
          <xdr:rowOff>63500</xdr:rowOff>
        </xdr:to>
        <xdr:sp macro="" textlink="">
          <xdr:nvSpPr>
            <xdr:cNvPr id="68609" name="Button 1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4C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Final cumulated</a:t>
              </a:r>
            </a:p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(Cameca)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</xdr:row>
          <xdr:rowOff>88900</xdr:rowOff>
        </xdr:from>
        <xdr:to>
          <xdr:col>20</xdr:col>
          <xdr:colOff>177800</xdr:colOff>
          <xdr:row>5</xdr:row>
          <xdr:rowOff>63500</xdr:rowOff>
        </xdr:to>
        <xdr:sp macro="" textlink="">
          <xdr:nvSpPr>
            <xdr:cNvPr id="68610" name="Button 2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4C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DD0806"/>
                  </a:solidFill>
                  <a:latin typeface="Arial" pitchFamily="2" charset="0"/>
                  <a:cs typeface="Arial" pitchFamily="2" charset="0"/>
                </a:rPr>
                <a:t>Clear all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254000</xdr:colOff>
          <xdr:row>1</xdr:row>
          <xdr:rowOff>12700</xdr:rowOff>
        </xdr:from>
        <xdr:to>
          <xdr:col>11</xdr:col>
          <xdr:colOff>444500</xdr:colOff>
          <xdr:row>3</xdr:row>
          <xdr:rowOff>50800</xdr:rowOff>
        </xdr:to>
        <xdr:sp macro="" textlink="">
          <xdr:nvSpPr>
            <xdr:cNvPr id="68611" name="Button 3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4C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 pitchFamily="2" charset="0"/>
                  <a:cs typeface="Arial" pitchFamily="2" charset="0"/>
                </a:rPr>
                <a:t>Test Order macro</a:t>
              </a:r>
            </a:p>
          </xdr:txBody>
        </xdr:sp>
        <xdr:clientData fPrintsWithSheet="0"/>
      </xdr:twoCellAnchor>
    </mc:Choice>
    <mc:Fallback/>
  </mc:AlternateContent>
</xdr:wsDr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12700</xdr:colOff>
          <xdr:row>1</xdr:row>
          <xdr:rowOff>12700</xdr:rowOff>
        </xdr:from>
        <xdr:to>
          <xdr:col>1</xdr:col>
          <xdr:colOff>533400</xdr:colOff>
          <xdr:row>4</xdr:row>
          <xdr:rowOff>0</xdr:rowOff>
        </xdr:to>
        <xdr:sp macro="" textlink="">
          <xdr:nvSpPr>
            <xdr:cNvPr id="67585" name="Button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4D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Final cumulated</a:t>
              </a:r>
            </a:p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(Cameca)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558800</xdr:colOff>
          <xdr:row>1</xdr:row>
          <xdr:rowOff>25400</xdr:rowOff>
        </xdr:from>
        <xdr:to>
          <xdr:col>3</xdr:col>
          <xdr:colOff>203200</xdr:colOff>
          <xdr:row>4</xdr:row>
          <xdr:rowOff>12700</xdr:rowOff>
        </xdr:to>
        <xdr:sp macro="" textlink="">
          <xdr:nvSpPr>
            <xdr:cNvPr id="67587" name="Button 3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4D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DD0806"/>
                  </a:solidFill>
                  <a:latin typeface="Arial" pitchFamily="2" charset="0"/>
                  <a:cs typeface="Arial" pitchFamily="2" charset="0"/>
                </a:rPr>
                <a:t>Clear all</a:t>
              </a:r>
            </a:p>
          </xdr:txBody>
        </xdr:sp>
        <xdr:clientData fPrintsWithSheet="0"/>
      </xdr:twoCellAnchor>
    </mc:Choice>
    <mc:Fallback/>
  </mc:AlternateContent>
</xdr:wsDr>
</file>

<file path=xl/drawings/drawing2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393700</xdr:colOff>
          <xdr:row>0</xdr:row>
          <xdr:rowOff>25400</xdr:rowOff>
        </xdr:from>
        <xdr:to>
          <xdr:col>5</xdr:col>
          <xdr:colOff>533400</xdr:colOff>
          <xdr:row>1</xdr:row>
          <xdr:rowOff>63500</xdr:rowOff>
        </xdr:to>
        <xdr:sp macro="" textlink="">
          <xdr:nvSpPr>
            <xdr:cNvPr id="61442" name="Drop Down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4E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723900</xdr:colOff>
          <xdr:row>0</xdr:row>
          <xdr:rowOff>25400</xdr:rowOff>
        </xdr:from>
        <xdr:to>
          <xdr:col>8</xdr:col>
          <xdr:colOff>12700</xdr:colOff>
          <xdr:row>1</xdr:row>
          <xdr:rowOff>63500</xdr:rowOff>
        </xdr:to>
        <xdr:sp macro="" textlink="">
          <xdr:nvSpPr>
            <xdr:cNvPr id="61447" name="Drop Down 7" hidden="1">
              <a:extLst>
                <a:ext uri="{63B3BB69-23CF-44E3-9099-C40C66FF867C}">
                  <a14:compatExt spid="_x0000_s61447"/>
                </a:ext>
                <a:ext uri="{FF2B5EF4-FFF2-40B4-BE49-F238E27FC236}">
                  <a16:creationId xmlns:a16="http://schemas.microsoft.com/office/drawing/2014/main" id="{00000000-0008-0000-4E00-000007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12700</xdr:rowOff>
        </xdr:from>
        <xdr:to>
          <xdr:col>1</xdr:col>
          <xdr:colOff>292100</xdr:colOff>
          <xdr:row>3</xdr:row>
          <xdr:rowOff>50800</xdr:rowOff>
        </xdr:to>
        <xdr:sp macro="" textlink="">
          <xdr:nvSpPr>
            <xdr:cNvPr id="61449" name="Button 9" hidden="1">
              <a:extLst>
                <a:ext uri="{63B3BB69-23CF-44E3-9099-C40C66FF867C}">
                  <a14:compatExt spid="_x0000_s61449"/>
                </a:ext>
                <a:ext uri="{FF2B5EF4-FFF2-40B4-BE49-F238E27FC236}">
                  <a16:creationId xmlns:a16="http://schemas.microsoft.com/office/drawing/2014/main" id="{00000000-0008-0000-4E00-000009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CIPS</a:t>
              </a:r>
            </a:p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MENU</a:t>
              </a:r>
            </a:p>
          </xdr:txBody>
        </xdr:sp>
        <xdr:clientData fPrintsWithSheet="0"/>
      </xdr:twoCellAnchor>
    </mc:Choice>
    <mc:Fallback/>
  </mc:AlternateContent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33</xdr:row>
      <xdr:rowOff>9525</xdr:rowOff>
    </xdr:from>
    <xdr:to>
      <xdr:col>8</xdr:col>
      <xdr:colOff>95250</xdr:colOff>
      <xdr:row>57</xdr:row>
      <xdr:rowOff>152400</xdr:rowOff>
    </xdr:to>
    <xdr:graphicFrame macro="">
      <xdr:nvGraphicFramePr>
        <xdr:cNvPr id="92897" name="Chart 1">
          <a:extLst>
            <a:ext uri="{FF2B5EF4-FFF2-40B4-BE49-F238E27FC236}">
              <a16:creationId xmlns:a16="http://schemas.microsoft.com/office/drawing/2014/main" id="{00000000-0008-0000-5100-0000E16A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12700</xdr:rowOff>
        </xdr:from>
        <xdr:to>
          <xdr:col>1</xdr:col>
          <xdr:colOff>520700</xdr:colOff>
          <xdr:row>3</xdr:row>
          <xdr:rowOff>12700</xdr:rowOff>
        </xdr:to>
        <xdr:sp macro="" textlink="">
          <xdr:nvSpPr>
            <xdr:cNvPr id="64513" name="Button 1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52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Final cumulated</a:t>
              </a:r>
            </a:p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(Cameca)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393700</xdr:colOff>
          <xdr:row>0</xdr:row>
          <xdr:rowOff>25400</xdr:rowOff>
        </xdr:from>
        <xdr:to>
          <xdr:col>5</xdr:col>
          <xdr:colOff>177800</xdr:colOff>
          <xdr:row>1</xdr:row>
          <xdr:rowOff>63500</xdr:rowOff>
        </xdr:to>
        <xdr:sp macro="" textlink="">
          <xdr:nvSpPr>
            <xdr:cNvPr id="64514" name="Drop Down 2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52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9</xdr:row>
      <xdr:rowOff>66675</xdr:rowOff>
    </xdr:from>
    <xdr:to>
      <xdr:col>16</xdr:col>
      <xdr:colOff>28575</xdr:colOff>
      <xdr:row>28</xdr:row>
      <xdr:rowOff>19050</xdr:rowOff>
    </xdr:to>
    <xdr:graphicFrame macro="">
      <xdr:nvGraphicFramePr>
        <xdr:cNvPr id="88801" name="Chart 1">
          <a:extLst>
            <a:ext uri="{FF2B5EF4-FFF2-40B4-BE49-F238E27FC236}">
              <a16:creationId xmlns:a16="http://schemas.microsoft.com/office/drawing/2014/main" id="{00000000-0008-0000-5300-0000E15A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9</xdr:row>
      <xdr:rowOff>47625</xdr:rowOff>
    </xdr:from>
    <xdr:to>
      <xdr:col>15</xdr:col>
      <xdr:colOff>523875</xdr:colOff>
      <xdr:row>28</xdr:row>
      <xdr:rowOff>0</xdr:rowOff>
    </xdr:to>
    <xdr:graphicFrame macro="">
      <xdr:nvGraphicFramePr>
        <xdr:cNvPr id="89825" name="Chart 1">
          <a:extLst>
            <a:ext uri="{FF2B5EF4-FFF2-40B4-BE49-F238E27FC236}">
              <a16:creationId xmlns:a16="http://schemas.microsoft.com/office/drawing/2014/main" id="{00000000-0008-0000-5600-0000E15E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1</xdr:row>
          <xdr:rowOff>139700</xdr:rowOff>
        </xdr:from>
        <xdr:to>
          <xdr:col>7</xdr:col>
          <xdr:colOff>330200</xdr:colOff>
          <xdr:row>3</xdr:row>
          <xdr:rowOff>139700</xdr:rowOff>
        </xdr:to>
        <xdr:sp macro="" textlink="">
          <xdr:nvSpPr>
            <xdr:cNvPr id="40961" name="Button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07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F20884"/>
                  </a:solidFill>
                  <a:latin typeface="Arial" pitchFamily="2" charset="0"/>
                  <a:cs typeface="Arial" pitchFamily="2" charset="0"/>
                </a:rPr>
                <a:t>process bgd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</xdr:row>
          <xdr:rowOff>12700</xdr:rowOff>
        </xdr:from>
        <xdr:to>
          <xdr:col>5</xdr:col>
          <xdr:colOff>292100</xdr:colOff>
          <xdr:row>4</xdr:row>
          <xdr:rowOff>50800</xdr:rowOff>
        </xdr:to>
        <xdr:sp macro="" textlink="">
          <xdr:nvSpPr>
            <xdr:cNvPr id="40964" name="Button 4" hidden="1">
              <a:extLst>
                <a:ext uri="{63B3BB69-23CF-44E3-9099-C40C66FF867C}">
                  <a14:compatExt spid="_x0000_s40964"/>
                </a:ext>
                <a:ext uri="{FF2B5EF4-FFF2-40B4-BE49-F238E27FC236}">
                  <a16:creationId xmlns:a16="http://schemas.microsoft.com/office/drawing/2014/main" id="{00000000-0008-0000-0700-000004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CIPS</a:t>
              </a:r>
            </a:p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MENU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152400</xdr:rowOff>
        </xdr:from>
        <xdr:to>
          <xdr:col>0</xdr:col>
          <xdr:colOff>1206500</xdr:colOff>
          <xdr:row>3</xdr:row>
          <xdr:rowOff>25400</xdr:rowOff>
        </xdr:to>
        <xdr:sp macro="" textlink="">
          <xdr:nvSpPr>
            <xdr:cNvPr id="40965" name="Drop Down 5" hidden="1">
              <a:extLst>
                <a:ext uri="{63B3BB69-23CF-44E3-9099-C40C66FF867C}">
                  <a14:compatExt spid="_x0000_s40965"/>
                </a:ext>
                <a:ext uri="{FF2B5EF4-FFF2-40B4-BE49-F238E27FC236}">
                  <a16:creationId xmlns:a16="http://schemas.microsoft.com/office/drawing/2014/main" id="{00000000-0008-0000-0700-000005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</xdr:row>
          <xdr:rowOff>139700</xdr:rowOff>
        </xdr:from>
        <xdr:to>
          <xdr:col>9</xdr:col>
          <xdr:colOff>50800</xdr:colOff>
          <xdr:row>3</xdr:row>
          <xdr:rowOff>63500</xdr:rowOff>
        </xdr:to>
        <xdr:sp macro="" textlink="">
          <xdr:nvSpPr>
            <xdr:cNvPr id="14446593" name="Drop Down 1" hidden="1">
              <a:extLst>
                <a:ext uri="{63B3BB69-23CF-44E3-9099-C40C66FF867C}">
                  <a14:compatExt spid="_x0000_s14446593"/>
                </a:ext>
                <a:ext uri="{FF2B5EF4-FFF2-40B4-BE49-F238E27FC236}">
                  <a16:creationId xmlns:a16="http://schemas.microsoft.com/office/drawing/2014/main" id="{00000000-0008-0000-5A00-00000170DC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</xdr:row>
          <xdr:rowOff>139700</xdr:rowOff>
        </xdr:from>
        <xdr:to>
          <xdr:col>9</xdr:col>
          <xdr:colOff>50800</xdr:colOff>
          <xdr:row>7</xdr:row>
          <xdr:rowOff>63500</xdr:rowOff>
        </xdr:to>
        <xdr:sp macro="" textlink="">
          <xdr:nvSpPr>
            <xdr:cNvPr id="14446594" name="Drop Down 2" hidden="1">
              <a:extLst>
                <a:ext uri="{63B3BB69-23CF-44E3-9099-C40C66FF867C}">
                  <a14:compatExt spid="_x0000_s14446594"/>
                </a:ext>
                <a:ext uri="{FF2B5EF4-FFF2-40B4-BE49-F238E27FC236}">
                  <a16:creationId xmlns:a16="http://schemas.microsoft.com/office/drawing/2014/main" id="{00000000-0008-0000-5A00-00000270DC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352425</xdr:colOff>
      <xdr:row>10</xdr:row>
      <xdr:rowOff>38100</xdr:rowOff>
    </xdr:from>
    <xdr:to>
      <xdr:col>16</xdr:col>
      <xdr:colOff>47625</xdr:colOff>
      <xdr:row>27</xdr:row>
      <xdr:rowOff>19050</xdr:rowOff>
    </xdr:to>
    <xdr:graphicFrame macro="">
      <xdr:nvGraphicFramePr>
        <xdr:cNvPr id="14446684" name="Chart 1">
          <a:extLst>
            <a:ext uri="{FF2B5EF4-FFF2-40B4-BE49-F238E27FC236}">
              <a16:creationId xmlns:a16="http://schemas.microsoft.com/office/drawing/2014/main" id="{00000000-0008-0000-5A00-00005C70D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12700</xdr:colOff>
          <xdr:row>0</xdr:row>
          <xdr:rowOff>12700</xdr:rowOff>
        </xdr:from>
        <xdr:to>
          <xdr:col>1</xdr:col>
          <xdr:colOff>304800</xdr:colOff>
          <xdr:row>3</xdr:row>
          <xdr:rowOff>50800</xdr:rowOff>
        </xdr:to>
        <xdr:sp macro="" textlink="">
          <xdr:nvSpPr>
            <xdr:cNvPr id="14446596" name="Button 4" hidden="1">
              <a:extLst>
                <a:ext uri="{63B3BB69-23CF-44E3-9099-C40C66FF867C}">
                  <a14:compatExt spid="_x0000_s14446596"/>
                </a:ext>
                <a:ext uri="{FF2B5EF4-FFF2-40B4-BE49-F238E27FC236}">
                  <a16:creationId xmlns:a16="http://schemas.microsoft.com/office/drawing/2014/main" id="{00000000-0008-0000-5A00-00000470DC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CIPS</a:t>
              </a:r>
            </a:p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MENU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50800</xdr:colOff>
          <xdr:row>0</xdr:row>
          <xdr:rowOff>38100</xdr:rowOff>
        </xdr:from>
        <xdr:to>
          <xdr:col>3</xdr:col>
          <xdr:colOff>381000</xdr:colOff>
          <xdr:row>2</xdr:row>
          <xdr:rowOff>88900</xdr:rowOff>
        </xdr:to>
        <xdr:sp macro="" textlink="">
          <xdr:nvSpPr>
            <xdr:cNvPr id="66561" name="Button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12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 pitchFamily="2" charset="0"/>
                  <a:cs typeface="Arial" pitchFamily="2" charset="0"/>
                </a:rPr>
                <a:t>Highlight row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25400</xdr:colOff>
          <xdr:row>3</xdr:row>
          <xdr:rowOff>63500</xdr:rowOff>
        </xdr:from>
        <xdr:to>
          <xdr:col>3</xdr:col>
          <xdr:colOff>508000</xdr:colOff>
          <xdr:row>5</xdr:row>
          <xdr:rowOff>101600</xdr:rowOff>
        </xdr:to>
        <xdr:sp macro="" textlink="">
          <xdr:nvSpPr>
            <xdr:cNvPr id="66563" name="Button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12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 pitchFamily="2" charset="0"/>
                  <a:cs typeface="Arial" pitchFamily="2" charset="0"/>
                </a:rPr>
                <a:t>auto assign</a:t>
              </a:r>
            </a:p>
          </xdr:txBody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12700</xdr:colOff>
          <xdr:row>1</xdr:row>
          <xdr:rowOff>88900</xdr:rowOff>
        </xdr:from>
        <xdr:to>
          <xdr:col>9</xdr:col>
          <xdr:colOff>520700</xdr:colOff>
          <xdr:row>4</xdr:row>
          <xdr:rowOff>63500</xdr:rowOff>
        </xdr:to>
        <xdr:sp macro="" textlink="">
          <xdr:nvSpPr>
            <xdr:cNvPr id="76801" name="Button 1" hidden="1">
              <a:extLst>
                <a:ext uri="{63B3BB69-23CF-44E3-9099-C40C66FF867C}">
                  <a14:compatExt spid="_x0000_s76801"/>
                </a:ext>
                <a:ext uri="{FF2B5EF4-FFF2-40B4-BE49-F238E27FC236}">
                  <a16:creationId xmlns:a16="http://schemas.microsoft.com/office/drawing/2014/main" id="{00000000-0008-0000-1300-0000012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Final cumulated</a:t>
              </a:r>
            </a:p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(Cameca)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558800</xdr:colOff>
          <xdr:row>1</xdr:row>
          <xdr:rowOff>88900</xdr:rowOff>
        </xdr:from>
        <xdr:to>
          <xdr:col>11</xdr:col>
          <xdr:colOff>266700</xdr:colOff>
          <xdr:row>4</xdr:row>
          <xdr:rowOff>63500</xdr:rowOff>
        </xdr:to>
        <xdr:sp macro="" textlink="">
          <xdr:nvSpPr>
            <xdr:cNvPr id="76802" name="Button 2" hidden="1">
              <a:extLst>
                <a:ext uri="{63B3BB69-23CF-44E3-9099-C40C66FF867C}">
                  <a14:compatExt spid="_x0000_s76802"/>
                </a:ext>
                <a:ext uri="{FF2B5EF4-FFF2-40B4-BE49-F238E27FC236}">
                  <a16:creationId xmlns:a16="http://schemas.microsoft.com/office/drawing/2014/main" id="{00000000-0008-0000-1300-0000022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DD0806"/>
                  </a:solidFill>
                  <a:latin typeface="Arial" pitchFamily="2" charset="0"/>
                  <a:cs typeface="Arial" pitchFamily="2" charset="0"/>
                </a:rPr>
                <a:t>Clear all</a:t>
              </a:r>
            </a:p>
          </xdr:txBody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190500</xdr:colOff>
          <xdr:row>1</xdr:row>
          <xdr:rowOff>152400</xdr:rowOff>
        </xdr:from>
        <xdr:to>
          <xdr:col>2</xdr:col>
          <xdr:colOff>558800</xdr:colOff>
          <xdr:row>4</xdr:row>
          <xdr:rowOff>139700</xdr:rowOff>
        </xdr:to>
        <xdr:sp macro="" textlink="">
          <xdr:nvSpPr>
            <xdr:cNvPr id="9733121" name="Button 1" hidden="1">
              <a:extLst>
                <a:ext uri="{63B3BB69-23CF-44E3-9099-C40C66FF867C}">
                  <a14:compatExt spid="_x0000_s9733121"/>
                </a:ext>
                <a:ext uri="{FF2B5EF4-FFF2-40B4-BE49-F238E27FC236}">
                  <a16:creationId xmlns:a16="http://schemas.microsoft.com/office/drawing/2014/main" id="{00000000-0008-0000-1400-000001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Final cumulated</a:t>
              </a:r>
            </a:p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(Cameca)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558800</xdr:colOff>
          <xdr:row>1</xdr:row>
          <xdr:rowOff>152400</xdr:rowOff>
        </xdr:from>
        <xdr:to>
          <xdr:col>4</xdr:col>
          <xdr:colOff>292100</xdr:colOff>
          <xdr:row>4</xdr:row>
          <xdr:rowOff>139700</xdr:rowOff>
        </xdr:to>
        <xdr:sp macro="" textlink="">
          <xdr:nvSpPr>
            <xdr:cNvPr id="9733122" name="Button 2" hidden="1">
              <a:extLst>
                <a:ext uri="{63B3BB69-23CF-44E3-9099-C40C66FF867C}">
                  <a14:compatExt spid="_x0000_s9733122"/>
                </a:ext>
                <a:ext uri="{FF2B5EF4-FFF2-40B4-BE49-F238E27FC236}">
                  <a16:creationId xmlns:a16="http://schemas.microsoft.com/office/drawing/2014/main" id="{00000000-0008-0000-1400-000002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DD0806"/>
                  </a:solidFill>
                  <a:latin typeface="Arial" pitchFamily="2" charset="0"/>
                  <a:cs typeface="Arial" pitchFamily="2" charset="0"/>
                </a:rPr>
                <a:t>Clear all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368300</xdr:colOff>
          <xdr:row>0</xdr:row>
          <xdr:rowOff>101600</xdr:rowOff>
        </xdr:from>
        <xdr:to>
          <xdr:col>9</xdr:col>
          <xdr:colOff>482600</xdr:colOff>
          <xdr:row>1</xdr:row>
          <xdr:rowOff>139700</xdr:rowOff>
        </xdr:to>
        <xdr:sp macro="" textlink="">
          <xdr:nvSpPr>
            <xdr:cNvPr id="9733123" name="Drop Down 3" hidden="1">
              <a:extLst>
                <a:ext uri="{63B3BB69-23CF-44E3-9099-C40C66FF867C}">
                  <a14:compatExt spid="_x0000_s9733123"/>
                </a:ext>
                <a:ext uri="{FF2B5EF4-FFF2-40B4-BE49-F238E27FC236}">
                  <a16:creationId xmlns:a16="http://schemas.microsoft.com/office/drawing/2014/main" id="{00000000-0008-0000-1400-000003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368300</xdr:colOff>
          <xdr:row>1</xdr:row>
          <xdr:rowOff>152400</xdr:rowOff>
        </xdr:from>
        <xdr:to>
          <xdr:col>9</xdr:col>
          <xdr:colOff>127000</xdr:colOff>
          <xdr:row>3</xdr:row>
          <xdr:rowOff>25400</xdr:rowOff>
        </xdr:to>
        <xdr:sp macro="" textlink="">
          <xdr:nvSpPr>
            <xdr:cNvPr id="9733124" name="Drop Down 4" hidden="1">
              <a:extLst>
                <a:ext uri="{63B3BB69-23CF-44E3-9099-C40C66FF867C}">
                  <a14:compatExt spid="_x0000_s9733124"/>
                </a:ext>
                <a:ext uri="{FF2B5EF4-FFF2-40B4-BE49-F238E27FC236}">
                  <a16:creationId xmlns:a16="http://schemas.microsoft.com/office/drawing/2014/main" id="{00000000-0008-0000-1400-000004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304800</xdr:colOff>
          <xdr:row>1</xdr:row>
          <xdr:rowOff>152400</xdr:rowOff>
        </xdr:from>
        <xdr:to>
          <xdr:col>6</xdr:col>
          <xdr:colOff>330200</xdr:colOff>
          <xdr:row>3</xdr:row>
          <xdr:rowOff>63500</xdr:rowOff>
        </xdr:to>
        <xdr:sp macro="" textlink="">
          <xdr:nvSpPr>
            <xdr:cNvPr id="9733125" name="Button 5" hidden="1">
              <a:extLst>
                <a:ext uri="{63B3BB69-23CF-44E3-9099-C40C66FF867C}">
                  <a14:compatExt spid="_x0000_s9733125"/>
                </a:ext>
                <a:ext uri="{FF2B5EF4-FFF2-40B4-BE49-F238E27FC236}">
                  <a16:creationId xmlns:a16="http://schemas.microsoft.com/office/drawing/2014/main" id="{00000000-0008-0000-1400-000005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F20884"/>
                  </a:solidFill>
                  <a:latin typeface="Arial" pitchFamily="2" charset="0"/>
                  <a:cs typeface="Arial" pitchFamily="2" charset="0"/>
                </a:rPr>
                <a:t>Save session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304800</xdr:colOff>
          <xdr:row>3</xdr:row>
          <xdr:rowOff>63500</xdr:rowOff>
        </xdr:from>
        <xdr:to>
          <xdr:col>6</xdr:col>
          <xdr:colOff>330200</xdr:colOff>
          <xdr:row>4</xdr:row>
          <xdr:rowOff>139700</xdr:rowOff>
        </xdr:to>
        <xdr:sp macro="" textlink="">
          <xdr:nvSpPr>
            <xdr:cNvPr id="9733126" name="Button 6" hidden="1">
              <a:extLst>
                <a:ext uri="{63B3BB69-23CF-44E3-9099-C40C66FF867C}">
                  <a14:compatExt spid="_x0000_s9733126"/>
                </a:ext>
                <a:ext uri="{FF2B5EF4-FFF2-40B4-BE49-F238E27FC236}">
                  <a16:creationId xmlns:a16="http://schemas.microsoft.com/office/drawing/2014/main" id="{00000000-0008-0000-1400-000006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8080"/>
                  </a:solidFill>
                  <a:latin typeface="Arial" pitchFamily="2" charset="0"/>
                  <a:cs typeface="Arial" pitchFamily="2" charset="0"/>
                </a:rPr>
                <a:t>Restore session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368300</xdr:colOff>
          <xdr:row>4</xdr:row>
          <xdr:rowOff>88900</xdr:rowOff>
        </xdr:from>
        <xdr:to>
          <xdr:col>9</xdr:col>
          <xdr:colOff>127000</xdr:colOff>
          <xdr:row>5</xdr:row>
          <xdr:rowOff>127000</xdr:rowOff>
        </xdr:to>
        <xdr:sp macro="" textlink="">
          <xdr:nvSpPr>
            <xdr:cNvPr id="9733127" name="Drop Down 7" hidden="1">
              <a:extLst>
                <a:ext uri="{63B3BB69-23CF-44E3-9099-C40C66FF867C}">
                  <a14:compatExt spid="_x0000_s9733127"/>
                </a:ext>
                <a:ext uri="{FF2B5EF4-FFF2-40B4-BE49-F238E27FC236}">
                  <a16:creationId xmlns:a16="http://schemas.microsoft.com/office/drawing/2014/main" id="{00000000-0008-0000-1400-000007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558800</xdr:colOff>
          <xdr:row>0</xdr:row>
          <xdr:rowOff>101600</xdr:rowOff>
        </xdr:from>
        <xdr:to>
          <xdr:col>12</xdr:col>
          <xdr:colOff>520700</xdr:colOff>
          <xdr:row>1</xdr:row>
          <xdr:rowOff>139700</xdr:rowOff>
        </xdr:to>
        <xdr:sp macro="" textlink="">
          <xdr:nvSpPr>
            <xdr:cNvPr id="9733128" name="Drop Down 8" hidden="1">
              <a:extLst>
                <a:ext uri="{63B3BB69-23CF-44E3-9099-C40C66FF867C}">
                  <a14:compatExt spid="_x0000_s9733128"/>
                </a:ext>
                <a:ext uri="{FF2B5EF4-FFF2-40B4-BE49-F238E27FC236}">
                  <a16:creationId xmlns:a16="http://schemas.microsoft.com/office/drawing/2014/main" id="{00000000-0008-0000-1400-000008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381000</xdr:colOff>
          <xdr:row>15</xdr:row>
          <xdr:rowOff>63500</xdr:rowOff>
        </xdr:from>
        <xdr:to>
          <xdr:col>15</xdr:col>
          <xdr:colOff>330200</xdr:colOff>
          <xdr:row>16</xdr:row>
          <xdr:rowOff>139700</xdr:rowOff>
        </xdr:to>
        <xdr:sp macro="" textlink="">
          <xdr:nvSpPr>
            <xdr:cNvPr id="9733129" name="Button 9" hidden="1">
              <a:extLst>
                <a:ext uri="{63B3BB69-23CF-44E3-9099-C40C66FF867C}">
                  <a14:compatExt spid="_x0000_s9733129"/>
                </a:ext>
                <a:ext uri="{FF2B5EF4-FFF2-40B4-BE49-F238E27FC236}">
                  <a16:creationId xmlns:a16="http://schemas.microsoft.com/office/drawing/2014/main" id="{00000000-0008-0000-1400-000009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666699"/>
                  </a:solidFill>
                  <a:latin typeface="Arial" pitchFamily="2" charset="0"/>
                  <a:cs typeface="Arial" pitchFamily="2" charset="0"/>
                </a:rPr>
                <a:t>Block results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368300</xdr:colOff>
          <xdr:row>14</xdr:row>
          <xdr:rowOff>63500</xdr:rowOff>
        </xdr:from>
        <xdr:to>
          <xdr:col>15</xdr:col>
          <xdr:colOff>317500</xdr:colOff>
          <xdr:row>15</xdr:row>
          <xdr:rowOff>63500</xdr:rowOff>
        </xdr:to>
        <xdr:sp macro="" textlink="">
          <xdr:nvSpPr>
            <xdr:cNvPr id="9733130" name="Button 10" hidden="1">
              <a:extLst>
                <a:ext uri="{63B3BB69-23CF-44E3-9099-C40C66FF867C}">
                  <a14:compatExt spid="_x0000_s9733130"/>
                </a:ext>
                <a:ext uri="{FF2B5EF4-FFF2-40B4-BE49-F238E27FC236}">
                  <a16:creationId xmlns:a16="http://schemas.microsoft.com/office/drawing/2014/main" id="{00000000-0008-0000-1400-00000A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4600A5"/>
                  </a:solidFill>
                  <a:latin typeface="Arial" pitchFamily="2" charset="0"/>
                  <a:cs typeface="Arial" pitchFamily="2" charset="0"/>
                </a:rPr>
                <a:t>Block cumulated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241300</xdr:colOff>
          <xdr:row>14</xdr:row>
          <xdr:rowOff>38100</xdr:rowOff>
        </xdr:from>
        <xdr:to>
          <xdr:col>7</xdr:col>
          <xdr:colOff>254000</xdr:colOff>
          <xdr:row>14</xdr:row>
          <xdr:rowOff>152400</xdr:rowOff>
        </xdr:to>
        <xdr:sp macro="" textlink="">
          <xdr:nvSpPr>
            <xdr:cNvPr id="9733131" name="Button 11" hidden="1">
              <a:extLst>
                <a:ext uri="{63B3BB69-23CF-44E3-9099-C40C66FF867C}">
                  <a14:compatExt spid="_x0000_s9733131"/>
                </a:ext>
                <a:ext uri="{FF2B5EF4-FFF2-40B4-BE49-F238E27FC236}">
                  <a16:creationId xmlns:a16="http://schemas.microsoft.com/office/drawing/2014/main" id="{00000000-0008-0000-1400-00000B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0" i="1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options</a:t>
              </a:r>
            </a:p>
          </xdr:txBody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12700</xdr:colOff>
          <xdr:row>0</xdr:row>
          <xdr:rowOff>152400</xdr:rowOff>
        </xdr:from>
        <xdr:to>
          <xdr:col>1</xdr:col>
          <xdr:colOff>533400</xdr:colOff>
          <xdr:row>3</xdr:row>
          <xdr:rowOff>127000</xdr:rowOff>
        </xdr:to>
        <xdr:sp macro="" textlink="">
          <xdr:nvSpPr>
            <xdr:cNvPr id="9734145" name="Button 1" hidden="1">
              <a:extLst>
                <a:ext uri="{63B3BB69-23CF-44E3-9099-C40C66FF867C}">
                  <a14:compatExt spid="_x0000_s9734145"/>
                </a:ext>
                <a:ext uri="{FF2B5EF4-FFF2-40B4-BE49-F238E27FC236}">
                  <a16:creationId xmlns:a16="http://schemas.microsoft.com/office/drawing/2014/main" id="{00000000-0008-0000-1500-00000188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Final cumulated</a:t>
              </a:r>
            </a:p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(Cameca)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546100</xdr:colOff>
          <xdr:row>0</xdr:row>
          <xdr:rowOff>152400</xdr:rowOff>
        </xdr:from>
        <xdr:to>
          <xdr:col>3</xdr:col>
          <xdr:colOff>177800</xdr:colOff>
          <xdr:row>3</xdr:row>
          <xdr:rowOff>127000</xdr:rowOff>
        </xdr:to>
        <xdr:sp macro="" textlink="">
          <xdr:nvSpPr>
            <xdr:cNvPr id="9734146" name="Button 2" hidden="1">
              <a:extLst>
                <a:ext uri="{63B3BB69-23CF-44E3-9099-C40C66FF867C}">
                  <a14:compatExt spid="_x0000_s9734146"/>
                </a:ext>
                <a:ext uri="{FF2B5EF4-FFF2-40B4-BE49-F238E27FC236}">
                  <a16:creationId xmlns:a16="http://schemas.microsoft.com/office/drawing/2014/main" id="{00000000-0008-0000-1500-00000288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DD0806"/>
                  </a:solidFill>
                  <a:latin typeface="Arial" pitchFamily="2" charset="0"/>
                  <a:cs typeface="Arial" pitchFamily="2" charset="0"/>
                </a:rPr>
                <a:t>Clear all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495300</xdr:colOff>
          <xdr:row>1</xdr:row>
          <xdr:rowOff>88900</xdr:rowOff>
        </xdr:from>
        <xdr:to>
          <xdr:col>9</xdr:col>
          <xdr:colOff>38100</xdr:colOff>
          <xdr:row>2</xdr:row>
          <xdr:rowOff>127000</xdr:rowOff>
        </xdr:to>
        <xdr:sp macro="" textlink="">
          <xdr:nvSpPr>
            <xdr:cNvPr id="9734147" name="Drop Down 3" hidden="1">
              <a:extLst>
                <a:ext uri="{63B3BB69-23CF-44E3-9099-C40C66FF867C}">
                  <a14:compatExt spid="_x0000_s9734147"/>
                </a:ext>
                <a:ext uri="{FF2B5EF4-FFF2-40B4-BE49-F238E27FC236}">
                  <a16:creationId xmlns:a16="http://schemas.microsoft.com/office/drawing/2014/main" id="{00000000-0008-0000-1500-00000388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520700</xdr:colOff>
          <xdr:row>0</xdr:row>
          <xdr:rowOff>12700</xdr:rowOff>
        </xdr:from>
        <xdr:to>
          <xdr:col>9</xdr:col>
          <xdr:colOff>38100</xdr:colOff>
          <xdr:row>1</xdr:row>
          <xdr:rowOff>63500</xdr:rowOff>
        </xdr:to>
        <xdr:sp macro="" textlink="">
          <xdr:nvSpPr>
            <xdr:cNvPr id="9734148" name="Drop Down 4" hidden="1">
              <a:extLst>
                <a:ext uri="{63B3BB69-23CF-44E3-9099-C40C66FF867C}">
                  <a14:compatExt spid="_x0000_s9734148"/>
                </a:ext>
                <a:ext uri="{FF2B5EF4-FFF2-40B4-BE49-F238E27FC236}">
                  <a16:creationId xmlns:a16="http://schemas.microsoft.com/office/drawing/2014/main" id="{00000000-0008-0000-1500-00000488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177800</xdr:colOff>
          <xdr:row>0</xdr:row>
          <xdr:rowOff>139700</xdr:rowOff>
        </xdr:from>
        <xdr:to>
          <xdr:col>5</xdr:col>
          <xdr:colOff>203200</xdr:colOff>
          <xdr:row>2</xdr:row>
          <xdr:rowOff>50800</xdr:rowOff>
        </xdr:to>
        <xdr:sp macro="" textlink="">
          <xdr:nvSpPr>
            <xdr:cNvPr id="9734149" name="Button 5" hidden="1">
              <a:extLst>
                <a:ext uri="{63B3BB69-23CF-44E3-9099-C40C66FF867C}">
                  <a14:compatExt spid="_x0000_s9734149"/>
                </a:ext>
                <a:ext uri="{FF2B5EF4-FFF2-40B4-BE49-F238E27FC236}">
                  <a16:creationId xmlns:a16="http://schemas.microsoft.com/office/drawing/2014/main" id="{00000000-0008-0000-1500-00000588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F20884"/>
                  </a:solidFill>
                  <a:latin typeface="Arial" pitchFamily="2" charset="0"/>
                  <a:cs typeface="Arial" pitchFamily="2" charset="0"/>
                </a:rPr>
                <a:t>Save session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177800</xdr:colOff>
          <xdr:row>2</xdr:row>
          <xdr:rowOff>63500</xdr:rowOff>
        </xdr:from>
        <xdr:to>
          <xdr:col>5</xdr:col>
          <xdr:colOff>203200</xdr:colOff>
          <xdr:row>3</xdr:row>
          <xdr:rowOff>127000</xdr:rowOff>
        </xdr:to>
        <xdr:sp macro="" textlink="">
          <xdr:nvSpPr>
            <xdr:cNvPr id="9734150" name="Button 6" hidden="1">
              <a:extLst>
                <a:ext uri="{63B3BB69-23CF-44E3-9099-C40C66FF867C}">
                  <a14:compatExt spid="_x0000_s9734150"/>
                </a:ext>
                <a:ext uri="{FF2B5EF4-FFF2-40B4-BE49-F238E27FC236}">
                  <a16:creationId xmlns:a16="http://schemas.microsoft.com/office/drawing/2014/main" id="{00000000-0008-0000-1500-00000688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8080"/>
                  </a:solidFill>
                  <a:latin typeface="Arial" pitchFamily="2" charset="0"/>
                  <a:cs typeface="Arial" pitchFamily="2" charset="0"/>
                </a:rPr>
                <a:t>Restore session</a:t>
              </a:r>
            </a:p>
          </xdr:txBody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520700</xdr:colOff>
      <xdr:row>49</xdr:row>
      <xdr:rowOff>63500</xdr:rowOff>
    </xdr:from>
    <xdr:to>
      <xdr:col>65</xdr:col>
      <xdr:colOff>203200</xdr:colOff>
      <xdr:row>71</xdr:row>
      <xdr:rowOff>101600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00000000-0008-0000-2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50</xdr:col>
      <xdr:colOff>101600</xdr:colOff>
      <xdr:row>49</xdr:row>
      <xdr:rowOff>76200</xdr:rowOff>
    </xdr:from>
    <xdr:to>
      <xdr:col>57</xdr:col>
      <xdr:colOff>457200</xdr:colOff>
      <xdr:row>71</xdr:row>
      <xdr:rowOff>114300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00000000-0008-0000-2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50</xdr:col>
      <xdr:colOff>76200</xdr:colOff>
      <xdr:row>27</xdr:row>
      <xdr:rowOff>0</xdr:rowOff>
    </xdr:from>
    <xdr:to>
      <xdr:col>57</xdr:col>
      <xdr:colOff>431800</xdr:colOff>
      <xdr:row>49</xdr:row>
      <xdr:rowOff>38100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00000000-0008-0000-22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57</xdr:col>
      <xdr:colOff>520700</xdr:colOff>
      <xdr:row>26</xdr:row>
      <xdr:rowOff>152400</xdr:rowOff>
    </xdr:from>
    <xdr:to>
      <xdr:col>65</xdr:col>
      <xdr:colOff>203200</xdr:colOff>
      <xdr:row>49</xdr:row>
      <xdr:rowOff>25400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id="{00000000-0008-0000-22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50</xdr:col>
      <xdr:colOff>114300</xdr:colOff>
      <xdr:row>3</xdr:row>
      <xdr:rowOff>152400</xdr:rowOff>
    </xdr:from>
    <xdr:to>
      <xdr:col>57</xdr:col>
      <xdr:colOff>469900</xdr:colOff>
      <xdr:row>26</xdr:row>
      <xdr:rowOff>12700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00000000-0008-0000-22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57</xdr:col>
      <xdr:colOff>571500</xdr:colOff>
      <xdr:row>4</xdr:row>
      <xdr:rowOff>0</xdr:rowOff>
    </xdr:from>
    <xdr:to>
      <xdr:col>65</xdr:col>
      <xdr:colOff>254000</xdr:colOff>
      <xdr:row>26</xdr:row>
      <xdr:rowOff>38100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00000000-0008-0000-22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482600</xdr:colOff>
          <xdr:row>6</xdr:row>
          <xdr:rowOff>63500</xdr:rowOff>
        </xdr:from>
        <xdr:to>
          <xdr:col>5</xdr:col>
          <xdr:colOff>88900</xdr:colOff>
          <xdr:row>8</xdr:row>
          <xdr:rowOff>127000</xdr:rowOff>
        </xdr:to>
        <xdr:sp macro="" textlink="">
          <xdr:nvSpPr>
            <xdr:cNvPr id="75777" name="Button 1" hidden="1">
              <a:extLst>
                <a:ext uri="{63B3BB69-23CF-44E3-9099-C40C66FF867C}">
                  <a14:compatExt spid="_x0000_s75777"/>
                </a:ext>
                <a:ext uri="{FF2B5EF4-FFF2-40B4-BE49-F238E27FC236}">
                  <a16:creationId xmlns:a16="http://schemas.microsoft.com/office/drawing/2014/main" id="{00000000-0008-0000-2300-000001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D4"/>
                  </a:solidFill>
                  <a:latin typeface="Arial" pitchFamily="2" charset="0"/>
                  <a:cs typeface="Arial" pitchFamily="2" charset="0"/>
                </a:rPr>
                <a:t>Show/edit user data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13" Type="http://schemas.openxmlformats.org/officeDocument/2006/relationships/ctrlProp" Target="../ctrlProps/ctrlProp20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14.xml"/><Relationship Id="rId12" Type="http://schemas.openxmlformats.org/officeDocument/2006/relationships/ctrlProp" Target="../ctrlProps/ctrlProp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13.xml"/><Relationship Id="rId11" Type="http://schemas.openxmlformats.org/officeDocument/2006/relationships/ctrlProp" Target="../ctrlProps/ctrlProp18.xml"/><Relationship Id="rId5" Type="http://schemas.openxmlformats.org/officeDocument/2006/relationships/ctrlProp" Target="../ctrlProps/ctrlProp12.xml"/><Relationship Id="rId10" Type="http://schemas.openxmlformats.org/officeDocument/2006/relationships/ctrlProp" Target="../ctrlProps/ctrlProp17.xml"/><Relationship Id="rId4" Type="http://schemas.openxmlformats.org/officeDocument/2006/relationships/ctrlProp" Target="../ctrlProps/ctrlProp11.xml"/><Relationship Id="rId9" Type="http://schemas.openxmlformats.org/officeDocument/2006/relationships/ctrlProp" Target="../ctrlProps/ctrlProp16.xml"/><Relationship Id="rId14" Type="http://schemas.openxmlformats.org/officeDocument/2006/relationships/ctrlProp" Target="../ctrlProps/ctrlProp21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25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Relationship Id="rId9" Type="http://schemas.openxmlformats.org/officeDocument/2006/relationships/ctrlProp" Target="../ctrlProps/ctrlProp27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5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Relationship Id="rId4" Type="http://schemas.openxmlformats.org/officeDocument/2006/relationships/ctrlProp" Target="../ctrlProps/ctrlProp28.xml"/></Relationships>
</file>

<file path=xl/worksheets/_rels/sheet3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3.xml"/><Relationship Id="rId13" Type="http://schemas.openxmlformats.org/officeDocument/2006/relationships/ctrlProp" Target="../ctrlProps/ctrlProp38.xml"/><Relationship Id="rId18" Type="http://schemas.openxmlformats.org/officeDocument/2006/relationships/ctrlProp" Target="../ctrlProps/ctrlProp43.xml"/><Relationship Id="rId3" Type="http://schemas.openxmlformats.org/officeDocument/2006/relationships/vmlDrawing" Target="../drawings/vmlDrawing10.vml"/><Relationship Id="rId21" Type="http://schemas.openxmlformats.org/officeDocument/2006/relationships/ctrlProp" Target="../ctrlProps/ctrlProp46.xml"/><Relationship Id="rId7" Type="http://schemas.openxmlformats.org/officeDocument/2006/relationships/ctrlProp" Target="../ctrlProps/ctrlProp32.xml"/><Relationship Id="rId12" Type="http://schemas.openxmlformats.org/officeDocument/2006/relationships/ctrlProp" Target="../ctrlProps/ctrlProp37.xml"/><Relationship Id="rId17" Type="http://schemas.openxmlformats.org/officeDocument/2006/relationships/ctrlProp" Target="../ctrlProps/ctrlProp42.xml"/><Relationship Id="rId2" Type="http://schemas.openxmlformats.org/officeDocument/2006/relationships/drawing" Target="../drawings/drawing10.xml"/><Relationship Id="rId16" Type="http://schemas.openxmlformats.org/officeDocument/2006/relationships/ctrlProp" Target="../ctrlProps/ctrlProp41.xml"/><Relationship Id="rId20" Type="http://schemas.openxmlformats.org/officeDocument/2006/relationships/ctrlProp" Target="../ctrlProps/ctrlProp45.xml"/><Relationship Id="rId1" Type="http://schemas.openxmlformats.org/officeDocument/2006/relationships/printerSettings" Target="../printerSettings/printerSettings37.bin"/><Relationship Id="rId6" Type="http://schemas.openxmlformats.org/officeDocument/2006/relationships/ctrlProp" Target="../ctrlProps/ctrlProp31.xml"/><Relationship Id="rId11" Type="http://schemas.openxmlformats.org/officeDocument/2006/relationships/ctrlProp" Target="../ctrlProps/ctrlProp36.xml"/><Relationship Id="rId5" Type="http://schemas.openxmlformats.org/officeDocument/2006/relationships/ctrlProp" Target="../ctrlProps/ctrlProp30.xml"/><Relationship Id="rId15" Type="http://schemas.openxmlformats.org/officeDocument/2006/relationships/ctrlProp" Target="../ctrlProps/ctrlProp40.xml"/><Relationship Id="rId23" Type="http://schemas.openxmlformats.org/officeDocument/2006/relationships/ctrlProp" Target="../ctrlProps/ctrlProp48.xml"/><Relationship Id="rId10" Type="http://schemas.openxmlformats.org/officeDocument/2006/relationships/ctrlProp" Target="../ctrlProps/ctrlProp35.xml"/><Relationship Id="rId19" Type="http://schemas.openxmlformats.org/officeDocument/2006/relationships/ctrlProp" Target="../ctrlProps/ctrlProp44.xml"/><Relationship Id="rId4" Type="http://schemas.openxmlformats.org/officeDocument/2006/relationships/ctrlProp" Target="../ctrlProps/ctrlProp29.xml"/><Relationship Id="rId9" Type="http://schemas.openxmlformats.org/officeDocument/2006/relationships/ctrlProp" Target="../ctrlProps/ctrlProp34.xml"/><Relationship Id="rId14" Type="http://schemas.openxmlformats.org/officeDocument/2006/relationships/ctrlProp" Target="../ctrlProps/ctrlProp39.xml"/><Relationship Id="rId22" Type="http://schemas.openxmlformats.org/officeDocument/2006/relationships/ctrlProp" Target="../ctrlProps/ctrlProp47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3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3.xml"/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5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0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1.bin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2.bin"/><Relationship Id="rId4" Type="http://schemas.openxmlformats.org/officeDocument/2006/relationships/ctrlProp" Target="../ctrlProps/ctrlProp56.xml"/></Relationships>
</file>

<file path=xl/worksheets/_rels/sheet4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1.xml"/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60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3.bin"/><Relationship Id="rId6" Type="http://schemas.openxmlformats.org/officeDocument/2006/relationships/ctrlProp" Target="../ctrlProps/ctrlProp59.xml"/><Relationship Id="rId5" Type="http://schemas.openxmlformats.org/officeDocument/2006/relationships/ctrlProp" Target="../ctrlProps/ctrlProp58.xml"/><Relationship Id="rId10" Type="http://schemas.openxmlformats.org/officeDocument/2006/relationships/ctrlProp" Target="../ctrlProps/ctrlProp63.xml"/><Relationship Id="rId4" Type="http://schemas.openxmlformats.org/officeDocument/2006/relationships/ctrlProp" Target="../ctrlProps/ctrlProp57.xml"/><Relationship Id="rId9" Type="http://schemas.openxmlformats.org/officeDocument/2006/relationships/ctrlProp" Target="../ctrlProps/ctrlProp6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52.bin"/><Relationship Id="rId4" Type="http://schemas.openxmlformats.org/officeDocument/2006/relationships/ctrlProp" Target="../ctrlProps/ctrlProp64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61.bin"/><Relationship Id="rId4" Type="http://schemas.openxmlformats.org/officeDocument/2006/relationships/ctrlProp" Target="../ctrlProps/ctrlProp65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7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71.bin"/><Relationship Id="rId4" Type="http://schemas.openxmlformats.org/officeDocument/2006/relationships/ctrlProp" Target="../ctrlProps/ctrlProp66.xml"/></Relationships>
</file>

<file path=xl/worksheets/_rels/sheet7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72.bin"/><Relationship Id="rId4" Type="http://schemas.openxmlformats.org/officeDocument/2006/relationships/ctrlProp" Target="../ctrlProps/ctrlProp67.xml"/></Relationships>
</file>

<file path=xl/worksheets/_rels/sheet7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73.bin"/><Relationship Id="rId4" Type="http://schemas.openxmlformats.org/officeDocument/2006/relationships/ctrlProp" Target="../ctrlProps/ctrlProp68.xml"/></Relationships>
</file>

<file path=xl/worksheets/_rels/sheet7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4.bin"/><Relationship Id="rId4" Type="http://schemas.openxmlformats.org/officeDocument/2006/relationships/ctrlProp" Target="../ctrlProps/ctrlProp69.xml"/></Relationships>
</file>

<file path=xl/worksheets/_rels/sheet7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75.bin"/><Relationship Id="rId4" Type="http://schemas.openxmlformats.org/officeDocument/2006/relationships/ctrlProp" Target="../ctrlProps/ctrlProp70.xml"/></Relationships>
</file>

<file path=xl/worksheets/_rels/sheet7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76.bin"/><Relationship Id="rId4" Type="http://schemas.openxmlformats.org/officeDocument/2006/relationships/ctrlProp" Target="../ctrlProps/ctrlProp71.xml"/></Relationships>
</file>

<file path=xl/worksheets/_rels/sheet7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77.bin"/><Relationship Id="rId6" Type="http://schemas.openxmlformats.org/officeDocument/2006/relationships/ctrlProp" Target="../ctrlProps/ctrlProp74.xml"/><Relationship Id="rId5" Type="http://schemas.openxmlformats.org/officeDocument/2006/relationships/ctrlProp" Target="../ctrlProps/ctrlProp73.xml"/><Relationship Id="rId4" Type="http://schemas.openxmlformats.org/officeDocument/2006/relationships/ctrlProp" Target="../ctrlProps/ctrlProp72.xml"/></Relationships>
</file>

<file path=xl/worksheets/_rels/sheet7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78.bin"/><Relationship Id="rId5" Type="http://schemas.openxmlformats.org/officeDocument/2006/relationships/ctrlProp" Target="../ctrlProps/ctrlProp76.xml"/><Relationship Id="rId4" Type="http://schemas.openxmlformats.org/officeDocument/2006/relationships/ctrlProp" Target="../ctrlProps/ctrlProp75.xml"/></Relationships>
</file>

<file path=xl/worksheets/_rels/sheet7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79.bin"/><Relationship Id="rId6" Type="http://schemas.openxmlformats.org/officeDocument/2006/relationships/ctrlProp" Target="../ctrlProps/ctrlProp79.xml"/><Relationship Id="rId5" Type="http://schemas.openxmlformats.org/officeDocument/2006/relationships/ctrlProp" Target="../ctrlProps/ctrlProp78.xml"/><Relationship Id="rId4" Type="http://schemas.openxmlformats.org/officeDocument/2006/relationships/ctrlProp" Target="../ctrlProps/ctrlProp77.xml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82.bin"/></Relationships>
</file>

<file path=xl/worksheets/_rels/sheet8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83.bin"/><Relationship Id="rId5" Type="http://schemas.openxmlformats.org/officeDocument/2006/relationships/ctrlProp" Target="../ctrlProps/ctrlProp81.xml"/><Relationship Id="rId4" Type="http://schemas.openxmlformats.org/officeDocument/2006/relationships/ctrlProp" Target="../ctrlProps/ctrlProp80.xml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84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87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91.bin"/><Relationship Id="rId6" Type="http://schemas.openxmlformats.org/officeDocument/2006/relationships/ctrlProp" Target="../ctrlProps/ctrlProp84.xml"/><Relationship Id="rId5" Type="http://schemas.openxmlformats.org/officeDocument/2006/relationships/ctrlProp" Target="../ctrlProps/ctrlProp83.xml"/><Relationship Id="rId4" Type="http://schemas.openxmlformats.org/officeDocument/2006/relationships/ctrlProp" Target="../ctrlProps/ctrlProp8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/>
  <dimension ref="A2:D8"/>
  <sheetViews>
    <sheetView workbookViewId="0">
      <selection activeCell="C16" sqref="C16"/>
    </sheetView>
  </sheetViews>
  <sheetFormatPr baseColWidth="10" defaultColWidth="8.83203125" defaultRowHeight="13" x14ac:dyDescent="0.15"/>
  <cols>
    <col min="1" max="1" width="10.33203125" customWidth="1"/>
    <col min="2" max="2" width="28.83203125" customWidth="1"/>
    <col min="3" max="3" width="40.6640625" customWidth="1"/>
  </cols>
  <sheetData>
    <row r="2" spans="1:4" x14ac:dyDescent="0.15">
      <c r="B2" s="11" t="s">
        <v>107</v>
      </c>
      <c r="C2" s="11" t="s">
        <v>108</v>
      </c>
      <c r="D2" s="11"/>
    </row>
    <row r="3" spans="1:4" x14ac:dyDescent="0.15">
      <c r="A3" s="11" t="s">
        <v>109</v>
      </c>
      <c r="B3" s="12" t="s">
        <v>110</v>
      </c>
      <c r="C3" s="12" t="s">
        <v>111</v>
      </c>
    </row>
    <row r="4" spans="1:4" x14ac:dyDescent="0.15">
      <c r="A4" s="11" t="s">
        <v>112</v>
      </c>
      <c r="B4" s="12" t="s">
        <v>113</v>
      </c>
      <c r="C4" s="12" t="s">
        <v>111</v>
      </c>
    </row>
    <row r="6" spans="1:4" x14ac:dyDescent="0.15">
      <c r="A6" s="11" t="s">
        <v>114</v>
      </c>
      <c r="B6" s="12" t="s">
        <v>115</v>
      </c>
    </row>
    <row r="8" spans="1:4" x14ac:dyDescent="0.15">
      <c r="A8" s="11" t="s">
        <v>116</v>
      </c>
      <c r="B8" s="12">
        <v>300</v>
      </c>
    </row>
  </sheetData>
  <sheetProtection password="8344" sheet="1" objects="1" scenarios="1"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54"/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53"/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52"/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51"/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50"/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49"/>
  <dimension ref="A1"/>
  <sheetViews>
    <sheetView workbookViewId="0">
      <selection activeCell="F12" sqref="F12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57"/>
  <dimension ref="A1"/>
  <sheetViews>
    <sheetView workbookViewId="0">
      <selection activeCell="H21" sqref="H21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58"/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67"/>
  <dimension ref="A1:J240"/>
  <sheetViews>
    <sheetView topLeftCell="A214" workbookViewId="0">
      <selection activeCell="I25" sqref="I25"/>
    </sheetView>
  </sheetViews>
  <sheetFormatPr baseColWidth="10" defaultColWidth="8.83203125" defaultRowHeight="13" x14ac:dyDescent="0.15"/>
  <sheetData>
    <row r="1" spans="1:10" x14ac:dyDescent="0.15">
      <c r="A1" t="s">
        <v>66</v>
      </c>
      <c r="B1" s="42"/>
      <c r="G1" t="s">
        <v>1021</v>
      </c>
      <c r="H1" t="s">
        <v>162</v>
      </c>
    </row>
    <row r="2" spans="1:10" x14ac:dyDescent="0.15">
      <c r="G2" t="str">
        <f>$G$1&amp;"-"</f>
        <v>d18O_300118_WM2_Udaipur@34-</v>
      </c>
      <c r="H2" t="s">
        <v>161</v>
      </c>
    </row>
    <row r="3" spans="1:10" x14ac:dyDescent="0.15">
      <c r="G3" t="str">
        <f>LEFT(G1,FIND("-",$G$2)-1)</f>
        <v>d18O_300118_WM2_Udaipur@34</v>
      </c>
      <c r="H3" t="s">
        <v>163</v>
      </c>
    </row>
    <row r="5" spans="1:10" x14ac:dyDescent="0.15">
      <c r="A5" t="s">
        <v>67</v>
      </c>
      <c r="F5" t="s">
        <v>145</v>
      </c>
      <c r="G5" t="s">
        <v>805</v>
      </c>
      <c r="J5">
        <v>8</v>
      </c>
    </row>
    <row r="6" spans="1:10" x14ac:dyDescent="0.15">
      <c r="A6">
        <v>1</v>
      </c>
      <c r="B6" t="str">
        <f>LEFT($B$1,A6)</f>
        <v/>
      </c>
      <c r="F6" t="s">
        <v>149</v>
      </c>
      <c r="G6" t="s">
        <v>816</v>
      </c>
    </row>
    <row r="7" spans="1:10" x14ac:dyDescent="0.15">
      <c r="A7">
        <v>2</v>
      </c>
      <c r="B7" t="str">
        <f t="shared" ref="B7:B13" si="0">LEFT($B$1,A7)</f>
        <v/>
      </c>
      <c r="F7" t="s">
        <v>146</v>
      </c>
      <c r="G7" s="41" t="s">
        <v>817</v>
      </c>
    </row>
    <row r="8" spans="1:10" x14ac:dyDescent="0.15">
      <c r="A8">
        <v>3</v>
      </c>
      <c r="B8" t="str">
        <f t="shared" si="0"/>
        <v/>
      </c>
      <c r="F8" t="s">
        <v>147</v>
      </c>
      <c r="G8" t="s">
        <v>820</v>
      </c>
    </row>
    <row r="9" spans="1:10" x14ac:dyDescent="0.15">
      <c r="A9">
        <v>4</v>
      </c>
      <c r="B9" t="str">
        <f t="shared" si="0"/>
        <v/>
      </c>
      <c r="F9" t="s">
        <v>148</v>
      </c>
      <c r="G9" t="s">
        <v>821</v>
      </c>
    </row>
    <row r="10" spans="1:10" x14ac:dyDescent="0.15">
      <c r="A10">
        <v>5</v>
      </c>
      <c r="B10" t="str">
        <f t="shared" si="0"/>
        <v/>
      </c>
      <c r="F10" t="s">
        <v>34</v>
      </c>
      <c r="G10" t="s">
        <v>823</v>
      </c>
    </row>
    <row r="11" spans="1:10" x14ac:dyDescent="0.15">
      <c r="A11">
        <v>6</v>
      </c>
      <c r="B11" t="str">
        <f t="shared" si="0"/>
        <v/>
      </c>
      <c r="F11" t="s">
        <v>35</v>
      </c>
      <c r="G11" t="s">
        <v>824</v>
      </c>
    </row>
    <row r="12" spans="1:10" x14ac:dyDescent="0.15">
      <c r="A12">
        <v>7</v>
      </c>
      <c r="B12" t="str">
        <f t="shared" si="0"/>
        <v/>
      </c>
      <c r="F12" t="s">
        <v>36</v>
      </c>
      <c r="G12" t="s">
        <v>825</v>
      </c>
    </row>
    <row r="13" spans="1:10" x14ac:dyDescent="0.15">
      <c r="A13">
        <v>8</v>
      </c>
      <c r="B13" t="str">
        <f t="shared" si="0"/>
        <v/>
      </c>
      <c r="F13" t="s">
        <v>37</v>
      </c>
      <c r="G13" t="s">
        <v>826</v>
      </c>
    </row>
    <row r="14" spans="1:10" x14ac:dyDescent="0.15">
      <c r="F14" t="s">
        <v>38</v>
      </c>
      <c r="G14" t="s">
        <v>827</v>
      </c>
    </row>
    <row r="15" spans="1:10" x14ac:dyDescent="0.15">
      <c r="A15" t="s">
        <v>65</v>
      </c>
      <c r="F15" t="s">
        <v>39</v>
      </c>
      <c r="G15" t="s">
        <v>828</v>
      </c>
    </row>
    <row r="16" spans="1:10" x14ac:dyDescent="0.15">
      <c r="A16">
        <v>8</v>
      </c>
      <c r="B16" t="str">
        <f>LEFT($B$1,A16)</f>
        <v/>
      </c>
      <c r="F16" t="s">
        <v>40</v>
      </c>
      <c r="G16" t="s">
        <v>829</v>
      </c>
    </row>
    <row r="17" spans="1:7" x14ac:dyDescent="0.15">
      <c r="A17">
        <v>91</v>
      </c>
      <c r="F17" t="s">
        <v>41</v>
      </c>
      <c r="G17" t="s">
        <v>830</v>
      </c>
    </row>
    <row r="18" spans="1:7" x14ac:dyDescent="0.15">
      <c r="A18">
        <v>92</v>
      </c>
      <c r="B18" t="str">
        <f>A18&amp;":"&amp;A18&amp;","</f>
        <v>92:92,</v>
      </c>
      <c r="C18" t="str">
        <f>A18&amp;","</f>
        <v>92,</v>
      </c>
      <c r="F18" t="s">
        <v>42</v>
      </c>
      <c r="G18" t="s">
        <v>831</v>
      </c>
    </row>
    <row r="19" spans="1:7" x14ac:dyDescent="0.15">
      <c r="A19" t="s">
        <v>512</v>
      </c>
      <c r="F19" t="s">
        <v>43</v>
      </c>
      <c r="G19" t="s">
        <v>832</v>
      </c>
    </row>
    <row r="20" spans="1:7" x14ac:dyDescent="0.15">
      <c r="A20" t="str">
        <f>LEFT(A19,LEN(A19)-1)</f>
        <v>12:15,18:21,24:28,30:34,36:40,42:46,48:52,54:58,60:64,66:70,72:76,78:82,84:88,90:92</v>
      </c>
      <c r="F20" t="s">
        <v>44</v>
      </c>
      <c r="G20" t="s">
        <v>833</v>
      </c>
    </row>
    <row r="21" spans="1:7" x14ac:dyDescent="0.15">
      <c r="F21" t="s">
        <v>45</v>
      </c>
      <c r="G21" t="s">
        <v>834</v>
      </c>
    </row>
    <row r="22" spans="1:7" x14ac:dyDescent="0.15">
      <c r="F22" t="s">
        <v>46</v>
      </c>
      <c r="G22" t="s">
        <v>835</v>
      </c>
    </row>
    <row r="23" spans="1:7" x14ac:dyDescent="0.15">
      <c r="F23" t="s">
        <v>47</v>
      </c>
      <c r="G23" t="s">
        <v>836</v>
      </c>
    </row>
    <row r="24" spans="1:7" x14ac:dyDescent="0.15">
      <c r="A24" t="s">
        <v>64</v>
      </c>
      <c r="F24" t="s">
        <v>48</v>
      </c>
      <c r="G24" t="s">
        <v>837</v>
      </c>
    </row>
    <row r="25" spans="1:7" x14ac:dyDescent="0.15">
      <c r="G25" t="s">
        <v>857</v>
      </c>
    </row>
    <row r="26" spans="1:7" x14ac:dyDescent="0.15">
      <c r="A26" t="s">
        <v>0</v>
      </c>
      <c r="G26" t="s">
        <v>858</v>
      </c>
    </row>
    <row r="27" spans="1:7" x14ac:dyDescent="0.15">
      <c r="A27" s="35"/>
      <c r="G27" t="s">
        <v>859</v>
      </c>
    </row>
    <row r="28" spans="1:7" x14ac:dyDescent="0.15">
      <c r="G28" t="s">
        <v>860</v>
      </c>
    </row>
    <row r="29" spans="1:7" x14ac:dyDescent="0.15">
      <c r="G29" t="s">
        <v>923</v>
      </c>
    </row>
    <row r="30" spans="1:7" x14ac:dyDescent="0.15">
      <c r="G30" t="s">
        <v>925</v>
      </c>
    </row>
    <row r="31" spans="1:7" x14ac:dyDescent="0.15">
      <c r="G31" t="s">
        <v>926</v>
      </c>
    </row>
    <row r="32" spans="1:7" x14ac:dyDescent="0.15">
      <c r="G32" t="s">
        <v>927</v>
      </c>
    </row>
    <row r="33" spans="7:7" x14ac:dyDescent="0.15">
      <c r="G33" t="s">
        <v>928</v>
      </c>
    </row>
    <row r="34" spans="7:7" x14ac:dyDescent="0.15">
      <c r="G34" t="s">
        <v>1021</v>
      </c>
    </row>
    <row r="35" spans="7:7" x14ac:dyDescent="0.15">
      <c r="G35" t="s">
        <v>848</v>
      </c>
    </row>
    <row r="36" spans="7:7" x14ac:dyDescent="0.15">
      <c r="G36" t="s">
        <v>849</v>
      </c>
    </row>
    <row r="37" spans="7:7" x14ac:dyDescent="0.15">
      <c r="G37" t="s">
        <v>850</v>
      </c>
    </row>
    <row r="38" spans="7:7" x14ac:dyDescent="0.15">
      <c r="G38" t="s">
        <v>851</v>
      </c>
    </row>
    <row r="39" spans="7:7" x14ac:dyDescent="0.15">
      <c r="G39" t="s">
        <v>852</v>
      </c>
    </row>
    <row r="40" spans="7:7" x14ac:dyDescent="0.15">
      <c r="G40" t="s">
        <v>853</v>
      </c>
    </row>
    <row r="41" spans="7:7" x14ac:dyDescent="0.15">
      <c r="G41" t="s">
        <v>854</v>
      </c>
    </row>
    <row r="42" spans="7:7" x14ac:dyDescent="0.15">
      <c r="G42" t="s">
        <v>855</v>
      </c>
    </row>
    <row r="43" spans="7:7" x14ac:dyDescent="0.15">
      <c r="G43" t="s">
        <v>856</v>
      </c>
    </row>
    <row r="44" spans="7:7" x14ac:dyDescent="0.15">
      <c r="G44" t="s">
        <v>861</v>
      </c>
    </row>
    <row r="45" spans="7:7" x14ac:dyDescent="0.15">
      <c r="G45" t="s">
        <v>862</v>
      </c>
    </row>
    <row r="46" spans="7:7" x14ac:dyDescent="0.15">
      <c r="G46" t="s">
        <v>863</v>
      </c>
    </row>
    <row r="47" spans="7:7" x14ac:dyDescent="0.15">
      <c r="G47" t="s">
        <v>864</v>
      </c>
    </row>
    <row r="48" spans="7:7" x14ac:dyDescent="0.15">
      <c r="G48" t="s">
        <v>865</v>
      </c>
    </row>
    <row r="49" spans="7:7" x14ac:dyDescent="0.15">
      <c r="G49" t="s">
        <v>866</v>
      </c>
    </row>
    <row r="50" spans="7:7" x14ac:dyDescent="0.15">
      <c r="G50" t="s">
        <v>867</v>
      </c>
    </row>
    <row r="51" spans="7:7" x14ac:dyDescent="0.15">
      <c r="G51" t="s">
        <v>868</v>
      </c>
    </row>
    <row r="52" spans="7:7" x14ac:dyDescent="0.15">
      <c r="G52" t="s">
        <v>869</v>
      </c>
    </row>
    <row r="53" spans="7:7" x14ac:dyDescent="0.15">
      <c r="G53" t="s">
        <v>870</v>
      </c>
    </row>
    <row r="54" spans="7:7" x14ac:dyDescent="0.15">
      <c r="G54" t="s">
        <v>871</v>
      </c>
    </row>
    <row r="55" spans="7:7" x14ac:dyDescent="0.15">
      <c r="G55" t="s">
        <v>872</v>
      </c>
    </row>
    <row r="56" spans="7:7" x14ac:dyDescent="0.15">
      <c r="G56" t="s">
        <v>873</v>
      </c>
    </row>
    <row r="57" spans="7:7" x14ac:dyDescent="0.15">
      <c r="G57" t="s">
        <v>874</v>
      </c>
    </row>
    <row r="58" spans="7:7" x14ac:dyDescent="0.15">
      <c r="G58" t="s">
        <v>875</v>
      </c>
    </row>
    <row r="59" spans="7:7" x14ac:dyDescent="0.15">
      <c r="G59" t="s">
        <v>876</v>
      </c>
    </row>
    <row r="60" spans="7:7" x14ac:dyDescent="0.15">
      <c r="G60" t="s">
        <v>877</v>
      </c>
    </row>
    <row r="61" spans="7:7" x14ac:dyDescent="0.15">
      <c r="G61" t="s">
        <v>878</v>
      </c>
    </row>
    <row r="62" spans="7:7" x14ac:dyDescent="0.15">
      <c r="G62" t="s">
        <v>879</v>
      </c>
    </row>
    <row r="63" spans="7:7" x14ac:dyDescent="0.15">
      <c r="G63" t="s">
        <v>880</v>
      </c>
    </row>
    <row r="64" spans="7:7" x14ac:dyDescent="0.15">
      <c r="G64" t="s">
        <v>881</v>
      </c>
    </row>
    <row r="65" spans="7:7" x14ac:dyDescent="0.15">
      <c r="G65" t="s">
        <v>882</v>
      </c>
    </row>
    <row r="66" spans="7:7" x14ac:dyDescent="0.15">
      <c r="G66" t="s">
        <v>883</v>
      </c>
    </row>
    <row r="67" spans="7:7" x14ac:dyDescent="0.15">
      <c r="G67" t="s">
        <v>884</v>
      </c>
    </row>
    <row r="68" spans="7:7" x14ac:dyDescent="0.15">
      <c r="G68" t="s">
        <v>885</v>
      </c>
    </row>
    <row r="69" spans="7:7" x14ac:dyDescent="0.15">
      <c r="G69" t="s">
        <v>886</v>
      </c>
    </row>
    <row r="70" spans="7:7" x14ac:dyDescent="0.15">
      <c r="G70" t="s">
        <v>887</v>
      </c>
    </row>
    <row r="71" spans="7:7" x14ac:dyDescent="0.15">
      <c r="G71" t="s">
        <v>888</v>
      </c>
    </row>
    <row r="72" spans="7:7" x14ac:dyDescent="0.15">
      <c r="G72" t="s">
        <v>889</v>
      </c>
    </row>
    <row r="73" spans="7:7" x14ac:dyDescent="0.15">
      <c r="G73" t="s">
        <v>890</v>
      </c>
    </row>
    <row r="74" spans="7:7" x14ac:dyDescent="0.15">
      <c r="G74" t="s">
        <v>892</v>
      </c>
    </row>
    <row r="75" spans="7:7" x14ac:dyDescent="0.15">
      <c r="G75" t="s">
        <v>893</v>
      </c>
    </row>
    <row r="76" spans="7:7" x14ac:dyDescent="0.15">
      <c r="G76" t="s">
        <v>894</v>
      </c>
    </row>
    <row r="77" spans="7:7" x14ac:dyDescent="0.15">
      <c r="G77" t="s">
        <v>895</v>
      </c>
    </row>
    <row r="78" spans="7:7" x14ac:dyDescent="0.15">
      <c r="G78" t="s">
        <v>896</v>
      </c>
    </row>
    <row r="79" spans="7:7" x14ac:dyDescent="0.15">
      <c r="G79" t="s">
        <v>898</v>
      </c>
    </row>
    <row r="80" spans="7:7" x14ac:dyDescent="0.15">
      <c r="G80" t="s">
        <v>900</v>
      </c>
    </row>
    <row r="81" spans="7:7" x14ac:dyDescent="0.15">
      <c r="G81" t="s">
        <v>901</v>
      </c>
    </row>
    <row r="82" spans="7:7" x14ac:dyDescent="0.15">
      <c r="G82" t="s">
        <v>903</v>
      </c>
    </row>
    <row r="83" spans="7:7" x14ac:dyDescent="0.15">
      <c r="G83" t="s">
        <v>906</v>
      </c>
    </row>
    <row r="84" spans="7:7" x14ac:dyDescent="0.15">
      <c r="G84" t="s">
        <v>907</v>
      </c>
    </row>
    <row r="85" spans="7:7" x14ac:dyDescent="0.15">
      <c r="G85" t="s">
        <v>908</v>
      </c>
    </row>
    <row r="86" spans="7:7" x14ac:dyDescent="0.15">
      <c r="G86" t="s">
        <v>910</v>
      </c>
    </row>
    <row r="87" spans="7:7" x14ac:dyDescent="0.15">
      <c r="G87" t="s">
        <v>911</v>
      </c>
    </row>
    <row r="88" spans="7:7" x14ac:dyDescent="0.15">
      <c r="G88" t="s">
        <v>912</v>
      </c>
    </row>
    <row r="89" spans="7:7" x14ac:dyDescent="0.15">
      <c r="G89" t="s">
        <v>913</v>
      </c>
    </row>
    <row r="90" spans="7:7" x14ac:dyDescent="0.15">
      <c r="G90" t="s">
        <v>914</v>
      </c>
    </row>
    <row r="91" spans="7:7" x14ac:dyDescent="0.15">
      <c r="G91" t="s">
        <v>915</v>
      </c>
    </row>
    <row r="92" spans="7:7" x14ac:dyDescent="0.15">
      <c r="G92" t="s">
        <v>917</v>
      </c>
    </row>
    <row r="93" spans="7:7" x14ac:dyDescent="0.15">
      <c r="G93" t="s">
        <v>918</v>
      </c>
    </row>
    <row r="94" spans="7:7" x14ac:dyDescent="0.15">
      <c r="G94" t="s">
        <v>919</v>
      </c>
    </row>
    <row r="95" spans="7:7" x14ac:dyDescent="0.15">
      <c r="G95" t="s">
        <v>920</v>
      </c>
    </row>
    <row r="96" spans="7:7" x14ac:dyDescent="0.15">
      <c r="G96" t="s">
        <v>921</v>
      </c>
    </row>
    <row r="97" spans="7:7" x14ac:dyDescent="0.15">
      <c r="G97" t="s">
        <v>495</v>
      </c>
    </row>
    <row r="98" spans="7:7" x14ac:dyDescent="0.15">
      <c r="G98" t="s">
        <v>496</v>
      </c>
    </row>
    <row r="99" spans="7:7" x14ac:dyDescent="0.15">
      <c r="G99" t="s">
        <v>497</v>
      </c>
    </row>
    <row r="100" spans="7:7" x14ac:dyDescent="0.15">
      <c r="G100" t="s">
        <v>498</v>
      </c>
    </row>
    <row r="101" spans="7:7" x14ac:dyDescent="0.15">
      <c r="G101" t="s">
        <v>499</v>
      </c>
    </row>
    <row r="102" spans="7:7" x14ac:dyDescent="0.15">
      <c r="G102" t="s">
        <v>500</v>
      </c>
    </row>
    <row r="103" spans="7:7" x14ac:dyDescent="0.15">
      <c r="G103" t="s">
        <v>501</v>
      </c>
    </row>
    <row r="104" spans="7:7" x14ac:dyDescent="0.15">
      <c r="G104" t="s">
        <v>502</v>
      </c>
    </row>
    <row r="105" spans="7:7" x14ac:dyDescent="0.15">
      <c r="G105" t="s">
        <v>503</v>
      </c>
    </row>
    <row r="106" spans="7:7" x14ac:dyDescent="0.15">
      <c r="G106" t="s">
        <v>504</v>
      </c>
    </row>
    <row r="107" spans="7:7" x14ac:dyDescent="0.15">
      <c r="G107" t="s">
        <v>505</v>
      </c>
    </row>
    <row r="108" spans="7:7" x14ac:dyDescent="0.15">
      <c r="G108" t="s">
        <v>506</v>
      </c>
    </row>
    <row r="109" spans="7:7" x14ac:dyDescent="0.15">
      <c r="G109" t="s">
        <v>507</v>
      </c>
    </row>
    <row r="110" spans="7:7" x14ac:dyDescent="0.15">
      <c r="G110" t="s">
        <v>508</v>
      </c>
    </row>
    <row r="111" spans="7:7" x14ac:dyDescent="0.15">
      <c r="G111" t="s">
        <v>509</v>
      </c>
    </row>
    <row r="112" spans="7:7" x14ac:dyDescent="0.15">
      <c r="G112" t="s">
        <v>510</v>
      </c>
    </row>
    <row r="113" spans="7:7" x14ac:dyDescent="0.15">
      <c r="G113" t="s">
        <v>511</v>
      </c>
    </row>
    <row r="114" spans="7:7" x14ac:dyDescent="0.15">
      <c r="G114" t="s">
        <v>352</v>
      </c>
    </row>
    <row r="115" spans="7:7" x14ac:dyDescent="0.15">
      <c r="G115" t="s">
        <v>353</v>
      </c>
    </row>
    <row r="116" spans="7:7" x14ac:dyDescent="0.15">
      <c r="G116" t="s">
        <v>354</v>
      </c>
    </row>
    <row r="117" spans="7:7" x14ac:dyDescent="0.15">
      <c r="G117" t="s">
        <v>355</v>
      </c>
    </row>
    <row r="118" spans="7:7" x14ac:dyDescent="0.15">
      <c r="G118" t="s">
        <v>356</v>
      </c>
    </row>
    <row r="119" spans="7:7" x14ac:dyDescent="0.15">
      <c r="G119" t="s">
        <v>357</v>
      </c>
    </row>
    <row r="120" spans="7:7" x14ac:dyDescent="0.15">
      <c r="G120" t="s">
        <v>358</v>
      </c>
    </row>
    <row r="121" spans="7:7" x14ac:dyDescent="0.15">
      <c r="G121" t="s">
        <v>359</v>
      </c>
    </row>
    <row r="122" spans="7:7" x14ac:dyDescent="0.15">
      <c r="G122" t="s">
        <v>360</v>
      </c>
    </row>
    <row r="123" spans="7:7" x14ac:dyDescent="0.15">
      <c r="G123" t="s">
        <v>361</v>
      </c>
    </row>
    <row r="124" spans="7:7" x14ac:dyDescent="0.15">
      <c r="G124" t="s">
        <v>362</v>
      </c>
    </row>
    <row r="125" spans="7:7" x14ac:dyDescent="0.15">
      <c r="G125" t="s">
        <v>363</v>
      </c>
    </row>
    <row r="126" spans="7:7" x14ac:dyDescent="0.15">
      <c r="G126" t="s">
        <v>364</v>
      </c>
    </row>
    <row r="127" spans="7:7" x14ac:dyDescent="0.15">
      <c r="G127" t="s">
        <v>365</v>
      </c>
    </row>
    <row r="128" spans="7:7" x14ac:dyDescent="0.15">
      <c r="G128" t="s">
        <v>366</v>
      </c>
    </row>
    <row r="129" spans="7:7" x14ac:dyDescent="0.15">
      <c r="G129" t="s">
        <v>367</v>
      </c>
    </row>
    <row r="130" spans="7:7" x14ac:dyDescent="0.15">
      <c r="G130" t="s">
        <v>368</v>
      </c>
    </row>
    <row r="131" spans="7:7" x14ac:dyDescent="0.15">
      <c r="G131" t="s">
        <v>369</v>
      </c>
    </row>
    <row r="132" spans="7:7" x14ac:dyDescent="0.15">
      <c r="G132" t="s">
        <v>370</v>
      </c>
    </row>
    <row r="133" spans="7:7" x14ac:dyDescent="0.15">
      <c r="G133" t="s">
        <v>371</v>
      </c>
    </row>
    <row r="134" spans="7:7" x14ac:dyDescent="0.15">
      <c r="G134" t="s">
        <v>372</v>
      </c>
    </row>
    <row r="135" spans="7:7" x14ac:dyDescent="0.15">
      <c r="G135" t="s">
        <v>373</v>
      </c>
    </row>
    <row r="136" spans="7:7" x14ac:dyDescent="0.15">
      <c r="G136" t="s">
        <v>374</v>
      </c>
    </row>
    <row r="137" spans="7:7" x14ac:dyDescent="0.15">
      <c r="G137" t="s">
        <v>375</v>
      </c>
    </row>
    <row r="138" spans="7:7" x14ac:dyDescent="0.15">
      <c r="G138" t="s">
        <v>376</v>
      </c>
    </row>
    <row r="139" spans="7:7" x14ac:dyDescent="0.15">
      <c r="G139" t="s">
        <v>377</v>
      </c>
    </row>
    <row r="140" spans="7:7" x14ac:dyDescent="0.15">
      <c r="G140" t="s">
        <v>378</v>
      </c>
    </row>
    <row r="141" spans="7:7" x14ac:dyDescent="0.15">
      <c r="G141" t="s">
        <v>379</v>
      </c>
    </row>
    <row r="142" spans="7:7" x14ac:dyDescent="0.15">
      <c r="G142" t="s">
        <v>380</v>
      </c>
    </row>
    <row r="143" spans="7:7" x14ac:dyDescent="0.15">
      <c r="G143" t="s">
        <v>381</v>
      </c>
    </row>
    <row r="144" spans="7:7" x14ac:dyDescent="0.15">
      <c r="G144" t="s">
        <v>382</v>
      </c>
    </row>
    <row r="145" spans="7:7" x14ac:dyDescent="0.15">
      <c r="G145" t="s">
        <v>383</v>
      </c>
    </row>
    <row r="146" spans="7:7" x14ac:dyDescent="0.15">
      <c r="G146" t="s">
        <v>384</v>
      </c>
    </row>
    <row r="147" spans="7:7" x14ac:dyDescent="0.15">
      <c r="G147" t="s">
        <v>385</v>
      </c>
    </row>
    <row r="148" spans="7:7" x14ac:dyDescent="0.15">
      <c r="G148" t="s">
        <v>386</v>
      </c>
    </row>
    <row r="149" spans="7:7" x14ac:dyDescent="0.15">
      <c r="G149" t="s">
        <v>387</v>
      </c>
    </row>
    <row r="150" spans="7:7" x14ac:dyDescent="0.15">
      <c r="G150" t="s">
        <v>388</v>
      </c>
    </row>
    <row r="151" spans="7:7" x14ac:dyDescent="0.15">
      <c r="G151" t="s">
        <v>389</v>
      </c>
    </row>
    <row r="152" spans="7:7" x14ac:dyDescent="0.15">
      <c r="G152" t="s">
        <v>390</v>
      </c>
    </row>
    <row r="153" spans="7:7" x14ac:dyDescent="0.15">
      <c r="G153" t="s">
        <v>391</v>
      </c>
    </row>
    <row r="154" spans="7:7" x14ac:dyDescent="0.15">
      <c r="G154" t="s">
        <v>392</v>
      </c>
    </row>
    <row r="155" spans="7:7" x14ac:dyDescent="0.15">
      <c r="G155" t="s">
        <v>393</v>
      </c>
    </row>
    <row r="156" spans="7:7" x14ac:dyDescent="0.15">
      <c r="G156" t="s">
        <v>394</v>
      </c>
    </row>
    <row r="157" spans="7:7" x14ac:dyDescent="0.15">
      <c r="G157" t="s">
        <v>395</v>
      </c>
    </row>
    <row r="158" spans="7:7" x14ac:dyDescent="0.15">
      <c r="G158" t="s">
        <v>396</v>
      </c>
    </row>
    <row r="159" spans="7:7" x14ac:dyDescent="0.15">
      <c r="G159" t="s">
        <v>397</v>
      </c>
    </row>
    <row r="160" spans="7:7" x14ac:dyDescent="0.15">
      <c r="G160" t="s">
        <v>398</v>
      </c>
    </row>
    <row r="161" spans="7:7" x14ac:dyDescent="0.15">
      <c r="G161" t="s">
        <v>399</v>
      </c>
    </row>
    <row r="162" spans="7:7" x14ac:dyDescent="0.15">
      <c r="G162" t="s">
        <v>400</v>
      </c>
    </row>
    <row r="163" spans="7:7" x14ac:dyDescent="0.15">
      <c r="G163" t="s">
        <v>401</v>
      </c>
    </row>
    <row r="164" spans="7:7" x14ac:dyDescent="0.15">
      <c r="G164" t="s">
        <v>402</v>
      </c>
    </row>
    <row r="165" spans="7:7" x14ac:dyDescent="0.15">
      <c r="G165" t="s">
        <v>403</v>
      </c>
    </row>
    <row r="166" spans="7:7" x14ac:dyDescent="0.15">
      <c r="G166" t="s">
        <v>404</v>
      </c>
    </row>
    <row r="167" spans="7:7" x14ac:dyDescent="0.15">
      <c r="G167" t="s">
        <v>405</v>
      </c>
    </row>
    <row r="168" spans="7:7" x14ac:dyDescent="0.15">
      <c r="G168" t="s">
        <v>406</v>
      </c>
    </row>
    <row r="169" spans="7:7" x14ac:dyDescent="0.15">
      <c r="G169" t="s">
        <v>407</v>
      </c>
    </row>
    <row r="170" spans="7:7" x14ac:dyDescent="0.15">
      <c r="G170" t="s">
        <v>408</v>
      </c>
    </row>
    <row r="171" spans="7:7" x14ac:dyDescent="0.15">
      <c r="G171" t="s">
        <v>409</v>
      </c>
    </row>
    <row r="172" spans="7:7" x14ac:dyDescent="0.15">
      <c r="G172" t="s">
        <v>410</v>
      </c>
    </row>
    <row r="173" spans="7:7" x14ac:dyDescent="0.15">
      <c r="G173" t="s">
        <v>411</v>
      </c>
    </row>
    <row r="174" spans="7:7" x14ac:dyDescent="0.15">
      <c r="G174" t="s">
        <v>412</v>
      </c>
    </row>
    <row r="175" spans="7:7" x14ac:dyDescent="0.15">
      <c r="G175" t="s">
        <v>413</v>
      </c>
    </row>
    <row r="176" spans="7:7" x14ac:dyDescent="0.15">
      <c r="G176" t="s">
        <v>414</v>
      </c>
    </row>
    <row r="177" spans="7:7" x14ac:dyDescent="0.15">
      <c r="G177" t="s">
        <v>415</v>
      </c>
    </row>
    <row r="178" spans="7:7" x14ac:dyDescent="0.15">
      <c r="G178" t="s">
        <v>416</v>
      </c>
    </row>
    <row r="179" spans="7:7" x14ac:dyDescent="0.15">
      <c r="G179" t="s">
        <v>417</v>
      </c>
    </row>
    <row r="180" spans="7:7" x14ac:dyDescent="0.15">
      <c r="G180" t="s">
        <v>418</v>
      </c>
    </row>
    <row r="181" spans="7:7" x14ac:dyDescent="0.15">
      <c r="G181" t="s">
        <v>419</v>
      </c>
    </row>
    <row r="182" spans="7:7" x14ac:dyDescent="0.15">
      <c r="G182" t="s">
        <v>420</v>
      </c>
    </row>
    <row r="183" spans="7:7" x14ac:dyDescent="0.15">
      <c r="G183" t="s">
        <v>421</v>
      </c>
    </row>
    <row r="184" spans="7:7" x14ac:dyDescent="0.15">
      <c r="G184" t="s">
        <v>422</v>
      </c>
    </row>
    <row r="185" spans="7:7" x14ac:dyDescent="0.15">
      <c r="G185" t="s">
        <v>423</v>
      </c>
    </row>
    <row r="186" spans="7:7" x14ac:dyDescent="0.15">
      <c r="G186" t="s">
        <v>424</v>
      </c>
    </row>
    <row r="187" spans="7:7" x14ac:dyDescent="0.15">
      <c r="G187" t="s">
        <v>425</v>
      </c>
    </row>
    <row r="188" spans="7:7" x14ac:dyDescent="0.15">
      <c r="G188" t="s">
        <v>426</v>
      </c>
    </row>
    <row r="189" spans="7:7" x14ac:dyDescent="0.15">
      <c r="G189" t="s">
        <v>427</v>
      </c>
    </row>
    <row r="190" spans="7:7" x14ac:dyDescent="0.15">
      <c r="G190" t="s">
        <v>428</v>
      </c>
    </row>
    <row r="191" spans="7:7" x14ac:dyDescent="0.15">
      <c r="G191" t="s">
        <v>429</v>
      </c>
    </row>
    <row r="192" spans="7:7" x14ac:dyDescent="0.15">
      <c r="G192" t="s">
        <v>430</v>
      </c>
    </row>
    <row r="193" spans="7:7" x14ac:dyDescent="0.15">
      <c r="G193" t="s">
        <v>431</v>
      </c>
    </row>
    <row r="194" spans="7:7" x14ac:dyDescent="0.15">
      <c r="G194" t="s">
        <v>432</v>
      </c>
    </row>
    <row r="195" spans="7:7" x14ac:dyDescent="0.15">
      <c r="G195" t="s">
        <v>433</v>
      </c>
    </row>
    <row r="196" spans="7:7" x14ac:dyDescent="0.15">
      <c r="G196" t="s">
        <v>434</v>
      </c>
    </row>
    <row r="197" spans="7:7" x14ac:dyDescent="0.15">
      <c r="G197" t="s">
        <v>435</v>
      </c>
    </row>
    <row r="198" spans="7:7" x14ac:dyDescent="0.15">
      <c r="G198" t="s">
        <v>436</v>
      </c>
    </row>
    <row r="199" spans="7:7" x14ac:dyDescent="0.15">
      <c r="G199" t="s">
        <v>437</v>
      </c>
    </row>
    <row r="200" spans="7:7" x14ac:dyDescent="0.15">
      <c r="G200" t="s">
        <v>438</v>
      </c>
    </row>
    <row r="201" spans="7:7" x14ac:dyDescent="0.15">
      <c r="G201" t="s">
        <v>439</v>
      </c>
    </row>
    <row r="202" spans="7:7" x14ac:dyDescent="0.15">
      <c r="G202" t="s">
        <v>440</v>
      </c>
    </row>
    <row r="203" spans="7:7" x14ac:dyDescent="0.15">
      <c r="G203" t="s">
        <v>441</v>
      </c>
    </row>
    <row r="204" spans="7:7" x14ac:dyDescent="0.15">
      <c r="G204" t="s">
        <v>442</v>
      </c>
    </row>
    <row r="205" spans="7:7" x14ac:dyDescent="0.15">
      <c r="G205" t="s">
        <v>443</v>
      </c>
    </row>
    <row r="206" spans="7:7" x14ac:dyDescent="0.15">
      <c r="G206" t="s">
        <v>444</v>
      </c>
    </row>
    <row r="207" spans="7:7" x14ac:dyDescent="0.15">
      <c r="G207" t="s">
        <v>445</v>
      </c>
    </row>
    <row r="208" spans="7:7" x14ac:dyDescent="0.15">
      <c r="G208" t="s">
        <v>446</v>
      </c>
    </row>
    <row r="209" spans="7:7" x14ac:dyDescent="0.15">
      <c r="G209" t="s">
        <v>447</v>
      </c>
    </row>
    <row r="210" spans="7:7" x14ac:dyDescent="0.15">
      <c r="G210" t="s">
        <v>448</v>
      </c>
    </row>
    <row r="211" spans="7:7" x14ac:dyDescent="0.15">
      <c r="G211" t="s">
        <v>449</v>
      </c>
    </row>
    <row r="212" spans="7:7" x14ac:dyDescent="0.15">
      <c r="G212" t="s">
        <v>450</v>
      </c>
    </row>
    <row r="213" spans="7:7" x14ac:dyDescent="0.15">
      <c r="G213" t="s">
        <v>451</v>
      </c>
    </row>
    <row r="214" spans="7:7" x14ac:dyDescent="0.15">
      <c r="G214" t="s">
        <v>452</v>
      </c>
    </row>
    <row r="215" spans="7:7" x14ac:dyDescent="0.15">
      <c r="G215" t="s">
        <v>453</v>
      </c>
    </row>
    <row r="216" spans="7:7" x14ac:dyDescent="0.15">
      <c r="G216" t="s">
        <v>454</v>
      </c>
    </row>
    <row r="217" spans="7:7" x14ac:dyDescent="0.15">
      <c r="G217" t="s">
        <v>455</v>
      </c>
    </row>
    <row r="218" spans="7:7" x14ac:dyDescent="0.15">
      <c r="G218" t="s">
        <v>456</v>
      </c>
    </row>
    <row r="219" spans="7:7" x14ac:dyDescent="0.15">
      <c r="G219" t="s">
        <v>457</v>
      </c>
    </row>
    <row r="220" spans="7:7" x14ac:dyDescent="0.15">
      <c r="G220" t="s">
        <v>458</v>
      </c>
    </row>
    <row r="221" spans="7:7" x14ac:dyDescent="0.15">
      <c r="G221" t="s">
        <v>459</v>
      </c>
    </row>
    <row r="222" spans="7:7" x14ac:dyDescent="0.15">
      <c r="G222" t="s">
        <v>460</v>
      </c>
    </row>
    <row r="223" spans="7:7" x14ac:dyDescent="0.15">
      <c r="G223" t="s">
        <v>461</v>
      </c>
    </row>
    <row r="224" spans="7:7" x14ac:dyDescent="0.15">
      <c r="G224" t="s">
        <v>462</v>
      </c>
    </row>
    <row r="225" spans="7:7" x14ac:dyDescent="0.15">
      <c r="G225" t="s">
        <v>463</v>
      </c>
    </row>
    <row r="226" spans="7:7" x14ac:dyDescent="0.15">
      <c r="G226" t="s">
        <v>464</v>
      </c>
    </row>
    <row r="227" spans="7:7" x14ac:dyDescent="0.15">
      <c r="G227" t="s">
        <v>465</v>
      </c>
    </row>
    <row r="228" spans="7:7" x14ac:dyDescent="0.15">
      <c r="G228" t="s">
        <v>466</v>
      </c>
    </row>
    <row r="229" spans="7:7" x14ac:dyDescent="0.15">
      <c r="G229" t="s">
        <v>467</v>
      </c>
    </row>
    <row r="230" spans="7:7" x14ac:dyDescent="0.15">
      <c r="G230" t="s">
        <v>468</v>
      </c>
    </row>
    <row r="231" spans="7:7" x14ac:dyDescent="0.15">
      <c r="G231" t="s">
        <v>469</v>
      </c>
    </row>
    <row r="232" spans="7:7" x14ac:dyDescent="0.15">
      <c r="G232" t="s">
        <v>470</v>
      </c>
    </row>
    <row r="233" spans="7:7" x14ac:dyDescent="0.15">
      <c r="G233" t="s">
        <v>471</v>
      </c>
    </row>
    <row r="234" spans="7:7" x14ac:dyDescent="0.15">
      <c r="G234" t="s">
        <v>472</v>
      </c>
    </row>
    <row r="235" spans="7:7" x14ac:dyDescent="0.15">
      <c r="G235" t="s">
        <v>473</v>
      </c>
    </row>
    <row r="236" spans="7:7" x14ac:dyDescent="0.15">
      <c r="G236" t="s">
        <v>474</v>
      </c>
    </row>
    <row r="237" spans="7:7" x14ac:dyDescent="0.15">
      <c r="G237" t="s">
        <v>475</v>
      </c>
    </row>
    <row r="238" spans="7:7" x14ac:dyDescent="0.15">
      <c r="G238" t="s">
        <v>476</v>
      </c>
    </row>
    <row r="239" spans="7:7" x14ac:dyDescent="0.15">
      <c r="G239" t="s">
        <v>477</v>
      </c>
    </row>
    <row r="240" spans="7:7" x14ac:dyDescent="0.15">
      <c r="G240" t="s">
        <v>478</v>
      </c>
    </row>
  </sheetData>
  <phoneticPr fontId="18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Button 1">
              <controlPr defaultSize="0" print="0" autoFill="0" autoPict="0" macro="[0]!Highlight_row">
                <anchor moveWithCells="1" sizeWithCells="1">
                  <from>
                    <xdr:col>2</xdr:col>
                    <xdr:colOff>50800</xdr:colOff>
                    <xdr:row>0</xdr:row>
                    <xdr:rowOff>38100</xdr:rowOff>
                  </from>
                  <to>
                    <xdr:col>3</xdr:col>
                    <xdr:colOff>381000</xdr:colOff>
                    <xdr:row>2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5" name="Button 3">
              <controlPr defaultSize="0" print="0" autoFill="0" autoPict="0" macro="[0]!Auto_assign">
                <anchor moveWithCells="1" sizeWithCells="1">
                  <from>
                    <xdr:col>2</xdr:col>
                    <xdr:colOff>25400</xdr:colOff>
                    <xdr:row>3</xdr:row>
                    <xdr:rowOff>63500</xdr:rowOff>
                  </from>
                  <to>
                    <xdr:col>3</xdr:col>
                    <xdr:colOff>508000</xdr:colOff>
                    <xdr:row>5</xdr:row>
                    <xdr:rowOff>101600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74"/>
  <dimension ref="A1:I7"/>
  <sheetViews>
    <sheetView topLeftCell="A4" workbookViewId="0">
      <selection activeCell="L7" sqref="L7"/>
    </sheetView>
  </sheetViews>
  <sheetFormatPr baseColWidth="10" defaultColWidth="8.83203125" defaultRowHeight="13" x14ac:dyDescent="0.15"/>
  <cols>
    <col min="1" max="1" width="13.1640625" bestFit="1" customWidth="1"/>
  </cols>
  <sheetData>
    <row r="1" spans="1:9" x14ac:dyDescent="0.15">
      <c r="A1" s="48" t="s">
        <v>184</v>
      </c>
    </row>
    <row r="4" spans="1:9" x14ac:dyDescent="0.15">
      <c r="A4" s="2" t="s">
        <v>180</v>
      </c>
    </row>
    <row r="5" spans="1:9" ht="14" thickBot="1" x14ac:dyDescent="0.2">
      <c r="A5" s="2" t="s">
        <v>183</v>
      </c>
    </row>
    <row r="6" spans="1:9" ht="16" x14ac:dyDescent="0.2">
      <c r="A6" s="45" t="s">
        <v>182</v>
      </c>
      <c r="B6" s="46" t="s">
        <v>181</v>
      </c>
      <c r="D6" s="49" t="s">
        <v>187</v>
      </c>
      <c r="E6" s="50" t="s">
        <v>188</v>
      </c>
      <c r="F6" s="49" t="s">
        <v>185</v>
      </c>
      <c r="G6" s="50" t="s">
        <v>188</v>
      </c>
      <c r="H6" s="49" t="s">
        <v>18</v>
      </c>
      <c r="I6" s="50" t="s">
        <v>188</v>
      </c>
    </row>
    <row r="7" spans="1:9" ht="14" thickBot="1" x14ac:dyDescent="0.2">
      <c r="A7" s="47"/>
      <c r="B7" s="47"/>
      <c r="D7" s="51" t="s">
        <v>186</v>
      </c>
      <c r="E7" s="51"/>
      <c r="F7" s="51" t="s">
        <v>186</v>
      </c>
      <c r="G7" s="51"/>
      <c r="H7" s="51" t="s">
        <v>186</v>
      </c>
      <c r="I7" s="51"/>
    </row>
  </sheetData>
  <phoneticPr fontId="18" type="noConversion"/>
  <pageMargins left="0.75" right="0.75" top="1" bottom="1" header="0.5" footer="0.5"/>
  <pageSetup paperSize="9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6801" r:id="rId4" name="Button 1">
              <controlPr defaultSize="0" print="0" autoFill="0" autoPict="0" macro="[0]!Module1.FinalBlock">
                <anchor moveWithCells="1" sizeWithCells="1">
                  <from>
                    <xdr:col>8</xdr:col>
                    <xdr:colOff>12700</xdr:colOff>
                    <xdr:row>1</xdr:row>
                    <xdr:rowOff>88900</xdr:rowOff>
                  </from>
                  <to>
                    <xdr:col>9</xdr:col>
                    <xdr:colOff>520700</xdr:colOff>
                    <xdr:row>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2" r:id="rId5" name="Button 2">
              <controlPr defaultSize="0" print="0" autoFill="0" autoLine="0" autoPict="0" macro="[0]!Clear">
                <anchor moveWithCells="1" sizeWithCells="1">
                  <from>
                    <xdr:col>9</xdr:col>
                    <xdr:colOff>558800</xdr:colOff>
                    <xdr:row>1</xdr:row>
                    <xdr:rowOff>88900</xdr:rowOff>
                  </from>
                  <to>
                    <xdr:col>11</xdr:col>
                    <xdr:colOff>266700</xdr:colOff>
                    <xdr:row>4</xdr:row>
                    <xdr:rowOff>63500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/>
  <dimension ref="A1"/>
  <sheetViews>
    <sheetView workbookViewId="0">
      <selection activeCell="D4" sqref="D4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Pict="0" macro="[0]!FinalBlock_recalc">
                <anchor moveWithCells="1" sizeWithCells="1">
                  <from>
                    <xdr:col>0</xdr:col>
                    <xdr:colOff>254000</xdr:colOff>
                    <xdr:row>0</xdr:row>
                    <xdr:rowOff>139700</xdr:rowOff>
                  </from>
                  <to>
                    <xdr:col>2</xdr:col>
                    <xdr:colOff>520700</xdr:colOff>
                    <xdr:row>3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93"/>
  <dimension ref="A1"/>
  <sheetViews>
    <sheetView workbookViewId="0">
      <selection activeCell="M13" sqref="M13"/>
    </sheetView>
  </sheetViews>
  <sheetFormatPr baseColWidth="10" defaultColWidth="8.83203125" defaultRowHeight="13" x14ac:dyDescent="0.15"/>
  <sheetData/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733121" r:id="rId4" name="Button 1">
              <controlPr defaultSize="0" print="0" autoFill="0" autoPict="0" macro="[0]!Module1.FinalBlock">
                <anchor moveWithCells="1" sizeWithCells="1">
                  <from>
                    <xdr:col>0</xdr:col>
                    <xdr:colOff>190500</xdr:colOff>
                    <xdr:row>1</xdr:row>
                    <xdr:rowOff>152400</xdr:rowOff>
                  </from>
                  <to>
                    <xdr:col>2</xdr:col>
                    <xdr:colOff>558800</xdr:colOff>
                    <xdr:row>4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3122" r:id="rId5" name="Button 2">
              <controlPr defaultSize="0" print="0" autoFill="0" autoLine="0" autoPict="0" macro="[0]!Clear">
                <anchor moveWithCells="1" sizeWithCells="1">
                  <from>
                    <xdr:col>2</xdr:col>
                    <xdr:colOff>558800</xdr:colOff>
                    <xdr:row>1</xdr:row>
                    <xdr:rowOff>152400</xdr:rowOff>
                  </from>
                  <to>
                    <xdr:col>4</xdr:col>
                    <xdr:colOff>292100</xdr:colOff>
                    <xdr:row>4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3123" r:id="rId6" name="Drop Down 3">
              <controlPr defaultSize="0" autoLine="0" autoPict="0">
                <anchor moveWithCells="1">
                  <from>
                    <xdr:col>6</xdr:col>
                    <xdr:colOff>368300</xdr:colOff>
                    <xdr:row>0</xdr:row>
                    <xdr:rowOff>101600</xdr:rowOff>
                  </from>
                  <to>
                    <xdr:col>9</xdr:col>
                    <xdr:colOff>482600</xdr:colOff>
                    <xdr:row>1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3124" r:id="rId7" name="Drop Down 4">
              <controlPr defaultSize="0" autoLine="0" autoPict="0" macro="[0]!Set_corr">
                <anchor moveWithCells="1">
                  <from>
                    <xdr:col>6</xdr:col>
                    <xdr:colOff>368300</xdr:colOff>
                    <xdr:row>1</xdr:row>
                    <xdr:rowOff>152400</xdr:rowOff>
                  </from>
                  <to>
                    <xdr:col>9</xdr:col>
                    <xdr:colOff>127000</xdr:colOff>
                    <xdr:row>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3125" r:id="rId8" name="Button 5">
              <controlPr defaultSize="0" print="0" autoFill="0" autoPict="0" macro="[0]!Output_session">
                <anchor moveWithCells="1" sizeWithCells="1">
                  <from>
                    <xdr:col>4</xdr:col>
                    <xdr:colOff>304800</xdr:colOff>
                    <xdr:row>1</xdr:row>
                    <xdr:rowOff>152400</xdr:rowOff>
                  </from>
                  <to>
                    <xdr:col>6</xdr:col>
                    <xdr:colOff>330200</xdr:colOff>
                    <xdr:row>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3126" r:id="rId9" name="Button 6">
              <controlPr defaultSize="0" print="0" autoFill="0" autoPict="0" macro="[0]!Restore_session">
                <anchor moveWithCells="1" sizeWithCells="1">
                  <from>
                    <xdr:col>4</xdr:col>
                    <xdr:colOff>304800</xdr:colOff>
                    <xdr:row>3</xdr:row>
                    <xdr:rowOff>63500</xdr:rowOff>
                  </from>
                  <to>
                    <xdr:col>6</xdr:col>
                    <xdr:colOff>330200</xdr:colOff>
                    <xdr:row>4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3127" r:id="rId10" name="Drop Down 7">
              <controlPr defaultSize="0" autoLine="0" autoPict="0" macro="[0]!Set_corr">
                <anchor moveWithCells="1">
                  <from>
                    <xdr:col>6</xdr:col>
                    <xdr:colOff>368300</xdr:colOff>
                    <xdr:row>4</xdr:row>
                    <xdr:rowOff>88900</xdr:rowOff>
                  </from>
                  <to>
                    <xdr:col>9</xdr:col>
                    <xdr:colOff>127000</xdr:colOff>
                    <xdr:row>5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3128" r:id="rId11" name="Drop Down 8">
              <controlPr defaultSize="0" autoLine="0" autoPict="0" macro="[0]!Set_corr">
                <anchor moveWithCells="1">
                  <from>
                    <xdr:col>9</xdr:col>
                    <xdr:colOff>558800</xdr:colOff>
                    <xdr:row>0</xdr:row>
                    <xdr:rowOff>101600</xdr:rowOff>
                  </from>
                  <to>
                    <xdr:col>12</xdr:col>
                    <xdr:colOff>520700</xdr:colOff>
                    <xdr:row>1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3129" r:id="rId12" name="Button 9">
              <controlPr defaultSize="0" print="0" autoFill="0" autoPict="0" macro="[0]!Module1.AllBlocks">
                <anchor moveWithCells="1" sizeWithCells="1">
                  <from>
                    <xdr:col>13</xdr:col>
                    <xdr:colOff>381000</xdr:colOff>
                    <xdr:row>15</xdr:row>
                    <xdr:rowOff>63500</xdr:rowOff>
                  </from>
                  <to>
                    <xdr:col>15</xdr:col>
                    <xdr:colOff>330200</xdr:colOff>
                    <xdr:row>16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3130" r:id="rId13" name="Button 10">
              <controlPr defaultSize="0" print="0" autoFill="0" autoPict="0" macro="[0]!Module1.CumulBlocks">
                <anchor moveWithCells="1" sizeWithCells="1">
                  <from>
                    <xdr:col>13</xdr:col>
                    <xdr:colOff>368300</xdr:colOff>
                    <xdr:row>14</xdr:row>
                    <xdr:rowOff>63500</xdr:rowOff>
                  </from>
                  <to>
                    <xdr:col>15</xdr:col>
                    <xdr:colOff>317500</xdr:colOff>
                    <xdr:row>15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3131" r:id="rId14" name="Button 11">
              <controlPr defaultSize="0" print="0" autoFill="0" autoPict="0" macro="[0]!OptionsDialog">
                <anchor moveWithCells="1" sizeWithCells="1">
                  <from>
                    <xdr:col>6</xdr:col>
                    <xdr:colOff>241300</xdr:colOff>
                    <xdr:row>14</xdr:row>
                    <xdr:rowOff>38100</xdr:rowOff>
                  </from>
                  <to>
                    <xdr:col>7</xdr:col>
                    <xdr:colOff>254000</xdr:colOff>
                    <xdr:row>14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82"/>
  <dimension ref="A1"/>
  <sheetViews>
    <sheetView workbookViewId="0">
      <selection activeCell="F12" sqref="F12"/>
    </sheetView>
  </sheetViews>
  <sheetFormatPr baseColWidth="10" defaultColWidth="8.83203125" defaultRowHeight="13" x14ac:dyDescent="0.15"/>
  <sheetData/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734145" r:id="rId4" name="Button 1">
              <controlPr defaultSize="0" print="0" autoFill="0" autoPict="0" macro="[0]!Module1.FinalBlock">
                <anchor moveWithCells="1" sizeWithCells="1">
                  <from>
                    <xdr:col>0</xdr:col>
                    <xdr:colOff>12700</xdr:colOff>
                    <xdr:row>0</xdr:row>
                    <xdr:rowOff>152400</xdr:rowOff>
                  </from>
                  <to>
                    <xdr:col>1</xdr:col>
                    <xdr:colOff>533400</xdr:colOff>
                    <xdr:row>3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4146" r:id="rId5" name="Button 2">
              <controlPr defaultSize="0" print="0" autoFill="0" autoLine="0" autoPict="0" macro="[0]!Clear">
                <anchor moveWithCells="1" sizeWithCells="1">
                  <from>
                    <xdr:col>1</xdr:col>
                    <xdr:colOff>546100</xdr:colOff>
                    <xdr:row>0</xdr:row>
                    <xdr:rowOff>152400</xdr:rowOff>
                  </from>
                  <to>
                    <xdr:col>3</xdr:col>
                    <xdr:colOff>177800</xdr:colOff>
                    <xdr:row>3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4147" r:id="rId6" name="Drop Down 3">
              <controlPr defaultSize="0" autoLine="0" autoPict="0">
                <anchor moveWithCells="1">
                  <from>
                    <xdr:col>5</xdr:col>
                    <xdr:colOff>495300</xdr:colOff>
                    <xdr:row>1</xdr:row>
                    <xdr:rowOff>88900</xdr:rowOff>
                  </from>
                  <to>
                    <xdr:col>9</xdr:col>
                    <xdr:colOff>38100</xdr:colOff>
                    <xdr:row>2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4148" r:id="rId7" name="Drop Down 4">
              <controlPr defaultSize="0" autoLine="0" autoPict="0" macro="[0]!Set_corr">
                <anchor moveWithCells="1">
                  <from>
                    <xdr:col>5</xdr:col>
                    <xdr:colOff>520700</xdr:colOff>
                    <xdr:row>0</xdr:row>
                    <xdr:rowOff>12700</xdr:rowOff>
                  </from>
                  <to>
                    <xdr:col>9</xdr:col>
                    <xdr:colOff>38100</xdr:colOff>
                    <xdr:row>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4149" r:id="rId8" name="Button 5">
              <controlPr defaultSize="0" print="0" autoFill="0" autoPict="0" macro="[0]!Output_session">
                <anchor moveWithCells="1" sizeWithCells="1">
                  <from>
                    <xdr:col>3</xdr:col>
                    <xdr:colOff>177800</xdr:colOff>
                    <xdr:row>0</xdr:row>
                    <xdr:rowOff>139700</xdr:rowOff>
                  </from>
                  <to>
                    <xdr:col>5</xdr:col>
                    <xdr:colOff>203200</xdr:colOff>
                    <xdr:row>2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34150" r:id="rId9" name="Button 6">
              <controlPr defaultSize="0" print="0" autoFill="0" autoPict="0" macro="[0]!Restore_session">
                <anchor moveWithCells="1" sizeWithCells="1">
                  <from>
                    <xdr:col>3</xdr:col>
                    <xdr:colOff>177800</xdr:colOff>
                    <xdr:row>2</xdr:row>
                    <xdr:rowOff>63500</xdr:rowOff>
                  </from>
                  <to>
                    <xdr:col>5</xdr:col>
                    <xdr:colOff>203200</xdr:colOff>
                    <xdr:row>3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5"/>
  <dimension ref="A5:B109"/>
  <sheetViews>
    <sheetView topLeftCell="A4" workbookViewId="0">
      <selection activeCell="A14" sqref="A14"/>
    </sheetView>
  </sheetViews>
  <sheetFormatPr baseColWidth="10" defaultColWidth="8.83203125" defaultRowHeight="13" x14ac:dyDescent="0.15"/>
  <cols>
    <col min="1" max="1" width="9.5" bestFit="1" customWidth="1"/>
    <col min="2" max="2" width="10.5" bestFit="1" customWidth="1"/>
  </cols>
  <sheetData>
    <row r="5" spans="1:2" ht="14" thickBot="1" x14ac:dyDescent="0.2"/>
    <row r="6" spans="1:2" x14ac:dyDescent="0.15">
      <c r="A6" s="3" t="s">
        <v>87</v>
      </c>
      <c r="B6" s="3" t="s">
        <v>88</v>
      </c>
    </row>
    <row r="7" spans="1:2" ht="14" thickBot="1" x14ac:dyDescent="0.2">
      <c r="A7" s="21"/>
      <c r="B7" s="21"/>
    </row>
    <row r="8" spans="1:2" x14ac:dyDescent="0.15">
      <c r="A8" t="s">
        <v>805</v>
      </c>
      <c r="B8" t="s">
        <v>805</v>
      </c>
    </row>
    <row r="9" spans="1:2" x14ac:dyDescent="0.15">
      <c r="A9" t="s">
        <v>816</v>
      </c>
      <c r="B9" t="s">
        <v>816</v>
      </c>
    </row>
    <row r="10" spans="1:2" x14ac:dyDescent="0.15">
      <c r="A10" t="s">
        <v>817</v>
      </c>
      <c r="B10" t="s">
        <v>817</v>
      </c>
    </row>
    <row r="11" spans="1:2" x14ac:dyDescent="0.15">
      <c r="A11" t="s">
        <v>820</v>
      </c>
      <c r="B11" t="s">
        <v>820</v>
      </c>
    </row>
    <row r="12" spans="1:2" x14ac:dyDescent="0.15">
      <c r="A12" t="s">
        <v>821</v>
      </c>
      <c r="B12" t="s">
        <v>821</v>
      </c>
    </row>
    <row r="13" spans="1:2" x14ac:dyDescent="0.15">
      <c r="A13" t="s">
        <v>823</v>
      </c>
      <c r="B13" t="s">
        <v>823</v>
      </c>
    </row>
    <row r="14" spans="1:2" x14ac:dyDescent="0.15">
      <c r="A14" t="s">
        <v>824</v>
      </c>
      <c r="B14" t="s">
        <v>824</v>
      </c>
    </row>
    <row r="15" spans="1:2" x14ac:dyDescent="0.15">
      <c r="A15" t="s">
        <v>825</v>
      </c>
      <c r="B15" t="s">
        <v>825</v>
      </c>
    </row>
    <row r="16" spans="1:2" x14ac:dyDescent="0.15">
      <c r="A16" t="s">
        <v>826</v>
      </c>
      <c r="B16" t="s">
        <v>826</v>
      </c>
    </row>
    <row r="17" spans="1:2" x14ac:dyDescent="0.15">
      <c r="A17" t="s">
        <v>827</v>
      </c>
      <c r="B17" t="s">
        <v>827</v>
      </c>
    </row>
    <row r="18" spans="1:2" x14ac:dyDescent="0.15">
      <c r="A18" t="s">
        <v>828</v>
      </c>
      <c r="B18" t="s">
        <v>828</v>
      </c>
    </row>
    <row r="19" spans="1:2" x14ac:dyDescent="0.15">
      <c r="A19" t="s">
        <v>829</v>
      </c>
      <c r="B19" t="s">
        <v>829</v>
      </c>
    </row>
    <row r="20" spans="1:2" x14ac:dyDescent="0.15">
      <c r="A20" t="s">
        <v>830</v>
      </c>
      <c r="B20" t="s">
        <v>830</v>
      </c>
    </row>
    <row r="21" spans="1:2" x14ac:dyDescent="0.15">
      <c r="A21" t="s">
        <v>831</v>
      </c>
      <c r="B21" t="s">
        <v>831</v>
      </c>
    </row>
    <row r="22" spans="1:2" x14ac:dyDescent="0.15">
      <c r="A22" t="s">
        <v>832</v>
      </c>
      <c r="B22" t="s">
        <v>832</v>
      </c>
    </row>
    <row r="23" spans="1:2" x14ac:dyDescent="0.15">
      <c r="A23" t="s">
        <v>833</v>
      </c>
      <c r="B23" t="s">
        <v>833</v>
      </c>
    </row>
    <row r="24" spans="1:2" x14ac:dyDescent="0.15">
      <c r="A24" t="s">
        <v>834</v>
      </c>
      <c r="B24" t="s">
        <v>834</v>
      </c>
    </row>
    <row r="25" spans="1:2" x14ac:dyDescent="0.15">
      <c r="A25" t="s">
        <v>835</v>
      </c>
      <c r="B25" t="s">
        <v>835</v>
      </c>
    </row>
    <row r="26" spans="1:2" x14ac:dyDescent="0.15">
      <c r="A26" t="s">
        <v>836</v>
      </c>
      <c r="B26" t="s">
        <v>836</v>
      </c>
    </row>
    <row r="27" spans="1:2" x14ac:dyDescent="0.15">
      <c r="A27" t="s">
        <v>837</v>
      </c>
      <c r="B27" t="s">
        <v>837</v>
      </c>
    </row>
    <row r="28" spans="1:2" x14ac:dyDescent="0.15">
      <c r="A28" t="s">
        <v>838</v>
      </c>
      <c r="B28" t="s">
        <v>838</v>
      </c>
    </row>
    <row r="29" spans="1:2" x14ac:dyDescent="0.15">
      <c r="A29" t="s">
        <v>839</v>
      </c>
      <c r="B29" t="s">
        <v>839</v>
      </c>
    </row>
    <row r="30" spans="1:2" x14ac:dyDescent="0.15">
      <c r="A30" t="s">
        <v>840</v>
      </c>
      <c r="B30" t="s">
        <v>840</v>
      </c>
    </row>
    <row r="31" spans="1:2" x14ac:dyDescent="0.15">
      <c r="A31" t="s">
        <v>841</v>
      </c>
      <c r="B31" t="s">
        <v>841</v>
      </c>
    </row>
    <row r="32" spans="1:2" x14ac:dyDescent="0.15">
      <c r="A32" t="s">
        <v>842</v>
      </c>
      <c r="B32" t="s">
        <v>842</v>
      </c>
    </row>
    <row r="33" spans="1:2" x14ac:dyDescent="0.15">
      <c r="A33" t="s">
        <v>843</v>
      </c>
      <c r="B33" t="s">
        <v>843</v>
      </c>
    </row>
    <row r="34" spans="1:2" x14ac:dyDescent="0.15">
      <c r="A34" t="s">
        <v>844</v>
      </c>
      <c r="B34" t="s">
        <v>844</v>
      </c>
    </row>
    <row r="35" spans="1:2" x14ac:dyDescent="0.15">
      <c r="A35" t="s">
        <v>845</v>
      </c>
      <c r="B35" t="s">
        <v>845</v>
      </c>
    </row>
    <row r="36" spans="1:2" x14ac:dyDescent="0.15">
      <c r="A36" t="s">
        <v>846</v>
      </c>
      <c r="B36" t="s">
        <v>846</v>
      </c>
    </row>
    <row r="37" spans="1:2" x14ac:dyDescent="0.15">
      <c r="A37" t="s">
        <v>847</v>
      </c>
      <c r="B37" t="s">
        <v>847</v>
      </c>
    </row>
    <row r="38" spans="1:2" x14ac:dyDescent="0.15">
      <c r="A38" t="s">
        <v>848</v>
      </c>
      <c r="B38" t="s">
        <v>848</v>
      </c>
    </row>
    <row r="39" spans="1:2" x14ac:dyDescent="0.15">
      <c r="A39" t="s">
        <v>849</v>
      </c>
      <c r="B39" t="s">
        <v>849</v>
      </c>
    </row>
    <row r="40" spans="1:2" x14ac:dyDescent="0.15">
      <c r="A40" t="s">
        <v>850</v>
      </c>
      <c r="B40" t="s">
        <v>850</v>
      </c>
    </row>
    <row r="41" spans="1:2" x14ac:dyDescent="0.15">
      <c r="A41" t="s">
        <v>851</v>
      </c>
      <c r="B41" t="s">
        <v>851</v>
      </c>
    </row>
    <row r="42" spans="1:2" x14ac:dyDescent="0.15">
      <c r="A42" t="s">
        <v>852</v>
      </c>
      <c r="B42" t="s">
        <v>852</v>
      </c>
    </row>
    <row r="43" spans="1:2" x14ac:dyDescent="0.15">
      <c r="A43" t="s">
        <v>853</v>
      </c>
      <c r="B43" t="s">
        <v>853</v>
      </c>
    </row>
    <row r="44" spans="1:2" x14ac:dyDescent="0.15">
      <c r="A44" t="s">
        <v>854</v>
      </c>
      <c r="B44" t="s">
        <v>854</v>
      </c>
    </row>
    <row r="45" spans="1:2" x14ac:dyDescent="0.15">
      <c r="A45" t="s">
        <v>855</v>
      </c>
      <c r="B45" t="s">
        <v>855</v>
      </c>
    </row>
    <row r="46" spans="1:2" x14ac:dyDescent="0.15">
      <c r="A46" t="s">
        <v>856</v>
      </c>
      <c r="B46" t="s">
        <v>856</v>
      </c>
    </row>
    <row r="47" spans="1:2" x14ac:dyDescent="0.15">
      <c r="A47" t="s">
        <v>857</v>
      </c>
      <c r="B47" t="s">
        <v>857</v>
      </c>
    </row>
    <row r="48" spans="1:2" x14ac:dyDescent="0.15">
      <c r="A48" t="s">
        <v>858</v>
      </c>
      <c r="B48" t="s">
        <v>858</v>
      </c>
    </row>
    <row r="49" spans="1:2" x14ac:dyDescent="0.15">
      <c r="A49" t="s">
        <v>859</v>
      </c>
      <c r="B49" t="s">
        <v>859</v>
      </c>
    </row>
    <row r="50" spans="1:2" x14ac:dyDescent="0.15">
      <c r="A50" t="s">
        <v>860</v>
      </c>
      <c r="B50" t="s">
        <v>860</v>
      </c>
    </row>
    <row r="51" spans="1:2" x14ac:dyDescent="0.15">
      <c r="A51" t="s">
        <v>861</v>
      </c>
      <c r="B51" t="s">
        <v>861</v>
      </c>
    </row>
    <row r="52" spans="1:2" x14ac:dyDescent="0.15">
      <c r="A52" t="s">
        <v>862</v>
      </c>
      <c r="B52" t="s">
        <v>862</v>
      </c>
    </row>
    <row r="53" spans="1:2" x14ac:dyDescent="0.15">
      <c r="A53" t="s">
        <v>863</v>
      </c>
      <c r="B53" t="s">
        <v>863</v>
      </c>
    </row>
    <row r="54" spans="1:2" x14ac:dyDescent="0.15">
      <c r="A54" t="s">
        <v>864</v>
      </c>
      <c r="B54" t="s">
        <v>864</v>
      </c>
    </row>
    <row r="55" spans="1:2" x14ac:dyDescent="0.15">
      <c r="A55" t="s">
        <v>865</v>
      </c>
      <c r="B55" t="s">
        <v>865</v>
      </c>
    </row>
    <row r="56" spans="1:2" x14ac:dyDescent="0.15">
      <c r="A56" t="s">
        <v>866</v>
      </c>
      <c r="B56" t="s">
        <v>866</v>
      </c>
    </row>
    <row r="57" spans="1:2" x14ac:dyDescent="0.15">
      <c r="A57" t="s">
        <v>867</v>
      </c>
      <c r="B57" t="s">
        <v>867</v>
      </c>
    </row>
    <row r="58" spans="1:2" x14ac:dyDescent="0.15">
      <c r="A58" t="s">
        <v>868</v>
      </c>
      <c r="B58" t="s">
        <v>868</v>
      </c>
    </row>
    <row r="59" spans="1:2" x14ac:dyDescent="0.15">
      <c r="A59" t="s">
        <v>869</v>
      </c>
      <c r="B59" t="s">
        <v>869</v>
      </c>
    </row>
    <row r="60" spans="1:2" x14ac:dyDescent="0.15">
      <c r="A60" t="s">
        <v>870</v>
      </c>
      <c r="B60" t="s">
        <v>870</v>
      </c>
    </row>
    <row r="61" spans="1:2" x14ac:dyDescent="0.15">
      <c r="A61" t="s">
        <v>871</v>
      </c>
      <c r="B61" t="s">
        <v>871</v>
      </c>
    </row>
    <row r="62" spans="1:2" x14ac:dyDescent="0.15">
      <c r="A62" t="s">
        <v>872</v>
      </c>
      <c r="B62" t="s">
        <v>872</v>
      </c>
    </row>
    <row r="63" spans="1:2" x14ac:dyDescent="0.15">
      <c r="A63" t="s">
        <v>873</v>
      </c>
      <c r="B63" t="s">
        <v>873</v>
      </c>
    </row>
    <row r="64" spans="1:2" x14ac:dyDescent="0.15">
      <c r="A64" t="s">
        <v>874</v>
      </c>
      <c r="B64" t="s">
        <v>874</v>
      </c>
    </row>
    <row r="65" spans="1:2" x14ac:dyDescent="0.15">
      <c r="A65" t="s">
        <v>875</v>
      </c>
      <c r="B65" t="s">
        <v>875</v>
      </c>
    </row>
    <row r="66" spans="1:2" x14ac:dyDescent="0.15">
      <c r="A66" t="s">
        <v>876</v>
      </c>
      <c r="B66" t="s">
        <v>876</v>
      </c>
    </row>
    <row r="67" spans="1:2" x14ac:dyDescent="0.15">
      <c r="A67" t="s">
        <v>877</v>
      </c>
      <c r="B67" t="s">
        <v>877</v>
      </c>
    </row>
    <row r="68" spans="1:2" x14ac:dyDescent="0.15">
      <c r="A68" t="s">
        <v>878</v>
      </c>
      <c r="B68" t="s">
        <v>878</v>
      </c>
    </row>
    <row r="69" spans="1:2" x14ac:dyDescent="0.15">
      <c r="A69" t="s">
        <v>879</v>
      </c>
      <c r="B69" t="s">
        <v>879</v>
      </c>
    </row>
    <row r="70" spans="1:2" x14ac:dyDescent="0.15">
      <c r="A70" t="s">
        <v>880</v>
      </c>
      <c r="B70" t="s">
        <v>880</v>
      </c>
    </row>
    <row r="71" spans="1:2" x14ac:dyDescent="0.15">
      <c r="A71" t="s">
        <v>881</v>
      </c>
      <c r="B71" t="s">
        <v>881</v>
      </c>
    </row>
    <row r="72" spans="1:2" x14ac:dyDescent="0.15">
      <c r="A72" t="s">
        <v>882</v>
      </c>
      <c r="B72" t="s">
        <v>882</v>
      </c>
    </row>
    <row r="73" spans="1:2" x14ac:dyDescent="0.15">
      <c r="A73" t="s">
        <v>883</v>
      </c>
      <c r="B73" t="s">
        <v>883</v>
      </c>
    </row>
    <row r="74" spans="1:2" x14ac:dyDescent="0.15">
      <c r="A74" t="s">
        <v>884</v>
      </c>
      <c r="B74" t="s">
        <v>884</v>
      </c>
    </row>
    <row r="75" spans="1:2" x14ac:dyDescent="0.15">
      <c r="A75" t="s">
        <v>885</v>
      </c>
      <c r="B75" t="s">
        <v>885</v>
      </c>
    </row>
    <row r="76" spans="1:2" x14ac:dyDescent="0.15">
      <c r="A76" t="s">
        <v>886</v>
      </c>
      <c r="B76" t="s">
        <v>886</v>
      </c>
    </row>
    <row r="77" spans="1:2" x14ac:dyDescent="0.15">
      <c r="A77" t="s">
        <v>887</v>
      </c>
      <c r="B77" t="s">
        <v>887</v>
      </c>
    </row>
    <row r="78" spans="1:2" x14ac:dyDescent="0.15">
      <c r="A78" t="s">
        <v>888</v>
      </c>
      <c r="B78" t="s">
        <v>888</v>
      </c>
    </row>
    <row r="79" spans="1:2" x14ac:dyDescent="0.15">
      <c r="A79" t="s">
        <v>889</v>
      </c>
      <c r="B79" t="s">
        <v>889</v>
      </c>
    </row>
    <row r="80" spans="1:2" x14ac:dyDescent="0.15">
      <c r="A80" t="s">
        <v>890</v>
      </c>
      <c r="B80" t="s">
        <v>890</v>
      </c>
    </row>
    <row r="81" spans="1:2" x14ac:dyDescent="0.15">
      <c r="A81" t="s">
        <v>892</v>
      </c>
      <c r="B81" t="s">
        <v>892</v>
      </c>
    </row>
    <row r="82" spans="1:2" x14ac:dyDescent="0.15">
      <c r="A82" t="s">
        <v>893</v>
      </c>
      <c r="B82" t="s">
        <v>893</v>
      </c>
    </row>
    <row r="83" spans="1:2" x14ac:dyDescent="0.15">
      <c r="A83" t="s">
        <v>894</v>
      </c>
      <c r="B83" t="s">
        <v>894</v>
      </c>
    </row>
    <row r="84" spans="1:2" x14ac:dyDescent="0.15">
      <c r="A84" t="s">
        <v>895</v>
      </c>
      <c r="B84" t="s">
        <v>895</v>
      </c>
    </row>
    <row r="85" spans="1:2" x14ac:dyDescent="0.15">
      <c r="A85" t="s">
        <v>896</v>
      </c>
      <c r="B85" t="s">
        <v>896</v>
      </c>
    </row>
    <row r="86" spans="1:2" x14ac:dyDescent="0.15">
      <c r="A86" t="s">
        <v>898</v>
      </c>
      <c r="B86" t="s">
        <v>898</v>
      </c>
    </row>
    <row r="87" spans="1:2" x14ac:dyDescent="0.15">
      <c r="A87" t="s">
        <v>900</v>
      </c>
      <c r="B87" t="s">
        <v>900</v>
      </c>
    </row>
    <row r="88" spans="1:2" x14ac:dyDescent="0.15">
      <c r="A88" t="s">
        <v>901</v>
      </c>
      <c r="B88" t="s">
        <v>901</v>
      </c>
    </row>
    <row r="89" spans="1:2" x14ac:dyDescent="0.15">
      <c r="A89" t="s">
        <v>903</v>
      </c>
      <c r="B89" t="s">
        <v>903</v>
      </c>
    </row>
    <row r="90" spans="1:2" x14ac:dyDescent="0.15">
      <c r="A90" t="s">
        <v>906</v>
      </c>
      <c r="B90" t="s">
        <v>906</v>
      </c>
    </row>
    <row r="91" spans="1:2" x14ac:dyDescent="0.15">
      <c r="A91" t="s">
        <v>907</v>
      </c>
      <c r="B91" t="s">
        <v>907</v>
      </c>
    </row>
    <row r="92" spans="1:2" x14ac:dyDescent="0.15">
      <c r="A92" t="s">
        <v>908</v>
      </c>
      <c r="B92" t="s">
        <v>908</v>
      </c>
    </row>
    <row r="93" spans="1:2" x14ac:dyDescent="0.15">
      <c r="A93" t="s">
        <v>910</v>
      </c>
      <c r="B93" t="s">
        <v>910</v>
      </c>
    </row>
    <row r="94" spans="1:2" x14ac:dyDescent="0.15">
      <c r="A94" t="s">
        <v>911</v>
      </c>
      <c r="B94" t="s">
        <v>911</v>
      </c>
    </row>
    <row r="95" spans="1:2" x14ac:dyDescent="0.15">
      <c r="A95" t="s">
        <v>912</v>
      </c>
      <c r="B95" t="s">
        <v>912</v>
      </c>
    </row>
    <row r="96" spans="1:2" x14ac:dyDescent="0.15">
      <c r="A96" t="s">
        <v>913</v>
      </c>
      <c r="B96" t="s">
        <v>913</v>
      </c>
    </row>
    <row r="97" spans="1:2" x14ac:dyDescent="0.15">
      <c r="A97" t="s">
        <v>914</v>
      </c>
      <c r="B97" t="s">
        <v>914</v>
      </c>
    </row>
    <row r="98" spans="1:2" x14ac:dyDescent="0.15">
      <c r="A98" t="s">
        <v>915</v>
      </c>
      <c r="B98" t="s">
        <v>915</v>
      </c>
    </row>
    <row r="99" spans="1:2" x14ac:dyDescent="0.15">
      <c r="A99" t="s">
        <v>917</v>
      </c>
      <c r="B99" t="s">
        <v>917</v>
      </c>
    </row>
    <row r="100" spans="1:2" x14ac:dyDescent="0.15">
      <c r="A100" t="s">
        <v>918</v>
      </c>
      <c r="B100" t="s">
        <v>918</v>
      </c>
    </row>
    <row r="101" spans="1:2" x14ac:dyDescent="0.15">
      <c r="A101" t="s">
        <v>919</v>
      </c>
      <c r="B101" t="s">
        <v>919</v>
      </c>
    </row>
    <row r="102" spans="1:2" x14ac:dyDescent="0.15">
      <c r="A102" t="s">
        <v>920</v>
      </c>
      <c r="B102" t="s">
        <v>920</v>
      </c>
    </row>
    <row r="103" spans="1:2" x14ac:dyDescent="0.15">
      <c r="A103" t="s">
        <v>921</v>
      </c>
      <c r="B103" t="s">
        <v>921</v>
      </c>
    </row>
    <row r="104" spans="1:2" x14ac:dyDescent="0.15">
      <c r="A104" t="s">
        <v>923</v>
      </c>
      <c r="B104" t="s">
        <v>923</v>
      </c>
    </row>
    <row r="105" spans="1:2" x14ac:dyDescent="0.15">
      <c r="A105" t="s">
        <v>925</v>
      </c>
      <c r="B105" t="s">
        <v>925</v>
      </c>
    </row>
    <row r="106" spans="1:2" x14ac:dyDescent="0.15">
      <c r="A106" t="s">
        <v>926</v>
      </c>
      <c r="B106" t="s">
        <v>926</v>
      </c>
    </row>
    <row r="107" spans="1:2" x14ac:dyDescent="0.15">
      <c r="A107" t="s">
        <v>927</v>
      </c>
      <c r="B107" t="s">
        <v>927</v>
      </c>
    </row>
    <row r="108" spans="1:2" x14ac:dyDescent="0.15">
      <c r="A108" t="s">
        <v>928</v>
      </c>
      <c r="B108" t="s">
        <v>928</v>
      </c>
    </row>
    <row r="109" spans="1:2" x14ac:dyDescent="0.15">
      <c r="A109" t="s">
        <v>1021</v>
      </c>
      <c r="B109" t="s">
        <v>1021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11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ageMargins left="0.75" right="0.75" top="1" bottom="1" header="0.5" footer="0.5"/>
  <pageSetup paperSize="9" orientation="portrait" horizontalDpi="4294967293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117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ageMargins left="0.75" right="0.75" top="1" bottom="1" header="0.5" footer="0.5"/>
  <pageSetup paperSize="9" orientation="portrait" horizontalDpi="4294967293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116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ageMargins left="0.75" right="0.75" top="1" bottom="1" header="0.5" footer="0.5"/>
  <pageSetup paperSize="9" orientation="portrait" horizontalDpi="4294967293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115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ageMargins left="0.75" right="0.75" top="1" bottom="1" header="0.5" footer="0.5"/>
  <pageSetup paperSize="9" orientation="portrait" horizontalDpi="4294967293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14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ageMargins left="0.75" right="0.75" top="1" bottom="1" header="0.5" footer="0.5"/>
  <pageSetup paperSize="9" orientation="portrait" horizontalDpi="4294967293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13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ageMargins left="0.75" right="0.75" top="1" bottom="1" header="0.5" footer="0.5"/>
  <pageSetup paperSize="9" orientation="portrait" horizontalDpi="4294967293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12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ageMargins left="0.75" right="0.75" top="1" bottom="1" header="0.5" footer="0.5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B100:I126"/>
  <sheetViews>
    <sheetView topLeftCell="A110" workbookViewId="0">
      <selection activeCell="I113" sqref="I113"/>
    </sheetView>
  </sheetViews>
  <sheetFormatPr baseColWidth="10" defaultColWidth="8.83203125" defaultRowHeight="13" x14ac:dyDescent="0.15"/>
  <sheetData>
    <row r="100" spans="2:9" x14ac:dyDescent="0.15">
      <c r="B100" t="s">
        <v>98</v>
      </c>
    </row>
    <row r="101" spans="2:9" x14ac:dyDescent="0.15">
      <c r="B101">
        <v>2</v>
      </c>
    </row>
    <row r="102" spans="2:9" x14ac:dyDescent="0.15">
      <c r="B102">
        <v>944666</v>
      </c>
    </row>
    <row r="103" spans="2:9" x14ac:dyDescent="0.15">
      <c r="B103">
        <v>956020</v>
      </c>
    </row>
    <row r="104" spans="2:9" x14ac:dyDescent="0.15">
      <c r="B104">
        <v>939296</v>
      </c>
    </row>
    <row r="105" spans="2:9" x14ac:dyDescent="0.15">
      <c r="B105">
        <v>2.0000000000000002E-15</v>
      </c>
    </row>
    <row r="106" spans="2:9" x14ac:dyDescent="0.15">
      <c r="B106">
        <v>961591</v>
      </c>
    </row>
    <row r="107" spans="2:9" x14ac:dyDescent="0.15">
      <c r="B107">
        <v>966379</v>
      </c>
    </row>
    <row r="111" spans="2:9" x14ac:dyDescent="0.15">
      <c r="B111" t="s">
        <v>101</v>
      </c>
      <c r="C111" t="s">
        <v>101</v>
      </c>
      <c r="D111" t="s">
        <v>104</v>
      </c>
      <c r="E111" t="s">
        <v>104</v>
      </c>
      <c r="F111" t="s">
        <v>104</v>
      </c>
      <c r="G111" t="s">
        <v>104</v>
      </c>
      <c r="H111" t="s">
        <v>101</v>
      </c>
      <c r="I111" t="s">
        <v>100</v>
      </c>
    </row>
    <row r="112" spans="2:9" x14ac:dyDescent="0.15">
      <c r="B112">
        <v>3</v>
      </c>
      <c r="C112">
        <v>3</v>
      </c>
      <c r="D112">
        <v>4</v>
      </c>
      <c r="E112">
        <v>4</v>
      </c>
      <c r="F112">
        <v>4</v>
      </c>
      <c r="G112">
        <v>4</v>
      </c>
      <c r="H112">
        <v>3</v>
      </c>
      <c r="I112">
        <v>10</v>
      </c>
    </row>
    <row r="113" spans="2:9" x14ac:dyDescent="0.15">
      <c r="B113" t="s">
        <v>101</v>
      </c>
      <c r="C113" t="s">
        <v>101</v>
      </c>
      <c r="D113" t="s">
        <v>104</v>
      </c>
      <c r="E113" t="s">
        <v>104</v>
      </c>
      <c r="F113" t="s">
        <v>104</v>
      </c>
      <c r="G113" t="s">
        <v>104</v>
      </c>
      <c r="H113" t="s">
        <v>101</v>
      </c>
      <c r="I113" t="s">
        <v>100</v>
      </c>
    </row>
    <row r="114" spans="2:9" x14ac:dyDescent="0.15">
      <c r="B114">
        <v>3</v>
      </c>
      <c r="C114">
        <v>3</v>
      </c>
      <c r="D114">
        <v>4</v>
      </c>
      <c r="E114">
        <v>4</v>
      </c>
      <c r="F114">
        <v>4</v>
      </c>
      <c r="G114">
        <v>4</v>
      </c>
      <c r="H114">
        <v>3</v>
      </c>
      <c r="I114">
        <v>10</v>
      </c>
    </row>
    <row r="115" spans="2:9" x14ac:dyDescent="0.15">
      <c r="B115">
        <v>1199.0001</v>
      </c>
      <c r="C115">
        <v>1199.0001</v>
      </c>
      <c r="D115">
        <v>3356</v>
      </c>
      <c r="E115">
        <v>3356</v>
      </c>
      <c r="F115">
        <v>3356</v>
      </c>
      <c r="G115">
        <v>3356</v>
      </c>
      <c r="H115">
        <v>1199.0001</v>
      </c>
      <c r="I115">
        <v>1.0000000000000002E-14</v>
      </c>
    </row>
    <row r="116" spans="2:9" x14ac:dyDescent="0.15">
      <c r="B116">
        <v>1221</v>
      </c>
      <c r="C116">
        <v>1221</v>
      </c>
      <c r="D116">
        <v>3459</v>
      </c>
      <c r="E116">
        <v>3459</v>
      </c>
      <c r="F116">
        <v>3459</v>
      </c>
      <c r="G116">
        <v>3459</v>
      </c>
      <c r="H116">
        <v>1221</v>
      </c>
      <c r="I116">
        <v>1.0000000000000002E-14</v>
      </c>
    </row>
    <row r="117" spans="2:9" x14ac:dyDescent="0.15">
      <c r="B117">
        <v>1206.9999</v>
      </c>
      <c r="C117">
        <v>1206.9999</v>
      </c>
      <c r="D117">
        <v>3242</v>
      </c>
      <c r="E117">
        <v>3242</v>
      </c>
      <c r="F117">
        <v>3242</v>
      </c>
      <c r="G117">
        <v>3242</v>
      </c>
      <c r="H117">
        <v>1206.9999</v>
      </c>
      <c r="I117">
        <v>1</v>
      </c>
    </row>
    <row r="118" spans="2:9" x14ac:dyDescent="0.15">
      <c r="B118">
        <v>1175.0001</v>
      </c>
      <c r="C118">
        <v>1175.0001</v>
      </c>
      <c r="D118">
        <v>3357</v>
      </c>
      <c r="E118">
        <v>3357</v>
      </c>
      <c r="F118">
        <v>3357</v>
      </c>
      <c r="G118">
        <v>3357</v>
      </c>
      <c r="H118">
        <v>1175.0001</v>
      </c>
      <c r="I118">
        <v>1.0000000000000002E-14</v>
      </c>
    </row>
    <row r="119" spans="2:9" x14ac:dyDescent="0.15">
      <c r="B119">
        <v>1167.9999</v>
      </c>
      <c r="C119">
        <v>1167.9999</v>
      </c>
      <c r="D119">
        <v>3452</v>
      </c>
      <c r="E119">
        <v>3452</v>
      </c>
      <c r="F119">
        <v>3452</v>
      </c>
      <c r="G119">
        <v>3452</v>
      </c>
      <c r="H119">
        <v>1167.9999</v>
      </c>
      <c r="I119">
        <v>1</v>
      </c>
    </row>
    <row r="120" spans="2:9" x14ac:dyDescent="0.15">
      <c r="B120">
        <v>1269</v>
      </c>
      <c r="C120">
        <v>1269</v>
      </c>
      <c r="D120">
        <v>3395</v>
      </c>
      <c r="E120">
        <v>3395</v>
      </c>
      <c r="F120">
        <v>3395</v>
      </c>
      <c r="G120">
        <v>3395</v>
      </c>
      <c r="H120">
        <v>1269</v>
      </c>
      <c r="I120">
        <v>1.0000000000000002E-14</v>
      </c>
    </row>
    <row r="121" spans="2:9" x14ac:dyDescent="0.15">
      <c r="B121">
        <v>1179.9999</v>
      </c>
      <c r="C121">
        <v>1179.9999</v>
      </c>
      <c r="D121">
        <v>3401</v>
      </c>
      <c r="E121">
        <v>3401</v>
      </c>
      <c r="F121">
        <v>3401</v>
      </c>
      <c r="G121">
        <v>3401</v>
      </c>
      <c r="H121">
        <v>1179.9999</v>
      </c>
      <c r="I121">
        <v>3</v>
      </c>
    </row>
    <row r="122" spans="2:9" x14ac:dyDescent="0.15">
      <c r="B122">
        <v>1212</v>
      </c>
      <c r="C122">
        <v>1212</v>
      </c>
      <c r="D122">
        <v>3287</v>
      </c>
      <c r="E122">
        <v>3287</v>
      </c>
      <c r="F122">
        <v>3287</v>
      </c>
      <c r="G122">
        <v>3287</v>
      </c>
      <c r="H122">
        <v>1212</v>
      </c>
      <c r="I122">
        <v>1</v>
      </c>
    </row>
    <row r="123" spans="2:9" x14ac:dyDescent="0.15">
      <c r="B123">
        <v>1167.9999</v>
      </c>
      <c r="C123">
        <v>1167.9999</v>
      </c>
      <c r="D123">
        <v>3313</v>
      </c>
      <c r="E123">
        <v>3313</v>
      </c>
      <c r="F123">
        <v>3313</v>
      </c>
      <c r="G123">
        <v>3313</v>
      </c>
      <c r="H123">
        <v>1167.9999</v>
      </c>
      <c r="I123">
        <v>1.0000000000000002E-14</v>
      </c>
    </row>
    <row r="124" spans="2:9" x14ac:dyDescent="0.15">
      <c r="B124">
        <v>1191</v>
      </c>
      <c r="C124">
        <v>1191</v>
      </c>
      <c r="D124">
        <v>3281</v>
      </c>
      <c r="E124">
        <v>3281</v>
      </c>
      <c r="F124">
        <v>3281</v>
      </c>
      <c r="G124">
        <v>3281</v>
      </c>
      <c r="H124">
        <v>1191</v>
      </c>
      <c r="I124">
        <v>1.0000000000000002E-14</v>
      </c>
    </row>
    <row r="125" spans="2:9" x14ac:dyDescent="0.15">
      <c r="B125">
        <v>1143.9999</v>
      </c>
      <c r="C125">
        <v>1143.9999</v>
      </c>
      <c r="D125">
        <v>3236</v>
      </c>
      <c r="E125">
        <v>3236</v>
      </c>
      <c r="F125">
        <v>3236</v>
      </c>
      <c r="G125">
        <v>3236</v>
      </c>
      <c r="H125">
        <v>1143.9999</v>
      </c>
      <c r="I125">
        <v>1.0000000000000002E-14</v>
      </c>
    </row>
    <row r="126" spans="2:9" x14ac:dyDescent="0.15">
      <c r="B126">
        <v>1112.0001</v>
      </c>
      <c r="C126">
        <v>1112.0001</v>
      </c>
      <c r="D126">
        <v>3304</v>
      </c>
      <c r="E126">
        <v>3304</v>
      </c>
      <c r="F126">
        <v>3304</v>
      </c>
      <c r="G126">
        <v>3304</v>
      </c>
      <c r="H126">
        <v>1112.0001</v>
      </c>
      <c r="I126">
        <v>1.0000000000000002E-14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07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ageMargins left="0.75" right="0.75" top="1" bottom="1" header="0.5" footer="0.5"/>
  <pageSetup paperSize="9" orientation="portrait" horizontalDpi="4294967293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10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ageMargins left="0.75" right="0.75" top="1" bottom="1" header="0.5" footer="0.5"/>
  <pageSetup paperSize="9" orientation="portrait" horizontalDpi="4294967293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109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ageMargins left="0.75" right="0.75" top="1" bottom="1" header="0.5" footer="0.5"/>
  <pageSetup paperSize="9" orientation="portrait" horizontalDpi="4294967293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108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ageMargins left="0.75" right="0.75" top="1" bottom="1" header="0.5" footer="0.5"/>
  <pageSetup paperSize="9" orientation="portrait" horizontalDpi="4294967293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2"/>
  <dimension ref="A1:BG201"/>
  <sheetViews>
    <sheetView tabSelected="1" zoomScale="125" zoomScaleNormal="100" workbookViewId="0">
      <pane ySplit="4" topLeftCell="A5" activePane="bottomLeft" state="frozen"/>
      <selection pane="bottomLeft" activeCell="A2" sqref="A1:A2"/>
    </sheetView>
  </sheetViews>
  <sheetFormatPr baseColWidth="10" defaultColWidth="8.83203125" defaultRowHeight="13" x14ac:dyDescent="0.15"/>
  <cols>
    <col min="1" max="1" width="21.1640625" customWidth="1"/>
    <col min="3" max="3" width="13.1640625" style="26" bestFit="1" customWidth="1"/>
    <col min="4" max="4" width="10.6640625" style="40" customWidth="1"/>
    <col min="5" max="23" width="10.6640625" customWidth="1"/>
    <col min="24" max="24" width="10.6640625" style="29" customWidth="1"/>
    <col min="25" max="31" width="10.6640625" customWidth="1"/>
    <col min="32" max="32" width="11.1640625" customWidth="1"/>
    <col min="33" max="33" width="10.6640625" customWidth="1"/>
    <col min="38" max="41" width="9" style="27" customWidth="1"/>
    <col min="46" max="46" width="9" style="27" customWidth="1"/>
  </cols>
  <sheetData>
    <row r="1" spans="1:59" x14ac:dyDescent="0.15">
      <c r="A1" t="s">
        <v>1125</v>
      </c>
    </row>
    <row r="2" spans="1:59" ht="14" thickBot="1" x14ac:dyDescent="0.2">
      <c r="A2" t="s">
        <v>1126</v>
      </c>
    </row>
    <row r="3" spans="1:59" s="124" customFormat="1" x14ac:dyDescent="0.15">
      <c r="C3" s="125"/>
      <c r="D3" s="126"/>
      <c r="E3" s="124" t="s">
        <v>796</v>
      </c>
      <c r="G3" s="124" t="s">
        <v>797</v>
      </c>
      <c r="I3" s="124" t="s">
        <v>798</v>
      </c>
      <c r="X3" s="127"/>
      <c r="AL3" s="128"/>
      <c r="AM3" s="128"/>
      <c r="AN3" s="128"/>
      <c r="AO3" s="128"/>
      <c r="AT3" s="128"/>
    </row>
    <row r="4" spans="1:59" s="130" customFormat="1" ht="14" thickBot="1" x14ac:dyDescent="0.2">
      <c r="A4" s="129" t="s">
        <v>1124</v>
      </c>
      <c r="C4" s="131" t="s">
        <v>152</v>
      </c>
      <c r="D4" s="132" t="s">
        <v>1123</v>
      </c>
      <c r="E4" s="130" t="s">
        <v>209</v>
      </c>
      <c r="G4" s="130" t="s">
        <v>121</v>
      </c>
      <c r="I4" s="130" t="s">
        <v>127</v>
      </c>
      <c r="K4" s="129" t="s">
        <v>808</v>
      </c>
      <c r="L4" s="129" t="s">
        <v>809</v>
      </c>
      <c r="M4" s="129" t="s">
        <v>810</v>
      </c>
      <c r="N4" s="129" t="s">
        <v>811</v>
      </c>
      <c r="O4" s="129"/>
      <c r="P4" s="129"/>
      <c r="Q4" s="129"/>
      <c r="R4" s="129"/>
      <c r="S4" s="129"/>
      <c r="T4" s="129"/>
      <c r="U4" s="129"/>
      <c r="V4" s="129"/>
      <c r="W4" s="129"/>
      <c r="X4" s="133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34"/>
      <c r="AN4" s="134"/>
      <c r="AO4" s="129"/>
      <c r="AP4" s="129"/>
      <c r="AR4" s="133"/>
      <c r="AS4" s="129"/>
      <c r="AT4" s="129"/>
      <c r="AU4" s="129"/>
      <c r="AV4" s="129"/>
      <c r="AW4" s="129"/>
      <c r="AX4" s="129"/>
      <c r="BG4" s="129"/>
    </row>
    <row r="5" spans="1:59" s="118" customFormat="1" x14ac:dyDescent="0.15">
      <c r="A5" s="118" t="s">
        <v>1023</v>
      </c>
      <c r="C5" s="119">
        <v>0</v>
      </c>
      <c r="D5" s="120">
        <v>1.5511109999999999</v>
      </c>
      <c r="E5" s="118">
        <v>2.025668E-3</v>
      </c>
      <c r="F5" s="118">
        <v>1.7247309999999998E-2</v>
      </c>
      <c r="G5" s="118">
        <v>1064510000</v>
      </c>
      <c r="H5" s="118">
        <v>0.1625886</v>
      </c>
      <c r="I5" s="118">
        <v>2156065</v>
      </c>
      <c r="J5" s="118">
        <v>0.1571651</v>
      </c>
      <c r="K5" s="115">
        <f>G5/D5</f>
        <v>686288731.10950804</v>
      </c>
      <c r="L5" s="116">
        <f>K5/$K$5*100</f>
        <v>100</v>
      </c>
      <c r="M5" s="114">
        <f>((E5-0.0020052)/0.0020052)*1000</f>
        <v>10.207460602433697</v>
      </c>
      <c r="N5" s="114">
        <f>20*F5</f>
        <v>0.34494619999999998</v>
      </c>
      <c r="O5" s="114"/>
      <c r="P5" s="114"/>
      <c r="Q5" s="114"/>
      <c r="R5" s="120"/>
      <c r="S5" s="120"/>
      <c r="U5" s="122"/>
      <c r="V5" s="120"/>
      <c r="W5" s="120"/>
      <c r="Y5" s="114"/>
      <c r="Z5" s="114"/>
      <c r="AA5" s="114"/>
      <c r="AB5" s="114"/>
      <c r="AC5" s="114"/>
      <c r="AD5" s="114"/>
      <c r="AE5" s="114"/>
      <c r="AF5" s="121"/>
      <c r="AG5" s="114"/>
      <c r="AH5" s="120"/>
      <c r="AI5" s="120"/>
      <c r="AJ5" s="120"/>
      <c r="AL5" s="122"/>
      <c r="AM5" s="120"/>
      <c r="AN5" s="120"/>
      <c r="AO5" s="120"/>
      <c r="AP5" s="120"/>
      <c r="AW5" s="120"/>
    </row>
    <row r="6" spans="1:59" s="98" customFormat="1" x14ac:dyDescent="0.15">
      <c r="A6" s="104" t="s">
        <v>1024</v>
      </c>
      <c r="B6" s="104"/>
      <c r="C6" s="108">
        <v>6.666666666666643E-2</v>
      </c>
      <c r="D6" s="106">
        <v>1.5494680000000001</v>
      </c>
      <c r="E6" s="104">
        <v>2.026159E-3</v>
      </c>
      <c r="F6" s="104">
        <v>1.344455E-2</v>
      </c>
      <c r="G6" s="104">
        <v>1071605000</v>
      </c>
      <c r="H6" s="104">
        <v>5.9894610000000001E-2</v>
      </c>
      <c r="I6" s="104">
        <v>2171133</v>
      </c>
      <c r="J6" s="104">
        <v>6.3014689999999998E-2</v>
      </c>
      <c r="K6" s="101">
        <f t="shared" ref="K6:K30" si="0">G6/D6</f>
        <v>691595437.91804671</v>
      </c>
      <c r="L6" s="102">
        <f t="shared" ref="L6:L69" si="1">K6/$K$5*100</f>
        <v>100.77324696851126</v>
      </c>
      <c r="M6" s="103">
        <f t="shared" ref="M6:M30" si="2">((E6-0.0020052)/0.0020052)*1000</f>
        <v>10.452323957709996</v>
      </c>
      <c r="N6" s="103">
        <f t="shared" ref="N6:N30" si="3">20*F6</f>
        <v>0.26889099999999999</v>
      </c>
      <c r="O6" s="114"/>
      <c r="P6" s="103"/>
      <c r="Q6" s="103"/>
      <c r="W6" s="100"/>
      <c r="Y6" s="114"/>
      <c r="Z6" s="103"/>
      <c r="AA6" s="103"/>
      <c r="AB6" s="114"/>
      <c r="AC6" s="103"/>
      <c r="AD6" s="103"/>
      <c r="AE6" s="114"/>
      <c r="AF6" s="105"/>
      <c r="AG6" s="103"/>
      <c r="AH6" s="100"/>
      <c r="AN6" s="120"/>
      <c r="AP6" s="100"/>
      <c r="AW6" s="100"/>
    </row>
    <row r="7" spans="1:59" s="98" customFormat="1" x14ac:dyDescent="0.15">
      <c r="A7" s="104" t="s">
        <v>1025</v>
      </c>
      <c r="B7" s="104"/>
      <c r="C7" s="108">
        <v>0.11666666666666359</v>
      </c>
      <c r="D7" s="106">
        <v>1.548373</v>
      </c>
      <c r="E7" s="104">
        <v>2.0263569999999999E-3</v>
      </c>
      <c r="F7" s="104">
        <v>1.093648E-2</v>
      </c>
      <c r="G7" s="104">
        <v>1060662000</v>
      </c>
      <c r="H7" s="104">
        <v>6.0486430000000001E-2</v>
      </c>
      <c r="I7" s="104">
        <v>2148853</v>
      </c>
      <c r="J7" s="104">
        <v>6.0297339999999998E-2</v>
      </c>
      <c r="K7" s="101">
        <f t="shared" si="0"/>
        <v>685017111.50995266</v>
      </c>
      <c r="L7" s="102">
        <f t="shared" si="1"/>
        <v>99.814710698003211</v>
      </c>
      <c r="M7" s="103">
        <f t="shared" si="2"/>
        <v>10.551067225214416</v>
      </c>
      <c r="N7" s="103">
        <f t="shared" si="3"/>
        <v>0.2187296</v>
      </c>
      <c r="O7" s="114"/>
      <c r="P7" s="103"/>
      <c r="Q7" s="103"/>
      <c r="Y7" s="114"/>
      <c r="Z7" s="103"/>
      <c r="AA7" s="103"/>
      <c r="AB7" s="114"/>
      <c r="AC7" s="103"/>
      <c r="AD7" s="103"/>
      <c r="AE7" s="114"/>
      <c r="AF7" s="105"/>
      <c r="AG7" s="103"/>
      <c r="AH7" s="100"/>
      <c r="AN7" s="120"/>
      <c r="AW7" s="100"/>
    </row>
    <row r="8" spans="1:59" s="112" customFormat="1" x14ac:dyDescent="0.15">
      <c r="A8" s="112" t="s">
        <v>1026</v>
      </c>
      <c r="C8" s="113">
        <v>0.18333333333333002</v>
      </c>
      <c r="D8" s="114">
        <v>1.5495460000000001</v>
      </c>
      <c r="E8" s="112">
        <v>2.0270990000000001E-3</v>
      </c>
      <c r="F8" s="112">
        <v>1.220102E-2</v>
      </c>
      <c r="G8" s="112">
        <v>1077533000</v>
      </c>
      <c r="H8" s="112">
        <v>5.5556109999999999E-2</v>
      </c>
      <c r="I8" s="112">
        <v>2184266</v>
      </c>
      <c r="J8" s="112">
        <v>5.3336439999999999E-2</v>
      </c>
      <c r="K8" s="115">
        <f t="shared" si="0"/>
        <v>695386261.52434325</v>
      </c>
      <c r="L8" s="116">
        <f t="shared" si="1"/>
        <v>101.32561267618767</v>
      </c>
      <c r="M8" s="114">
        <f t="shared" si="2"/>
        <v>10.921105126670724</v>
      </c>
      <c r="N8" s="114">
        <f t="shared" si="3"/>
        <v>0.2440204</v>
      </c>
      <c r="O8" s="114"/>
      <c r="P8" s="114"/>
      <c r="Q8" s="103"/>
      <c r="Y8" s="114"/>
      <c r="Z8" s="114"/>
      <c r="AA8" s="114"/>
      <c r="AB8" s="114"/>
      <c r="AC8" s="114"/>
      <c r="AD8" s="114"/>
      <c r="AE8" s="114"/>
      <c r="AF8" s="117"/>
      <c r="AG8" s="114"/>
      <c r="AH8" s="100"/>
      <c r="AN8" s="120"/>
      <c r="AW8" s="114"/>
    </row>
    <row r="9" spans="1:59" s="94" customFormat="1" x14ac:dyDescent="0.15">
      <c r="A9" s="94" t="s">
        <v>1051</v>
      </c>
      <c r="C9" s="109">
        <v>0.24999999999999645</v>
      </c>
      <c r="D9" s="96">
        <v>1.5500160000000001</v>
      </c>
      <c r="E9" s="94">
        <v>2.024667E-3</v>
      </c>
      <c r="F9" s="94">
        <v>1.125935E-2</v>
      </c>
      <c r="G9" s="94">
        <v>1101977000</v>
      </c>
      <c r="H9" s="94">
        <v>5.9473489999999997E-2</v>
      </c>
      <c r="I9" s="94">
        <v>2231137</v>
      </c>
      <c r="J9" s="94">
        <v>6.1432519999999997E-2</v>
      </c>
      <c r="K9" s="90">
        <f t="shared" si="0"/>
        <v>710945564.43288326</v>
      </c>
      <c r="L9" s="91">
        <f t="shared" si="1"/>
        <v>103.59277840443526</v>
      </c>
      <c r="M9" s="92">
        <f t="shared" si="2"/>
        <v>9.7082585278276525</v>
      </c>
      <c r="N9" s="92">
        <f t="shared" si="3"/>
        <v>0.225187</v>
      </c>
      <c r="O9" s="92"/>
      <c r="P9" s="92"/>
      <c r="Q9" s="92"/>
      <c r="R9" s="96"/>
      <c r="S9" s="96"/>
      <c r="U9" s="97"/>
      <c r="V9" s="96"/>
      <c r="Y9" s="92"/>
      <c r="Z9" s="92"/>
      <c r="AA9" s="92"/>
      <c r="AB9" s="92"/>
      <c r="AC9" s="92"/>
      <c r="AD9" s="92"/>
      <c r="AE9" s="92"/>
      <c r="AF9" s="95"/>
      <c r="AG9" s="92"/>
      <c r="AI9" s="96"/>
      <c r="AJ9" s="96"/>
      <c r="AL9" s="97"/>
      <c r="AM9" s="123"/>
      <c r="AN9" s="96"/>
      <c r="AO9" s="96"/>
      <c r="AR9" s="53"/>
      <c r="AS9" s="53"/>
      <c r="AT9" s="53"/>
      <c r="AU9" s="53"/>
      <c r="AW9" s="96"/>
    </row>
    <row r="10" spans="1:59" s="94" customFormat="1" x14ac:dyDescent="0.15">
      <c r="A10" s="94" t="s">
        <v>1052</v>
      </c>
      <c r="C10" s="109">
        <v>0.31666666666666288</v>
      </c>
      <c r="D10" s="96">
        <v>1.5472779999999999</v>
      </c>
      <c r="E10" s="94">
        <v>2.0243420000000002E-3</v>
      </c>
      <c r="F10" s="94">
        <v>1.2775949999999999E-2</v>
      </c>
      <c r="G10" s="94">
        <v>1104344000</v>
      </c>
      <c r="H10" s="94">
        <v>7.9887230000000004E-2</v>
      </c>
      <c r="I10" s="94">
        <v>2235523</v>
      </c>
      <c r="J10" s="94">
        <v>8.5652130000000007E-2</v>
      </c>
      <c r="K10" s="90">
        <f t="shared" si="0"/>
        <v>713733407.95900929</v>
      </c>
      <c r="L10" s="91">
        <f t="shared" si="1"/>
        <v>103.99899861464024</v>
      </c>
      <c r="M10" s="92">
        <f t="shared" si="2"/>
        <v>9.5461799321764431</v>
      </c>
      <c r="N10" s="92">
        <f t="shared" si="3"/>
        <v>0.255519</v>
      </c>
      <c r="O10" s="92"/>
      <c r="P10" s="92"/>
      <c r="Q10" s="92"/>
      <c r="Y10" s="92"/>
      <c r="Z10" s="92"/>
      <c r="AA10" s="92"/>
      <c r="AB10" s="92"/>
      <c r="AC10" s="92"/>
      <c r="AD10" s="92"/>
      <c r="AE10" s="92"/>
      <c r="AF10" s="95"/>
      <c r="AG10" s="92"/>
      <c r="AN10" s="96"/>
      <c r="AW10" s="96"/>
    </row>
    <row r="11" spans="1:59" s="94" customFormat="1" x14ac:dyDescent="0.15">
      <c r="A11" s="94" t="s">
        <v>1053</v>
      </c>
      <c r="C11" s="109">
        <v>0.38333333333332931</v>
      </c>
      <c r="D11" s="96">
        <v>1.5503290000000001</v>
      </c>
      <c r="E11" s="94">
        <v>2.0237200000000001E-3</v>
      </c>
      <c r="F11" s="94">
        <v>1.498855E-2</v>
      </c>
      <c r="G11" s="94">
        <v>1099759000</v>
      </c>
      <c r="H11" s="94">
        <v>6.1117619999999998E-2</v>
      </c>
      <c r="I11" s="94">
        <v>2225789</v>
      </c>
      <c r="J11" s="94">
        <v>6.3835409999999995E-2</v>
      </c>
      <c r="K11" s="90">
        <f t="shared" si="0"/>
        <v>709371365.69076622</v>
      </c>
      <c r="L11" s="91">
        <f t="shared" si="1"/>
        <v>103.36339991244516</v>
      </c>
      <c r="M11" s="92">
        <f t="shared" si="2"/>
        <v>9.2359864352683871</v>
      </c>
      <c r="N11" s="92">
        <f t="shared" si="3"/>
        <v>0.29977100000000001</v>
      </c>
      <c r="O11" s="92"/>
      <c r="P11" s="92"/>
      <c r="Q11" s="92"/>
      <c r="Y11" s="92"/>
      <c r="Z11" s="92"/>
      <c r="AA11" s="92"/>
      <c r="AB11" s="92"/>
      <c r="AC11" s="92"/>
      <c r="AD11" s="92"/>
      <c r="AE11" s="92"/>
      <c r="AF11" s="95"/>
      <c r="AG11" s="92"/>
      <c r="AN11" s="96"/>
      <c r="AW11" s="96"/>
    </row>
    <row r="12" spans="1:59" s="104" customFormat="1" x14ac:dyDescent="0.15">
      <c r="A12" s="104" t="s">
        <v>1027</v>
      </c>
      <c r="C12" s="108">
        <v>0.44999999999999574</v>
      </c>
      <c r="D12" s="106">
        <v>1.5472779999999999</v>
      </c>
      <c r="E12" s="104">
        <v>2.0262660000000001E-3</v>
      </c>
      <c r="F12" s="104">
        <v>9.4804250000000007E-3</v>
      </c>
      <c r="G12" s="104">
        <v>1074910000</v>
      </c>
      <c r="H12" s="104">
        <v>6.4263299999999995E-2</v>
      </c>
      <c r="I12" s="104">
        <v>2177446</v>
      </c>
      <c r="J12" s="104">
        <v>6.6611260000000005E-2</v>
      </c>
      <c r="K12" s="101">
        <f t="shared" si="0"/>
        <v>694710323.54883873</v>
      </c>
      <c r="L12" s="102">
        <f t="shared" si="1"/>
        <v>101.22712089789319</v>
      </c>
      <c r="M12" s="103">
        <f t="shared" si="2"/>
        <v>10.505685218432147</v>
      </c>
      <c r="N12" s="103">
        <f t="shared" si="3"/>
        <v>0.18960850000000001</v>
      </c>
      <c r="O12" s="103"/>
      <c r="P12" s="103"/>
      <c r="Q12" s="103"/>
      <c r="Y12" s="103"/>
      <c r="Z12" s="103"/>
      <c r="AA12" s="103"/>
      <c r="AB12" s="103"/>
      <c r="AC12" s="103"/>
      <c r="AD12" s="103"/>
      <c r="AE12" s="103"/>
      <c r="AF12" s="105"/>
      <c r="AG12" s="103"/>
      <c r="AH12" s="100"/>
      <c r="AN12" s="120"/>
      <c r="AW12" s="106"/>
    </row>
    <row r="13" spans="1:59" s="94" customFormat="1" x14ac:dyDescent="0.15">
      <c r="A13" s="94" t="s">
        <v>1069</v>
      </c>
      <c r="C13" s="109">
        <v>0.5166666666666675</v>
      </c>
      <c r="D13" s="96">
        <v>1.547903</v>
      </c>
      <c r="E13" s="94">
        <v>2.020352E-3</v>
      </c>
      <c r="F13" s="94">
        <v>1.6783719999999999E-2</v>
      </c>
      <c r="G13" s="94">
        <v>1090263000</v>
      </c>
      <c r="H13" s="94">
        <v>6.8563170000000007E-2</v>
      </c>
      <c r="I13" s="94">
        <v>2202693</v>
      </c>
      <c r="J13" s="94">
        <v>7.8862920000000003E-2</v>
      </c>
      <c r="K13" s="90">
        <f t="shared" si="0"/>
        <v>704348399.09219122</v>
      </c>
      <c r="L13" s="91">
        <f t="shared" si="1"/>
        <v>102.6314970892042</v>
      </c>
      <c r="M13" s="92">
        <f t="shared" si="2"/>
        <v>7.5563534809495554</v>
      </c>
      <c r="N13" s="92">
        <f t="shared" si="3"/>
        <v>0.33567439999999998</v>
      </c>
      <c r="O13" s="92"/>
      <c r="P13" s="92"/>
      <c r="Q13" s="92"/>
      <c r="R13" s="96"/>
      <c r="S13" s="96"/>
      <c r="U13" s="97"/>
      <c r="V13" s="96"/>
      <c r="Y13" s="92"/>
      <c r="Z13" s="92"/>
      <c r="AA13" s="92"/>
      <c r="AB13" s="92"/>
      <c r="AC13" s="92"/>
      <c r="AD13" s="92"/>
      <c r="AE13" s="92"/>
      <c r="AF13" s="95"/>
      <c r="AG13" s="92"/>
      <c r="AI13" s="96"/>
      <c r="AJ13" s="96"/>
      <c r="AL13" s="97"/>
      <c r="AM13" s="123"/>
      <c r="AN13" s="96"/>
      <c r="AO13" s="96"/>
      <c r="AR13" s="53"/>
      <c r="AS13" s="53"/>
      <c r="AT13" s="53"/>
      <c r="AU13" s="53"/>
      <c r="AW13" s="96"/>
    </row>
    <row r="14" spans="1:59" s="94" customFormat="1" x14ac:dyDescent="0.15">
      <c r="A14" s="94" t="s">
        <v>1070</v>
      </c>
      <c r="C14" s="109">
        <v>0.56666666666666998</v>
      </c>
      <c r="D14" s="96">
        <v>1.544227</v>
      </c>
      <c r="E14" s="94">
        <v>2.020806E-3</v>
      </c>
      <c r="F14" s="94">
        <v>1.105161E-2</v>
      </c>
      <c r="G14" s="94">
        <v>1094608000</v>
      </c>
      <c r="H14" s="94">
        <v>7.7958280000000005E-2</v>
      </c>
      <c r="I14" s="94">
        <v>2211991</v>
      </c>
      <c r="J14" s="94">
        <v>7.9796309999999995E-2</v>
      </c>
      <c r="K14" s="90">
        <f t="shared" si="0"/>
        <v>708838791.18808305</v>
      </c>
      <c r="L14" s="91">
        <f t="shared" si="1"/>
        <v>103.28579780730462</v>
      </c>
      <c r="M14" s="92">
        <f t="shared" si="2"/>
        <v>7.7827648114901464</v>
      </c>
      <c r="N14" s="92">
        <f t="shared" si="3"/>
        <v>0.22103220000000001</v>
      </c>
      <c r="O14" s="92"/>
      <c r="P14" s="92"/>
      <c r="Q14" s="92"/>
      <c r="Y14" s="92"/>
      <c r="Z14" s="92"/>
      <c r="AA14" s="92"/>
      <c r="AB14" s="92"/>
      <c r="AC14" s="92"/>
      <c r="AD14" s="92"/>
      <c r="AE14" s="92"/>
      <c r="AF14" s="95"/>
      <c r="AG14" s="92"/>
      <c r="AN14" s="96"/>
      <c r="AW14" s="96"/>
    </row>
    <row r="15" spans="1:59" s="94" customFormat="1" x14ac:dyDescent="0.15">
      <c r="A15" s="94" t="s">
        <v>1071</v>
      </c>
      <c r="C15" s="109">
        <v>0.63333333333333641</v>
      </c>
      <c r="D15" s="96">
        <v>1.5448519999999999</v>
      </c>
      <c r="E15" s="94">
        <v>2.0209479999999998E-3</v>
      </c>
      <c r="F15" s="94">
        <v>1.312228E-2</v>
      </c>
      <c r="G15" s="94">
        <v>1090946000</v>
      </c>
      <c r="H15" s="94">
        <v>5.9376749999999999E-2</v>
      </c>
      <c r="I15" s="94">
        <v>2204526</v>
      </c>
      <c r="J15" s="94">
        <v>6.3201240000000006E-2</v>
      </c>
      <c r="K15" s="90">
        <f t="shared" si="0"/>
        <v>706181563.02351296</v>
      </c>
      <c r="L15" s="91">
        <f t="shared" si="1"/>
        <v>102.8986097268193</v>
      </c>
      <c r="M15" s="92">
        <f t="shared" si="2"/>
        <v>7.8535806902054111</v>
      </c>
      <c r="N15" s="92">
        <f t="shared" si="3"/>
        <v>0.2624456</v>
      </c>
      <c r="O15" s="92"/>
      <c r="P15" s="92"/>
      <c r="Q15" s="92"/>
      <c r="Y15" s="92"/>
      <c r="Z15" s="92"/>
      <c r="AA15" s="92"/>
      <c r="AB15" s="92"/>
      <c r="AC15" s="92"/>
      <c r="AD15" s="92"/>
      <c r="AE15" s="92"/>
      <c r="AF15" s="95"/>
      <c r="AG15" s="92"/>
      <c r="AN15" s="96"/>
      <c r="AW15" s="96"/>
    </row>
    <row r="16" spans="1:59" s="104" customFormat="1" x14ac:dyDescent="0.15">
      <c r="A16" s="104" t="s">
        <v>1028</v>
      </c>
      <c r="C16" s="108">
        <v>0.70000000000000284</v>
      </c>
      <c r="D16" s="106">
        <v>1.5405500000000001</v>
      </c>
      <c r="E16" s="104">
        <v>2.0267789999999998E-3</v>
      </c>
      <c r="F16" s="104">
        <v>1.2636680000000001E-2</v>
      </c>
      <c r="G16" s="104">
        <v>1069617000</v>
      </c>
      <c r="H16" s="104">
        <v>5.3155239999999999E-2</v>
      </c>
      <c r="I16" s="104">
        <v>2168202</v>
      </c>
      <c r="J16" s="104">
        <v>5.9726109999999999E-2</v>
      </c>
      <c r="K16" s="101">
        <f t="shared" si="0"/>
        <v>694308526.1757164</v>
      </c>
      <c r="L16" s="102">
        <f t="shared" si="1"/>
        <v>101.16857449389312</v>
      </c>
      <c r="M16" s="103">
        <f t="shared" si="2"/>
        <v>10.761520047875459</v>
      </c>
      <c r="N16" s="103">
        <f t="shared" si="3"/>
        <v>0.2527336</v>
      </c>
      <c r="O16" s="103"/>
      <c r="P16" s="103"/>
      <c r="Q16" s="103"/>
      <c r="Y16" s="103"/>
      <c r="Z16" s="103"/>
      <c r="AA16" s="103"/>
      <c r="AB16" s="103"/>
      <c r="AC16" s="103"/>
      <c r="AD16" s="103"/>
      <c r="AE16" s="103"/>
      <c r="AF16" s="105"/>
      <c r="AG16" s="103"/>
      <c r="AH16" s="100"/>
      <c r="AN16" s="120"/>
      <c r="AW16" s="106"/>
    </row>
    <row r="17" spans="1:49" s="94" customFormat="1" x14ac:dyDescent="0.15">
      <c r="A17" s="94" t="s">
        <v>1087</v>
      </c>
      <c r="C17" s="109">
        <v>0.76666666666666927</v>
      </c>
      <c r="D17" s="96">
        <v>1.5414099999999999</v>
      </c>
      <c r="E17" s="94">
        <v>2.0193020000000002E-3</v>
      </c>
      <c r="F17" s="94">
        <v>1.1915780000000001E-2</v>
      </c>
      <c r="G17" s="94">
        <v>1087686000</v>
      </c>
      <c r="H17" s="94">
        <v>5.8893960000000002E-2</v>
      </c>
      <c r="I17" s="94">
        <v>2196970</v>
      </c>
      <c r="J17" s="94">
        <v>5.4114509999999998E-2</v>
      </c>
      <c r="K17" s="90">
        <f t="shared" si="0"/>
        <v>705643534.16676939</v>
      </c>
      <c r="L17" s="91">
        <f t="shared" si="1"/>
        <v>102.82021286084225</v>
      </c>
      <c r="M17" s="92">
        <f t="shared" si="2"/>
        <v>7.0327149411531078</v>
      </c>
      <c r="N17" s="92">
        <f t="shared" si="3"/>
        <v>0.23831560000000002</v>
      </c>
      <c r="O17" s="92"/>
      <c r="P17" s="92"/>
      <c r="Q17" s="92"/>
      <c r="R17" s="96"/>
      <c r="S17" s="96"/>
      <c r="U17" s="97"/>
      <c r="V17" s="96"/>
      <c r="Y17" s="92"/>
      <c r="Z17" s="92"/>
      <c r="AA17" s="92"/>
      <c r="AB17" s="92"/>
      <c r="AC17" s="92"/>
      <c r="AD17" s="92"/>
      <c r="AE17" s="92"/>
      <c r="AF17" s="95"/>
      <c r="AG17" s="92"/>
      <c r="AI17" s="96"/>
      <c r="AJ17" s="96"/>
      <c r="AL17" s="97"/>
      <c r="AM17" s="123"/>
      <c r="AN17" s="96"/>
      <c r="AO17" s="96"/>
      <c r="AR17" s="53"/>
      <c r="AS17" s="53"/>
      <c r="AT17" s="53"/>
      <c r="AU17" s="53"/>
      <c r="AW17" s="96"/>
    </row>
    <row r="18" spans="1:49" s="94" customFormat="1" x14ac:dyDescent="0.15">
      <c r="A18" s="94" t="s">
        <v>1088</v>
      </c>
      <c r="C18" s="109">
        <v>0.8333333333333357</v>
      </c>
      <c r="D18" s="96">
        <v>1.5418800000000001</v>
      </c>
      <c r="E18" s="94">
        <v>2.0195149999999999E-3</v>
      </c>
      <c r="F18" s="94">
        <v>1.324999E-2</v>
      </c>
      <c r="G18" s="94">
        <v>1091674000</v>
      </c>
      <c r="H18" s="94">
        <v>6.4065520000000001E-2</v>
      </c>
      <c r="I18" s="94">
        <v>2205346</v>
      </c>
      <c r="J18" s="94">
        <v>5.83773E-2</v>
      </c>
      <c r="K18" s="90">
        <f t="shared" si="0"/>
        <v>708014890.91239262</v>
      </c>
      <c r="L18" s="91">
        <f t="shared" si="1"/>
        <v>103.16574625489775</v>
      </c>
      <c r="M18" s="92">
        <f t="shared" si="2"/>
        <v>7.1389387592260061</v>
      </c>
      <c r="N18" s="92">
        <f t="shared" si="3"/>
        <v>0.26499980000000001</v>
      </c>
      <c r="O18" s="92"/>
      <c r="P18" s="92"/>
      <c r="Q18" s="92"/>
      <c r="Y18" s="92"/>
      <c r="Z18" s="92"/>
      <c r="AA18" s="92"/>
      <c r="AB18" s="92"/>
      <c r="AC18" s="92"/>
      <c r="AD18" s="92"/>
      <c r="AE18" s="92"/>
      <c r="AF18" s="95"/>
      <c r="AG18" s="92"/>
      <c r="AN18" s="96"/>
      <c r="AW18" s="96"/>
    </row>
    <row r="19" spans="1:49" s="94" customFormat="1" x14ac:dyDescent="0.15">
      <c r="A19" s="94" t="s">
        <v>1089</v>
      </c>
      <c r="C19" s="109">
        <v>0.88333333333333286</v>
      </c>
      <c r="D19" s="96">
        <v>1.5397670000000001</v>
      </c>
      <c r="E19" s="94">
        <v>2.019687E-3</v>
      </c>
      <c r="F19" s="94">
        <v>1.5772020000000001E-2</v>
      </c>
      <c r="G19" s="94">
        <v>1082721000</v>
      </c>
      <c r="H19" s="94">
        <v>5.8731909999999998E-2</v>
      </c>
      <c r="I19" s="94">
        <v>2187289</v>
      </c>
      <c r="J19" s="94">
        <v>6.4307710000000004E-2</v>
      </c>
      <c r="K19" s="90">
        <f t="shared" si="0"/>
        <v>703171973.42195272</v>
      </c>
      <c r="L19" s="91">
        <f t="shared" si="1"/>
        <v>102.46007861518429</v>
      </c>
      <c r="M19" s="92">
        <f t="shared" si="2"/>
        <v>7.2247157390784427</v>
      </c>
      <c r="N19" s="92">
        <f t="shared" si="3"/>
        <v>0.31544040000000001</v>
      </c>
      <c r="O19" s="92"/>
      <c r="P19" s="92"/>
      <c r="Q19" s="92"/>
      <c r="Y19" s="92"/>
      <c r="Z19" s="92"/>
      <c r="AA19" s="92"/>
      <c r="AB19" s="92"/>
      <c r="AC19" s="92"/>
      <c r="AD19" s="92"/>
      <c r="AE19" s="92"/>
      <c r="AF19" s="95"/>
      <c r="AG19" s="92"/>
      <c r="AN19" s="96"/>
      <c r="AW19" s="96"/>
    </row>
    <row r="20" spans="1:49" s="104" customFormat="1" x14ac:dyDescent="0.15">
      <c r="A20" s="104" t="s">
        <v>1029</v>
      </c>
      <c r="C20" s="108">
        <v>0.94999999999999929</v>
      </c>
      <c r="D20" s="106">
        <v>1.5359339999999999</v>
      </c>
      <c r="E20" s="104">
        <v>2.0275319999999999E-3</v>
      </c>
      <c r="F20" s="104">
        <v>1.209035E-2</v>
      </c>
      <c r="G20" s="104">
        <v>1069403000</v>
      </c>
      <c r="H20" s="104">
        <v>5.4042890000000003E-2</v>
      </c>
      <c r="I20" s="104">
        <v>2166588</v>
      </c>
      <c r="J20" s="104">
        <v>6.190611E-2</v>
      </c>
      <c r="K20" s="101">
        <f t="shared" si="0"/>
        <v>696255828.70097291</v>
      </c>
      <c r="L20" s="102">
        <f t="shared" si="1"/>
        <v>101.4523184105546</v>
      </c>
      <c r="M20" s="103">
        <f t="shared" si="2"/>
        <v>11.137043686415275</v>
      </c>
      <c r="N20" s="103">
        <f t="shared" si="3"/>
        <v>0.24180699999999999</v>
      </c>
      <c r="O20" s="103"/>
      <c r="P20" s="103"/>
      <c r="Q20" s="103"/>
      <c r="Y20" s="103"/>
      <c r="Z20" s="103"/>
      <c r="AA20" s="103"/>
      <c r="AB20" s="103"/>
      <c r="AC20" s="103"/>
      <c r="AD20" s="103"/>
      <c r="AE20" s="103"/>
      <c r="AF20" s="105"/>
      <c r="AG20" s="103"/>
      <c r="AH20" s="100"/>
      <c r="AN20" s="120"/>
      <c r="AW20" s="106"/>
    </row>
    <row r="21" spans="1:49" s="94" customFormat="1" x14ac:dyDescent="0.15">
      <c r="A21" s="94" t="s">
        <v>1105</v>
      </c>
      <c r="C21" s="109">
        <v>1.0166666666666657</v>
      </c>
      <c r="D21" s="96">
        <v>1.5396890000000001</v>
      </c>
      <c r="E21" s="94">
        <v>2.0291250000000001E-3</v>
      </c>
      <c r="F21" s="94">
        <v>1.516788E-2</v>
      </c>
      <c r="G21" s="94">
        <v>1055678000</v>
      </c>
      <c r="H21" s="94">
        <v>7.5513410000000003E-2</v>
      </c>
      <c r="I21" s="94">
        <v>2142103</v>
      </c>
      <c r="J21" s="94">
        <v>7.9985319999999999E-2</v>
      </c>
      <c r="K21" s="90">
        <f t="shared" si="0"/>
        <v>685643659.20650208</v>
      </c>
      <c r="L21" s="91">
        <f t="shared" si="1"/>
        <v>99.906005756212394</v>
      </c>
      <c r="M21" s="92">
        <f t="shared" si="2"/>
        <v>11.931478156792419</v>
      </c>
      <c r="N21" s="92">
        <f t="shared" si="3"/>
        <v>0.30335760000000001</v>
      </c>
      <c r="O21" s="92"/>
      <c r="P21" s="92"/>
      <c r="Q21" s="92"/>
      <c r="R21" s="96"/>
      <c r="S21" s="96"/>
      <c r="U21" s="97"/>
      <c r="V21" s="96"/>
      <c r="Y21" s="92"/>
      <c r="Z21" s="92"/>
      <c r="AA21" s="92"/>
      <c r="AB21" s="92"/>
      <c r="AC21" s="92"/>
      <c r="AD21" s="92"/>
      <c r="AE21" s="92"/>
      <c r="AF21" s="95"/>
      <c r="AG21" s="92"/>
      <c r="AI21" s="96"/>
      <c r="AJ21" s="96"/>
      <c r="AL21" s="97"/>
      <c r="AM21" s="123"/>
      <c r="AN21" s="96"/>
      <c r="AO21" s="96"/>
      <c r="AR21" s="53"/>
      <c r="AS21" s="53"/>
      <c r="AT21" s="53"/>
      <c r="AU21" s="53"/>
      <c r="AW21" s="96"/>
    </row>
    <row r="22" spans="1:49" s="94" customFormat="1" x14ac:dyDescent="0.15">
      <c r="A22" s="94" t="s">
        <v>1106</v>
      </c>
      <c r="C22" s="109">
        <v>1.0833333333333321</v>
      </c>
      <c r="D22" s="96">
        <v>1.5408629999999999</v>
      </c>
      <c r="E22" s="94">
        <v>2.0300069999999999E-3</v>
      </c>
      <c r="F22" s="94">
        <v>1.295378E-2</v>
      </c>
      <c r="G22" s="94">
        <v>1050611000</v>
      </c>
      <c r="H22" s="94">
        <v>5.7144300000000002E-2</v>
      </c>
      <c r="I22" s="94">
        <v>2132733</v>
      </c>
      <c r="J22" s="94">
        <v>6.0587200000000001E-2</v>
      </c>
      <c r="K22" s="90">
        <f t="shared" si="0"/>
        <v>681832843.02368224</v>
      </c>
      <c r="L22" s="91">
        <f t="shared" si="1"/>
        <v>99.350726904895836</v>
      </c>
      <c r="M22" s="92">
        <f t="shared" si="2"/>
        <v>12.3713345302214</v>
      </c>
      <c r="N22" s="92">
        <f t="shared" si="3"/>
        <v>0.25907560000000002</v>
      </c>
      <c r="O22" s="92"/>
      <c r="P22" s="92"/>
      <c r="Q22" s="92"/>
      <c r="Y22" s="92"/>
      <c r="Z22" s="92"/>
      <c r="AA22" s="92"/>
      <c r="AB22" s="92"/>
      <c r="AC22" s="92"/>
      <c r="AD22" s="92"/>
      <c r="AE22" s="92"/>
      <c r="AF22" s="95"/>
      <c r="AG22" s="92"/>
      <c r="AN22" s="96"/>
      <c r="AW22" s="96"/>
    </row>
    <row r="23" spans="1:49" s="94" customFormat="1" x14ac:dyDescent="0.15">
      <c r="A23" s="94" t="s">
        <v>1107</v>
      </c>
      <c r="C23" s="109">
        <v>1.1499999999999986</v>
      </c>
      <c r="D23" s="96">
        <v>1.5360909999999999</v>
      </c>
      <c r="E23" s="94">
        <v>2.0291599999999999E-3</v>
      </c>
      <c r="F23" s="94">
        <v>1.301913E-2</v>
      </c>
      <c r="G23" s="94">
        <v>1052562000</v>
      </c>
      <c r="H23" s="94">
        <v>7.3120119999999997E-2</v>
      </c>
      <c r="I23" s="94">
        <v>2135008</v>
      </c>
      <c r="J23" s="94">
        <v>7.7040349999999994E-2</v>
      </c>
      <c r="K23" s="90">
        <f t="shared" si="0"/>
        <v>685221122.96732426</v>
      </c>
      <c r="L23" s="91">
        <f t="shared" si="1"/>
        <v>99.844437465779478</v>
      </c>
      <c r="M23" s="92">
        <f t="shared" si="2"/>
        <v>11.948932774785535</v>
      </c>
      <c r="N23" s="92">
        <f t="shared" si="3"/>
        <v>0.26038260000000002</v>
      </c>
      <c r="O23" s="92"/>
      <c r="P23" s="92"/>
      <c r="Q23" s="92"/>
      <c r="Y23" s="92"/>
      <c r="Z23" s="92"/>
      <c r="AA23" s="92"/>
      <c r="AB23" s="92"/>
      <c r="AC23" s="92"/>
      <c r="AD23" s="92"/>
      <c r="AE23" s="92"/>
      <c r="AF23" s="95"/>
      <c r="AG23" s="92"/>
      <c r="AN23" s="96"/>
      <c r="AW23" s="96"/>
    </row>
    <row r="24" spans="1:49" s="104" customFormat="1" x14ac:dyDescent="0.15">
      <c r="A24" s="104" t="s">
        <v>1030</v>
      </c>
      <c r="C24" s="108">
        <v>1.216666666666665</v>
      </c>
      <c r="D24" s="106">
        <v>1.533431</v>
      </c>
      <c r="E24" s="104">
        <v>2.0268949999999999E-3</v>
      </c>
      <c r="F24" s="104">
        <v>8.2278130000000005E-3</v>
      </c>
      <c r="G24" s="104">
        <v>1061489000</v>
      </c>
      <c r="H24" s="104">
        <v>7.0893040000000004E-2</v>
      </c>
      <c r="I24" s="104">
        <v>2151583</v>
      </c>
      <c r="J24" s="104">
        <v>7.2959789999999997E-2</v>
      </c>
      <c r="K24" s="101">
        <f t="shared" si="0"/>
        <v>692231342.65578306</v>
      </c>
      <c r="L24" s="102">
        <f t="shared" si="1"/>
        <v>100.86590545303982</v>
      </c>
      <c r="M24" s="103">
        <f t="shared" si="2"/>
        <v>10.81936963893874</v>
      </c>
      <c r="N24" s="103">
        <f t="shared" si="3"/>
        <v>0.16455626000000001</v>
      </c>
      <c r="O24" s="103"/>
      <c r="P24" s="103"/>
      <c r="Q24" s="103"/>
      <c r="Y24" s="103"/>
      <c r="Z24" s="103"/>
      <c r="AA24" s="103"/>
      <c r="AB24" s="103"/>
      <c r="AC24" s="103"/>
      <c r="AD24" s="103"/>
      <c r="AE24" s="103"/>
      <c r="AF24" s="105"/>
      <c r="AG24" s="103"/>
      <c r="AH24" s="100"/>
      <c r="AN24" s="120"/>
      <c r="AW24" s="106"/>
    </row>
    <row r="25" spans="1:49" s="94" customFormat="1" x14ac:dyDescent="0.15">
      <c r="A25" s="94" t="s">
        <v>1054</v>
      </c>
      <c r="C25" s="109">
        <v>1.2833333333333314</v>
      </c>
      <c r="D25" s="96">
        <v>1.5311619999999999</v>
      </c>
      <c r="E25" s="94">
        <v>2.0243240000000001E-3</v>
      </c>
      <c r="F25" s="94">
        <v>1.3964590000000001E-2</v>
      </c>
      <c r="G25" s="94">
        <v>1092894000</v>
      </c>
      <c r="H25" s="94">
        <v>5.890389E-2</v>
      </c>
      <c r="I25" s="94">
        <v>2212568</v>
      </c>
      <c r="J25" s="94">
        <v>6.6704970000000002E-2</v>
      </c>
      <c r="K25" s="90">
        <f t="shared" si="0"/>
        <v>713767713.67105508</v>
      </c>
      <c r="L25" s="91">
        <f t="shared" si="1"/>
        <v>104.00399734338089</v>
      </c>
      <c r="M25" s="92">
        <f t="shared" si="2"/>
        <v>9.5372032714941835</v>
      </c>
      <c r="N25" s="92">
        <f t="shared" si="3"/>
        <v>0.27929180000000003</v>
      </c>
      <c r="O25" s="92"/>
      <c r="P25" s="92"/>
      <c r="Q25" s="92"/>
      <c r="Y25" s="92"/>
      <c r="Z25" s="92"/>
      <c r="AA25" s="92"/>
      <c r="AB25" s="92"/>
      <c r="AC25" s="92"/>
      <c r="AD25" s="92"/>
      <c r="AE25" s="92"/>
      <c r="AF25" s="95"/>
      <c r="AG25" s="92"/>
      <c r="AN25" s="96"/>
      <c r="AW25" s="96"/>
    </row>
    <row r="26" spans="1:49" s="53" customFormat="1" x14ac:dyDescent="0.15">
      <c r="A26" s="53" t="s">
        <v>1055</v>
      </c>
      <c r="C26" s="110">
        <v>1.3333333333333339</v>
      </c>
      <c r="D26" s="93">
        <v>1.5302230000000001</v>
      </c>
      <c r="E26" s="53">
        <v>2.0245480000000001E-3</v>
      </c>
      <c r="F26" s="53">
        <v>1.1551469999999999E-2</v>
      </c>
      <c r="G26" s="53">
        <v>1090991000</v>
      </c>
      <c r="H26" s="53">
        <v>6.3560800000000001E-2</v>
      </c>
      <c r="I26" s="53">
        <v>2208828</v>
      </c>
      <c r="J26" s="53">
        <v>7.4101009999999995E-2</v>
      </c>
      <c r="K26" s="90">
        <f t="shared" si="0"/>
        <v>712962097.68118763</v>
      </c>
      <c r="L26" s="91">
        <f t="shared" si="1"/>
        <v>103.88661001741313</v>
      </c>
      <c r="M26" s="92">
        <f t="shared" si="2"/>
        <v>9.6489128266508057</v>
      </c>
      <c r="N26" s="92">
        <f t="shared" si="3"/>
        <v>0.2310294</v>
      </c>
      <c r="O26" s="92"/>
      <c r="P26" s="92"/>
      <c r="Q26" s="92"/>
      <c r="Y26" s="92"/>
      <c r="Z26" s="92"/>
      <c r="AA26" s="92"/>
      <c r="AB26" s="92"/>
      <c r="AC26" s="92"/>
      <c r="AD26" s="92"/>
      <c r="AE26" s="92"/>
      <c r="AF26" s="54"/>
      <c r="AG26" s="92"/>
      <c r="AN26" s="96"/>
      <c r="AW26" s="93"/>
    </row>
    <row r="27" spans="1:49" s="53" customFormat="1" x14ac:dyDescent="0.15">
      <c r="A27" s="53" t="s">
        <v>1056</v>
      </c>
      <c r="C27" s="110">
        <v>1.4000000000000004</v>
      </c>
      <c r="D27" s="93">
        <v>1.528815</v>
      </c>
      <c r="E27" s="53">
        <v>2.024133E-3</v>
      </c>
      <c r="F27" s="53">
        <v>7.3523659999999999E-3</v>
      </c>
      <c r="G27" s="53">
        <v>1090358000</v>
      </c>
      <c r="H27" s="53">
        <v>7.2535829999999996E-2</v>
      </c>
      <c r="I27" s="53">
        <v>2207062</v>
      </c>
      <c r="J27" s="53">
        <v>7.4317850000000005E-2</v>
      </c>
      <c r="K27" s="90">
        <f t="shared" si="0"/>
        <v>713204671.59205008</v>
      </c>
      <c r="L27" s="91">
        <f t="shared" si="1"/>
        <v>103.92195576911595</v>
      </c>
      <c r="M27" s="92">
        <f t="shared" si="2"/>
        <v>9.441950927588298</v>
      </c>
      <c r="N27" s="92">
        <f t="shared" si="3"/>
        <v>0.14704732000000001</v>
      </c>
      <c r="O27" s="92"/>
      <c r="P27" s="92"/>
      <c r="Q27" s="92"/>
      <c r="Y27" s="92"/>
      <c r="Z27" s="92"/>
      <c r="AA27" s="92"/>
      <c r="AB27" s="92"/>
      <c r="AC27" s="92"/>
      <c r="AD27" s="92"/>
      <c r="AE27" s="92"/>
      <c r="AF27" s="54"/>
      <c r="AG27" s="92"/>
      <c r="AN27" s="96"/>
      <c r="AW27" s="93"/>
    </row>
    <row r="28" spans="1:49" s="98" customFormat="1" x14ac:dyDescent="0.15">
      <c r="A28" s="98" t="s">
        <v>1031</v>
      </c>
      <c r="C28" s="107">
        <v>1.4666666666666668</v>
      </c>
      <c r="D28" s="100">
        <v>1.5295190000000001</v>
      </c>
      <c r="E28" s="98">
        <v>2.026828E-3</v>
      </c>
      <c r="F28" s="98">
        <v>1.213582E-2</v>
      </c>
      <c r="G28" s="98">
        <v>1059893000</v>
      </c>
      <c r="H28" s="98">
        <v>7.0255559999999995E-2</v>
      </c>
      <c r="I28" s="98">
        <v>2148221</v>
      </c>
      <c r="J28" s="98">
        <v>7.4676309999999996E-2</v>
      </c>
      <c r="K28" s="101">
        <f t="shared" si="0"/>
        <v>692958374.49551129</v>
      </c>
      <c r="L28" s="102">
        <f t="shared" si="1"/>
        <v>100.97184218298625</v>
      </c>
      <c r="M28" s="103">
        <f t="shared" si="2"/>
        <v>10.785956513066079</v>
      </c>
      <c r="N28" s="103">
        <f t="shared" si="3"/>
        <v>0.2427164</v>
      </c>
      <c r="O28" s="103"/>
      <c r="P28" s="103"/>
      <c r="Q28" s="103"/>
      <c r="Y28" s="103"/>
      <c r="Z28" s="103"/>
      <c r="AA28" s="103"/>
      <c r="AB28" s="103"/>
      <c r="AC28" s="103"/>
      <c r="AD28" s="103"/>
      <c r="AE28" s="103"/>
      <c r="AF28" s="99"/>
      <c r="AG28" s="103"/>
      <c r="AH28" s="100"/>
      <c r="AN28" s="120"/>
    </row>
    <row r="29" spans="1:49" s="53" customFormat="1" x14ac:dyDescent="0.15">
      <c r="A29" s="53" t="s">
        <v>1072</v>
      </c>
      <c r="C29" s="110">
        <v>1.5333333333333332</v>
      </c>
      <c r="D29" s="93">
        <v>1.5294410000000001</v>
      </c>
      <c r="E29" s="53">
        <v>2.0214260000000002E-3</v>
      </c>
      <c r="F29" s="53">
        <v>1.213506E-2</v>
      </c>
      <c r="G29" s="53">
        <v>1084187000</v>
      </c>
      <c r="H29" s="53">
        <v>7.1636000000000005E-2</v>
      </c>
      <c r="I29" s="53">
        <v>2192556</v>
      </c>
      <c r="J29" s="53">
        <v>6.6686499999999996E-2</v>
      </c>
      <c r="K29" s="90">
        <f t="shared" si="0"/>
        <v>708877949.52534938</v>
      </c>
      <c r="L29" s="91">
        <f t="shared" si="1"/>
        <v>103.29150361821064</v>
      </c>
      <c r="M29" s="92">
        <f t="shared" si="2"/>
        <v>8.0919609016558258</v>
      </c>
      <c r="N29" s="92">
        <f t="shared" si="3"/>
        <v>0.24270120000000001</v>
      </c>
      <c r="O29" s="92"/>
      <c r="P29" s="92"/>
      <c r="Q29" s="92"/>
      <c r="Y29" s="92"/>
      <c r="Z29" s="92"/>
      <c r="AA29" s="92"/>
      <c r="AB29" s="92"/>
      <c r="AC29" s="92"/>
      <c r="AD29" s="92"/>
      <c r="AE29" s="92"/>
      <c r="AF29" s="54"/>
      <c r="AG29" s="92"/>
      <c r="AN29" s="96"/>
    </row>
    <row r="30" spans="1:49" s="53" customFormat="1" x14ac:dyDescent="0.15">
      <c r="A30" s="53" t="s">
        <v>1073</v>
      </c>
      <c r="C30" s="110">
        <v>1.5999999999999996</v>
      </c>
      <c r="D30" s="93">
        <v>1.527563</v>
      </c>
      <c r="E30" s="53">
        <v>2.021152E-3</v>
      </c>
      <c r="F30" s="53">
        <v>1.3327439999999999E-2</v>
      </c>
      <c r="G30" s="53">
        <v>1081823000</v>
      </c>
      <c r="H30" s="53">
        <v>6.2889890000000004E-2</v>
      </c>
      <c r="I30" s="53">
        <v>2185579</v>
      </c>
      <c r="J30" s="53">
        <v>7.6660679999999995E-2</v>
      </c>
      <c r="K30" s="90">
        <f t="shared" si="0"/>
        <v>708201887.58172333</v>
      </c>
      <c r="L30" s="91">
        <f t="shared" si="1"/>
        <v>103.19299377636418</v>
      </c>
      <c r="M30" s="92">
        <f t="shared" si="2"/>
        <v>7.9553161779373962</v>
      </c>
      <c r="N30" s="92">
        <f t="shared" si="3"/>
        <v>0.26654879999999997</v>
      </c>
      <c r="O30" s="92"/>
      <c r="P30" s="92"/>
      <c r="Q30" s="92"/>
      <c r="Y30" s="92"/>
      <c r="Z30" s="92"/>
      <c r="AA30" s="92"/>
      <c r="AB30" s="92"/>
      <c r="AC30" s="92"/>
      <c r="AD30" s="92"/>
      <c r="AE30" s="92"/>
      <c r="AF30" s="54"/>
      <c r="AG30" s="92"/>
      <c r="AN30" s="96"/>
    </row>
    <row r="31" spans="1:49" s="53" customFormat="1" x14ac:dyDescent="0.15">
      <c r="A31" s="53" t="s">
        <v>1074</v>
      </c>
      <c r="C31" s="110">
        <v>1.6500000000000021</v>
      </c>
      <c r="D31" s="93">
        <v>1.5260770000000001</v>
      </c>
      <c r="E31" s="53">
        <v>2.020427E-3</v>
      </c>
      <c r="F31" s="53">
        <v>1.6377969999999999E-2</v>
      </c>
      <c r="G31" s="53">
        <v>1081139000</v>
      </c>
      <c r="H31" s="53">
        <v>4.9799719999999999E-2</v>
      </c>
      <c r="I31" s="53">
        <v>2184073</v>
      </c>
      <c r="J31" s="53">
        <v>5.5375720000000003E-2</v>
      </c>
      <c r="K31" s="90">
        <f t="shared" ref="K31:K37" si="4">G31/D31</f>
        <v>708443283.00603437</v>
      </c>
      <c r="L31" s="91">
        <f t="shared" si="1"/>
        <v>103.22816780929938</v>
      </c>
      <c r="M31" s="92">
        <f t="shared" ref="M31:M37" si="5">((E31-0.0020052)/0.0020052)*1000</f>
        <v>7.5937562337921589</v>
      </c>
      <c r="N31" s="92">
        <f t="shared" ref="N31:N37" si="6">20*F31</f>
        <v>0.32755939999999995</v>
      </c>
      <c r="O31" s="92"/>
      <c r="P31" s="92"/>
      <c r="Q31" s="92"/>
      <c r="Y31" s="92"/>
      <c r="Z31" s="92"/>
      <c r="AA31" s="92"/>
      <c r="AB31" s="92"/>
      <c r="AC31" s="92"/>
      <c r="AD31" s="92"/>
      <c r="AE31" s="92"/>
      <c r="AF31" s="54"/>
      <c r="AG31" s="92"/>
      <c r="AN31" s="96"/>
    </row>
    <row r="32" spans="1:49" s="98" customFormat="1" x14ac:dyDescent="0.15">
      <c r="A32" s="98" t="s">
        <v>1032</v>
      </c>
      <c r="C32" s="107">
        <v>1.7166666666666686</v>
      </c>
      <c r="D32" s="100">
        <v>1.523965</v>
      </c>
      <c r="E32" s="98">
        <v>2.0275219999999999E-3</v>
      </c>
      <c r="F32" s="98">
        <v>1.228195E-2</v>
      </c>
      <c r="G32" s="98">
        <v>1054419000</v>
      </c>
      <c r="H32" s="98">
        <v>8.8334590000000004E-2</v>
      </c>
      <c r="I32" s="98">
        <v>2138410</v>
      </c>
      <c r="J32" s="98">
        <v>9.2114440000000006E-2</v>
      </c>
      <c r="K32" s="101">
        <f t="shared" si="4"/>
        <v>691891874.15721488</v>
      </c>
      <c r="L32" s="102">
        <f t="shared" si="1"/>
        <v>100.81644106827288</v>
      </c>
      <c r="M32" s="103">
        <f t="shared" si="5"/>
        <v>11.132056652702955</v>
      </c>
      <c r="N32" s="103">
        <f t="shared" si="6"/>
        <v>0.245639</v>
      </c>
      <c r="O32" s="103"/>
      <c r="P32" s="103"/>
      <c r="Q32" s="103"/>
      <c r="Y32" s="103"/>
      <c r="Z32" s="103"/>
      <c r="AA32" s="103"/>
      <c r="AB32" s="103"/>
      <c r="AC32" s="103"/>
      <c r="AD32" s="103"/>
      <c r="AE32" s="103"/>
      <c r="AF32" s="99"/>
      <c r="AG32" s="103"/>
      <c r="AH32" s="100"/>
      <c r="AN32" s="120"/>
    </row>
    <row r="33" spans="1:40" s="53" customFormat="1" x14ac:dyDescent="0.15">
      <c r="A33" s="53" t="s">
        <v>1090</v>
      </c>
      <c r="C33" s="110">
        <v>1.783333333333335</v>
      </c>
      <c r="D33" s="93">
        <v>1.5245900000000001</v>
      </c>
      <c r="E33" s="53">
        <v>2.0186470000000001E-3</v>
      </c>
      <c r="F33" s="53">
        <v>1.215339E-2</v>
      </c>
      <c r="G33" s="53">
        <v>1075944000</v>
      </c>
      <c r="H33" s="53">
        <v>5.3293489999999999E-2</v>
      </c>
      <c r="I33" s="53">
        <v>2171646</v>
      </c>
      <c r="J33" s="53">
        <v>5.6593200000000003E-2</v>
      </c>
      <c r="K33" s="90">
        <f t="shared" si="4"/>
        <v>705726785.56201994</v>
      </c>
      <c r="L33" s="91">
        <f t="shared" si="1"/>
        <v>102.83234352705848</v>
      </c>
      <c r="M33" s="92">
        <f t="shared" si="5"/>
        <v>6.7060642329943141</v>
      </c>
      <c r="N33" s="92">
        <f t="shared" si="6"/>
        <v>0.2430678</v>
      </c>
      <c r="O33" s="92"/>
      <c r="P33" s="92"/>
      <c r="Q33" s="92"/>
      <c r="Y33" s="92"/>
      <c r="Z33" s="92"/>
      <c r="AA33" s="92"/>
      <c r="AB33" s="92"/>
      <c r="AC33" s="92"/>
      <c r="AD33" s="92"/>
      <c r="AE33" s="92"/>
      <c r="AF33" s="54"/>
      <c r="AG33" s="92"/>
      <c r="AN33" s="96"/>
    </row>
    <row r="34" spans="1:40" s="53" customFormat="1" x14ac:dyDescent="0.15">
      <c r="A34" s="53" t="s">
        <v>1091</v>
      </c>
      <c r="C34" s="110">
        <v>1.8500000000000014</v>
      </c>
      <c r="D34" s="93">
        <v>1.5205220000000002</v>
      </c>
      <c r="E34" s="53">
        <v>2.019266E-3</v>
      </c>
      <c r="F34" s="53">
        <v>9.6832289999999998E-3</v>
      </c>
      <c r="G34" s="53">
        <v>1071238000</v>
      </c>
      <c r="H34" s="53">
        <v>7.3315560000000002E-2</v>
      </c>
      <c r="I34" s="53">
        <v>2162958</v>
      </c>
      <c r="J34" s="53">
        <v>7.6282929999999999E-2</v>
      </c>
      <c r="K34" s="90">
        <f t="shared" si="4"/>
        <v>704519895.14127374</v>
      </c>
      <c r="L34" s="91">
        <f t="shared" si="1"/>
        <v>102.65648599566713</v>
      </c>
      <c r="M34" s="92">
        <f t="shared" si="5"/>
        <v>7.0147616197885894</v>
      </c>
      <c r="N34" s="92">
        <f t="shared" si="6"/>
        <v>0.19366458</v>
      </c>
      <c r="O34" s="92"/>
      <c r="P34" s="92"/>
      <c r="Q34" s="92"/>
      <c r="Y34" s="92"/>
      <c r="Z34" s="92"/>
      <c r="AA34" s="92"/>
      <c r="AB34" s="92"/>
      <c r="AC34" s="92"/>
      <c r="AD34" s="92"/>
      <c r="AE34" s="92"/>
      <c r="AF34" s="54"/>
      <c r="AG34" s="92"/>
      <c r="AN34" s="96"/>
    </row>
    <row r="35" spans="1:40" s="53" customFormat="1" x14ac:dyDescent="0.15">
      <c r="A35" s="53" t="s">
        <v>1092</v>
      </c>
      <c r="C35" s="110">
        <v>1.9166666666666679</v>
      </c>
      <c r="D35" s="93">
        <v>1.518176</v>
      </c>
      <c r="E35" s="53">
        <v>2.0192119999999998E-3</v>
      </c>
      <c r="F35" s="53">
        <v>1.550555E-2</v>
      </c>
      <c r="G35" s="53">
        <v>1071994000</v>
      </c>
      <c r="H35" s="53">
        <v>8.1070420000000004E-2</v>
      </c>
      <c r="I35" s="53">
        <v>2165432</v>
      </c>
      <c r="J35" s="53">
        <v>7.1548329999999993E-2</v>
      </c>
      <c r="K35" s="90">
        <f t="shared" si="4"/>
        <v>706106538.37236261</v>
      </c>
      <c r="L35" s="91">
        <f t="shared" si="1"/>
        <v>102.88767778990274</v>
      </c>
      <c r="M35" s="92">
        <f t="shared" si="5"/>
        <v>6.9878316377418104</v>
      </c>
      <c r="N35" s="92">
        <f t="shared" si="6"/>
        <v>0.31011100000000003</v>
      </c>
      <c r="O35" s="92"/>
      <c r="P35" s="92"/>
      <c r="Q35" s="92"/>
      <c r="Y35" s="92"/>
      <c r="Z35" s="92"/>
      <c r="AA35" s="92"/>
      <c r="AB35" s="92"/>
      <c r="AC35" s="92"/>
      <c r="AD35" s="92"/>
      <c r="AE35" s="92"/>
      <c r="AF35" s="54"/>
      <c r="AG35" s="92"/>
      <c r="AN35" s="96"/>
    </row>
    <row r="36" spans="1:40" s="98" customFormat="1" x14ac:dyDescent="0.15">
      <c r="A36" s="98" t="s">
        <v>1033</v>
      </c>
      <c r="C36" s="107">
        <v>1.9833333333333343</v>
      </c>
      <c r="D36" s="100">
        <v>1.517628</v>
      </c>
      <c r="E36" s="98">
        <v>2.0270539999999999E-3</v>
      </c>
      <c r="F36" s="98">
        <v>1.2299539999999999E-2</v>
      </c>
      <c r="G36" s="98">
        <v>1046430000</v>
      </c>
      <c r="H36" s="98">
        <v>6.4446790000000004E-2</v>
      </c>
      <c r="I36" s="98">
        <v>2120276</v>
      </c>
      <c r="J36" s="98">
        <v>7.2501209999999996E-2</v>
      </c>
      <c r="K36" s="101">
        <f t="shared" si="4"/>
        <v>689516798.58305204</v>
      </c>
      <c r="L36" s="102">
        <f t="shared" si="1"/>
        <v>100.47036579900201</v>
      </c>
      <c r="M36" s="103">
        <f t="shared" si="5"/>
        <v>10.898663474965078</v>
      </c>
      <c r="N36" s="103">
        <f t="shared" si="6"/>
        <v>0.24599079999999998</v>
      </c>
      <c r="O36" s="103"/>
      <c r="P36" s="103"/>
      <c r="Q36" s="103"/>
      <c r="Y36" s="103"/>
      <c r="Z36" s="103"/>
      <c r="AA36" s="103"/>
      <c r="AB36" s="103"/>
      <c r="AC36" s="103"/>
      <c r="AD36" s="103"/>
      <c r="AE36" s="103"/>
      <c r="AF36" s="99"/>
      <c r="AG36" s="103"/>
      <c r="AH36" s="100"/>
      <c r="AN36" s="120"/>
    </row>
    <row r="37" spans="1:40" s="53" customFormat="1" x14ac:dyDescent="0.15">
      <c r="A37" s="53" t="s">
        <v>1108</v>
      </c>
      <c r="C37" s="110">
        <v>2.0333333333333314</v>
      </c>
      <c r="D37" s="93">
        <v>1.517315</v>
      </c>
      <c r="E37" s="53">
        <v>2.0293799999999999E-3</v>
      </c>
      <c r="F37" s="53">
        <v>1.049451E-2</v>
      </c>
      <c r="G37" s="53">
        <v>1040579000</v>
      </c>
      <c r="H37" s="53">
        <v>5.5192690000000003E-2</v>
      </c>
      <c r="I37" s="53">
        <v>2111870</v>
      </c>
      <c r="J37" s="53">
        <v>5.819792E-2</v>
      </c>
      <c r="K37" s="90">
        <f t="shared" si="4"/>
        <v>685802882.06469989</v>
      </c>
      <c r="L37" s="91">
        <f t="shared" si="1"/>
        <v>99.929206320490977</v>
      </c>
      <c r="M37" s="92">
        <f t="shared" si="5"/>
        <v>12.058647516457187</v>
      </c>
      <c r="N37" s="92">
        <f t="shared" si="6"/>
        <v>0.2098902</v>
      </c>
      <c r="O37" s="92"/>
      <c r="P37" s="92"/>
      <c r="Q37" s="92"/>
      <c r="Y37" s="92"/>
      <c r="Z37" s="92"/>
      <c r="AA37" s="92"/>
      <c r="AB37" s="92"/>
      <c r="AC37" s="92"/>
      <c r="AD37" s="92"/>
      <c r="AE37" s="92"/>
      <c r="AF37" s="54"/>
      <c r="AG37" s="92"/>
      <c r="AN37" s="96"/>
    </row>
    <row r="38" spans="1:40" s="53" customFormat="1" x14ac:dyDescent="0.15">
      <c r="A38" s="53" t="s">
        <v>1109</v>
      </c>
      <c r="C38" s="110">
        <v>2.0999999999999979</v>
      </c>
      <c r="D38" s="93">
        <v>1.5142639999999998</v>
      </c>
      <c r="E38" s="53">
        <v>2.0295909999999999E-3</v>
      </c>
      <c r="F38" s="53">
        <v>1.1567630000000001E-2</v>
      </c>
      <c r="G38" s="53">
        <v>1041854000</v>
      </c>
      <c r="H38" s="53">
        <v>7.3463420000000001E-2</v>
      </c>
      <c r="I38" s="53">
        <v>2114553</v>
      </c>
      <c r="J38" s="53">
        <v>7.5467080000000006E-2</v>
      </c>
      <c r="K38" s="90">
        <f t="shared" ref="K38:K59" si="7">G38/D38</f>
        <v>688026658.49548042</v>
      </c>
      <c r="L38" s="91">
        <f t="shared" si="1"/>
        <v>100.25323560000217</v>
      </c>
      <c r="M38" s="92">
        <f t="shared" ref="M38:M59" si="8">((E38-0.0020052)/0.0020052)*1000</f>
        <v>12.163873927787707</v>
      </c>
      <c r="N38" s="92">
        <f t="shared" ref="N38:N59" si="9">20*F38</f>
        <v>0.23135260000000002</v>
      </c>
      <c r="O38" s="92"/>
      <c r="P38" s="92"/>
      <c r="Q38" s="92"/>
      <c r="Y38" s="92"/>
      <c r="Z38" s="92"/>
      <c r="AA38" s="92"/>
      <c r="AB38" s="92"/>
      <c r="AC38" s="92"/>
      <c r="AD38" s="92"/>
      <c r="AE38" s="92"/>
      <c r="AF38" s="54"/>
      <c r="AG38" s="92"/>
      <c r="AN38" s="96"/>
    </row>
    <row r="39" spans="1:40" s="53" customFormat="1" x14ac:dyDescent="0.15">
      <c r="A39" s="53" t="s">
        <v>1110</v>
      </c>
      <c r="C39" s="110">
        <v>2.1666666666666643</v>
      </c>
      <c r="D39" s="93">
        <v>1.5145770000000001</v>
      </c>
      <c r="E39" s="53">
        <v>2.0292190000000001E-3</v>
      </c>
      <c r="F39" s="53">
        <v>1.365472E-2</v>
      </c>
      <c r="G39" s="53">
        <v>1037660000</v>
      </c>
      <c r="H39" s="53">
        <v>5.5568630000000001E-2</v>
      </c>
      <c r="I39" s="53">
        <v>2105475</v>
      </c>
      <c r="J39" s="53">
        <v>7.0701819999999999E-2</v>
      </c>
      <c r="K39" s="90">
        <f t="shared" si="7"/>
        <v>685115382.05056596</v>
      </c>
      <c r="L39" s="91">
        <f t="shared" si="1"/>
        <v>99.829029822907756</v>
      </c>
      <c r="M39" s="92">
        <f t="shared" si="8"/>
        <v>11.978356273688473</v>
      </c>
      <c r="N39" s="92">
        <f t="shared" si="9"/>
        <v>0.27309440000000001</v>
      </c>
      <c r="O39" s="92"/>
      <c r="P39" s="92"/>
      <c r="Q39" s="92"/>
      <c r="Y39" s="92"/>
      <c r="Z39" s="92"/>
      <c r="AA39" s="92"/>
      <c r="AB39" s="92"/>
      <c r="AC39" s="92"/>
      <c r="AD39" s="92"/>
      <c r="AE39" s="92"/>
      <c r="AF39" s="54"/>
      <c r="AG39" s="92"/>
      <c r="AN39" s="96"/>
    </row>
    <row r="40" spans="1:40" s="98" customFormat="1" x14ac:dyDescent="0.15">
      <c r="A40" s="98" t="s">
        <v>1034</v>
      </c>
      <c r="C40" s="107">
        <v>2.2333333333333307</v>
      </c>
      <c r="D40" s="100">
        <v>1.5102740000000001</v>
      </c>
      <c r="E40" s="98">
        <v>2.027222E-3</v>
      </c>
      <c r="F40" s="98">
        <v>1.101127E-2</v>
      </c>
      <c r="G40" s="98">
        <v>1037331000</v>
      </c>
      <c r="H40" s="98">
        <v>5.5178449999999997E-2</v>
      </c>
      <c r="I40" s="98">
        <v>2103060</v>
      </c>
      <c r="J40" s="98">
        <v>5.7244589999999998E-2</v>
      </c>
      <c r="K40" s="101">
        <f t="shared" si="7"/>
        <v>686849538.56055248</v>
      </c>
      <c r="L40" s="102">
        <f t="shared" si="1"/>
        <v>100.08171596379528</v>
      </c>
      <c r="M40" s="103">
        <f t="shared" si="8"/>
        <v>10.982445641332543</v>
      </c>
      <c r="N40" s="103">
        <f t="shared" si="9"/>
        <v>0.22022540000000002</v>
      </c>
      <c r="O40" s="103"/>
      <c r="P40" s="103"/>
      <c r="Q40" s="103"/>
      <c r="Y40" s="103"/>
      <c r="Z40" s="103"/>
      <c r="AA40" s="103"/>
      <c r="AB40" s="103"/>
      <c r="AC40" s="103"/>
      <c r="AD40" s="103"/>
      <c r="AE40" s="103"/>
      <c r="AF40" s="99"/>
      <c r="AG40" s="103"/>
      <c r="AH40" s="100"/>
      <c r="AN40" s="120"/>
    </row>
    <row r="41" spans="1:40" s="53" customFormat="1" x14ac:dyDescent="0.15">
      <c r="A41" s="53" t="s">
        <v>1057</v>
      </c>
      <c r="C41" s="110">
        <v>2.2999999999999972</v>
      </c>
      <c r="D41" s="93">
        <v>1.5095700000000001</v>
      </c>
      <c r="E41" s="53">
        <v>2.0247870000000001E-3</v>
      </c>
      <c r="F41" s="53">
        <v>1.0665630000000001E-2</v>
      </c>
      <c r="G41" s="53">
        <v>1076562000</v>
      </c>
      <c r="H41" s="53">
        <v>7.6787560000000005E-2</v>
      </c>
      <c r="I41" s="53">
        <v>2179682</v>
      </c>
      <c r="J41" s="53">
        <v>7.7882610000000005E-2</v>
      </c>
      <c r="K41" s="90">
        <f t="shared" si="7"/>
        <v>713158051.63059676</v>
      </c>
      <c r="L41" s="91">
        <f t="shared" si="1"/>
        <v>103.91516271550162</v>
      </c>
      <c r="M41" s="92">
        <f t="shared" si="8"/>
        <v>9.7681029323759052</v>
      </c>
      <c r="N41" s="92">
        <f t="shared" si="9"/>
        <v>0.21331260000000002</v>
      </c>
      <c r="O41" s="92"/>
      <c r="P41" s="92"/>
      <c r="Q41" s="92"/>
      <c r="Y41" s="92"/>
      <c r="Z41" s="92"/>
      <c r="AA41" s="92"/>
      <c r="AB41" s="92"/>
      <c r="AC41" s="92"/>
      <c r="AD41" s="92"/>
      <c r="AE41" s="92"/>
      <c r="AF41" s="54"/>
      <c r="AG41" s="92"/>
      <c r="AN41" s="96"/>
    </row>
    <row r="42" spans="1:40" s="53" customFormat="1" x14ac:dyDescent="0.15">
      <c r="A42" s="53" t="s">
        <v>1058</v>
      </c>
      <c r="C42" s="110">
        <v>2.3666666666666636</v>
      </c>
      <c r="D42" s="93">
        <v>1.5089440000000001</v>
      </c>
      <c r="E42" s="53">
        <v>2.0247709999999999E-3</v>
      </c>
      <c r="F42" s="53">
        <v>1.2855439999999999E-2</v>
      </c>
      <c r="G42" s="53">
        <v>1078693000</v>
      </c>
      <c r="H42" s="53">
        <v>5.5501929999999998E-2</v>
      </c>
      <c r="I42" s="53">
        <v>2183519</v>
      </c>
      <c r="J42" s="53">
        <v>7.5947689999999998E-2</v>
      </c>
      <c r="K42" s="90">
        <f t="shared" si="7"/>
        <v>714866158.05490458</v>
      </c>
      <c r="L42" s="91">
        <f t="shared" si="1"/>
        <v>104.16405306541986</v>
      </c>
      <c r="M42" s="92">
        <f t="shared" si="8"/>
        <v>9.7601236784360221</v>
      </c>
      <c r="N42" s="92">
        <f t="shared" si="9"/>
        <v>0.25710879999999997</v>
      </c>
      <c r="O42" s="92"/>
      <c r="P42" s="92"/>
      <c r="Q42" s="92"/>
      <c r="Y42" s="92"/>
      <c r="Z42" s="92"/>
      <c r="AA42" s="92"/>
      <c r="AB42" s="92"/>
      <c r="AC42" s="92"/>
      <c r="AD42" s="92"/>
      <c r="AE42" s="92"/>
      <c r="AF42" s="54"/>
      <c r="AG42" s="92"/>
      <c r="AN42" s="96"/>
    </row>
    <row r="43" spans="1:40" s="53" customFormat="1" x14ac:dyDescent="0.15">
      <c r="A43" s="53" t="s">
        <v>1059</v>
      </c>
      <c r="C43" s="110">
        <v>2.4166666666666661</v>
      </c>
      <c r="D43" s="93">
        <v>1.5089440000000001</v>
      </c>
      <c r="E43" s="53">
        <v>2.0233500000000001E-3</v>
      </c>
      <c r="F43" s="53">
        <v>1.439203E-2</v>
      </c>
      <c r="G43" s="53">
        <v>1074810000</v>
      </c>
      <c r="H43" s="53">
        <v>6.5301999999999999E-2</v>
      </c>
      <c r="I43" s="53">
        <v>2174882</v>
      </c>
      <c r="J43" s="53">
        <v>6.7246619999999993E-2</v>
      </c>
      <c r="K43" s="90">
        <f t="shared" si="7"/>
        <v>712292835.25432348</v>
      </c>
      <c r="L43" s="91">
        <f t="shared" si="1"/>
        <v>103.78909094176369</v>
      </c>
      <c r="M43" s="92">
        <f t="shared" si="8"/>
        <v>9.0514661879115295</v>
      </c>
      <c r="N43" s="92">
        <f t="shared" si="9"/>
        <v>0.2878406</v>
      </c>
      <c r="O43" s="92"/>
      <c r="P43" s="92"/>
      <c r="Q43" s="92"/>
      <c r="Y43" s="92"/>
      <c r="Z43" s="92"/>
      <c r="AA43" s="92"/>
      <c r="AB43" s="92"/>
      <c r="AC43" s="92"/>
      <c r="AD43" s="92"/>
      <c r="AE43" s="92"/>
      <c r="AF43" s="54"/>
      <c r="AG43" s="92"/>
      <c r="AN43" s="96"/>
    </row>
    <row r="44" spans="1:40" s="98" customFormat="1" x14ac:dyDescent="0.15">
      <c r="A44" s="98" t="s">
        <v>1035</v>
      </c>
      <c r="C44" s="107">
        <v>2.4833333333333325</v>
      </c>
      <c r="D44" s="100">
        <v>1.5062060000000002</v>
      </c>
      <c r="E44" s="98">
        <v>2.027376E-3</v>
      </c>
      <c r="F44" s="98">
        <v>1.2129890000000001E-2</v>
      </c>
      <c r="G44" s="98">
        <v>1034994000</v>
      </c>
      <c r="H44" s="98">
        <v>7.3682600000000001E-2</v>
      </c>
      <c r="I44" s="98">
        <v>2099175</v>
      </c>
      <c r="J44" s="98">
        <v>7.1141960000000004E-2</v>
      </c>
      <c r="K44" s="101">
        <f t="shared" si="7"/>
        <v>687153018.90976393</v>
      </c>
      <c r="L44" s="102">
        <f t="shared" si="1"/>
        <v>100.12593646975066</v>
      </c>
      <c r="M44" s="103">
        <f t="shared" si="8"/>
        <v>11.05924596050272</v>
      </c>
      <c r="N44" s="103">
        <f t="shared" si="9"/>
        <v>0.24259780000000003</v>
      </c>
      <c r="O44" s="103"/>
      <c r="P44" s="103"/>
      <c r="Q44" s="103"/>
      <c r="Y44" s="103"/>
      <c r="Z44" s="103"/>
      <c r="AA44" s="103"/>
      <c r="AB44" s="103"/>
      <c r="AC44" s="103"/>
      <c r="AD44" s="103"/>
      <c r="AE44" s="103"/>
      <c r="AF44" s="99"/>
      <c r="AG44" s="103"/>
      <c r="AH44" s="100"/>
      <c r="AN44" s="120"/>
    </row>
    <row r="45" spans="1:40" s="53" customFormat="1" x14ac:dyDescent="0.15">
      <c r="A45" s="53" t="s">
        <v>1075</v>
      </c>
      <c r="C45" s="110">
        <v>2.5499999999999989</v>
      </c>
      <c r="D45" s="93">
        <v>1.506284</v>
      </c>
      <c r="E45" s="53">
        <v>2.0207300000000001E-3</v>
      </c>
      <c r="F45" s="53">
        <v>1.491607E-2</v>
      </c>
      <c r="G45" s="53">
        <v>1061576000</v>
      </c>
      <c r="H45" s="53">
        <v>5.2287100000000003E-2</v>
      </c>
      <c r="I45" s="53">
        <v>2145618</v>
      </c>
      <c r="J45" s="53">
        <v>5.4797289999999998E-2</v>
      </c>
      <c r="K45" s="90">
        <f t="shared" si="7"/>
        <v>704764838.50323045</v>
      </c>
      <c r="L45" s="91">
        <f t="shared" si="1"/>
        <v>102.69217700308914</v>
      </c>
      <c r="M45" s="92">
        <f t="shared" si="8"/>
        <v>7.7448633552763537</v>
      </c>
      <c r="N45" s="92">
        <f t="shared" si="9"/>
        <v>0.29832140000000001</v>
      </c>
      <c r="O45" s="92"/>
      <c r="P45" s="92"/>
      <c r="Q45" s="92"/>
      <c r="Y45" s="92"/>
      <c r="Z45" s="92"/>
      <c r="AA45" s="92"/>
      <c r="AB45" s="92"/>
      <c r="AC45" s="92"/>
      <c r="AD45" s="92"/>
      <c r="AE45" s="92"/>
      <c r="AF45" s="54"/>
      <c r="AG45" s="92"/>
      <c r="AN45" s="96"/>
    </row>
    <row r="46" spans="1:40" s="53" customFormat="1" x14ac:dyDescent="0.15">
      <c r="A46" s="53" t="s">
        <v>1076</v>
      </c>
      <c r="C46" s="110">
        <v>2.6166666666666654</v>
      </c>
      <c r="D46" s="93">
        <v>1.503077</v>
      </c>
      <c r="E46" s="53">
        <v>2.0208140000000001E-3</v>
      </c>
      <c r="F46" s="53">
        <v>1.5245649999999999E-2</v>
      </c>
      <c r="G46" s="53">
        <v>1064261000</v>
      </c>
      <c r="H46" s="53">
        <v>5.4085559999999998E-2</v>
      </c>
      <c r="I46" s="53">
        <v>2150390</v>
      </c>
      <c r="J46" s="53">
        <v>5.6381069999999998E-2</v>
      </c>
      <c r="K46" s="90">
        <f t="shared" si="7"/>
        <v>708054876.76280057</v>
      </c>
      <c r="L46" s="91">
        <f t="shared" si="1"/>
        <v>103.17157264379145</v>
      </c>
      <c r="M46" s="92">
        <f t="shared" si="8"/>
        <v>7.7867544384600871</v>
      </c>
      <c r="N46" s="92">
        <f t="shared" si="9"/>
        <v>0.30491299999999999</v>
      </c>
      <c r="O46" s="92"/>
      <c r="P46" s="92"/>
      <c r="Q46" s="92"/>
      <c r="Y46" s="92"/>
      <c r="Z46" s="92"/>
      <c r="AA46" s="92"/>
      <c r="AB46" s="92"/>
      <c r="AC46" s="92"/>
      <c r="AD46" s="92"/>
      <c r="AE46" s="92"/>
      <c r="AF46" s="54"/>
      <c r="AG46" s="92"/>
      <c r="AN46" s="96"/>
    </row>
    <row r="47" spans="1:40" s="53" customFormat="1" x14ac:dyDescent="0.15">
      <c r="A47" s="53" t="s">
        <v>1077</v>
      </c>
      <c r="C47" s="110">
        <v>2.6833333333333318</v>
      </c>
      <c r="D47" s="93">
        <v>1.5016689999999999</v>
      </c>
      <c r="E47" s="53">
        <v>2.0206289999999999E-3</v>
      </c>
      <c r="F47" s="53">
        <v>1.34161E-2</v>
      </c>
      <c r="G47" s="53">
        <v>1066892000</v>
      </c>
      <c r="H47" s="53">
        <v>6.6240229999999997E-2</v>
      </c>
      <c r="I47" s="53">
        <v>2155793</v>
      </c>
      <c r="J47" s="53">
        <v>6.6779110000000003E-2</v>
      </c>
      <c r="K47" s="90">
        <f t="shared" si="7"/>
        <v>710470816.13857651</v>
      </c>
      <c r="L47" s="91">
        <f t="shared" si="1"/>
        <v>103.52360222933777</v>
      </c>
      <c r="M47" s="92">
        <f t="shared" si="8"/>
        <v>7.6944943147815499</v>
      </c>
      <c r="N47" s="92">
        <f t="shared" si="9"/>
        <v>0.268322</v>
      </c>
      <c r="O47" s="92"/>
      <c r="P47" s="92"/>
      <c r="Q47" s="92"/>
      <c r="Y47" s="92"/>
      <c r="Z47" s="92"/>
      <c r="AA47" s="92"/>
      <c r="AB47" s="92"/>
      <c r="AC47" s="92"/>
      <c r="AD47" s="92"/>
      <c r="AE47" s="92"/>
      <c r="AF47" s="54"/>
      <c r="AG47" s="92"/>
      <c r="AN47" s="96"/>
    </row>
    <row r="48" spans="1:40" s="98" customFormat="1" x14ac:dyDescent="0.15">
      <c r="A48" s="98" t="s">
        <v>1036</v>
      </c>
      <c r="C48" s="107">
        <v>2.7500000000000036</v>
      </c>
      <c r="D48" s="100">
        <v>1.501903</v>
      </c>
      <c r="E48" s="98">
        <v>2.027311E-3</v>
      </c>
      <c r="F48" s="98">
        <v>1.8607390000000001E-2</v>
      </c>
      <c r="G48" s="98">
        <v>1041111000</v>
      </c>
      <c r="H48" s="98">
        <v>7.8121300000000005E-2</v>
      </c>
      <c r="I48" s="98">
        <v>2110654</v>
      </c>
      <c r="J48" s="98">
        <v>7.3895820000000001E-2</v>
      </c>
      <c r="K48" s="101">
        <f t="shared" si="7"/>
        <v>693194567.15913081</v>
      </c>
      <c r="L48" s="102">
        <f t="shared" si="1"/>
        <v>101.00625811507327</v>
      </c>
      <c r="M48" s="103">
        <f t="shared" si="8"/>
        <v>11.026830241372435</v>
      </c>
      <c r="N48" s="103">
        <f t="shared" si="9"/>
        <v>0.37214780000000003</v>
      </c>
      <c r="O48" s="103"/>
      <c r="P48" s="103"/>
      <c r="Q48" s="103"/>
      <c r="Y48" s="103"/>
      <c r="Z48" s="103"/>
      <c r="AA48" s="103"/>
      <c r="AB48" s="103"/>
      <c r="AC48" s="103"/>
      <c r="AD48" s="103"/>
      <c r="AE48" s="103"/>
      <c r="AF48" s="99"/>
      <c r="AG48" s="103"/>
      <c r="AH48" s="100"/>
      <c r="AN48" s="120"/>
    </row>
    <row r="49" spans="1:40" s="53" customFormat="1" x14ac:dyDescent="0.15">
      <c r="A49" s="53" t="s">
        <v>1093</v>
      </c>
      <c r="C49" s="110">
        <v>2.81666666666667</v>
      </c>
      <c r="D49" s="93">
        <v>1.4997909999999999</v>
      </c>
      <c r="E49" s="53">
        <v>2.0190849999999999E-3</v>
      </c>
      <c r="F49" s="53">
        <v>1.0518720000000001E-2</v>
      </c>
      <c r="G49" s="53">
        <v>1056378000</v>
      </c>
      <c r="H49" s="53">
        <v>6.9316729999999993E-2</v>
      </c>
      <c r="I49" s="53">
        <v>2132030</v>
      </c>
      <c r="J49" s="53">
        <v>7.6779910000000007E-2</v>
      </c>
      <c r="K49" s="90">
        <f t="shared" si="7"/>
        <v>704350139.4527638</v>
      </c>
      <c r="L49" s="91">
        <f t="shared" si="1"/>
        <v>102.63175067934691</v>
      </c>
      <c r="M49" s="92">
        <f t="shared" si="8"/>
        <v>6.9244963095950229</v>
      </c>
      <c r="N49" s="92">
        <f t="shared" si="9"/>
        <v>0.21037440000000002</v>
      </c>
      <c r="O49" s="92"/>
      <c r="P49" s="92"/>
      <c r="Q49" s="92"/>
      <c r="Y49" s="92"/>
      <c r="Z49" s="92"/>
      <c r="AA49" s="92"/>
      <c r="AB49" s="92"/>
      <c r="AC49" s="92"/>
      <c r="AD49" s="92"/>
      <c r="AE49" s="92"/>
      <c r="AF49" s="54"/>
      <c r="AG49" s="92"/>
      <c r="AN49" s="96"/>
    </row>
    <row r="50" spans="1:40" s="53" customFormat="1" x14ac:dyDescent="0.15">
      <c r="A50" s="53" t="s">
        <v>1094</v>
      </c>
      <c r="C50" s="110">
        <v>2.8666666666666671</v>
      </c>
      <c r="D50" s="93">
        <v>1.49807</v>
      </c>
      <c r="E50" s="53">
        <v>2.0189119999999999E-3</v>
      </c>
      <c r="F50" s="53">
        <v>9.8153600000000004E-3</v>
      </c>
      <c r="G50" s="53">
        <v>1059995000</v>
      </c>
      <c r="H50" s="53">
        <v>6.6222690000000001E-2</v>
      </c>
      <c r="I50" s="53">
        <v>2140145</v>
      </c>
      <c r="J50" s="53">
        <v>7.030844E-2</v>
      </c>
      <c r="K50" s="90">
        <f t="shared" si="7"/>
        <v>707573744.88508546</v>
      </c>
      <c r="L50" s="91">
        <f t="shared" si="1"/>
        <v>103.1014663086725</v>
      </c>
      <c r="M50" s="92">
        <f t="shared" si="8"/>
        <v>6.8382206263713972</v>
      </c>
      <c r="N50" s="92">
        <f t="shared" si="9"/>
        <v>0.19630720000000002</v>
      </c>
      <c r="O50" s="92"/>
      <c r="P50" s="92"/>
      <c r="Q50" s="92"/>
      <c r="Y50" s="92"/>
      <c r="Z50" s="92"/>
      <c r="AA50" s="92"/>
      <c r="AB50" s="92"/>
      <c r="AC50" s="92"/>
      <c r="AD50" s="92"/>
      <c r="AE50" s="92"/>
      <c r="AF50" s="54"/>
      <c r="AG50" s="92"/>
      <c r="AN50" s="96"/>
    </row>
    <row r="51" spans="1:40" s="53" customFormat="1" x14ac:dyDescent="0.15">
      <c r="A51" s="53" t="s">
        <v>1095</v>
      </c>
      <c r="C51" s="110">
        <v>2.9333333333333336</v>
      </c>
      <c r="D51" s="93">
        <v>1.4972880000000002</v>
      </c>
      <c r="E51" s="53">
        <v>2.0189040000000002E-3</v>
      </c>
      <c r="F51" s="53">
        <v>1.23004E-2</v>
      </c>
      <c r="G51" s="53">
        <v>1053119000</v>
      </c>
      <c r="H51" s="53">
        <v>7.8669069999999994E-2</v>
      </c>
      <c r="I51" s="53">
        <v>2126013</v>
      </c>
      <c r="J51" s="53">
        <v>7.9228220000000002E-2</v>
      </c>
      <c r="K51" s="90">
        <f t="shared" si="7"/>
        <v>703350991.92673683</v>
      </c>
      <c r="L51" s="91">
        <f t="shared" si="1"/>
        <v>102.48616362819256</v>
      </c>
      <c r="M51" s="92">
        <f t="shared" si="8"/>
        <v>6.8342309994016723</v>
      </c>
      <c r="N51" s="92">
        <f t="shared" si="9"/>
        <v>0.246008</v>
      </c>
      <c r="O51" s="92"/>
      <c r="P51" s="92"/>
      <c r="Q51" s="92"/>
      <c r="Y51" s="92"/>
      <c r="Z51" s="92"/>
      <c r="AA51" s="92"/>
      <c r="AB51" s="92"/>
      <c r="AC51" s="92"/>
      <c r="AD51" s="92"/>
      <c r="AE51" s="92"/>
      <c r="AF51" s="54"/>
      <c r="AG51" s="92"/>
      <c r="AN51" s="96"/>
    </row>
    <row r="52" spans="1:40" s="98" customFormat="1" x14ac:dyDescent="0.15">
      <c r="A52" s="98" t="s">
        <v>1037</v>
      </c>
      <c r="C52" s="107">
        <v>3</v>
      </c>
      <c r="D52" s="100">
        <v>1.4972880000000002</v>
      </c>
      <c r="E52" s="98">
        <v>2.0274310000000001E-3</v>
      </c>
      <c r="F52" s="98">
        <v>1.4853359999999999E-2</v>
      </c>
      <c r="G52" s="98">
        <v>1035621000</v>
      </c>
      <c r="H52" s="98">
        <v>7.3691649999999997E-2</v>
      </c>
      <c r="I52" s="98">
        <v>2099499</v>
      </c>
      <c r="J52" s="98">
        <v>8.4115280000000001E-2</v>
      </c>
      <c r="K52" s="101">
        <f t="shared" si="7"/>
        <v>691664529.46928036</v>
      </c>
      <c r="L52" s="102">
        <f t="shared" si="1"/>
        <v>100.78331438592639</v>
      </c>
      <c r="M52" s="103">
        <f t="shared" si="8"/>
        <v>11.086674645920686</v>
      </c>
      <c r="N52" s="103">
        <f t="shared" si="9"/>
        <v>0.29706719999999998</v>
      </c>
      <c r="O52" s="103"/>
      <c r="P52" s="103"/>
      <c r="Q52" s="103"/>
      <c r="Y52" s="103"/>
      <c r="Z52" s="103"/>
      <c r="AA52" s="103"/>
      <c r="AB52" s="103"/>
      <c r="AC52" s="103"/>
      <c r="AD52" s="103"/>
      <c r="AE52" s="103"/>
      <c r="AF52" s="99"/>
      <c r="AG52" s="103"/>
      <c r="AH52" s="100"/>
      <c r="AN52" s="120"/>
    </row>
    <row r="53" spans="1:40" s="53" customFormat="1" x14ac:dyDescent="0.15">
      <c r="A53" s="53" t="s">
        <v>1111</v>
      </c>
      <c r="C53" s="110">
        <v>3.0666666666666664</v>
      </c>
      <c r="D53" s="93">
        <v>1.4998689999999999</v>
      </c>
      <c r="E53" s="53">
        <v>2.030048E-3</v>
      </c>
      <c r="F53" s="53">
        <v>1.4818639999999999E-2</v>
      </c>
      <c r="G53" s="53">
        <v>1025321000</v>
      </c>
      <c r="H53" s="53">
        <v>6.4374909999999994E-2</v>
      </c>
      <c r="I53" s="53">
        <v>2081451</v>
      </c>
      <c r="J53" s="53">
        <v>6.8854789999999999E-2</v>
      </c>
      <c r="K53" s="90">
        <f t="shared" si="7"/>
        <v>683607035.0143913</v>
      </c>
      <c r="L53" s="91">
        <f t="shared" si="1"/>
        <v>99.609246666373025</v>
      </c>
      <c r="M53" s="92">
        <f t="shared" si="8"/>
        <v>12.39178136844208</v>
      </c>
      <c r="N53" s="92">
        <f t="shared" si="9"/>
        <v>0.29637279999999999</v>
      </c>
      <c r="O53" s="92"/>
      <c r="P53" s="92"/>
      <c r="Q53" s="92"/>
      <c r="Y53" s="92"/>
      <c r="Z53" s="92"/>
      <c r="AA53" s="92"/>
      <c r="AB53" s="92"/>
      <c r="AC53" s="92"/>
      <c r="AD53" s="92"/>
      <c r="AE53" s="92"/>
      <c r="AF53" s="54"/>
      <c r="AG53" s="92"/>
      <c r="AN53" s="96"/>
    </row>
    <row r="54" spans="1:40" s="53" customFormat="1" x14ac:dyDescent="0.15">
      <c r="A54" s="53" t="s">
        <v>1112</v>
      </c>
      <c r="C54" s="110">
        <v>3.1333333333333329</v>
      </c>
      <c r="D54" s="93">
        <v>1.4963489999999999</v>
      </c>
      <c r="E54" s="53">
        <v>2.0298479999999999E-3</v>
      </c>
      <c r="F54" s="53">
        <v>1.1593269999999999E-2</v>
      </c>
      <c r="G54" s="53">
        <v>1038617000</v>
      </c>
      <c r="H54" s="53">
        <v>5.888931E-2</v>
      </c>
      <c r="I54" s="53">
        <v>2108362</v>
      </c>
      <c r="J54" s="53">
        <v>6.1825280000000003E-2</v>
      </c>
      <c r="K54" s="90">
        <f t="shared" si="7"/>
        <v>694100774.61875546</v>
      </c>
      <c r="L54" s="91">
        <f t="shared" si="1"/>
        <v>101.13830275146991</v>
      </c>
      <c r="M54" s="92">
        <f t="shared" si="8"/>
        <v>12.292040694195064</v>
      </c>
      <c r="N54" s="92">
        <f t="shared" si="9"/>
        <v>0.2318654</v>
      </c>
      <c r="O54" s="92"/>
      <c r="P54" s="92"/>
      <c r="Q54" s="92"/>
      <c r="Y54" s="92"/>
      <c r="Z54" s="92"/>
      <c r="AA54" s="92"/>
      <c r="AB54" s="92"/>
      <c r="AC54" s="92"/>
      <c r="AD54" s="92"/>
      <c r="AE54" s="92"/>
      <c r="AF54" s="54"/>
      <c r="AG54" s="92"/>
      <c r="AN54" s="96"/>
    </row>
    <row r="55" spans="1:40" s="53" customFormat="1" x14ac:dyDescent="0.15">
      <c r="A55" s="53" t="s">
        <v>1113</v>
      </c>
      <c r="C55" s="110">
        <v>3.18333333333333</v>
      </c>
      <c r="D55" s="93">
        <v>1.493846</v>
      </c>
      <c r="E55" s="53">
        <v>2.0294750000000002E-3</v>
      </c>
      <c r="F55" s="53">
        <v>1.8385800000000001E-2</v>
      </c>
      <c r="G55" s="53">
        <v>1033207000</v>
      </c>
      <c r="H55" s="53">
        <v>8.7651129999999994E-2</v>
      </c>
      <c r="I55" s="53">
        <v>2096907</v>
      </c>
      <c r="J55" s="53">
        <v>9.4647750000000003E-2</v>
      </c>
      <c r="K55" s="90">
        <f t="shared" si="7"/>
        <v>691642244.24739897</v>
      </c>
      <c r="L55" s="91">
        <f t="shared" si="1"/>
        <v>100.78006717802812</v>
      </c>
      <c r="M55" s="92">
        <f t="shared" si="8"/>
        <v>12.106024336724641</v>
      </c>
      <c r="N55" s="92">
        <f t="shared" si="9"/>
        <v>0.36771600000000004</v>
      </c>
      <c r="O55" s="92"/>
      <c r="P55" s="92"/>
      <c r="Q55" s="92"/>
      <c r="Y55" s="92"/>
      <c r="Z55" s="92"/>
      <c r="AA55" s="92"/>
      <c r="AB55" s="92"/>
      <c r="AC55" s="92"/>
      <c r="AD55" s="92"/>
      <c r="AE55" s="92"/>
      <c r="AF55" s="54"/>
      <c r="AG55" s="92"/>
      <c r="AN55" s="96"/>
    </row>
    <row r="56" spans="1:40" s="98" customFormat="1" x14ac:dyDescent="0.15">
      <c r="A56" s="98" t="s">
        <v>1038</v>
      </c>
      <c r="C56" s="107">
        <v>3.2500000000000018</v>
      </c>
      <c r="D56" s="100">
        <v>1.4968969999999999</v>
      </c>
      <c r="E56" s="98">
        <v>2.0272670000000001E-3</v>
      </c>
      <c r="F56" s="98">
        <v>9.3141390000000008E-3</v>
      </c>
      <c r="G56" s="98">
        <v>1034898000</v>
      </c>
      <c r="H56" s="98">
        <v>5.6509009999999998E-2</v>
      </c>
      <c r="I56" s="98">
        <v>2098147</v>
      </c>
      <c r="J56" s="98">
        <v>5.9942469999999998E-2</v>
      </c>
      <c r="K56" s="101">
        <f t="shared" si="7"/>
        <v>691362197.93345833</v>
      </c>
      <c r="L56" s="102">
        <f t="shared" si="1"/>
        <v>100.73926127502459</v>
      </c>
      <c r="M56" s="103">
        <f t="shared" si="8"/>
        <v>11.004887293038191</v>
      </c>
      <c r="N56" s="103">
        <f t="shared" si="9"/>
        <v>0.18628278000000001</v>
      </c>
      <c r="O56" s="103"/>
      <c r="P56" s="103"/>
      <c r="Q56" s="103"/>
      <c r="Y56" s="103"/>
      <c r="Z56" s="103"/>
      <c r="AA56" s="103"/>
      <c r="AB56" s="103"/>
      <c r="AC56" s="103"/>
      <c r="AD56" s="103"/>
      <c r="AE56" s="103"/>
      <c r="AF56" s="99"/>
      <c r="AG56" s="103"/>
      <c r="AH56" s="100"/>
      <c r="AN56" s="120"/>
    </row>
    <row r="57" spans="1:40" s="53" customFormat="1" x14ac:dyDescent="0.15">
      <c r="A57" s="53" t="s">
        <v>1060</v>
      </c>
      <c r="C57" s="110">
        <v>3.3166666666666682</v>
      </c>
      <c r="D57" s="93">
        <v>1.493846</v>
      </c>
      <c r="E57" s="53">
        <v>2.0243650000000002E-3</v>
      </c>
      <c r="F57" s="53">
        <v>1.250563E-2</v>
      </c>
      <c r="G57" s="53">
        <v>1068152000</v>
      </c>
      <c r="H57" s="53">
        <v>7.7821089999999996E-2</v>
      </c>
      <c r="I57" s="53">
        <v>2162330</v>
      </c>
      <c r="J57" s="53">
        <v>8.1062869999999995E-2</v>
      </c>
      <c r="K57" s="90">
        <f t="shared" si="7"/>
        <v>715034883.11378813</v>
      </c>
      <c r="L57" s="91">
        <f t="shared" si="1"/>
        <v>104.18863820739222</v>
      </c>
      <c r="M57" s="92">
        <f t="shared" si="8"/>
        <v>9.5576501097148618</v>
      </c>
      <c r="N57" s="92">
        <f t="shared" si="9"/>
        <v>0.25011260000000002</v>
      </c>
      <c r="O57" s="92"/>
      <c r="P57" s="92"/>
      <c r="Q57" s="92"/>
      <c r="Y57" s="92"/>
      <c r="Z57" s="92"/>
      <c r="AA57" s="92"/>
      <c r="AB57" s="92"/>
      <c r="AC57" s="92"/>
      <c r="AD57" s="92"/>
      <c r="AE57" s="92"/>
      <c r="AF57" s="54"/>
      <c r="AG57" s="92"/>
      <c r="AN57" s="96"/>
    </row>
    <row r="58" spans="1:40" s="53" customFormat="1" x14ac:dyDescent="0.15">
      <c r="A58" s="53" t="s">
        <v>1061</v>
      </c>
      <c r="C58" s="110">
        <v>3.3833333333333346</v>
      </c>
      <c r="D58" s="93">
        <v>1.4956449999999999</v>
      </c>
      <c r="E58" s="53">
        <v>2.023557E-3</v>
      </c>
      <c r="F58" s="53">
        <v>1.6772720000000001E-2</v>
      </c>
      <c r="G58" s="53">
        <v>1060546000</v>
      </c>
      <c r="H58" s="53">
        <v>7.8699699999999997E-2</v>
      </c>
      <c r="I58" s="53">
        <v>2146613</v>
      </c>
      <c r="J58" s="53">
        <v>7.7565190000000006E-2</v>
      </c>
      <c r="K58" s="90">
        <f t="shared" si="7"/>
        <v>709089389.52759516</v>
      </c>
      <c r="L58" s="91">
        <f t="shared" si="1"/>
        <v>103.32231280866667</v>
      </c>
      <c r="M58" s="92">
        <f t="shared" si="8"/>
        <v>9.1546977857570795</v>
      </c>
      <c r="N58" s="92">
        <f t="shared" si="9"/>
        <v>0.33545440000000004</v>
      </c>
      <c r="O58" s="92"/>
      <c r="P58" s="92"/>
      <c r="Q58" s="92"/>
      <c r="Y58" s="92"/>
      <c r="Z58" s="92"/>
      <c r="AA58" s="92"/>
      <c r="AB58" s="92"/>
      <c r="AC58" s="92"/>
      <c r="AD58" s="92"/>
      <c r="AE58" s="92"/>
      <c r="AF58" s="54"/>
      <c r="AG58" s="92"/>
      <c r="AN58" s="96"/>
    </row>
    <row r="59" spans="1:40" s="53" customFormat="1" x14ac:dyDescent="0.15">
      <c r="A59" s="53" t="s">
        <v>1062</v>
      </c>
      <c r="C59" s="110">
        <v>3.4500000000000011</v>
      </c>
      <c r="D59" s="93">
        <v>1.4922029999999999</v>
      </c>
      <c r="E59" s="53">
        <v>2.0238539999999998E-3</v>
      </c>
      <c r="F59" s="53">
        <v>9.602714E-3</v>
      </c>
      <c r="G59" s="53">
        <v>1064909000</v>
      </c>
      <c r="H59" s="53">
        <v>7.9737829999999996E-2</v>
      </c>
      <c r="I59" s="53">
        <v>2154685</v>
      </c>
      <c r="J59" s="53">
        <v>8.4078260000000002E-2</v>
      </c>
      <c r="K59" s="90">
        <f t="shared" si="7"/>
        <v>713648880.21267891</v>
      </c>
      <c r="L59" s="91">
        <f t="shared" si="1"/>
        <v>103.986681969692</v>
      </c>
      <c r="M59" s="92">
        <f t="shared" si="8"/>
        <v>9.3028126870137111</v>
      </c>
      <c r="N59" s="92">
        <f t="shared" si="9"/>
        <v>0.19205427999999999</v>
      </c>
      <c r="O59" s="92"/>
      <c r="P59" s="92"/>
      <c r="Q59" s="92"/>
      <c r="Y59" s="92"/>
      <c r="Z59" s="92"/>
      <c r="AA59" s="92"/>
      <c r="AB59" s="92"/>
      <c r="AC59" s="92"/>
      <c r="AD59" s="92"/>
      <c r="AE59" s="92"/>
      <c r="AF59" s="54"/>
      <c r="AG59" s="92"/>
      <c r="AN59" s="96"/>
    </row>
    <row r="60" spans="1:40" s="98" customFormat="1" x14ac:dyDescent="0.15">
      <c r="A60" s="98" t="s">
        <v>1039</v>
      </c>
      <c r="C60" s="107">
        <v>3.5166666666666675</v>
      </c>
      <c r="D60" s="100">
        <v>1.492046</v>
      </c>
      <c r="E60" s="98">
        <v>2.0272430000000002E-3</v>
      </c>
      <c r="F60" s="98">
        <v>1.219929E-2</v>
      </c>
      <c r="G60" s="98">
        <v>1033013000</v>
      </c>
      <c r="H60" s="98">
        <v>5.1392640000000003E-2</v>
      </c>
      <c r="I60" s="98">
        <v>2093489</v>
      </c>
      <c r="J60" s="98">
        <v>5.592635E-2</v>
      </c>
      <c r="K60" s="101">
        <f t="shared" ref="K60:K73" si="10">G60/D60</f>
        <v>692346616.65927196</v>
      </c>
      <c r="L60" s="102">
        <f t="shared" si="1"/>
        <v>100.88270217405002</v>
      </c>
      <c r="M60" s="103">
        <f t="shared" ref="M60:M73" si="11">((E60-0.0020052)/0.0020052)*1000</f>
        <v>10.992918412128583</v>
      </c>
      <c r="N60" s="103">
        <f t="shared" ref="N60:N73" si="12">20*F60</f>
        <v>0.2439858</v>
      </c>
      <c r="O60" s="103"/>
      <c r="P60" s="103"/>
      <c r="Q60" s="103"/>
      <c r="Y60" s="103"/>
      <c r="Z60" s="103"/>
      <c r="AA60" s="103"/>
      <c r="AB60" s="103"/>
      <c r="AC60" s="103"/>
      <c r="AD60" s="103"/>
      <c r="AE60" s="103"/>
      <c r="AF60" s="99"/>
      <c r="AG60" s="103"/>
      <c r="AH60" s="100"/>
      <c r="AN60" s="120"/>
    </row>
    <row r="61" spans="1:40" s="53" customFormat="1" x14ac:dyDescent="0.15">
      <c r="A61" s="53" t="s">
        <v>1078</v>
      </c>
      <c r="C61" s="110">
        <v>3.56666666666667</v>
      </c>
      <c r="D61" s="93">
        <v>1.4901689999999999</v>
      </c>
      <c r="E61" s="53">
        <v>2.019468E-3</v>
      </c>
      <c r="F61" s="53">
        <v>1.1500079999999999E-2</v>
      </c>
      <c r="G61" s="53">
        <v>1067110000</v>
      </c>
      <c r="H61" s="53">
        <v>6.748651E-2</v>
      </c>
      <c r="I61" s="53">
        <v>2155227</v>
      </c>
      <c r="J61" s="53">
        <v>6.9921469999999999E-2</v>
      </c>
      <c r="K61" s="90">
        <f t="shared" si="10"/>
        <v>716099985.97474527</v>
      </c>
      <c r="L61" s="91">
        <f t="shared" si="1"/>
        <v>104.34383569391296</v>
      </c>
      <c r="M61" s="92">
        <f t="shared" si="11"/>
        <v>7.1154997007779803</v>
      </c>
      <c r="N61" s="92">
        <f t="shared" si="12"/>
        <v>0.23000159999999997</v>
      </c>
      <c r="O61" s="92"/>
      <c r="Y61" s="92"/>
      <c r="Z61" s="92"/>
      <c r="AA61" s="92"/>
      <c r="AB61" s="92"/>
      <c r="AC61" s="92"/>
      <c r="AD61" s="92"/>
      <c r="AE61" s="92"/>
      <c r="AF61" s="54"/>
      <c r="AG61" s="92"/>
      <c r="AN61" s="96"/>
    </row>
    <row r="62" spans="1:40" s="53" customFormat="1" x14ac:dyDescent="0.15">
      <c r="A62" s="53" t="s">
        <v>1079</v>
      </c>
      <c r="C62" s="110">
        <v>3.6333333333333364</v>
      </c>
      <c r="D62" s="93">
        <v>1.4906379999999999</v>
      </c>
      <c r="E62" s="53">
        <v>2.0203299999999999E-3</v>
      </c>
      <c r="F62" s="53">
        <v>1.929347E-2</v>
      </c>
      <c r="G62" s="53">
        <v>1070710000</v>
      </c>
      <c r="H62" s="53">
        <v>5.6765650000000001E-2</v>
      </c>
      <c r="I62" s="53">
        <v>2162227</v>
      </c>
      <c r="J62" s="53">
        <v>5.6689789999999997E-2</v>
      </c>
      <c r="K62" s="90">
        <f t="shared" si="10"/>
        <v>718289752.44157207</v>
      </c>
      <c r="L62" s="91">
        <f t="shared" si="1"/>
        <v>104.66290933851248</v>
      </c>
      <c r="M62" s="92">
        <f t="shared" si="11"/>
        <v>7.545382006782325</v>
      </c>
      <c r="N62" s="92">
        <f t="shared" si="12"/>
        <v>0.38586940000000003</v>
      </c>
      <c r="O62" s="92"/>
      <c r="Y62" s="92"/>
      <c r="Z62" s="92"/>
      <c r="AA62" s="92"/>
      <c r="AB62" s="92"/>
      <c r="AC62" s="92"/>
      <c r="AD62" s="92"/>
      <c r="AE62" s="92"/>
      <c r="AF62" s="54"/>
      <c r="AG62" s="92"/>
      <c r="AN62" s="96"/>
    </row>
    <row r="63" spans="1:40" s="53" customFormat="1" x14ac:dyDescent="0.15">
      <c r="A63" s="53" t="s">
        <v>1080</v>
      </c>
      <c r="C63" s="110">
        <v>3.7000000000000028</v>
      </c>
      <c r="D63" s="93">
        <v>1.486648</v>
      </c>
      <c r="E63" s="53">
        <v>2.0204480000000002E-3</v>
      </c>
      <c r="F63" s="53">
        <v>1.282488E-2</v>
      </c>
      <c r="G63" s="53">
        <v>1068890000</v>
      </c>
      <c r="H63" s="53">
        <v>6.8672179999999999E-2</v>
      </c>
      <c r="I63" s="53">
        <v>2159438</v>
      </c>
      <c r="J63" s="53">
        <v>7.0633260000000003E-2</v>
      </c>
      <c r="K63" s="90">
        <f t="shared" si="10"/>
        <v>718993332.65171039</v>
      </c>
      <c r="L63" s="91">
        <f t="shared" si="1"/>
        <v>104.76542890181652</v>
      </c>
      <c r="M63" s="92">
        <f t="shared" si="11"/>
        <v>7.6042290045882002</v>
      </c>
      <c r="N63" s="92">
        <f t="shared" si="12"/>
        <v>0.25649759999999999</v>
      </c>
      <c r="O63" s="92"/>
      <c r="Y63" s="92"/>
      <c r="Z63" s="92"/>
      <c r="AA63" s="92"/>
      <c r="AB63" s="92"/>
      <c r="AC63" s="92"/>
      <c r="AD63" s="92"/>
      <c r="AE63" s="92"/>
      <c r="AF63" s="54"/>
      <c r="AG63" s="92"/>
      <c r="AN63" s="96"/>
    </row>
    <row r="64" spans="1:40" s="98" customFormat="1" x14ac:dyDescent="0.15">
      <c r="A64" s="98" t="s">
        <v>1040</v>
      </c>
      <c r="C64" s="107">
        <v>3.7666666666666693</v>
      </c>
      <c r="D64" s="100">
        <v>1.4864919999999999</v>
      </c>
      <c r="E64" s="98">
        <v>2.0275739999999999E-3</v>
      </c>
      <c r="F64" s="98">
        <v>1.393057E-2</v>
      </c>
      <c r="G64" s="98">
        <v>1030093000</v>
      </c>
      <c r="H64" s="98">
        <v>6.6769999999999996E-2</v>
      </c>
      <c r="I64" s="98">
        <v>2088741</v>
      </c>
      <c r="J64" s="98">
        <v>6.5493419999999997E-2</v>
      </c>
      <c r="K64" s="101">
        <f t="shared" si="10"/>
        <v>692969084.26012385</v>
      </c>
      <c r="L64" s="102">
        <f t="shared" si="1"/>
        <v>100.97340271634883</v>
      </c>
      <c r="M64" s="103">
        <f t="shared" si="11"/>
        <v>11.157989228007141</v>
      </c>
      <c r="N64" s="103">
        <f t="shared" si="12"/>
        <v>0.27861140000000001</v>
      </c>
      <c r="O64" s="103"/>
      <c r="P64" s="103"/>
      <c r="Q64" s="103"/>
      <c r="Y64" s="103"/>
      <c r="Z64" s="103"/>
      <c r="AA64" s="103"/>
      <c r="AB64" s="103"/>
      <c r="AC64" s="103"/>
      <c r="AD64" s="103"/>
      <c r="AE64" s="103"/>
      <c r="AF64" s="99"/>
      <c r="AG64" s="103"/>
      <c r="AH64" s="100"/>
      <c r="AN64" s="120"/>
    </row>
    <row r="65" spans="1:40" s="53" customFormat="1" x14ac:dyDescent="0.15">
      <c r="A65" s="53" t="s">
        <v>1096</v>
      </c>
      <c r="C65" s="110">
        <v>3.8333333333333357</v>
      </c>
      <c r="D65" s="93">
        <v>1.486648</v>
      </c>
      <c r="E65" s="53">
        <v>2.019556E-3</v>
      </c>
      <c r="F65" s="53">
        <v>1.3028919999999999E-2</v>
      </c>
      <c r="G65" s="53">
        <v>1049107000</v>
      </c>
      <c r="H65" s="53">
        <v>5.43849E-2</v>
      </c>
      <c r="I65" s="53">
        <v>2117923</v>
      </c>
      <c r="J65" s="53">
        <v>6.1660979999999997E-2</v>
      </c>
      <c r="K65" s="90">
        <f t="shared" si="10"/>
        <v>705686214.89417803</v>
      </c>
      <c r="L65" s="91">
        <f t="shared" si="1"/>
        <v>102.826431923676</v>
      </c>
      <c r="M65" s="92">
        <f t="shared" si="11"/>
        <v>7.1593855974466845</v>
      </c>
      <c r="N65" s="92">
        <f t="shared" si="12"/>
        <v>0.26057839999999999</v>
      </c>
      <c r="O65" s="92"/>
      <c r="Y65" s="92"/>
      <c r="Z65" s="92"/>
      <c r="AA65" s="92"/>
      <c r="AB65" s="92"/>
      <c r="AC65" s="92"/>
      <c r="AD65" s="92"/>
      <c r="AE65" s="92"/>
      <c r="AF65" s="54"/>
      <c r="AG65" s="92"/>
      <c r="AN65" s="96"/>
    </row>
    <row r="66" spans="1:40" s="53" customFormat="1" x14ac:dyDescent="0.15">
      <c r="A66" s="53" t="s">
        <v>1097</v>
      </c>
      <c r="C66" s="110">
        <v>3.8833333333333329</v>
      </c>
      <c r="D66" s="93">
        <v>1.4852399999999999</v>
      </c>
      <c r="E66" s="53">
        <v>2.0192779999999998E-3</v>
      </c>
      <c r="F66" s="53">
        <v>1.269492E-2</v>
      </c>
      <c r="G66" s="53">
        <v>1045286000</v>
      </c>
      <c r="H66" s="53">
        <v>7.2371539999999998E-2</v>
      </c>
      <c r="I66" s="53">
        <v>2110897</v>
      </c>
      <c r="J66" s="53">
        <v>7.2898299999999999E-2</v>
      </c>
      <c r="K66" s="90">
        <f t="shared" si="10"/>
        <v>703782553.66136122</v>
      </c>
      <c r="L66" s="91">
        <f t="shared" si="1"/>
        <v>102.54904703499521</v>
      </c>
      <c r="M66" s="92">
        <f t="shared" si="11"/>
        <v>7.020746060243285</v>
      </c>
      <c r="N66" s="92">
        <f t="shared" si="12"/>
        <v>0.25389840000000002</v>
      </c>
      <c r="O66" s="92"/>
      <c r="Y66" s="92"/>
      <c r="Z66" s="92"/>
      <c r="AA66" s="92"/>
      <c r="AB66" s="92"/>
      <c r="AC66" s="92"/>
      <c r="AD66" s="92"/>
      <c r="AE66" s="92"/>
      <c r="AF66" s="54"/>
      <c r="AG66" s="92"/>
      <c r="AN66" s="96"/>
    </row>
    <row r="67" spans="1:40" s="53" customFormat="1" x14ac:dyDescent="0.15">
      <c r="A67" s="53" t="s">
        <v>1098</v>
      </c>
      <c r="C67" s="110">
        <v>3.9499999999999993</v>
      </c>
      <c r="D67" s="93">
        <v>1.481954</v>
      </c>
      <c r="E67" s="53">
        <v>2.019786E-3</v>
      </c>
      <c r="F67" s="53">
        <v>9.4654319999999993E-3</v>
      </c>
      <c r="G67" s="53">
        <v>1038473000</v>
      </c>
      <c r="H67" s="53">
        <v>8.0699000000000007E-2</v>
      </c>
      <c r="I67" s="53">
        <v>2097354</v>
      </c>
      <c r="J67" s="53">
        <v>8.5090310000000002E-2</v>
      </c>
      <c r="K67" s="90">
        <f t="shared" si="10"/>
        <v>700745772.13597727</v>
      </c>
      <c r="L67" s="91">
        <f t="shared" si="1"/>
        <v>102.10655375370901</v>
      </c>
      <c r="M67" s="92">
        <f t="shared" si="11"/>
        <v>7.2740873728306541</v>
      </c>
      <c r="N67" s="92">
        <f t="shared" si="12"/>
        <v>0.18930863999999997</v>
      </c>
      <c r="O67" s="92"/>
      <c r="Y67" s="92"/>
      <c r="Z67" s="92"/>
      <c r="AA67" s="92"/>
      <c r="AB67" s="92"/>
      <c r="AC67" s="92"/>
      <c r="AD67" s="92"/>
      <c r="AE67" s="92"/>
      <c r="AF67" s="54"/>
      <c r="AG67" s="92"/>
      <c r="AN67" s="96"/>
    </row>
    <row r="68" spans="1:40" s="98" customFormat="1" x14ac:dyDescent="0.15">
      <c r="A68" s="98" t="s">
        <v>1041</v>
      </c>
      <c r="C68" s="107">
        <v>4.0166666666666657</v>
      </c>
      <c r="D68" s="100">
        <v>1.481954</v>
      </c>
      <c r="E68" s="98">
        <v>2.027231E-3</v>
      </c>
      <c r="F68" s="98">
        <v>2.0731139999999999E-2</v>
      </c>
      <c r="G68" s="98">
        <v>1017238000</v>
      </c>
      <c r="H68" s="98">
        <v>5.9011170000000002E-2</v>
      </c>
      <c r="I68" s="98">
        <v>2063009</v>
      </c>
      <c r="J68" s="98">
        <v>6.3552819999999996E-2</v>
      </c>
      <c r="K68" s="101">
        <f t="shared" si="10"/>
        <v>686416717.38798916</v>
      </c>
      <c r="L68" s="102">
        <f t="shared" si="1"/>
        <v>100.01864904269581</v>
      </c>
      <c r="M68" s="103">
        <f t="shared" si="11"/>
        <v>10.986933971673674</v>
      </c>
      <c r="N68" s="103">
        <f t="shared" si="12"/>
        <v>0.41462279999999996</v>
      </c>
      <c r="O68" s="103"/>
      <c r="P68" s="103"/>
      <c r="Q68" s="103"/>
      <c r="Y68" s="103"/>
      <c r="Z68" s="103"/>
      <c r="AA68" s="103"/>
      <c r="AB68" s="103"/>
      <c r="AC68" s="103"/>
      <c r="AD68" s="103"/>
      <c r="AE68" s="103"/>
      <c r="AF68" s="99"/>
      <c r="AG68" s="103"/>
      <c r="AH68" s="100"/>
      <c r="AN68" s="120"/>
    </row>
    <row r="69" spans="1:40" s="53" customFormat="1" x14ac:dyDescent="0.15">
      <c r="A69" s="53" t="s">
        <v>1114</v>
      </c>
      <c r="C69" s="110">
        <v>4.0833333333333321</v>
      </c>
      <c r="D69" s="93">
        <v>1.47906</v>
      </c>
      <c r="E69" s="53">
        <v>2.0296839999999999E-3</v>
      </c>
      <c r="F69" s="53">
        <v>1.3914080000000001E-2</v>
      </c>
      <c r="G69" s="53">
        <v>1017084000</v>
      </c>
      <c r="H69" s="53">
        <v>6.3544110000000001E-2</v>
      </c>
      <c r="I69" s="53">
        <v>2064403</v>
      </c>
      <c r="J69" s="53">
        <v>6.3048000000000007E-2</v>
      </c>
      <c r="K69" s="90">
        <f t="shared" si="10"/>
        <v>687655673.19784188</v>
      </c>
      <c r="L69" s="91">
        <f t="shared" si="1"/>
        <v>100.1991788625356</v>
      </c>
      <c r="M69" s="92">
        <f t="shared" si="11"/>
        <v>12.210253341312569</v>
      </c>
      <c r="N69" s="92">
        <f t="shared" si="12"/>
        <v>0.27828160000000002</v>
      </c>
      <c r="O69" s="92"/>
      <c r="Y69" s="92"/>
      <c r="Z69" s="92"/>
      <c r="AA69" s="92"/>
      <c r="AB69" s="92"/>
      <c r="AC69" s="92"/>
      <c r="AD69" s="92"/>
      <c r="AE69" s="92"/>
      <c r="AF69" s="54"/>
      <c r="AG69" s="92"/>
      <c r="AN69" s="96"/>
    </row>
    <row r="70" spans="1:40" s="53" customFormat="1" x14ac:dyDescent="0.15">
      <c r="A70" s="53" t="s">
        <v>1115</v>
      </c>
      <c r="C70" s="110">
        <v>4.1499999999999986</v>
      </c>
      <c r="D70" s="93">
        <v>1.478043</v>
      </c>
      <c r="E70" s="53">
        <v>2.0296839999999999E-3</v>
      </c>
      <c r="F70" s="53">
        <v>1.409762E-2</v>
      </c>
      <c r="G70" s="53">
        <v>1009709000</v>
      </c>
      <c r="H70" s="53">
        <v>5.6612040000000002E-2</v>
      </c>
      <c r="I70" s="53">
        <v>2048944</v>
      </c>
      <c r="J70" s="53">
        <v>6.1236390000000002E-2</v>
      </c>
      <c r="K70" s="90">
        <f t="shared" si="10"/>
        <v>683139123.82792652</v>
      </c>
      <c r="L70" s="91">
        <f t="shared" ref="L70:L104" si="13">K70/$K$5*100</f>
        <v>99.541066734916413</v>
      </c>
      <c r="M70" s="92">
        <f t="shared" si="11"/>
        <v>12.210253341312569</v>
      </c>
      <c r="N70" s="92">
        <f t="shared" si="12"/>
        <v>0.28195239999999999</v>
      </c>
      <c r="O70" s="92"/>
      <c r="Y70" s="92"/>
      <c r="Z70" s="92"/>
      <c r="AA70" s="92"/>
      <c r="AB70" s="92"/>
      <c r="AC70" s="92"/>
      <c r="AD70" s="92"/>
      <c r="AE70" s="92"/>
      <c r="AF70" s="54"/>
      <c r="AG70" s="92"/>
      <c r="AN70" s="96"/>
    </row>
    <row r="71" spans="1:40" s="53" customFormat="1" x14ac:dyDescent="0.15">
      <c r="A71" s="53" t="s">
        <v>1116</v>
      </c>
      <c r="C71" s="110">
        <v>4.216666666666665</v>
      </c>
      <c r="D71" s="93">
        <v>1.4789030000000001</v>
      </c>
      <c r="E71" s="53">
        <v>2.0297510000000002E-3</v>
      </c>
      <c r="F71" s="53">
        <v>1.3179959999999999E-2</v>
      </c>
      <c r="G71" s="53">
        <v>1019972000</v>
      </c>
      <c r="H71" s="53">
        <v>8.0499280000000006E-2</v>
      </c>
      <c r="I71" s="53">
        <v>2069687</v>
      </c>
      <c r="J71" s="53">
        <v>9.2657530000000002E-2</v>
      </c>
      <c r="K71" s="90">
        <f t="shared" si="10"/>
        <v>689681473.36235034</v>
      </c>
      <c r="L71" s="91">
        <f t="shared" si="13"/>
        <v>100.49436076960747</v>
      </c>
      <c r="M71" s="92">
        <f t="shared" si="11"/>
        <v>12.243666467185449</v>
      </c>
      <c r="N71" s="92">
        <f t="shared" si="12"/>
        <v>0.26359919999999998</v>
      </c>
      <c r="O71" s="92"/>
      <c r="Y71" s="92"/>
      <c r="Z71" s="92"/>
      <c r="AA71" s="92"/>
      <c r="AB71" s="92"/>
      <c r="AC71" s="92"/>
      <c r="AD71" s="92"/>
      <c r="AE71" s="92"/>
      <c r="AF71" s="54"/>
      <c r="AG71" s="92"/>
      <c r="AN71" s="96"/>
    </row>
    <row r="72" spans="1:40" s="98" customFormat="1" x14ac:dyDescent="0.15">
      <c r="A72" s="98" t="s">
        <v>1042</v>
      </c>
      <c r="C72" s="107">
        <v>4.2833333333333314</v>
      </c>
      <c r="D72" s="100">
        <v>1.4756179999999999</v>
      </c>
      <c r="E72" s="98">
        <v>2.026824E-3</v>
      </c>
      <c r="F72" s="98">
        <v>1.5418309999999999E-2</v>
      </c>
      <c r="G72" s="98">
        <v>1019193000</v>
      </c>
      <c r="H72" s="98">
        <v>6.146915E-2</v>
      </c>
      <c r="I72" s="98">
        <v>2064677</v>
      </c>
      <c r="J72" s="98">
        <v>6.7688189999999995E-2</v>
      </c>
      <c r="K72" s="101">
        <f t="shared" si="10"/>
        <v>690688918.13463926</v>
      </c>
      <c r="L72" s="102">
        <f t="shared" si="13"/>
        <v>100.64115682302076</v>
      </c>
      <c r="M72" s="103">
        <f t="shared" si="11"/>
        <v>10.783961699581106</v>
      </c>
      <c r="N72" s="103">
        <f t="shared" si="12"/>
        <v>0.30836619999999998</v>
      </c>
      <c r="O72" s="103"/>
      <c r="P72" s="103"/>
      <c r="Q72" s="103"/>
      <c r="Y72" s="103"/>
      <c r="Z72" s="103"/>
      <c r="AA72" s="103"/>
      <c r="AB72" s="103"/>
      <c r="AC72" s="103"/>
      <c r="AD72" s="103"/>
      <c r="AE72" s="103"/>
      <c r="AF72" s="99"/>
      <c r="AG72" s="103"/>
      <c r="AH72" s="100"/>
      <c r="AN72" s="120"/>
    </row>
    <row r="73" spans="1:40" s="53" customFormat="1" x14ac:dyDescent="0.15">
      <c r="A73" s="53" t="s">
        <v>1063</v>
      </c>
      <c r="C73" s="110">
        <v>4.3499999999999979</v>
      </c>
      <c r="D73" s="93">
        <v>1.47288</v>
      </c>
      <c r="E73" s="53">
        <v>2.0237639999999999E-3</v>
      </c>
      <c r="F73" s="53">
        <v>1.3685610000000001E-2</v>
      </c>
      <c r="G73" s="53">
        <v>1045877000</v>
      </c>
      <c r="H73" s="53">
        <v>5.0050190000000001E-2</v>
      </c>
      <c r="I73" s="53">
        <v>2116451</v>
      </c>
      <c r="J73" s="53">
        <v>5.0252619999999998E-2</v>
      </c>
      <c r="K73" s="90">
        <f t="shared" si="10"/>
        <v>710089756.12405634</v>
      </c>
      <c r="L73" s="91">
        <f t="shared" si="13"/>
        <v>103.4680774921176</v>
      </c>
      <c r="M73" s="92">
        <f t="shared" si="11"/>
        <v>9.2579293836026295</v>
      </c>
      <c r="N73" s="92">
        <f t="shared" si="12"/>
        <v>0.27371220000000002</v>
      </c>
      <c r="O73" s="92"/>
      <c r="Y73" s="92"/>
      <c r="Z73" s="92"/>
      <c r="AA73" s="92"/>
      <c r="AB73" s="92"/>
      <c r="AC73" s="92"/>
      <c r="AD73" s="92"/>
      <c r="AE73" s="92"/>
      <c r="AF73" s="54"/>
      <c r="AG73" s="92"/>
      <c r="AN73" s="96"/>
    </row>
    <row r="74" spans="1:40" s="53" customFormat="1" x14ac:dyDescent="0.15">
      <c r="A74" s="53" t="s">
        <v>1064</v>
      </c>
      <c r="C74" s="110">
        <v>4.4000000000000004</v>
      </c>
      <c r="D74" s="93">
        <v>1.472019</v>
      </c>
      <c r="E74" s="53">
        <v>2.0232010000000001E-3</v>
      </c>
      <c r="F74" s="53">
        <v>1.0961540000000001E-2</v>
      </c>
      <c r="G74" s="53">
        <v>1044886000</v>
      </c>
      <c r="H74" s="53">
        <v>7.4528440000000001E-2</v>
      </c>
      <c r="I74" s="53">
        <v>2114016</v>
      </c>
      <c r="J74" s="53">
        <v>7.9001829999999995E-2</v>
      </c>
      <c r="K74" s="90">
        <f t="shared" ref="K74:K92" si="14">G74/D74</f>
        <v>709831870.3766731</v>
      </c>
      <c r="L74" s="91">
        <f t="shared" si="13"/>
        <v>103.43050063332724</v>
      </c>
      <c r="M74" s="92">
        <f t="shared" ref="M74:M92" si="15">((E74-0.0020052)/0.0020052)*1000</f>
        <v>8.9771593855975098</v>
      </c>
      <c r="N74" s="92">
        <f t="shared" ref="N74:N92" si="16">20*F74</f>
        <v>0.2192308</v>
      </c>
      <c r="O74" s="92"/>
      <c r="Y74" s="92"/>
      <c r="Z74" s="92"/>
      <c r="AA74" s="92"/>
      <c r="AB74" s="92"/>
      <c r="AC74" s="92"/>
      <c r="AD74" s="92"/>
      <c r="AE74" s="92"/>
      <c r="AF74" s="54"/>
      <c r="AG74" s="92"/>
      <c r="AN74" s="96"/>
    </row>
    <row r="75" spans="1:40" s="53" customFormat="1" x14ac:dyDescent="0.15">
      <c r="A75" s="53" t="s">
        <v>1065</v>
      </c>
      <c r="C75" s="110">
        <v>4.4666666666666721</v>
      </c>
      <c r="D75" s="93">
        <v>1.473349</v>
      </c>
      <c r="E75" s="53">
        <v>2.0236820000000002E-3</v>
      </c>
      <c r="F75" s="53">
        <v>1.9444719999999999E-2</v>
      </c>
      <c r="G75" s="53">
        <v>1042694000</v>
      </c>
      <c r="H75" s="53">
        <v>7.9213290000000006E-2</v>
      </c>
      <c r="I75" s="53">
        <v>2109017</v>
      </c>
      <c r="J75" s="53">
        <v>7.6688069999999997E-2</v>
      </c>
      <c r="K75" s="90">
        <f t="shared" si="14"/>
        <v>707703334.37630868</v>
      </c>
      <c r="L75" s="91">
        <f t="shared" si="13"/>
        <v>103.12034895752697</v>
      </c>
      <c r="M75" s="92">
        <f t="shared" si="15"/>
        <v>9.2170357071614912</v>
      </c>
      <c r="N75" s="92">
        <f t="shared" si="16"/>
        <v>0.38889439999999997</v>
      </c>
      <c r="O75" s="92"/>
      <c r="Y75" s="92"/>
      <c r="Z75" s="92"/>
      <c r="AA75" s="92"/>
      <c r="AB75" s="92"/>
      <c r="AC75" s="92"/>
      <c r="AD75" s="92"/>
      <c r="AE75" s="92"/>
      <c r="AF75" s="54"/>
      <c r="AG75" s="92"/>
      <c r="AN75" s="96"/>
    </row>
    <row r="76" spans="1:40" s="98" customFormat="1" x14ac:dyDescent="0.15">
      <c r="A76" s="98" t="s">
        <v>1043</v>
      </c>
      <c r="C76" s="107">
        <v>4.5333333333333279</v>
      </c>
      <c r="D76" s="100">
        <v>1.4716279999999999</v>
      </c>
      <c r="E76" s="98">
        <v>2.0267639999999999E-3</v>
      </c>
      <c r="F76" s="98">
        <v>1.0263889999999999E-2</v>
      </c>
      <c r="G76" s="98">
        <v>1018165000</v>
      </c>
      <c r="H76" s="98">
        <v>6.7886959999999996E-2</v>
      </c>
      <c r="I76" s="98">
        <v>2063579</v>
      </c>
      <c r="J76" s="98">
        <v>6.7579730000000005E-2</v>
      </c>
      <c r="K76" s="101">
        <f t="shared" si="14"/>
        <v>691863025.16668618</v>
      </c>
      <c r="L76" s="102">
        <f t="shared" si="13"/>
        <v>100.81223744533388</v>
      </c>
      <c r="M76" s="103">
        <f t="shared" si="15"/>
        <v>10.754039497306982</v>
      </c>
      <c r="N76" s="103">
        <f t="shared" si="16"/>
        <v>0.20527779999999998</v>
      </c>
      <c r="O76" s="103"/>
      <c r="P76" s="103"/>
      <c r="Q76" s="103"/>
      <c r="Y76" s="103"/>
      <c r="Z76" s="103"/>
      <c r="AA76" s="103"/>
      <c r="AB76" s="103"/>
      <c r="AC76" s="103"/>
      <c r="AD76" s="103"/>
      <c r="AE76" s="103"/>
      <c r="AF76" s="99"/>
      <c r="AG76" s="103"/>
      <c r="AH76" s="100"/>
      <c r="AN76" s="120"/>
    </row>
    <row r="77" spans="1:40" s="53" customFormat="1" x14ac:dyDescent="0.15">
      <c r="A77" s="53" t="s">
        <v>1081</v>
      </c>
      <c r="C77" s="110">
        <v>4.600000000000005</v>
      </c>
      <c r="D77" s="93">
        <v>1.4709239999999999</v>
      </c>
      <c r="E77" s="53">
        <v>2.020535E-3</v>
      </c>
      <c r="F77" s="53">
        <v>1.4072640000000001E-2</v>
      </c>
      <c r="G77" s="53">
        <v>1046653000</v>
      </c>
      <c r="H77" s="53">
        <v>5.7115390000000002E-2</v>
      </c>
      <c r="I77" s="53">
        <v>2114676</v>
      </c>
      <c r="J77" s="53">
        <v>5.824505E-2</v>
      </c>
      <c r="K77" s="90">
        <f t="shared" si="14"/>
        <v>711561576.26090813</v>
      </c>
      <c r="L77" s="91">
        <f t="shared" si="13"/>
        <v>103.68253826790104</v>
      </c>
      <c r="M77" s="92">
        <f t="shared" si="15"/>
        <v>7.6476161978854984</v>
      </c>
      <c r="N77" s="92">
        <f t="shared" si="16"/>
        <v>0.2814528</v>
      </c>
      <c r="O77" s="92"/>
      <c r="Y77" s="92"/>
      <c r="Z77" s="92"/>
      <c r="AA77" s="92"/>
      <c r="AB77" s="92"/>
      <c r="AC77" s="92"/>
      <c r="AD77" s="92"/>
      <c r="AE77" s="92"/>
      <c r="AF77" s="54"/>
      <c r="AG77" s="92"/>
      <c r="AN77" s="96"/>
    </row>
    <row r="78" spans="1:40" s="53" customFormat="1" x14ac:dyDescent="0.15">
      <c r="A78" s="53" t="s">
        <v>1082</v>
      </c>
      <c r="C78" s="110">
        <v>4.6666666666666607</v>
      </c>
      <c r="D78" s="93">
        <v>1.4668559999999999</v>
      </c>
      <c r="E78" s="53">
        <v>2.020287E-3</v>
      </c>
      <c r="F78" s="53">
        <v>2.0712049999999999E-2</v>
      </c>
      <c r="G78" s="53">
        <v>1047250000</v>
      </c>
      <c r="H78" s="53">
        <v>6.9557380000000002E-2</v>
      </c>
      <c r="I78" s="53">
        <v>2116325</v>
      </c>
      <c r="J78" s="53">
        <v>7.9744200000000001E-2</v>
      </c>
      <c r="K78" s="90">
        <f t="shared" si="14"/>
        <v>713941927.49663234</v>
      </c>
      <c r="L78" s="91">
        <f t="shared" si="13"/>
        <v>104.02938226049814</v>
      </c>
      <c r="M78" s="92">
        <f t="shared" si="15"/>
        <v>7.52393776181927</v>
      </c>
      <c r="N78" s="92">
        <f t="shared" si="16"/>
        <v>0.41424099999999997</v>
      </c>
      <c r="O78" s="92"/>
      <c r="Y78" s="92"/>
      <c r="Z78" s="92"/>
      <c r="AA78" s="92"/>
      <c r="AB78" s="92"/>
      <c r="AC78" s="92"/>
      <c r="AD78" s="92"/>
      <c r="AE78" s="92"/>
      <c r="AF78" s="54"/>
      <c r="AG78" s="92"/>
      <c r="AN78" s="96"/>
    </row>
    <row r="79" spans="1:40" s="53" customFormat="1" x14ac:dyDescent="0.15">
      <c r="A79" s="53" t="s">
        <v>1083</v>
      </c>
      <c r="C79" s="110">
        <v>4.7166666666666686</v>
      </c>
      <c r="D79" s="93">
        <v>1.46756</v>
      </c>
      <c r="E79" s="53">
        <v>2.0210390000000001E-3</v>
      </c>
      <c r="F79" s="53">
        <v>1.0517250000000001E-2</v>
      </c>
      <c r="G79" s="53">
        <v>1041951000</v>
      </c>
      <c r="H79" s="53">
        <v>4.9939459999999998E-2</v>
      </c>
      <c r="I79" s="53">
        <v>2105940</v>
      </c>
      <c r="J79" s="53">
        <v>4.8569170000000002E-2</v>
      </c>
      <c r="K79" s="90">
        <f t="shared" si="14"/>
        <v>709988688.70778704</v>
      </c>
      <c r="L79" s="91">
        <f t="shared" si="13"/>
        <v>103.45335083091977</v>
      </c>
      <c r="M79" s="92">
        <f t="shared" si="15"/>
        <v>7.8989626969878968</v>
      </c>
      <c r="N79" s="92">
        <f t="shared" si="16"/>
        <v>0.210345</v>
      </c>
      <c r="O79" s="92"/>
      <c r="Y79" s="92"/>
      <c r="Z79" s="92"/>
      <c r="AA79" s="92"/>
      <c r="AB79" s="92"/>
      <c r="AC79" s="92"/>
      <c r="AD79" s="92"/>
      <c r="AE79" s="92"/>
      <c r="AF79" s="54"/>
      <c r="AG79" s="92"/>
      <c r="AN79" s="96"/>
    </row>
    <row r="80" spans="1:40" s="98" customFormat="1" x14ac:dyDescent="0.15">
      <c r="A80" s="98" t="s">
        <v>1044</v>
      </c>
      <c r="C80" s="107">
        <v>4.783333333333335</v>
      </c>
      <c r="D80" s="100">
        <v>1.4652130000000001</v>
      </c>
      <c r="E80" s="98">
        <v>2.026262E-3</v>
      </c>
      <c r="F80" s="98">
        <v>1.2521579999999999E-2</v>
      </c>
      <c r="G80" s="98">
        <v>1017949000</v>
      </c>
      <c r="H80" s="98">
        <v>7.8039839999999999E-2</v>
      </c>
      <c r="I80" s="98">
        <v>2063253</v>
      </c>
      <c r="J80" s="98">
        <v>7.2254929999999995E-2</v>
      </c>
      <c r="K80" s="101">
        <f t="shared" si="14"/>
        <v>694744723.12216723</v>
      </c>
      <c r="L80" s="102">
        <f t="shared" si="13"/>
        <v>101.23213330328018</v>
      </c>
      <c r="M80" s="103">
        <f t="shared" si="15"/>
        <v>10.503690404947177</v>
      </c>
      <c r="N80" s="103">
        <f t="shared" si="16"/>
        <v>0.25043159999999998</v>
      </c>
      <c r="O80" s="103"/>
      <c r="P80" s="103"/>
      <c r="Q80" s="103"/>
      <c r="Y80" s="103"/>
      <c r="Z80" s="103"/>
      <c r="AA80" s="103"/>
      <c r="AB80" s="103"/>
      <c r="AC80" s="103"/>
      <c r="AD80" s="103"/>
      <c r="AE80" s="103"/>
      <c r="AF80" s="99"/>
      <c r="AG80" s="103"/>
      <c r="AH80" s="100"/>
      <c r="AN80" s="120"/>
    </row>
    <row r="81" spans="1:40" s="53" customFormat="1" x14ac:dyDescent="0.15">
      <c r="A81" s="53" t="s">
        <v>1099</v>
      </c>
      <c r="C81" s="110">
        <v>4.8500000000000014</v>
      </c>
      <c r="D81" s="93">
        <v>1.4639610000000001</v>
      </c>
      <c r="E81" s="53">
        <v>2.019337E-3</v>
      </c>
      <c r="F81" s="53">
        <v>1.468563E-2</v>
      </c>
      <c r="G81" s="53">
        <v>1036176000</v>
      </c>
      <c r="H81" s="53">
        <v>5.7267190000000003E-2</v>
      </c>
      <c r="I81" s="53">
        <v>2093200</v>
      </c>
      <c r="J81" s="53">
        <v>6.2064559999999998E-2</v>
      </c>
      <c r="K81" s="90">
        <f t="shared" si="14"/>
        <v>707789346.84735453</v>
      </c>
      <c r="L81" s="91">
        <f t="shared" si="13"/>
        <v>103.13288194359347</v>
      </c>
      <c r="M81" s="92">
        <f t="shared" si="15"/>
        <v>7.0501695591462221</v>
      </c>
      <c r="N81" s="92">
        <f t="shared" si="16"/>
        <v>0.29371259999999999</v>
      </c>
      <c r="O81" s="92"/>
      <c r="Y81" s="92"/>
      <c r="Z81" s="92"/>
      <c r="AA81" s="92"/>
      <c r="AB81" s="92"/>
      <c r="AC81" s="92"/>
      <c r="AD81" s="92"/>
      <c r="AE81" s="92"/>
      <c r="AF81" s="54"/>
      <c r="AG81" s="92"/>
      <c r="AN81" s="96"/>
    </row>
    <row r="82" spans="1:40" s="53" customFormat="1" x14ac:dyDescent="0.15">
      <c r="A82" s="53" t="s">
        <v>1100</v>
      </c>
      <c r="C82" s="110">
        <v>4.9166666666666679</v>
      </c>
      <c r="D82" s="93">
        <v>1.4614579999999999</v>
      </c>
      <c r="E82" s="53">
        <v>2.0182429999999999E-3</v>
      </c>
      <c r="F82" s="53">
        <v>1.269695E-2</v>
      </c>
      <c r="G82" s="53">
        <v>1036383000</v>
      </c>
      <c r="H82" s="53">
        <v>6.2416489999999998E-2</v>
      </c>
      <c r="I82" s="53">
        <v>2091216</v>
      </c>
      <c r="J82" s="53">
        <v>5.9884300000000001E-2</v>
      </c>
      <c r="K82" s="90">
        <f t="shared" si="14"/>
        <v>709143198.09395826</v>
      </c>
      <c r="L82" s="91">
        <f t="shared" si="13"/>
        <v>103.33015332300472</v>
      </c>
      <c r="M82" s="92">
        <f t="shared" si="15"/>
        <v>6.5045880710153146</v>
      </c>
      <c r="N82" s="92">
        <f t="shared" si="16"/>
        <v>0.25393900000000003</v>
      </c>
      <c r="O82" s="92"/>
      <c r="Y82" s="92"/>
      <c r="Z82" s="92"/>
      <c r="AA82" s="92"/>
      <c r="AB82" s="92"/>
      <c r="AC82" s="92"/>
      <c r="AD82" s="92"/>
      <c r="AE82" s="92"/>
      <c r="AF82" s="54"/>
      <c r="AG82" s="92"/>
      <c r="AN82" s="96"/>
    </row>
    <row r="83" spans="1:40" s="53" customFormat="1" x14ac:dyDescent="0.15">
      <c r="A83" s="53" t="s">
        <v>1101</v>
      </c>
      <c r="C83" s="110">
        <v>4.9833333333333343</v>
      </c>
      <c r="D83" s="93">
        <v>1.463179</v>
      </c>
      <c r="E83" s="53">
        <v>2.0192330000000001E-3</v>
      </c>
      <c r="F83" s="53">
        <v>1.3066090000000001E-2</v>
      </c>
      <c r="G83" s="53">
        <v>1035887000</v>
      </c>
      <c r="H83" s="53">
        <v>4.6434469999999999E-2</v>
      </c>
      <c r="I83" s="53">
        <v>2091118</v>
      </c>
      <c r="J83" s="53">
        <v>5.5665119999999998E-2</v>
      </c>
      <c r="K83" s="90">
        <f t="shared" si="14"/>
        <v>707970111.65414488</v>
      </c>
      <c r="L83" s="91">
        <f t="shared" si="13"/>
        <v>103.15922141247825</v>
      </c>
      <c r="M83" s="92">
        <f t="shared" si="15"/>
        <v>6.9983044085378525</v>
      </c>
      <c r="N83" s="92">
        <f t="shared" si="16"/>
        <v>0.26132179999999999</v>
      </c>
      <c r="O83" s="92"/>
      <c r="Y83" s="92"/>
      <c r="Z83" s="92"/>
      <c r="AA83" s="92"/>
      <c r="AB83" s="92"/>
      <c r="AC83" s="92"/>
      <c r="AD83" s="92"/>
      <c r="AE83" s="92"/>
      <c r="AF83" s="54"/>
      <c r="AG83" s="92"/>
      <c r="AN83" s="96"/>
    </row>
    <row r="84" spans="1:40" s="98" customFormat="1" x14ac:dyDescent="0.15">
      <c r="A84" s="98" t="s">
        <v>1045</v>
      </c>
      <c r="C84" s="107">
        <v>5.0500000000000007</v>
      </c>
      <c r="D84" s="100">
        <v>1.4602840000000001</v>
      </c>
      <c r="E84" s="98">
        <v>2.0261739999999999E-3</v>
      </c>
      <c r="F84" s="98">
        <v>1.2008329999999999E-2</v>
      </c>
      <c r="G84" s="98">
        <v>1011776000</v>
      </c>
      <c r="H84" s="98">
        <v>7.6427850000000006E-2</v>
      </c>
      <c r="I84" s="98">
        <v>2050731</v>
      </c>
      <c r="J84" s="98">
        <v>7.449741E-2</v>
      </c>
      <c r="K84" s="101">
        <f t="shared" si="14"/>
        <v>692862484.28387892</v>
      </c>
      <c r="L84" s="102">
        <f t="shared" si="13"/>
        <v>100.95786989883153</v>
      </c>
      <c r="M84" s="103">
        <f t="shared" si="15"/>
        <v>10.459804508278474</v>
      </c>
      <c r="N84" s="103">
        <f t="shared" si="16"/>
        <v>0.24016659999999998</v>
      </c>
      <c r="O84" s="103"/>
      <c r="P84" s="103"/>
      <c r="Q84" s="103"/>
      <c r="Y84" s="103"/>
      <c r="Z84" s="103"/>
      <c r="AA84" s="103"/>
      <c r="AB84" s="103"/>
      <c r="AC84" s="103"/>
      <c r="AD84" s="103"/>
      <c r="AE84" s="103"/>
      <c r="AF84" s="99"/>
      <c r="AG84" s="103"/>
      <c r="AH84" s="100"/>
      <c r="AN84" s="120"/>
    </row>
    <row r="85" spans="1:40" s="53" customFormat="1" x14ac:dyDescent="0.15">
      <c r="A85" s="53" t="s">
        <v>1117</v>
      </c>
      <c r="C85" s="110">
        <v>5.0999999999999979</v>
      </c>
      <c r="D85" s="93">
        <v>1.4617709999999999</v>
      </c>
      <c r="E85" s="53">
        <v>2.0300320000000002E-3</v>
      </c>
      <c r="F85" s="53">
        <v>1.362849E-2</v>
      </c>
      <c r="G85" s="53">
        <v>1007380000</v>
      </c>
      <c r="H85" s="53">
        <v>5.6982900000000003E-2</v>
      </c>
      <c r="I85" s="53">
        <v>2043981</v>
      </c>
      <c r="J85" s="53">
        <v>5.8190609999999997E-2</v>
      </c>
      <c r="K85" s="90">
        <f t="shared" si="14"/>
        <v>689150352.55180192</v>
      </c>
      <c r="L85" s="91">
        <f t="shared" si="13"/>
        <v>100.41697048378859</v>
      </c>
      <c r="M85" s="92">
        <f t="shared" si="15"/>
        <v>12.383802114502414</v>
      </c>
      <c r="N85" s="92">
        <f t="shared" si="16"/>
        <v>0.27256979999999997</v>
      </c>
      <c r="O85" s="92"/>
      <c r="Y85" s="92"/>
      <c r="Z85" s="92"/>
      <c r="AA85" s="92"/>
      <c r="AB85" s="92"/>
      <c r="AC85" s="92"/>
      <c r="AD85" s="92"/>
      <c r="AE85" s="92"/>
      <c r="AF85" s="54"/>
      <c r="AG85" s="92"/>
      <c r="AN85" s="96"/>
    </row>
    <row r="86" spans="1:40" s="53" customFormat="1" x14ac:dyDescent="0.15">
      <c r="A86" s="53" t="s">
        <v>1118</v>
      </c>
      <c r="C86" s="110">
        <v>5.1666666666666643</v>
      </c>
      <c r="D86" s="93">
        <v>1.458094</v>
      </c>
      <c r="E86" s="53">
        <v>2.0301809999999998E-3</v>
      </c>
      <c r="F86" s="53">
        <v>9.0958619999999997E-3</v>
      </c>
      <c r="G86" s="53">
        <v>1002501000</v>
      </c>
      <c r="H86" s="53">
        <v>6.1745620000000001E-2</v>
      </c>
      <c r="I86" s="53">
        <v>2035147</v>
      </c>
      <c r="J86" s="53">
        <v>6.2620369999999995E-2</v>
      </c>
      <c r="K86" s="90">
        <f t="shared" si="14"/>
        <v>687542092.62228632</v>
      </c>
      <c r="L86" s="91">
        <f t="shared" si="13"/>
        <v>100.1826288930538</v>
      </c>
      <c r="M86" s="92">
        <f t="shared" si="15"/>
        <v>12.458108916816215</v>
      </c>
      <c r="N86" s="92">
        <f t="shared" si="16"/>
        <v>0.18191723999999998</v>
      </c>
      <c r="O86" s="92"/>
      <c r="Y86" s="92"/>
      <c r="Z86" s="92"/>
      <c r="AA86" s="92"/>
      <c r="AB86" s="92"/>
      <c r="AC86" s="92"/>
      <c r="AD86" s="92"/>
      <c r="AE86" s="92"/>
      <c r="AF86" s="54"/>
      <c r="AG86" s="92"/>
      <c r="AN86" s="96"/>
    </row>
    <row r="87" spans="1:40" s="53" customFormat="1" x14ac:dyDescent="0.15">
      <c r="A87" s="53" t="s">
        <v>1119</v>
      </c>
      <c r="C87" s="110">
        <v>5.2333333333333307</v>
      </c>
      <c r="D87" s="93">
        <v>1.45825</v>
      </c>
      <c r="E87" s="53">
        <v>2.0300790000000002E-3</v>
      </c>
      <c r="F87" s="53">
        <v>1.180879E-2</v>
      </c>
      <c r="G87" s="53">
        <v>1000187000</v>
      </c>
      <c r="H87" s="53">
        <v>6.4063090000000003E-2</v>
      </c>
      <c r="I87" s="53">
        <v>2030087</v>
      </c>
      <c r="J87" s="53">
        <v>6.8937520000000002E-2</v>
      </c>
      <c r="K87" s="90">
        <f t="shared" si="14"/>
        <v>685881707.52614439</v>
      </c>
      <c r="L87" s="91">
        <f t="shared" si="13"/>
        <v>99.940692078288151</v>
      </c>
      <c r="M87" s="92">
        <f t="shared" si="15"/>
        <v>12.407241172950441</v>
      </c>
      <c r="N87" s="92">
        <f t="shared" si="16"/>
        <v>0.23617579999999999</v>
      </c>
      <c r="O87" s="92"/>
      <c r="Y87" s="92"/>
      <c r="Z87" s="92"/>
      <c r="AA87" s="92"/>
      <c r="AB87" s="92"/>
      <c r="AC87" s="92"/>
      <c r="AD87" s="92"/>
      <c r="AE87" s="92"/>
      <c r="AF87" s="54"/>
      <c r="AG87" s="92"/>
      <c r="AN87" s="96"/>
    </row>
    <row r="88" spans="1:40" s="98" customFormat="1" x14ac:dyDescent="0.15">
      <c r="A88" s="98" t="s">
        <v>1046</v>
      </c>
      <c r="C88" s="107">
        <v>5.2999999999999972</v>
      </c>
      <c r="D88" s="100">
        <v>1.456842</v>
      </c>
      <c r="E88" s="98">
        <v>2.0267110000000001E-3</v>
      </c>
      <c r="F88" s="98">
        <v>1.41231E-2</v>
      </c>
      <c r="G88" s="98">
        <v>1008000000</v>
      </c>
      <c r="H88" s="98">
        <v>8.5409490000000005E-2</v>
      </c>
      <c r="I88" s="98">
        <v>2042843</v>
      </c>
      <c r="J88" s="98">
        <v>9.4363470000000005E-2</v>
      </c>
      <c r="K88" s="101">
        <f t="shared" si="14"/>
        <v>691907564.44418824</v>
      </c>
      <c r="L88" s="102">
        <f t="shared" si="13"/>
        <v>100.81872731985506</v>
      </c>
      <c r="M88" s="103">
        <f t="shared" si="15"/>
        <v>10.727608218631607</v>
      </c>
      <c r="N88" s="103">
        <f t="shared" si="16"/>
        <v>0.28246199999999999</v>
      </c>
      <c r="O88" s="103"/>
      <c r="P88" s="103"/>
      <c r="Q88" s="103"/>
      <c r="Y88" s="103"/>
      <c r="Z88" s="103"/>
      <c r="AA88" s="103"/>
      <c r="AB88" s="103"/>
      <c r="AC88" s="103"/>
      <c r="AD88" s="103"/>
      <c r="AE88" s="103"/>
      <c r="AF88" s="99"/>
      <c r="AG88" s="103"/>
      <c r="AH88" s="100"/>
      <c r="AN88" s="120"/>
    </row>
    <row r="89" spans="1:40" s="53" customFormat="1" x14ac:dyDescent="0.15">
      <c r="A89" s="53" t="s">
        <v>1066</v>
      </c>
      <c r="C89" s="110">
        <v>5.3666666666666636</v>
      </c>
      <c r="D89" s="93">
        <v>1.456529</v>
      </c>
      <c r="E89" s="53">
        <v>2.023937E-3</v>
      </c>
      <c r="F89" s="53">
        <v>1.5908680000000001E-2</v>
      </c>
      <c r="G89" s="53">
        <v>1035614000</v>
      </c>
      <c r="H89" s="53">
        <v>6.7479979999999995E-2</v>
      </c>
      <c r="I89" s="53">
        <v>2096211</v>
      </c>
      <c r="J89" s="53">
        <v>6.7513740000000003E-2</v>
      </c>
      <c r="K89" s="90">
        <f t="shared" si="14"/>
        <v>711015022.70123017</v>
      </c>
      <c r="L89" s="91">
        <f t="shared" si="13"/>
        <v>103.60289925666528</v>
      </c>
      <c r="M89" s="92">
        <f t="shared" si="15"/>
        <v>9.3442050668262553</v>
      </c>
      <c r="N89" s="92">
        <f t="shared" si="16"/>
        <v>0.31817360000000006</v>
      </c>
      <c r="O89" s="92"/>
      <c r="Y89" s="92"/>
      <c r="Z89" s="92"/>
      <c r="AA89" s="92"/>
      <c r="AB89" s="92"/>
      <c r="AC89" s="92"/>
      <c r="AD89" s="92"/>
      <c r="AE89" s="92"/>
      <c r="AF89" s="54"/>
      <c r="AG89" s="92"/>
      <c r="AN89" s="96"/>
    </row>
    <row r="90" spans="1:40" s="53" customFormat="1" x14ac:dyDescent="0.15">
      <c r="A90" s="53" t="s">
        <v>1067</v>
      </c>
      <c r="C90" s="110">
        <v>5.4166666666666607</v>
      </c>
      <c r="D90" s="93">
        <v>1.453713</v>
      </c>
      <c r="E90" s="53">
        <v>2.0239709999999998E-3</v>
      </c>
      <c r="F90" s="53">
        <v>1.445746E-2</v>
      </c>
      <c r="G90" s="53">
        <v>1040023000</v>
      </c>
      <c r="H90" s="53">
        <v>6.7413970000000004E-2</v>
      </c>
      <c r="I90" s="53">
        <v>2104977</v>
      </c>
      <c r="J90" s="53">
        <v>7.0164420000000005E-2</v>
      </c>
      <c r="K90" s="90">
        <f t="shared" si="14"/>
        <v>715425259.3187238</v>
      </c>
      <c r="L90" s="91">
        <f t="shared" si="13"/>
        <v>104.24552041851413</v>
      </c>
      <c r="M90" s="92">
        <f t="shared" si="15"/>
        <v>9.3611609814481813</v>
      </c>
      <c r="N90" s="92">
        <f t="shared" si="16"/>
        <v>0.2891492</v>
      </c>
      <c r="O90" s="92"/>
      <c r="Y90" s="92"/>
      <c r="Z90" s="92"/>
      <c r="AA90" s="92"/>
      <c r="AB90" s="92"/>
      <c r="AC90" s="92"/>
      <c r="AD90" s="92"/>
      <c r="AE90" s="92"/>
      <c r="AF90" s="54"/>
      <c r="AG90" s="92"/>
      <c r="AN90" s="96"/>
    </row>
    <row r="91" spans="1:40" s="53" customFormat="1" x14ac:dyDescent="0.15">
      <c r="A91" s="53" t="s">
        <v>1068</v>
      </c>
      <c r="C91" s="110">
        <v>5.4833333333333378</v>
      </c>
      <c r="D91" s="93">
        <v>1.457624</v>
      </c>
      <c r="E91" s="53">
        <v>2.0236669999999998E-3</v>
      </c>
      <c r="F91" s="53">
        <v>1.686083E-2</v>
      </c>
      <c r="G91" s="53">
        <v>1032499000</v>
      </c>
      <c r="H91" s="53">
        <v>5.369256E-2</v>
      </c>
      <c r="I91" s="53">
        <v>2088786</v>
      </c>
      <c r="J91" s="53">
        <v>7.1697549999999999E-2</v>
      </c>
      <c r="K91" s="90">
        <f t="shared" si="14"/>
        <v>708343852.73568487</v>
      </c>
      <c r="L91" s="91">
        <f t="shared" si="13"/>
        <v>103.21367969870651</v>
      </c>
      <c r="M91" s="92">
        <f t="shared" si="15"/>
        <v>9.2095551565927973</v>
      </c>
      <c r="N91" s="92">
        <f t="shared" si="16"/>
        <v>0.33721659999999998</v>
      </c>
      <c r="O91" s="92"/>
      <c r="Y91" s="92"/>
      <c r="Z91" s="92"/>
      <c r="AA91" s="92"/>
      <c r="AB91" s="92"/>
      <c r="AC91" s="92"/>
      <c r="AD91" s="92"/>
      <c r="AE91" s="92"/>
      <c r="AF91" s="54"/>
      <c r="AG91" s="92"/>
      <c r="AN91" s="96"/>
    </row>
    <row r="92" spans="1:40" s="98" customFormat="1" x14ac:dyDescent="0.15">
      <c r="A92" s="98" t="s">
        <v>1047</v>
      </c>
      <c r="C92" s="107">
        <v>5.5499999999999936</v>
      </c>
      <c r="D92" s="100">
        <v>1.4519140000000001</v>
      </c>
      <c r="E92" s="98">
        <v>2.0272139999999998E-3</v>
      </c>
      <c r="F92" s="98">
        <v>1.457398E-2</v>
      </c>
      <c r="G92" s="98">
        <v>1006316000</v>
      </c>
      <c r="H92" s="98">
        <v>7.4578480000000003E-2</v>
      </c>
      <c r="I92" s="98">
        <v>2040019</v>
      </c>
      <c r="J92" s="98">
        <v>7.8990080000000004E-2</v>
      </c>
      <c r="K92" s="101">
        <f t="shared" si="14"/>
        <v>693096147.56796885</v>
      </c>
      <c r="L92" s="102">
        <f t="shared" si="13"/>
        <v>100.99191727182455</v>
      </c>
      <c r="M92" s="103">
        <f t="shared" si="15"/>
        <v>10.978456014362601</v>
      </c>
      <c r="N92" s="103">
        <f t="shared" si="16"/>
        <v>0.29147960000000001</v>
      </c>
      <c r="O92" s="103"/>
      <c r="P92" s="103"/>
      <c r="Q92" s="103"/>
      <c r="Y92" s="103"/>
      <c r="Z92" s="103"/>
      <c r="AA92" s="103"/>
      <c r="AB92" s="103"/>
      <c r="AC92" s="103"/>
      <c r="AD92" s="103"/>
      <c r="AE92" s="103"/>
      <c r="AF92" s="99"/>
      <c r="AG92" s="103"/>
      <c r="AH92" s="100"/>
      <c r="AN92" s="120"/>
    </row>
    <row r="93" spans="1:40" s="53" customFormat="1" x14ac:dyDescent="0.15">
      <c r="A93" s="53" t="s">
        <v>1084</v>
      </c>
      <c r="C93" s="110">
        <v>5.6166666666666707</v>
      </c>
      <c r="D93" s="93">
        <v>1.452148</v>
      </c>
      <c r="E93" s="53">
        <v>2.02103E-3</v>
      </c>
      <c r="F93" s="53">
        <v>1.441082E-2</v>
      </c>
      <c r="G93" s="53">
        <v>1028824000</v>
      </c>
      <c r="H93" s="53">
        <v>6.0242579999999997E-2</v>
      </c>
      <c r="I93" s="53">
        <v>2079131</v>
      </c>
      <c r="J93" s="53">
        <v>6.3806260000000004E-2</v>
      </c>
      <c r="K93" s="90">
        <f t="shared" ref="K93:K104" si="17">G93/D93</f>
        <v>708484259.18019378</v>
      </c>
      <c r="L93" s="91">
        <f t="shared" si="13"/>
        <v>103.23413849952085</v>
      </c>
      <c r="M93" s="92">
        <f t="shared" ref="M93:M104" si="18">((E93-0.0020052)/0.0020052)*1000</f>
        <v>7.8944743666467669</v>
      </c>
      <c r="N93" s="92">
        <f t="shared" ref="N93:N104" si="19">20*F93</f>
        <v>0.28821639999999998</v>
      </c>
      <c r="O93" s="92"/>
      <c r="Y93" s="92"/>
      <c r="Z93" s="92"/>
      <c r="AA93" s="92"/>
      <c r="AB93" s="92"/>
      <c r="AC93" s="92"/>
      <c r="AD93" s="92"/>
      <c r="AE93" s="92"/>
      <c r="AF93" s="54"/>
      <c r="AG93" s="92"/>
      <c r="AN93" s="96"/>
    </row>
    <row r="94" spans="1:40" s="53" customFormat="1" x14ac:dyDescent="0.15">
      <c r="A94" s="53" t="s">
        <v>1085</v>
      </c>
      <c r="C94" s="110">
        <v>5.6833333333333265</v>
      </c>
      <c r="D94" s="93">
        <v>1.4507400000000001</v>
      </c>
      <c r="E94" s="53">
        <v>2.0200650000000001E-3</v>
      </c>
      <c r="F94" s="53">
        <v>1.795662E-2</v>
      </c>
      <c r="G94" s="53">
        <v>1038915000</v>
      </c>
      <c r="H94" s="53">
        <v>6.5011620000000006E-2</v>
      </c>
      <c r="I94" s="53">
        <v>2099721</v>
      </c>
      <c r="J94" s="53">
        <v>5.5115530000000003E-2</v>
      </c>
      <c r="K94" s="90">
        <f t="shared" si="17"/>
        <v>716127631.41569126</v>
      </c>
      <c r="L94" s="91">
        <f t="shared" si="13"/>
        <v>104.34786394611832</v>
      </c>
      <c r="M94" s="92">
        <f t="shared" si="18"/>
        <v>7.4132256134052419</v>
      </c>
      <c r="N94" s="92">
        <f t="shared" si="19"/>
        <v>0.35913240000000002</v>
      </c>
      <c r="O94" s="92"/>
      <c r="Y94" s="92"/>
      <c r="Z94" s="92"/>
      <c r="AA94" s="92"/>
      <c r="AB94" s="92"/>
      <c r="AC94" s="92"/>
      <c r="AD94" s="92"/>
      <c r="AE94" s="92"/>
      <c r="AF94" s="54"/>
      <c r="AG94" s="92"/>
      <c r="AN94" s="96"/>
    </row>
    <row r="95" spans="1:40" s="53" customFormat="1" x14ac:dyDescent="0.15">
      <c r="A95" s="53" t="s">
        <v>1086</v>
      </c>
      <c r="C95" s="110">
        <v>5.7500000000000036</v>
      </c>
      <c r="D95" s="93">
        <v>1.453948</v>
      </c>
      <c r="E95" s="53">
        <v>2.0210720000000001E-3</v>
      </c>
      <c r="F95" s="53">
        <v>8.2816460000000001E-3</v>
      </c>
      <c r="G95" s="53">
        <v>1029866000</v>
      </c>
      <c r="H95" s="53">
        <v>5.9140249999999998E-2</v>
      </c>
      <c r="I95" s="53">
        <v>2081434</v>
      </c>
      <c r="J95" s="53">
        <v>5.8792339999999998E-2</v>
      </c>
      <c r="K95" s="90">
        <f t="shared" si="17"/>
        <v>708323819.00865781</v>
      </c>
      <c r="L95" s="91">
        <f t="shared" si="13"/>
        <v>103.21076055897439</v>
      </c>
      <c r="M95" s="92">
        <f t="shared" si="18"/>
        <v>7.9154199082386336</v>
      </c>
      <c r="N95" s="92">
        <f t="shared" si="19"/>
        <v>0.16563292000000002</v>
      </c>
      <c r="O95" s="92"/>
      <c r="Y95" s="92"/>
      <c r="Z95" s="92"/>
      <c r="AA95" s="92"/>
      <c r="AB95" s="92"/>
      <c r="AC95" s="92"/>
      <c r="AD95" s="92"/>
      <c r="AE95" s="92"/>
      <c r="AF95" s="54"/>
      <c r="AG95" s="92"/>
      <c r="AN95" s="96"/>
    </row>
    <row r="96" spans="1:40" s="98" customFormat="1" x14ac:dyDescent="0.15">
      <c r="A96" s="98" t="s">
        <v>1048</v>
      </c>
      <c r="C96" s="107">
        <v>5.8000000000000007</v>
      </c>
      <c r="D96" s="100">
        <v>1.4499580000000001</v>
      </c>
      <c r="E96" s="98">
        <v>2.027718E-3</v>
      </c>
      <c r="F96" s="98">
        <v>1.355078E-2</v>
      </c>
      <c r="G96" s="98">
        <v>1004318000</v>
      </c>
      <c r="H96" s="98">
        <v>5.9930579999999997E-2</v>
      </c>
      <c r="I96" s="98">
        <v>2036296</v>
      </c>
      <c r="J96" s="98">
        <v>5.926787E-2</v>
      </c>
      <c r="K96" s="101">
        <f t="shared" si="17"/>
        <v>692653166.50551248</v>
      </c>
      <c r="L96" s="102">
        <f t="shared" si="13"/>
        <v>100.92736994030416</v>
      </c>
      <c r="M96" s="103">
        <f t="shared" si="18"/>
        <v>11.229802513465</v>
      </c>
      <c r="N96" s="103">
        <f t="shared" si="19"/>
        <v>0.27101560000000002</v>
      </c>
      <c r="O96" s="103"/>
      <c r="P96" s="103"/>
      <c r="Q96" s="103"/>
      <c r="Y96" s="103"/>
      <c r="Z96" s="103"/>
      <c r="AA96" s="103"/>
      <c r="AB96" s="103"/>
      <c r="AC96" s="103"/>
      <c r="AD96" s="103"/>
      <c r="AE96" s="103"/>
      <c r="AF96" s="99"/>
      <c r="AG96" s="103"/>
      <c r="AH96" s="100"/>
      <c r="AN96" s="120"/>
    </row>
    <row r="97" spans="1:40" s="53" customFormat="1" x14ac:dyDescent="0.15">
      <c r="A97" s="53" t="s">
        <v>1102</v>
      </c>
      <c r="C97" s="110">
        <v>5.8666666666666671</v>
      </c>
      <c r="D97" s="93">
        <v>1.447298</v>
      </c>
      <c r="E97" s="53">
        <v>2.019444E-3</v>
      </c>
      <c r="F97" s="53">
        <v>1.7150619999999998E-2</v>
      </c>
      <c r="G97" s="53">
        <v>1021196000</v>
      </c>
      <c r="H97" s="53">
        <v>6.9340479999999996E-2</v>
      </c>
      <c r="I97" s="53">
        <v>2062249</v>
      </c>
      <c r="J97" s="53">
        <v>7.7389529999999998E-2</v>
      </c>
      <c r="K97" s="90">
        <f t="shared" si="17"/>
        <v>705587930.06001532</v>
      </c>
      <c r="L97" s="91">
        <f t="shared" si="13"/>
        <v>102.81211071604027</v>
      </c>
      <c r="M97" s="92">
        <f t="shared" si="18"/>
        <v>7.1035308198683733</v>
      </c>
      <c r="N97" s="92">
        <f t="shared" si="19"/>
        <v>0.3430124</v>
      </c>
      <c r="O97" s="92"/>
      <c r="Y97" s="92"/>
      <c r="Z97" s="92"/>
      <c r="AA97" s="92"/>
      <c r="AB97" s="92"/>
      <c r="AC97" s="92"/>
      <c r="AD97" s="92"/>
      <c r="AE97" s="92"/>
      <c r="AF97" s="54"/>
      <c r="AG97" s="92"/>
      <c r="AN97" s="96"/>
    </row>
    <row r="98" spans="1:40" s="53" customFormat="1" x14ac:dyDescent="0.15">
      <c r="A98" s="53" t="s">
        <v>1103</v>
      </c>
      <c r="C98" s="110">
        <v>5.9333333333333336</v>
      </c>
      <c r="D98" s="93">
        <v>1.4472200000000002</v>
      </c>
      <c r="E98" s="53">
        <v>2.0195040000000001E-3</v>
      </c>
      <c r="F98" s="53">
        <v>1.3673029999999999E-2</v>
      </c>
      <c r="G98" s="53">
        <v>1023688000</v>
      </c>
      <c r="H98" s="53">
        <v>5.3785909999999999E-2</v>
      </c>
      <c r="I98" s="53">
        <v>2065838</v>
      </c>
      <c r="J98" s="53">
        <v>5.7952679999999999E-2</v>
      </c>
      <c r="K98" s="90">
        <f t="shared" si="17"/>
        <v>707347880.76450014</v>
      </c>
      <c r="L98" s="91">
        <f t="shared" si="13"/>
        <v>103.06855536166917</v>
      </c>
      <c r="M98" s="92">
        <f t="shared" si="18"/>
        <v>7.1334530221424997</v>
      </c>
      <c r="N98" s="92">
        <f t="shared" si="19"/>
        <v>0.2734606</v>
      </c>
      <c r="O98" s="92"/>
      <c r="Y98" s="92"/>
      <c r="Z98" s="92"/>
      <c r="AA98" s="92"/>
      <c r="AB98" s="92"/>
      <c r="AC98" s="92"/>
      <c r="AD98" s="92"/>
      <c r="AE98" s="92"/>
      <c r="AF98" s="54"/>
      <c r="AG98" s="92"/>
      <c r="AK98" s="111"/>
      <c r="AN98" s="96"/>
    </row>
    <row r="99" spans="1:40" s="53" customFormat="1" x14ac:dyDescent="0.15">
      <c r="A99" s="53" t="s">
        <v>1104</v>
      </c>
      <c r="C99" s="110">
        <v>6</v>
      </c>
      <c r="D99" s="93">
        <v>1.4447159999999999</v>
      </c>
      <c r="E99" s="53">
        <v>2.0189750000000001E-3</v>
      </c>
      <c r="F99" s="53">
        <v>1.3167480000000001E-2</v>
      </c>
      <c r="G99" s="53">
        <v>1027160000</v>
      </c>
      <c r="H99" s="53">
        <v>7.5295600000000004E-2</v>
      </c>
      <c r="I99" s="53">
        <v>2074804</v>
      </c>
      <c r="J99" s="53">
        <v>7.6962320000000001E-2</v>
      </c>
      <c r="K99" s="90">
        <f t="shared" si="17"/>
        <v>710977105.53492868</v>
      </c>
      <c r="L99" s="91">
        <f t="shared" si="13"/>
        <v>103.59737429835216</v>
      </c>
      <c r="M99" s="92">
        <f t="shared" si="18"/>
        <v>6.8696389387593051</v>
      </c>
      <c r="N99" s="92">
        <f t="shared" si="19"/>
        <v>0.26334960000000002</v>
      </c>
      <c r="O99" s="92"/>
      <c r="Y99" s="92"/>
      <c r="Z99" s="92"/>
      <c r="AA99" s="92"/>
      <c r="AB99" s="92"/>
      <c r="AC99" s="92"/>
      <c r="AD99" s="92"/>
      <c r="AE99" s="92"/>
      <c r="AF99" s="54"/>
      <c r="AG99" s="92"/>
      <c r="AN99" s="96"/>
    </row>
    <row r="100" spans="1:40" s="98" customFormat="1" x14ac:dyDescent="0.15">
      <c r="A100" s="98" t="s">
        <v>1049</v>
      </c>
      <c r="C100" s="107">
        <v>6.0666666666666664</v>
      </c>
      <c r="D100" s="100">
        <v>1.445811</v>
      </c>
      <c r="E100" s="98">
        <v>2.0273410000000002E-3</v>
      </c>
      <c r="F100" s="98">
        <v>1.4504649999999999E-2</v>
      </c>
      <c r="G100" s="98">
        <v>999564900</v>
      </c>
      <c r="H100" s="98">
        <v>6.9230269999999997E-2</v>
      </c>
      <c r="I100" s="98">
        <v>2026459</v>
      </c>
      <c r="J100" s="98">
        <v>7.171777E-2</v>
      </c>
      <c r="K100" s="101">
        <f t="shared" si="17"/>
        <v>691352396.68255401</v>
      </c>
      <c r="L100" s="102">
        <f t="shared" si="13"/>
        <v>100.73783312234484</v>
      </c>
      <c r="M100" s="103">
        <f t="shared" si="18"/>
        <v>11.041791342509606</v>
      </c>
      <c r="N100" s="103">
        <f t="shared" si="19"/>
        <v>0.29009299999999999</v>
      </c>
      <c r="O100" s="103"/>
      <c r="P100" s="103"/>
      <c r="Q100" s="103"/>
      <c r="Y100" s="103"/>
      <c r="Z100" s="103"/>
      <c r="AA100" s="103"/>
      <c r="AB100" s="103"/>
      <c r="AC100" s="103"/>
      <c r="AD100" s="103"/>
      <c r="AE100" s="103"/>
      <c r="AF100" s="99"/>
      <c r="AG100" s="103"/>
      <c r="AH100" s="100"/>
      <c r="AN100" s="120"/>
    </row>
    <row r="101" spans="1:40" s="53" customFormat="1" x14ac:dyDescent="0.15">
      <c r="A101" s="53" t="s">
        <v>1120</v>
      </c>
      <c r="C101" s="110">
        <v>6.1333333333333329</v>
      </c>
      <c r="D101" s="93">
        <v>1.442682</v>
      </c>
      <c r="E101" s="53">
        <v>2.0304009999999998E-3</v>
      </c>
      <c r="F101" s="53">
        <v>1.448899E-2</v>
      </c>
      <c r="G101" s="53">
        <v>990703400</v>
      </c>
      <c r="H101" s="53">
        <v>7.608645E-2</v>
      </c>
      <c r="I101" s="53">
        <v>2011382</v>
      </c>
      <c r="J101" s="53">
        <v>8.9416999999999996E-2</v>
      </c>
      <c r="K101" s="90">
        <f t="shared" si="17"/>
        <v>686709475.82350099</v>
      </c>
      <c r="L101" s="91">
        <f t="shared" si="13"/>
        <v>100.06130724502975</v>
      </c>
      <c r="M101" s="92">
        <f t="shared" si="18"/>
        <v>12.567823658487868</v>
      </c>
      <c r="N101" s="92">
        <f t="shared" si="19"/>
        <v>0.28977980000000003</v>
      </c>
      <c r="O101" s="92"/>
      <c r="Y101" s="92"/>
      <c r="Z101" s="92"/>
      <c r="AA101" s="92"/>
      <c r="AB101" s="92"/>
      <c r="AC101" s="92"/>
      <c r="AD101" s="92"/>
      <c r="AE101" s="92"/>
      <c r="AF101" s="54"/>
      <c r="AG101" s="92"/>
      <c r="AN101" s="96"/>
    </row>
    <row r="102" spans="1:40" s="53" customFormat="1" x14ac:dyDescent="0.15">
      <c r="A102" s="53" t="s">
        <v>1121</v>
      </c>
      <c r="C102" s="110">
        <v>6.1999999999999993</v>
      </c>
      <c r="D102" s="93">
        <v>1.4446380000000001</v>
      </c>
      <c r="E102" s="53">
        <v>2.0303349999999999E-3</v>
      </c>
      <c r="F102" s="53">
        <v>1.6086110000000001E-2</v>
      </c>
      <c r="G102" s="53">
        <v>986394400</v>
      </c>
      <c r="H102" s="53">
        <v>8.3516809999999997E-2</v>
      </c>
      <c r="I102" s="53">
        <v>2002712</v>
      </c>
      <c r="J102" s="53">
        <v>8.6215990000000006E-2</v>
      </c>
      <c r="K102" s="90">
        <f t="shared" si="17"/>
        <v>682796935.9798094</v>
      </c>
      <c r="L102" s="91">
        <f t="shared" si="13"/>
        <v>99.491206110283414</v>
      </c>
      <c r="M102" s="92">
        <f t="shared" si="18"/>
        <v>12.534909235986392</v>
      </c>
      <c r="N102" s="92">
        <f t="shared" si="19"/>
        <v>0.32172220000000001</v>
      </c>
      <c r="O102" s="92"/>
      <c r="Y102" s="92"/>
      <c r="Z102" s="92"/>
      <c r="AA102" s="92"/>
      <c r="AB102" s="92"/>
      <c r="AC102" s="92"/>
      <c r="AD102" s="92"/>
      <c r="AE102" s="92"/>
      <c r="AF102" s="54"/>
      <c r="AG102" s="92"/>
      <c r="AN102" s="96"/>
    </row>
    <row r="103" spans="1:40" s="53" customFormat="1" x14ac:dyDescent="0.15">
      <c r="A103" s="53" t="s">
        <v>1122</v>
      </c>
      <c r="C103" s="110">
        <v>6.2499999999999964</v>
      </c>
      <c r="D103" s="93">
        <v>1.4446380000000001</v>
      </c>
      <c r="E103" s="53">
        <v>2.0299089999999999E-3</v>
      </c>
      <c r="F103" s="53">
        <v>1.027087E-2</v>
      </c>
      <c r="G103" s="53">
        <v>989492700</v>
      </c>
      <c r="H103" s="53">
        <v>7.2566969999999995E-2</v>
      </c>
      <c r="I103" s="53">
        <v>2009399</v>
      </c>
      <c r="J103" s="53">
        <v>6.7482849999999997E-2</v>
      </c>
      <c r="K103" s="90">
        <f t="shared" si="17"/>
        <v>684941625.5144887</v>
      </c>
      <c r="L103" s="91">
        <f t="shared" si="13"/>
        <v>99.803711538022554</v>
      </c>
      <c r="M103" s="92">
        <f t="shared" si="18"/>
        <v>12.322461599840381</v>
      </c>
      <c r="N103" s="92">
        <f t="shared" si="19"/>
        <v>0.2054174</v>
      </c>
      <c r="O103" s="92"/>
      <c r="Y103" s="92"/>
      <c r="Z103" s="92"/>
      <c r="AA103" s="92"/>
      <c r="AB103" s="92"/>
      <c r="AC103" s="92"/>
      <c r="AD103" s="92"/>
      <c r="AE103" s="92"/>
      <c r="AF103" s="54"/>
      <c r="AG103" s="92"/>
      <c r="AN103" s="96"/>
    </row>
    <row r="104" spans="1:40" s="118" customFormat="1" x14ac:dyDescent="0.15">
      <c r="A104" s="118" t="s">
        <v>1050</v>
      </c>
      <c r="C104" s="119">
        <v>6.4500000000000064</v>
      </c>
      <c r="D104" s="120">
        <v>1.4403350000000001</v>
      </c>
      <c r="E104" s="118">
        <v>2.02688E-3</v>
      </c>
      <c r="F104" s="118">
        <v>1.569775E-2</v>
      </c>
      <c r="G104" s="118">
        <v>996237000</v>
      </c>
      <c r="H104" s="118">
        <v>8.0532809999999996E-2</v>
      </c>
      <c r="I104" s="118">
        <v>2019492</v>
      </c>
      <c r="J104" s="118">
        <v>8.0433060000000001E-2</v>
      </c>
      <c r="K104" s="115">
        <f t="shared" si="17"/>
        <v>691670340.58048987</v>
      </c>
      <c r="L104" s="116">
        <f t="shared" si="13"/>
        <v>100.78416113029884</v>
      </c>
      <c r="M104" s="114">
        <f t="shared" si="18"/>
        <v>10.811889088370263</v>
      </c>
      <c r="N104" s="114">
        <f t="shared" si="19"/>
        <v>0.31395499999999998</v>
      </c>
      <c r="O104" s="103"/>
      <c r="P104" s="114"/>
      <c r="Q104" s="103"/>
      <c r="Y104" s="103"/>
      <c r="Z104" s="114"/>
      <c r="AA104" s="114"/>
      <c r="AB104" s="103"/>
      <c r="AC104" s="114"/>
      <c r="AD104" s="114"/>
      <c r="AE104" s="103"/>
      <c r="AF104" s="121"/>
      <c r="AG104" s="114"/>
      <c r="AH104" s="120"/>
      <c r="AN104" s="120"/>
    </row>
    <row r="105" spans="1:40" s="53" customFormat="1" x14ac:dyDescent="0.15">
      <c r="C105" s="54"/>
      <c r="D105" s="93"/>
    </row>
    <row r="106" spans="1:40" s="53" customFormat="1" x14ac:dyDescent="0.15">
      <c r="C106" s="54"/>
      <c r="D106" s="93"/>
    </row>
    <row r="107" spans="1:40" s="53" customFormat="1" x14ac:dyDescent="0.15">
      <c r="C107" s="54"/>
      <c r="D107" s="93"/>
    </row>
    <row r="108" spans="1:40" s="53" customFormat="1" x14ac:dyDescent="0.15">
      <c r="C108" s="54"/>
      <c r="D108" s="93"/>
    </row>
    <row r="109" spans="1:40" s="53" customFormat="1" x14ac:dyDescent="0.15">
      <c r="C109" s="54"/>
      <c r="D109" s="93"/>
    </row>
    <row r="110" spans="1:40" s="53" customFormat="1" x14ac:dyDescent="0.15">
      <c r="C110" s="54"/>
      <c r="D110" s="93"/>
    </row>
    <row r="111" spans="1:40" s="53" customFormat="1" x14ac:dyDescent="0.15">
      <c r="C111" s="54"/>
      <c r="D111" s="93"/>
    </row>
    <row r="112" spans="1:40" s="53" customFormat="1" x14ac:dyDescent="0.15">
      <c r="C112" s="54"/>
      <c r="D112" s="93"/>
    </row>
    <row r="113" spans="3:4" s="53" customFormat="1" x14ac:dyDescent="0.15">
      <c r="C113" s="54"/>
      <c r="D113" s="93"/>
    </row>
    <row r="114" spans="3:4" s="53" customFormat="1" x14ac:dyDescent="0.15">
      <c r="C114" s="54"/>
      <c r="D114" s="93"/>
    </row>
    <row r="115" spans="3:4" s="53" customFormat="1" x14ac:dyDescent="0.15">
      <c r="C115" s="54"/>
      <c r="D115" s="93"/>
    </row>
    <row r="116" spans="3:4" s="53" customFormat="1" x14ac:dyDescent="0.15">
      <c r="C116" s="54"/>
      <c r="D116" s="93"/>
    </row>
    <row r="117" spans="3:4" s="53" customFormat="1" x14ac:dyDescent="0.15">
      <c r="C117" s="54"/>
      <c r="D117" s="93"/>
    </row>
    <row r="118" spans="3:4" s="53" customFormat="1" x14ac:dyDescent="0.15">
      <c r="C118" s="54"/>
      <c r="D118" s="93"/>
    </row>
    <row r="119" spans="3:4" s="53" customFormat="1" x14ac:dyDescent="0.15">
      <c r="C119" s="54"/>
      <c r="D119" s="93"/>
    </row>
    <row r="120" spans="3:4" s="53" customFormat="1" x14ac:dyDescent="0.15">
      <c r="C120" s="54"/>
      <c r="D120" s="93"/>
    </row>
    <row r="121" spans="3:4" s="53" customFormat="1" x14ac:dyDescent="0.15">
      <c r="C121" s="54"/>
      <c r="D121" s="93"/>
    </row>
    <row r="122" spans="3:4" s="53" customFormat="1" x14ac:dyDescent="0.15">
      <c r="C122" s="54"/>
      <c r="D122" s="93"/>
    </row>
    <row r="123" spans="3:4" s="53" customFormat="1" x14ac:dyDescent="0.15">
      <c r="C123" s="54"/>
      <c r="D123" s="93"/>
    </row>
    <row r="124" spans="3:4" s="53" customFormat="1" x14ac:dyDescent="0.15">
      <c r="C124" s="54"/>
      <c r="D124" s="93"/>
    </row>
    <row r="125" spans="3:4" s="53" customFormat="1" x14ac:dyDescent="0.15">
      <c r="C125" s="54"/>
      <c r="D125" s="93"/>
    </row>
    <row r="126" spans="3:4" s="53" customFormat="1" x14ac:dyDescent="0.15">
      <c r="C126" s="54"/>
      <c r="D126" s="93"/>
    </row>
    <row r="127" spans="3:4" s="53" customFormat="1" x14ac:dyDescent="0.15">
      <c r="C127" s="54"/>
      <c r="D127" s="93"/>
    </row>
    <row r="128" spans="3:4" s="53" customFormat="1" x14ac:dyDescent="0.15">
      <c r="C128" s="54"/>
      <c r="D128" s="93"/>
    </row>
    <row r="129" spans="3:4" s="53" customFormat="1" x14ac:dyDescent="0.15">
      <c r="C129" s="54"/>
      <c r="D129" s="93"/>
    </row>
    <row r="130" spans="3:4" s="53" customFormat="1" x14ac:dyDescent="0.15">
      <c r="C130" s="54"/>
      <c r="D130" s="93"/>
    </row>
    <row r="131" spans="3:4" s="53" customFormat="1" x14ac:dyDescent="0.15">
      <c r="C131" s="54"/>
      <c r="D131" s="93"/>
    </row>
    <row r="132" spans="3:4" s="53" customFormat="1" x14ac:dyDescent="0.15">
      <c r="C132" s="54"/>
      <c r="D132" s="93"/>
    </row>
    <row r="133" spans="3:4" s="53" customFormat="1" x14ac:dyDescent="0.15">
      <c r="C133" s="54"/>
      <c r="D133" s="93"/>
    </row>
    <row r="134" spans="3:4" s="53" customFormat="1" x14ac:dyDescent="0.15">
      <c r="C134" s="54"/>
      <c r="D134" s="93"/>
    </row>
    <row r="135" spans="3:4" s="53" customFormat="1" x14ac:dyDescent="0.15">
      <c r="C135" s="54"/>
      <c r="D135" s="93"/>
    </row>
    <row r="136" spans="3:4" s="53" customFormat="1" x14ac:dyDescent="0.15">
      <c r="C136" s="54"/>
      <c r="D136" s="93"/>
    </row>
    <row r="137" spans="3:4" s="53" customFormat="1" x14ac:dyDescent="0.15">
      <c r="C137" s="54"/>
      <c r="D137" s="93"/>
    </row>
    <row r="138" spans="3:4" s="53" customFormat="1" x14ac:dyDescent="0.15">
      <c r="C138" s="54"/>
      <c r="D138" s="93"/>
    </row>
    <row r="139" spans="3:4" s="53" customFormat="1" x14ac:dyDescent="0.15">
      <c r="C139" s="54"/>
      <c r="D139" s="93"/>
    </row>
    <row r="140" spans="3:4" s="53" customFormat="1" x14ac:dyDescent="0.15">
      <c r="C140" s="54"/>
      <c r="D140" s="93"/>
    </row>
    <row r="141" spans="3:4" s="53" customFormat="1" x14ac:dyDescent="0.15">
      <c r="C141" s="54"/>
      <c r="D141" s="93"/>
    </row>
    <row r="142" spans="3:4" s="53" customFormat="1" x14ac:dyDescent="0.15">
      <c r="C142" s="54"/>
      <c r="D142" s="93"/>
    </row>
    <row r="143" spans="3:4" s="53" customFormat="1" x14ac:dyDescent="0.15">
      <c r="C143" s="54"/>
      <c r="D143" s="93"/>
    </row>
    <row r="144" spans="3:4" s="53" customFormat="1" x14ac:dyDescent="0.15">
      <c r="C144" s="54"/>
      <c r="D144" s="93"/>
    </row>
    <row r="145" spans="3:4" s="53" customFormat="1" x14ac:dyDescent="0.15">
      <c r="C145" s="54"/>
      <c r="D145" s="93"/>
    </row>
    <row r="146" spans="3:4" s="53" customFormat="1" x14ac:dyDescent="0.15">
      <c r="C146" s="54"/>
      <c r="D146" s="93"/>
    </row>
    <row r="147" spans="3:4" s="53" customFormat="1" x14ac:dyDescent="0.15">
      <c r="C147" s="54"/>
      <c r="D147" s="93"/>
    </row>
    <row r="148" spans="3:4" s="53" customFormat="1" x14ac:dyDescent="0.15">
      <c r="C148" s="54"/>
      <c r="D148" s="93"/>
    </row>
    <row r="149" spans="3:4" s="53" customFormat="1" x14ac:dyDescent="0.15">
      <c r="C149" s="54"/>
      <c r="D149" s="93"/>
    </row>
    <row r="150" spans="3:4" s="53" customFormat="1" x14ac:dyDescent="0.15">
      <c r="C150" s="54"/>
      <c r="D150" s="93"/>
    </row>
    <row r="151" spans="3:4" s="53" customFormat="1" x14ac:dyDescent="0.15">
      <c r="C151" s="54"/>
      <c r="D151" s="93"/>
    </row>
    <row r="152" spans="3:4" s="53" customFormat="1" x14ac:dyDescent="0.15">
      <c r="C152" s="54"/>
      <c r="D152" s="93"/>
    </row>
    <row r="153" spans="3:4" s="53" customFormat="1" x14ac:dyDescent="0.15">
      <c r="C153" s="54"/>
      <c r="D153" s="93"/>
    </row>
    <row r="154" spans="3:4" s="53" customFormat="1" x14ac:dyDescent="0.15">
      <c r="C154" s="54"/>
      <c r="D154" s="93"/>
    </row>
    <row r="155" spans="3:4" s="53" customFormat="1" x14ac:dyDescent="0.15">
      <c r="C155" s="54"/>
      <c r="D155" s="93"/>
    </row>
    <row r="156" spans="3:4" s="53" customFormat="1" x14ac:dyDescent="0.15">
      <c r="C156" s="54"/>
      <c r="D156" s="93"/>
    </row>
    <row r="157" spans="3:4" s="53" customFormat="1" x14ac:dyDescent="0.15">
      <c r="C157" s="54"/>
      <c r="D157" s="93"/>
    </row>
    <row r="158" spans="3:4" s="53" customFormat="1" x14ac:dyDescent="0.15">
      <c r="C158" s="54"/>
      <c r="D158" s="93"/>
    </row>
    <row r="159" spans="3:4" s="53" customFormat="1" x14ac:dyDescent="0.15">
      <c r="C159" s="54"/>
      <c r="D159" s="93"/>
    </row>
    <row r="160" spans="3:4" s="53" customFormat="1" x14ac:dyDescent="0.15">
      <c r="C160" s="54"/>
      <c r="D160" s="93"/>
    </row>
    <row r="161" spans="3:4" s="53" customFormat="1" x14ac:dyDescent="0.15">
      <c r="C161" s="54"/>
      <c r="D161" s="93"/>
    </row>
    <row r="162" spans="3:4" s="53" customFormat="1" x14ac:dyDescent="0.15">
      <c r="C162" s="54"/>
      <c r="D162" s="93"/>
    </row>
    <row r="163" spans="3:4" s="53" customFormat="1" x14ac:dyDescent="0.15">
      <c r="C163" s="54"/>
      <c r="D163" s="93"/>
    </row>
    <row r="164" spans="3:4" s="53" customFormat="1" x14ac:dyDescent="0.15">
      <c r="C164" s="54"/>
      <c r="D164" s="93"/>
    </row>
    <row r="165" spans="3:4" s="53" customFormat="1" x14ac:dyDescent="0.15">
      <c r="C165" s="54"/>
      <c r="D165" s="93"/>
    </row>
    <row r="166" spans="3:4" s="53" customFormat="1" x14ac:dyDescent="0.15">
      <c r="C166" s="54"/>
      <c r="D166" s="93"/>
    </row>
    <row r="167" spans="3:4" s="53" customFormat="1" x14ac:dyDescent="0.15">
      <c r="C167" s="54"/>
      <c r="D167" s="93"/>
    </row>
    <row r="168" spans="3:4" s="53" customFormat="1" x14ac:dyDescent="0.15">
      <c r="C168" s="54"/>
      <c r="D168" s="93"/>
    </row>
    <row r="169" spans="3:4" s="53" customFormat="1" x14ac:dyDescent="0.15">
      <c r="C169" s="54"/>
      <c r="D169" s="93"/>
    </row>
    <row r="170" spans="3:4" s="53" customFormat="1" x14ac:dyDescent="0.15">
      <c r="C170" s="54"/>
      <c r="D170" s="93"/>
    </row>
    <row r="171" spans="3:4" s="53" customFormat="1" x14ac:dyDescent="0.15">
      <c r="C171" s="54"/>
      <c r="D171" s="93"/>
    </row>
    <row r="172" spans="3:4" s="53" customFormat="1" x14ac:dyDescent="0.15">
      <c r="C172" s="54"/>
      <c r="D172" s="93"/>
    </row>
    <row r="173" spans="3:4" s="53" customFormat="1" x14ac:dyDescent="0.15">
      <c r="C173" s="54"/>
      <c r="D173" s="93"/>
    </row>
    <row r="174" spans="3:4" s="53" customFormat="1" x14ac:dyDescent="0.15">
      <c r="C174" s="54"/>
      <c r="D174" s="93"/>
    </row>
    <row r="175" spans="3:4" s="53" customFormat="1" x14ac:dyDescent="0.15">
      <c r="C175" s="54"/>
      <c r="D175" s="93"/>
    </row>
    <row r="176" spans="3:4" s="53" customFormat="1" x14ac:dyDescent="0.15">
      <c r="C176" s="54"/>
      <c r="D176" s="93"/>
    </row>
    <row r="177" spans="3:4" s="53" customFormat="1" x14ac:dyDescent="0.15">
      <c r="C177" s="54"/>
      <c r="D177" s="93"/>
    </row>
    <row r="178" spans="3:4" s="53" customFormat="1" x14ac:dyDescent="0.15">
      <c r="C178" s="54"/>
      <c r="D178" s="93"/>
    </row>
    <row r="179" spans="3:4" s="53" customFormat="1" x14ac:dyDescent="0.15">
      <c r="C179" s="54"/>
      <c r="D179" s="93"/>
    </row>
    <row r="180" spans="3:4" s="53" customFormat="1" x14ac:dyDescent="0.15">
      <c r="C180" s="54"/>
      <c r="D180" s="93"/>
    </row>
    <row r="181" spans="3:4" s="53" customFormat="1" x14ac:dyDescent="0.15">
      <c r="C181" s="54"/>
      <c r="D181" s="93"/>
    </row>
    <row r="182" spans="3:4" s="53" customFormat="1" x14ac:dyDescent="0.15">
      <c r="C182" s="54"/>
      <c r="D182" s="93"/>
    </row>
    <row r="183" spans="3:4" s="53" customFormat="1" x14ac:dyDescent="0.15">
      <c r="C183" s="54"/>
      <c r="D183" s="93"/>
    </row>
    <row r="184" spans="3:4" s="53" customFormat="1" x14ac:dyDescent="0.15">
      <c r="C184" s="54"/>
      <c r="D184" s="93"/>
    </row>
    <row r="185" spans="3:4" s="53" customFormat="1" x14ac:dyDescent="0.15">
      <c r="C185" s="54"/>
      <c r="D185" s="93"/>
    </row>
    <row r="186" spans="3:4" s="53" customFormat="1" x14ac:dyDescent="0.15">
      <c r="C186" s="54"/>
      <c r="D186" s="93"/>
    </row>
    <row r="187" spans="3:4" s="53" customFormat="1" x14ac:dyDescent="0.15">
      <c r="C187" s="54"/>
      <c r="D187" s="93"/>
    </row>
    <row r="188" spans="3:4" s="53" customFormat="1" x14ac:dyDescent="0.15">
      <c r="C188" s="54"/>
      <c r="D188" s="93"/>
    </row>
    <row r="189" spans="3:4" s="53" customFormat="1" x14ac:dyDescent="0.15">
      <c r="C189" s="54"/>
      <c r="D189" s="93"/>
    </row>
    <row r="190" spans="3:4" s="53" customFormat="1" x14ac:dyDescent="0.15">
      <c r="C190" s="54"/>
      <c r="D190" s="93"/>
    </row>
    <row r="191" spans="3:4" s="53" customFormat="1" x14ac:dyDescent="0.15">
      <c r="C191" s="54"/>
      <c r="D191" s="93"/>
    </row>
    <row r="192" spans="3:4" s="53" customFormat="1" x14ac:dyDescent="0.15">
      <c r="C192" s="54"/>
      <c r="D192" s="93"/>
    </row>
    <row r="193" spans="3:4" s="53" customFormat="1" x14ac:dyDescent="0.15">
      <c r="C193" s="54"/>
      <c r="D193" s="93"/>
    </row>
    <row r="194" spans="3:4" s="53" customFormat="1" x14ac:dyDescent="0.15">
      <c r="C194" s="54"/>
      <c r="D194" s="93"/>
    </row>
    <row r="195" spans="3:4" s="53" customFormat="1" x14ac:dyDescent="0.15">
      <c r="C195" s="54"/>
      <c r="D195" s="93"/>
    </row>
    <row r="196" spans="3:4" s="53" customFormat="1" x14ac:dyDescent="0.15">
      <c r="C196" s="54"/>
      <c r="D196" s="93"/>
    </row>
    <row r="197" spans="3:4" s="53" customFormat="1" x14ac:dyDescent="0.15">
      <c r="C197" s="54"/>
      <c r="D197" s="93"/>
    </row>
    <row r="198" spans="3:4" s="53" customFormat="1" x14ac:dyDescent="0.15">
      <c r="C198" s="54"/>
      <c r="D198" s="93"/>
    </row>
    <row r="199" spans="3:4" s="53" customFormat="1" x14ac:dyDescent="0.15">
      <c r="C199" s="54"/>
      <c r="D199" s="93"/>
    </row>
    <row r="200" spans="3:4" s="53" customFormat="1" x14ac:dyDescent="0.15">
      <c r="C200" s="54"/>
      <c r="D200" s="93"/>
    </row>
    <row r="201" spans="3:4" s="53" customFormat="1" x14ac:dyDescent="0.15">
      <c r="C201" s="54"/>
      <c r="D201" s="93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73"/>
  <dimension ref="A1:A6"/>
  <sheetViews>
    <sheetView workbookViewId="0">
      <selection activeCell="B5" sqref="B5"/>
    </sheetView>
  </sheetViews>
  <sheetFormatPr baseColWidth="10" defaultColWidth="8.83203125" defaultRowHeight="13" x14ac:dyDescent="0.15"/>
  <cols>
    <col min="1" max="1" width="11.83203125" bestFit="1" customWidth="1"/>
  </cols>
  <sheetData>
    <row r="1" spans="1:1" x14ac:dyDescent="0.15">
      <c r="A1" t="s">
        <v>177</v>
      </c>
    </row>
    <row r="3" spans="1:1" x14ac:dyDescent="0.15">
      <c r="A3" t="s">
        <v>178</v>
      </c>
    </row>
    <row r="4" spans="1:1" x14ac:dyDescent="0.15">
      <c r="A4" t="s">
        <v>176</v>
      </c>
    </row>
    <row r="5" spans="1:1" x14ac:dyDescent="0.15">
      <c r="A5" t="s">
        <v>175</v>
      </c>
    </row>
    <row r="6" spans="1:1" x14ac:dyDescent="0.15">
      <c r="A6" t="s">
        <v>179</v>
      </c>
    </row>
  </sheetData>
  <phoneticPr fontId="18" type="noConversion"/>
  <pageMargins left="0.75" right="0.75" top="1" bottom="1" header="0.5" footer="0.5"/>
  <pageSetup paperSize="9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77" r:id="rId4" name="Button 1">
              <controlPr defaultSize="0" print="0" autoFill="0" autoPict="0" macro="[0]!Session_user_data">
                <anchor moveWithCells="1" sizeWithCells="1">
                  <from>
                    <xdr:col>2</xdr:col>
                    <xdr:colOff>482600</xdr:colOff>
                    <xdr:row>6</xdr:row>
                    <xdr:rowOff>63500</xdr:rowOff>
                  </from>
                  <to>
                    <xdr:col>5</xdr:col>
                    <xdr:colOff>88900</xdr:colOff>
                    <xdr:row>8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14"/>
  <dimension ref="A1:AO24"/>
  <sheetViews>
    <sheetView workbookViewId="0">
      <selection activeCell="W31" sqref="W31:X31"/>
    </sheetView>
  </sheetViews>
  <sheetFormatPr baseColWidth="10" defaultColWidth="8.83203125" defaultRowHeight="13" x14ac:dyDescent="0.15"/>
  <sheetData>
    <row r="1" spans="1:41" x14ac:dyDescent="0.15">
      <c r="A1" t="s">
        <v>19</v>
      </c>
      <c r="D1">
        <v>1</v>
      </c>
      <c r="G1" t="s">
        <v>77</v>
      </c>
      <c r="J1">
        <v>1</v>
      </c>
      <c r="M1" t="s">
        <v>24</v>
      </c>
      <c r="P1">
        <v>2</v>
      </c>
      <c r="S1" s="41" t="s">
        <v>334</v>
      </c>
      <c r="U1">
        <v>1</v>
      </c>
      <c r="X1" t="s">
        <v>191</v>
      </c>
      <c r="Z1">
        <v>2</v>
      </c>
      <c r="AC1" t="s">
        <v>2</v>
      </c>
      <c r="AE1">
        <v>2</v>
      </c>
      <c r="AH1" s="41" t="s">
        <v>347</v>
      </c>
      <c r="AJ1">
        <v>5</v>
      </c>
      <c r="AM1" s="41" t="s">
        <v>481</v>
      </c>
      <c r="AO1">
        <v>1</v>
      </c>
    </row>
    <row r="2" spans="1:41" x14ac:dyDescent="0.15">
      <c r="A2" t="s">
        <v>21</v>
      </c>
      <c r="G2" t="s">
        <v>78</v>
      </c>
      <c r="M2" t="s">
        <v>23</v>
      </c>
      <c r="S2" s="41" t="s">
        <v>313</v>
      </c>
      <c r="X2" t="s">
        <v>192</v>
      </c>
      <c r="AC2" t="s">
        <v>1</v>
      </c>
      <c r="AH2" s="41" t="s">
        <v>348</v>
      </c>
      <c r="AM2" s="41" t="s">
        <v>480</v>
      </c>
    </row>
    <row r="3" spans="1:41" x14ac:dyDescent="0.15">
      <c r="A3" t="s">
        <v>20</v>
      </c>
      <c r="AE3" t="str">
        <f>IF($AE$1=2,"time (sec)","block #")</f>
        <v>time (sec)</v>
      </c>
      <c r="AH3" s="41" t="s">
        <v>349</v>
      </c>
    </row>
    <row r="4" spans="1:41" x14ac:dyDescent="0.15">
      <c r="AH4" s="41" t="s">
        <v>350</v>
      </c>
    </row>
    <row r="5" spans="1:41" x14ac:dyDescent="0.15">
      <c r="D5" t="s">
        <v>19</v>
      </c>
      <c r="J5" t="s">
        <v>77</v>
      </c>
      <c r="U5" t="s">
        <v>334</v>
      </c>
      <c r="Z5" t="s">
        <v>192</v>
      </c>
      <c r="AH5" s="41" t="s">
        <v>351</v>
      </c>
      <c r="AO5" t="s">
        <v>481</v>
      </c>
    </row>
    <row r="11" spans="1:41" x14ac:dyDescent="0.15">
      <c r="A11" s="11" t="s">
        <v>219</v>
      </c>
      <c r="E11" s="22"/>
    </row>
    <row r="12" spans="1:41" x14ac:dyDescent="0.15">
      <c r="A12" s="41" t="s">
        <v>220</v>
      </c>
      <c r="D12">
        <v>3</v>
      </c>
    </row>
    <row r="13" spans="1:41" x14ac:dyDescent="0.15">
      <c r="A13" s="41" t="s">
        <v>218</v>
      </c>
    </row>
    <row r="14" spans="1:41" x14ac:dyDescent="0.15">
      <c r="A14" s="41" t="s">
        <v>221</v>
      </c>
    </row>
    <row r="19" spans="1:41" x14ac:dyDescent="0.15">
      <c r="A19" s="11" t="s">
        <v>224</v>
      </c>
    </row>
    <row r="21" spans="1:41" x14ac:dyDescent="0.15">
      <c r="A21" s="41" t="s">
        <v>229</v>
      </c>
      <c r="D21">
        <v>1</v>
      </c>
      <c r="G21" s="41" t="s">
        <v>228</v>
      </c>
      <c r="J21">
        <v>1</v>
      </c>
      <c r="M21" s="41" t="s">
        <v>230</v>
      </c>
      <c r="P21">
        <v>1</v>
      </c>
      <c r="S21" s="41" t="s">
        <v>232</v>
      </c>
      <c r="U21">
        <v>1</v>
      </c>
      <c r="X21" s="41" t="s">
        <v>305</v>
      </c>
      <c r="Z21">
        <v>1</v>
      </c>
      <c r="AC21" s="41" t="s">
        <v>342</v>
      </c>
      <c r="AE21">
        <v>1</v>
      </c>
      <c r="AH21" s="41" t="s">
        <v>343</v>
      </c>
      <c r="AJ21">
        <v>2</v>
      </c>
      <c r="AM21" s="41" t="s">
        <v>484</v>
      </c>
      <c r="AO21">
        <v>1</v>
      </c>
    </row>
    <row r="22" spans="1:41" x14ac:dyDescent="0.15">
      <c r="A22" s="41" t="s">
        <v>302</v>
      </c>
      <c r="G22" s="41" t="s">
        <v>303</v>
      </c>
      <c r="M22" s="41" t="s">
        <v>304</v>
      </c>
      <c r="S22" s="41" t="s">
        <v>231</v>
      </c>
      <c r="X22" s="41" t="s">
        <v>306</v>
      </c>
      <c r="AC22" s="41" t="s">
        <v>341</v>
      </c>
      <c r="AH22" s="41" t="s">
        <v>344</v>
      </c>
      <c r="AM22" s="41" t="s">
        <v>483</v>
      </c>
    </row>
    <row r="23" spans="1:41" x14ac:dyDescent="0.15">
      <c r="A23" s="41" t="s">
        <v>225</v>
      </c>
      <c r="G23" s="41" t="s">
        <v>226</v>
      </c>
      <c r="M23" s="41" t="s">
        <v>227</v>
      </c>
      <c r="AH23" s="41" t="s">
        <v>345</v>
      </c>
    </row>
    <row r="24" spans="1:41" x14ac:dyDescent="0.15">
      <c r="AH24" s="41" t="s">
        <v>482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  <cellWatches>
    <cellWatch r="T32"/>
  </cellWatch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Button 1">
              <controlPr defaultSize="0" print="0" autoFill="0" autoLine="0" autoPict="0" macro="[0]!Clear">
                <anchor moveWithCells="1" sizeWithCells="1">
                  <from>
                    <xdr:col>4</xdr:col>
                    <xdr:colOff>203200</xdr:colOff>
                    <xdr:row>11</xdr:row>
                    <xdr:rowOff>50800</xdr:rowOff>
                  </from>
                  <to>
                    <xdr:col>5</xdr:col>
                    <xdr:colOff>444500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5" name="Drop Down 2">
              <controlPr defaultSize="0" autoLine="0" autoPict="0">
                <anchor moveWithCells="1">
                  <from>
                    <xdr:col>0</xdr:col>
                    <xdr:colOff>139700</xdr:colOff>
                    <xdr:row>4</xdr:row>
                    <xdr:rowOff>12700</xdr:rowOff>
                  </from>
                  <to>
                    <xdr:col>2</xdr:col>
                    <xdr:colOff>520700</xdr:colOff>
                    <xdr:row>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0" r:id="rId6" name="Drop Down 4">
              <controlPr defaultSize="0" autoLine="0" autoPict="0" macro="[0]!Set_corr">
                <anchor moveWithCells="1">
                  <from>
                    <xdr:col>5</xdr:col>
                    <xdr:colOff>596900</xdr:colOff>
                    <xdr:row>3</xdr:row>
                    <xdr:rowOff>139700</xdr:rowOff>
                  </from>
                  <to>
                    <xdr:col>8</xdr:col>
                    <xdr:colOff>355600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1" r:id="rId7" name="Drop Down 5">
              <controlPr defaultSize="0" autoLine="0" autoPict="0">
                <anchor moveWithCells="1">
                  <from>
                    <xdr:col>11</xdr:col>
                    <xdr:colOff>596900</xdr:colOff>
                    <xdr:row>3</xdr:row>
                    <xdr:rowOff>139700</xdr:rowOff>
                  </from>
                  <to>
                    <xdr:col>14</xdr:col>
                    <xdr:colOff>368300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3" r:id="rId8" name="Drop Down 7">
              <controlPr defaultSize="0" autoLine="0" autoPict="0" macro="[0]!Set_corr">
                <anchor moveWithCells="1">
                  <from>
                    <xdr:col>18</xdr:col>
                    <xdr:colOff>38100</xdr:colOff>
                    <xdr:row>3</xdr:row>
                    <xdr:rowOff>139700</xdr:rowOff>
                  </from>
                  <to>
                    <xdr:col>20</xdr:col>
                    <xdr:colOff>406400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4" r:id="rId9" name="Drop Down 8">
              <controlPr defaultSize="0" autoLine="0" autoPict="0" macro="[0]!Set_corr">
                <anchor moveWithCells="1">
                  <from>
                    <xdr:col>23</xdr:col>
                    <xdr:colOff>12700</xdr:colOff>
                    <xdr:row>3</xdr:row>
                    <xdr:rowOff>139700</xdr:rowOff>
                  </from>
                  <to>
                    <xdr:col>25</xdr:col>
                    <xdr:colOff>381000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5" r:id="rId10" name="Drop Down 9">
              <controlPr defaultSize="0" autoLine="0" autoPict="0">
                <anchor moveWithCells="1">
                  <from>
                    <xdr:col>27</xdr:col>
                    <xdr:colOff>596900</xdr:colOff>
                    <xdr:row>4</xdr:row>
                    <xdr:rowOff>0</xdr:rowOff>
                  </from>
                  <to>
                    <xdr:col>30</xdr:col>
                    <xdr:colOff>254000</xdr:colOff>
                    <xdr:row>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6" r:id="rId11" name="Drop Down 10">
              <controlPr defaultSize="0" autoLine="0" autoPict="0">
                <anchor moveWithCells="1">
                  <from>
                    <xdr:col>0</xdr:col>
                    <xdr:colOff>139700</xdr:colOff>
                    <xdr:row>14</xdr:row>
                    <xdr:rowOff>139700</xdr:rowOff>
                  </from>
                  <to>
                    <xdr:col>2</xdr:col>
                    <xdr:colOff>419100</xdr:colOff>
                    <xdr:row>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8" r:id="rId12" name="Drop Down 12">
              <controlPr defaultSize="0" autoLine="0" autoPict="0">
                <anchor moveWithCells="1">
                  <from>
                    <xdr:col>0</xdr:col>
                    <xdr:colOff>139700</xdr:colOff>
                    <xdr:row>24</xdr:row>
                    <xdr:rowOff>12700</xdr:rowOff>
                  </from>
                  <to>
                    <xdr:col>3</xdr:col>
                    <xdr:colOff>152400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9" r:id="rId13" name="Drop Down 13">
              <controlPr defaultSize="0" autoLine="0" autoPict="0">
                <anchor moveWithCells="1">
                  <from>
                    <xdr:col>5</xdr:col>
                    <xdr:colOff>279400</xdr:colOff>
                    <xdr:row>24</xdr:row>
                    <xdr:rowOff>25400</xdr:rowOff>
                  </from>
                  <to>
                    <xdr:col>8</xdr:col>
                    <xdr:colOff>292100</xdr:colOff>
                    <xdr:row>25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0" r:id="rId14" name="Drop Down 14">
              <controlPr defaultSize="0" autoLine="0" autoPict="0">
                <anchor moveWithCells="1">
                  <from>
                    <xdr:col>12</xdr:col>
                    <xdr:colOff>12700</xdr:colOff>
                    <xdr:row>24</xdr:row>
                    <xdr:rowOff>25400</xdr:rowOff>
                  </from>
                  <to>
                    <xdr:col>15</xdr:col>
                    <xdr:colOff>25400</xdr:colOff>
                    <xdr:row>25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1" r:id="rId15" name="Drop Down 15">
              <controlPr defaultSize="0" autoLine="0" autoPict="0">
                <anchor moveWithCells="1">
                  <from>
                    <xdr:col>18</xdr:col>
                    <xdr:colOff>25400</xdr:colOff>
                    <xdr:row>24</xdr:row>
                    <xdr:rowOff>25400</xdr:rowOff>
                  </from>
                  <to>
                    <xdr:col>21</xdr:col>
                    <xdr:colOff>38100</xdr:colOff>
                    <xdr:row>25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2" r:id="rId16" name="Drop Down 16">
              <controlPr defaultSize="0" autoLine="0" autoPict="0">
                <anchor moveWithCells="1">
                  <from>
                    <xdr:col>22</xdr:col>
                    <xdr:colOff>596900</xdr:colOff>
                    <xdr:row>23</xdr:row>
                    <xdr:rowOff>139700</xdr:rowOff>
                  </from>
                  <to>
                    <xdr:col>26</xdr:col>
                    <xdr:colOff>12700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3" r:id="rId17" name="Button 17">
              <controlPr defaultSize="0" print="0" autoFill="0" autoPict="0" macro="[0]!Show_control">
                <anchor moveWithCells="1" sizeWithCells="1">
                  <from>
                    <xdr:col>6</xdr:col>
                    <xdr:colOff>38100</xdr:colOff>
                    <xdr:row>12</xdr:row>
                    <xdr:rowOff>25400</xdr:rowOff>
                  </from>
                  <to>
                    <xdr:col>7</xdr:col>
                    <xdr:colOff>139700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4" r:id="rId18" name="Button 18">
              <controlPr defaultSize="0" print="0" autoFill="0" autoPict="0" macro="[0]!Show_control">
                <anchor moveWithCells="1" sizeWithCells="1">
                  <from>
                    <xdr:col>25</xdr:col>
                    <xdr:colOff>38100</xdr:colOff>
                    <xdr:row>11</xdr:row>
                    <xdr:rowOff>25400</xdr:rowOff>
                  </from>
                  <to>
                    <xdr:col>26</xdr:col>
                    <xdr:colOff>139700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5" r:id="rId19" name="Button 19">
              <controlPr defaultSize="0" print="0" autoFill="0" autoPict="0" macro="[0]!Show_control">
                <anchor moveWithCells="1" sizeWithCells="1">
                  <from>
                    <xdr:col>10</xdr:col>
                    <xdr:colOff>0</xdr:colOff>
                    <xdr:row>9</xdr:row>
                    <xdr:rowOff>12700</xdr:rowOff>
                  </from>
                  <to>
                    <xdr:col>11</xdr:col>
                    <xdr:colOff>292100</xdr:colOff>
                    <xdr:row>12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6" r:id="rId20" name="Drop Down 20">
              <controlPr defaultSize="0" autoLine="0" autoPict="0">
                <anchor moveWithCells="1">
                  <from>
                    <xdr:col>28</xdr:col>
                    <xdr:colOff>12700</xdr:colOff>
                    <xdr:row>23</xdr:row>
                    <xdr:rowOff>139700</xdr:rowOff>
                  </from>
                  <to>
                    <xdr:col>30</xdr:col>
                    <xdr:colOff>279400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7" r:id="rId21" name="Drop Down 21">
              <controlPr defaultSize="0" autoLine="0" autoPict="0">
                <anchor moveWithCells="1">
                  <from>
                    <xdr:col>33</xdr:col>
                    <xdr:colOff>12700</xdr:colOff>
                    <xdr:row>23</xdr:row>
                    <xdr:rowOff>139700</xdr:rowOff>
                  </from>
                  <to>
                    <xdr:col>35</xdr:col>
                    <xdr:colOff>279400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8" r:id="rId22" name="Drop Down 22">
              <controlPr defaultSize="0" autoLine="0" autoPict="0" macro="[0]!Set_corr">
                <anchor moveWithCells="1">
                  <from>
                    <xdr:col>37</xdr:col>
                    <xdr:colOff>596900</xdr:colOff>
                    <xdr:row>4</xdr:row>
                    <xdr:rowOff>76200</xdr:rowOff>
                  </from>
                  <to>
                    <xdr:col>40</xdr:col>
                    <xdr:colOff>596900</xdr:colOff>
                    <xdr:row>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9" r:id="rId23" name="Drop Down 23">
              <controlPr defaultSize="0" autoLine="0" autoPict="0">
                <anchor moveWithCells="1">
                  <from>
                    <xdr:col>37</xdr:col>
                    <xdr:colOff>596900</xdr:colOff>
                    <xdr:row>23</xdr:row>
                    <xdr:rowOff>114300</xdr:rowOff>
                  </from>
                  <to>
                    <xdr:col>40</xdr:col>
                    <xdr:colOff>254000</xdr:colOff>
                    <xdr:row>24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88"/>
  <dimension ref="A1:AZ1"/>
  <sheetViews>
    <sheetView workbookViewId="0">
      <selection activeCell="D28" sqref="D28"/>
    </sheetView>
  </sheetViews>
  <sheetFormatPr baseColWidth="10" defaultColWidth="8.83203125" defaultRowHeight="13" x14ac:dyDescent="0.15"/>
  <sheetData>
    <row r="1" spans="1:52" x14ac:dyDescent="0.15">
      <c r="A1" s="41" t="s">
        <v>282</v>
      </c>
      <c r="B1" s="41" t="s">
        <v>234</v>
      </c>
      <c r="C1" s="41" t="s">
        <v>124</v>
      </c>
      <c r="D1" s="41" t="s">
        <v>235</v>
      </c>
      <c r="E1" s="41" t="s">
        <v>236</v>
      </c>
      <c r="F1" s="41" t="s">
        <v>237</v>
      </c>
      <c r="G1" s="41" t="s">
        <v>238</v>
      </c>
      <c r="H1" s="41" t="s">
        <v>239</v>
      </c>
      <c r="I1" s="41" t="s">
        <v>240</v>
      </c>
      <c r="J1" s="41" t="s">
        <v>241</v>
      </c>
      <c r="K1" s="41" t="s">
        <v>242</v>
      </c>
      <c r="L1" s="41" t="s">
        <v>243</v>
      </c>
      <c r="M1" s="41" t="s">
        <v>244</v>
      </c>
      <c r="N1" s="41" t="s">
        <v>245</v>
      </c>
      <c r="O1" s="41" t="s">
        <v>246</v>
      </c>
      <c r="P1" s="41" t="s">
        <v>247</v>
      </c>
      <c r="Q1" s="41" t="s">
        <v>248</v>
      </c>
      <c r="R1" s="41" t="s">
        <v>249</v>
      </c>
      <c r="S1" s="41" t="s">
        <v>250</v>
      </c>
      <c r="T1" s="41" t="s">
        <v>251</v>
      </c>
      <c r="U1" s="41" t="s">
        <v>104</v>
      </c>
      <c r="V1" s="41" t="s">
        <v>252</v>
      </c>
      <c r="W1" s="41" t="s">
        <v>253</v>
      </c>
      <c r="X1" s="41" t="s">
        <v>233</v>
      </c>
      <c r="Y1" s="41" t="s">
        <v>254</v>
      </c>
      <c r="Z1" s="41" t="s">
        <v>255</v>
      </c>
      <c r="AA1" s="41" t="s">
        <v>256</v>
      </c>
      <c r="AB1" s="41" t="s">
        <v>257</v>
      </c>
      <c r="AC1" s="41" t="s">
        <v>258</v>
      </c>
      <c r="AD1" s="41" t="s">
        <v>259</v>
      </c>
      <c r="AE1" s="41" t="s">
        <v>260</v>
      </c>
      <c r="AF1" s="41" t="s">
        <v>261</v>
      </c>
      <c r="AG1" s="41" t="s">
        <v>262</v>
      </c>
      <c r="AH1" s="41" t="s">
        <v>263</v>
      </c>
      <c r="AI1" s="41" t="s">
        <v>264</v>
      </c>
      <c r="AJ1" s="41" t="s">
        <v>265</v>
      </c>
      <c r="AK1" s="41" t="s">
        <v>266</v>
      </c>
      <c r="AL1" s="41" t="s">
        <v>267</v>
      </c>
      <c r="AM1" s="41" t="s">
        <v>268</v>
      </c>
      <c r="AN1" s="41" t="s">
        <v>269</v>
      </c>
      <c r="AO1" s="41" t="s">
        <v>270</v>
      </c>
      <c r="AP1" s="41" t="s">
        <v>271</v>
      </c>
      <c r="AQ1" s="41" t="s">
        <v>273</v>
      </c>
      <c r="AR1" s="41" t="s">
        <v>272</v>
      </c>
      <c r="AS1" s="41" t="s">
        <v>274</v>
      </c>
      <c r="AT1" s="41" t="s">
        <v>275</v>
      </c>
      <c r="AU1" s="41" t="s">
        <v>276</v>
      </c>
      <c r="AV1" s="41" t="s">
        <v>277</v>
      </c>
      <c r="AW1" s="41" t="s">
        <v>278</v>
      </c>
      <c r="AX1" s="41" t="s">
        <v>279</v>
      </c>
      <c r="AY1" s="41" t="s">
        <v>280</v>
      </c>
      <c r="AZ1" s="41" t="s">
        <v>281</v>
      </c>
    </row>
  </sheetData>
  <pageMargins left="0.7" right="0.7" top="0.75" bottom="0.75" header="0.3" footer="0.3"/>
  <pageSetup paperSize="9" orientation="portrait" horizontalDpi="4294967293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94"/>
  <dimension ref="A1:BA11"/>
  <sheetViews>
    <sheetView topLeftCell="A11" workbookViewId="0">
      <selection activeCell="G19" sqref="G19"/>
    </sheetView>
  </sheetViews>
  <sheetFormatPr baseColWidth="10" defaultColWidth="8.83203125" defaultRowHeight="13" x14ac:dyDescent="0.15"/>
  <sheetData>
    <row r="1" spans="1:53" x14ac:dyDescent="0.15">
      <c r="A1" s="41" t="s">
        <v>310</v>
      </c>
    </row>
    <row r="8" spans="1:53" x14ac:dyDescent="0.15">
      <c r="A8" s="41" t="s">
        <v>311</v>
      </c>
      <c r="B8" t="str">
        <f>IF(B9-B11=0,"","yes")</f>
        <v>yes</v>
      </c>
      <c r="C8" t="str">
        <f t="shared" ref="C8:AW8" si="0">IF(C9-C11=0,"","yes")</f>
        <v>yes</v>
      </c>
      <c r="D8" t="str">
        <f t="shared" si="0"/>
        <v>yes</v>
      </c>
      <c r="E8" t="str">
        <f t="shared" si="0"/>
        <v/>
      </c>
      <c r="F8" t="str">
        <f t="shared" si="0"/>
        <v/>
      </c>
      <c r="G8" t="str">
        <f t="shared" si="0"/>
        <v/>
      </c>
      <c r="H8" t="str">
        <f t="shared" si="0"/>
        <v/>
      </c>
      <c r="I8" t="str">
        <f t="shared" si="0"/>
        <v/>
      </c>
      <c r="J8" t="str">
        <f t="shared" si="0"/>
        <v/>
      </c>
      <c r="K8" t="str">
        <f t="shared" si="0"/>
        <v/>
      </c>
      <c r="L8" t="str">
        <f t="shared" si="0"/>
        <v/>
      </c>
      <c r="M8" t="str">
        <f t="shared" si="0"/>
        <v/>
      </c>
      <c r="N8" t="str">
        <f t="shared" si="0"/>
        <v/>
      </c>
      <c r="O8" t="str">
        <f t="shared" si="0"/>
        <v/>
      </c>
      <c r="P8" t="str">
        <f t="shared" si="0"/>
        <v/>
      </c>
      <c r="Q8" t="str">
        <f t="shared" si="0"/>
        <v/>
      </c>
      <c r="R8" t="str">
        <f t="shared" si="0"/>
        <v/>
      </c>
      <c r="S8" t="str">
        <f t="shared" si="0"/>
        <v/>
      </c>
      <c r="T8" t="str">
        <f t="shared" si="0"/>
        <v/>
      </c>
      <c r="U8" t="str">
        <f t="shared" si="0"/>
        <v/>
      </c>
      <c r="V8" t="str">
        <f t="shared" si="0"/>
        <v/>
      </c>
      <c r="W8" t="str">
        <f t="shared" si="0"/>
        <v/>
      </c>
      <c r="X8" t="str">
        <f t="shared" si="0"/>
        <v/>
      </c>
      <c r="Y8" t="str">
        <f t="shared" si="0"/>
        <v/>
      </c>
      <c r="Z8" t="str">
        <f t="shared" si="0"/>
        <v/>
      </c>
      <c r="AA8" t="str">
        <f t="shared" si="0"/>
        <v/>
      </c>
      <c r="AB8" t="str">
        <f t="shared" si="0"/>
        <v/>
      </c>
      <c r="AC8" t="str">
        <f t="shared" si="0"/>
        <v/>
      </c>
      <c r="AD8" t="str">
        <f t="shared" si="0"/>
        <v/>
      </c>
      <c r="AE8" t="str">
        <f t="shared" si="0"/>
        <v/>
      </c>
      <c r="AF8" t="str">
        <f t="shared" si="0"/>
        <v/>
      </c>
      <c r="AG8" t="str">
        <f t="shared" si="0"/>
        <v/>
      </c>
      <c r="AH8" t="str">
        <f t="shared" si="0"/>
        <v/>
      </c>
      <c r="AI8" t="str">
        <f t="shared" si="0"/>
        <v/>
      </c>
      <c r="AJ8" t="str">
        <f t="shared" si="0"/>
        <v/>
      </c>
      <c r="AK8" t="str">
        <f t="shared" si="0"/>
        <v/>
      </c>
      <c r="AL8" t="str">
        <f t="shared" si="0"/>
        <v/>
      </c>
      <c r="AM8" t="str">
        <f t="shared" si="0"/>
        <v/>
      </c>
      <c r="AN8" t="str">
        <f t="shared" si="0"/>
        <v/>
      </c>
      <c r="AO8" t="str">
        <f t="shared" si="0"/>
        <v/>
      </c>
      <c r="AP8" t="str">
        <f t="shared" si="0"/>
        <v/>
      </c>
      <c r="AQ8" t="str">
        <f t="shared" si="0"/>
        <v/>
      </c>
      <c r="AR8" t="str">
        <f t="shared" si="0"/>
        <v/>
      </c>
      <c r="AS8" t="str">
        <f t="shared" si="0"/>
        <v/>
      </c>
      <c r="AT8" t="str">
        <f t="shared" si="0"/>
        <v/>
      </c>
      <c r="AU8" t="str">
        <f t="shared" si="0"/>
        <v/>
      </c>
      <c r="AV8" t="str">
        <f t="shared" si="0"/>
        <v/>
      </c>
      <c r="AW8" t="str">
        <f t="shared" si="0"/>
        <v/>
      </c>
    </row>
    <row r="9" spans="1:53" x14ac:dyDescent="0.15">
      <c r="A9" s="41" t="s">
        <v>308</v>
      </c>
      <c r="B9">
        <v>20</v>
      </c>
      <c r="C9">
        <v>20</v>
      </c>
      <c r="D9">
        <v>20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</row>
    <row r="10" spans="1:53" x14ac:dyDescent="0.15">
      <c r="A10" s="41" t="s">
        <v>307</v>
      </c>
      <c r="B10" s="41" t="e">
        <f>IF(#REF!&lt;&gt;"",#REF!,"")</f>
        <v>#REF!</v>
      </c>
      <c r="C10" s="41" t="e">
        <f>IF(#REF!&lt;&gt;"",#REF!,"")</f>
        <v>#REF!</v>
      </c>
      <c r="D10" s="41" t="e">
        <f>IF(#REF!&lt;&gt;"",#REF!,"")</f>
        <v>#REF!</v>
      </c>
      <c r="E10" s="41" t="e">
        <f>IF(#REF!&lt;&gt;"",#REF!,"")</f>
        <v>#REF!</v>
      </c>
      <c r="F10" s="41" t="e">
        <f>IF(#REF!&lt;&gt;"",#REF!,"")</f>
        <v>#REF!</v>
      </c>
      <c r="G10" s="41" t="e">
        <f>IF(#REF!&lt;&gt;"",#REF!,"")</f>
        <v>#REF!</v>
      </c>
      <c r="H10" s="41" t="e">
        <f>IF(#REF!&lt;&gt;"",#REF!,"")</f>
        <v>#REF!</v>
      </c>
      <c r="I10" s="41" t="e">
        <f>IF(#REF!&lt;&gt;"",#REF!,"")</f>
        <v>#REF!</v>
      </c>
      <c r="J10" s="41" t="e">
        <f>IF(#REF!&lt;&gt;"",#REF!,"")</f>
        <v>#REF!</v>
      </c>
      <c r="K10" s="41" t="e">
        <f>IF(#REF!&lt;&gt;"",#REF!,"")</f>
        <v>#REF!</v>
      </c>
      <c r="L10" s="41" t="e">
        <f>IF(#REF!&lt;&gt;"",#REF!,"")</f>
        <v>#REF!</v>
      </c>
      <c r="M10" s="41" t="e">
        <f>IF(#REF!&lt;&gt;"",#REF!,"")</f>
        <v>#REF!</v>
      </c>
      <c r="N10" s="41" t="e">
        <f>IF(#REF!&lt;&gt;"",#REF!,"")</f>
        <v>#REF!</v>
      </c>
      <c r="O10" s="41" t="e">
        <f>IF(#REF!&lt;&gt;"",#REF!,"")</f>
        <v>#REF!</v>
      </c>
      <c r="P10" s="41" t="e">
        <f>IF(#REF!&lt;&gt;"",#REF!,"")</f>
        <v>#REF!</v>
      </c>
      <c r="Q10" s="41" t="e">
        <f>IF(#REF!&lt;&gt;"",#REF!,"")</f>
        <v>#REF!</v>
      </c>
      <c r="R10" s="41" t="e">
        <f>IF(#REF!&lt;&gt;"",#REF!,"")</f>
        <v>#REF!</v>
      </c>
      <c r="S10" s="41" t="e">
        <f>IF(#REF!&lt;&gt;"",#REF!,"")</f>
        <v>#REF!</v>
      </c>
      <c r="T10" s="41" t="e">
        <f>IF(#REF!&lt;&gt;"",#REF!,"")</f>
        <v>#REF!</v>
      </c>
      <c r="U10" s="41" t="e">
        <f>IF(#REF!&lt;&gt;"",#REF!,"")</f>
        <v>#REF!</v>
      </c>
      <c r="V10" s="41" t="e">
        <f>IF(#REF!&lt;&gt;"",#REF!,"")</f>
        <v>#REF!</v>
      </c>
      <c r="W10" s="41" t="e">
        <f>IF(#REF!&lt;&gt;"",#REF!,"")</f>
        <v>#REF!</v>
      </c>
      <c r="X10" s="41" t="e">
        <f>IF(#REF!&lt;&gt;"",#REF!,"")</f>
        <v>#REF!</v>
      </c>
      <c r="Y10" s="41" t="e">
        <f>IF(#REF!&lt;&gt;"",#REF!,"")</f>
        <v>#REF!</v>
      </c>
      <c r="Z10" s="41" t="e">
        <f>IF(#REF!&lt;&gt;"",#REF!,"")</f>
        <v>#REF!</v>
      </c>
      <c r="AA10" s="41" t="e">
        <f>IF(#REF!&lt;&gt;"",#REF!,"")</f>
        <v>#REF!</v>
      </c>
      <c r="AB10" s="41" t="e">
        <f>IF(#REF!&lt;&gt;"",#REF!,"")</f>
        <v>#REF!</v>
      </c>
      <c r="AC10" s="41" t="e">
        <f>IF(#REF!&lt;&gt;"",#REF!,"")</f>
        <v>#REF!</v>
      </c>
      <c r="AD10" s="41" t="e">
        <f>IF(#REF!&lt;&gt;"",#REF!,"")</f>
        <v>#REF!</v>
      </c>
      <c r="AE10" s="41" t="e">
        <f>IF(#REF!&lt;&gt;"",#REF!,"")</f>
        <v>#REF!</v>
      </c>
      <c r="AF10" s="41" t="e">
        <f>IF(#REF!&lt;&gt;"",#REF!,"")</f>
        <v>#REF!</v>
      </c>
      <c r="AG10" s="41" t="e">
        <f>IF(#REF!&lt;&gt;"",#REF!,"")</f>
        <v>#REF!</v>
      </c>
      <c r="AH10" s="41" t="e">
        <f>IF(#REF!&lt;&gt;"",#REF!,"")</f>
        <v>#REF!</v>
      </c>
      <c r="AI10" s="41" t="e">
        <f>IF(#REF!&lt;&gt;"",#REF!,"")</f>
        <v>#REF!</v>
      </c>
      <c r="AJ10" s="41" t="e">
        <f>IF(#REF!&lt;&gt;"",#REF!,"")</f>
        <v>#REF!</v>
      </c>
      <c r="AK10" s="41" t="e">
        <f>IF(#REF!&lt;&gt;"",#REF!,"")</f>
        <v>#REF!</v>
      </c>
      <c r="AL10" s="41" t="e">
        <f>IF(#REF!&lt;&gt;"",#REF!,"")</f>
        <v>#REF!</v>
      </c>
      <c r="AM10" s="41" t="e">
        <f>IF(#REF!&lt;&gt;"",#REF!,"")</f>
        <v>#REF!</v>
      </c>
      <c r="AN10" s="41" t="e">
        <f>IF(#REF!&lt;&gt;"",#REF!,"")</f>
        <v>#REF!</v>
      </c>
      <c r="AO10" s="41" t="e">
        <f>IF(#REF!&lt;&gt;"",#REF!,"")</f>
        <v>#REF!</v>
      </c>
      <c r="AP10" s="41" t="e">
        <f>IF(#REF!&lt;&gt;"",#REF!,"")</f>
        <v>#REF!</v>
      </c>
      <c r="AQ10" s="41" t="e">
        <f>IF(#REF!&lt;&gt;"",#REF!,"")</f>
        <v>#REF!</v>
      </c>
      <c r="AR10" s="41" t="e">
        <f>IF(#REF!&lt;&gt;"",#REF!,"")</f>
        <v>#REF!</v>
      </c>
      <c r="AS10" s="41" t="e">
        <f>IF(#REF!&lt;&gt;"",#REF!,"")</f>
        <v>#REF!</v>
      </c>
      <c r="AT10" s="41" t="e">
        <f>IF(#REF!&lt;&gt;"",#REF!,"")</f>
        <v>#REF!</v>
      </c>
      <c r="AU10" s="41" t="e">
        <f>IF(#REF!&lt;&gt;"",#REF!,"")</f>
        <v>#REF!</v>
      </c>
      <c r="AV10" s="41" t="e">
        <f>IF(#REF!&lt;&gt;"",#REF!,"")</f>
        <v>#REF!</v>
      </c>
      <c r="AW10" s="41" t="e">
        <f>IF(#REF!&lt;&gt;"",#REF!,"")</f>
        <v>#REF!</v>
      </c>
      <c r="AX10" s="41" t="e">
        <f>IF(#REF!&lt;&gt;"",#REF!,"")</f>
        <v>#REF!</v>
      </c>
      <c r="AY10" s="41" t="e">
        <f>IF(#REF!&lt;&gt;"",#REF!,"")</f>
        <v>#REF!</v>
      </c>
      <c r="AZ10" s="41" t="e">
        <f>IF(#REF!&lt;&gt;"",#REF!,"")</f>
        <v>#REF!</v>
      </c>
      <c r="BA10" s="41" t="e">
        <f>IF(#REF!&lt;&gt;"",#REF!,"")</f>
        <v>#REF!</v>
      </c>
    </row>
    <row r="11" spans="1:53" x14ac:dyDescent="0.15">
      <c r="A11" s="41" t="s">
        <v>309</v>
      </c>
      <c r="B11">
        <f>COUNT(#REF!)</f>
        <v>0</v>
      </c>
      <c r="C11">
        <f>COUNT(#REF!)</f>
        <v>0</v>
      </c>
      <c r="D11">
        <f>COUNT(#REF!)</f>
        <v>0</v>
      </c>
      <c r="E11">
        <f>COUNT(#REF!)</f>
        <v>0</v>
      </c>
      <c r="F11">
        <f>COUNT(#REF!)</f>
        <v>0</v>
      </c>
      <c r="G11">
        <f>COUNT(#REF!)</f>
        <v>0</v>
      </c>
      <c r="H11">
        <f>COUNT(#REF!)</f>
        <v>0</v>
      </c>
      <c r="I11">
        <f>COUNT(#REF!)</f>
        <v>0</v>
      </c>
      <c r="J11">
        <f>COUNT(#REF!)</f>
        <v>0</v>
      </c>
      <c r="K11">
        <f>COUNT(#REF!)</f>
        <v>0</v>
      </c>
      <c r="L11">
        <f>COUNT(#REF!)</f>
        <v>0</v>
      </c>
      <c r="M11">
        <f>COUNT(#REF!)</f>
        <v>0</v>
      </c>
      <c r="N11">
        <f>COUNT(#REF!)</f>
        <v>0</v>
      </c>
      <c r="O11">
        <f>COUNT(#REF!)</f>
        <v>0</v>
      </c>
      <c r="P11">
        <f>COUNT(#REF!)</f>
        <v>0</v>
      </c>
      <c r="Q11">
        <f>COUNT(#REF!)</f>
        <v>0</v>
      </c>
      <c r="R11">
        <f>COUNT(#REF!)</f>
        <v>0</v>
      </c>
      <c r="S11">
        <f>COUNT(#REF!)</f>
        <v>0</v>
      </c>
      <c r="T11">
        <f>COUNT(#REF!)</f>
        <v>0</v>
      </c>
      <c r="U11">
        <f>COUNT(#REF!)</f>
        <v>0</v>
      </c>
      <c r="V11">
        <f>COUNT(#REF!)</f>
        <v>0</v>
      </c>
      <c r="W11">
        <f>COUNT(#REF!)</f>
        <v>0</v>
      </c>
      <c r="X11">
        <f>COUNT(#REF!)</f>
        <v>0</v>
      </c>
      <c r="Y11">
        <f>COUNT(#REF!)</f>
        <v>0</v>
      </c>
      <c r="Z11">
        <f>COUNT(#REF!)</f>
        <v>0</v>
      </c>
      <c r="AA11">
        <f>COUNT(#REF!)</f>
        <v>0</v>
      </c>
      <c r="AB11">
        <f>COUNT(#REF!)</f>
        <v>0</v>
      </c>
      <c r="AC11">
        <f>COUNT(#REF!)</f>
        <v>0</v>
      </c>
      <c r="AD11">
        <f>COUNT(#REF!)</f>
        <v>0</v>
      </c>
      <c r="AE11">
        <f>COUNT(#REF!)</f>
        <v>0</v>
      </c>
      <c r="AF11">
        <f>COUNT(#REF!)</f>
        <v>0</v>
      </c>
      <c r="AG11">
        <f>COUNT(#REF!)</f>
        <v>0</v>
      </c>
      <c r="AH11">
        <f>COUNT(#REF!)</f>
        <v>0</v>
      </c>
      <c r="AI11">
        <f>COUNT(#REF!)</f>
        <v>0</v>
      </c>
      <c r="AJ11">
        <f>COUNT(#REF!)</f>
        <v>0</v>
      </c>
      <c r="AK11">
        <f>COUNT(#REF!)</f>
        <v>0</v>
      </c>
      <c r="AL11">
        <f>COUNT(#REF!)</f>
        <v>0</v>
      </c>
      <c r="AM11">
        <f>COUNT(#REF!)</f>
        <v>0</v>
      </c>
      <c r="AN11">
        <f>COUNT(#REF!)</f>
        <v>0</v>
      </c>
      <c r="AO11">
        <f>COUNT(#REF!)</f>
        <v>0</v>
      </c>
      <c r="AP11">
        <f>COUNT(#REF!)</f>
        <v>0</v>
      </c>
      <c r="AQ11">
        <f>COUNT(#REF!)</f>
        <v>0</v>
      </c>
      <c r="AR11">
        <f>COUNT(#REF!)</f>
        <v>0</v>
      </c>
      <c r="AS11">
        <f>COUNT(#REF!)</f>
        <v>0</v>
      </c>
      <c r="AT11">
        <f>COUNT(#REF!)</f>
        <v>0</v>
      </c>
      <c r="AU11">
        <f>COUNT(#REF!)</f>
        <v>0</v>
      </c>
      <c r="AV11">
        <f>COUNT(#REF!)</f>
        <v>0</v>
      </c>
      <c r="AW11">
        <f>COUNT(#REF!)</f>
        <v>0</v>
      </c>
      <c r="AX11">
        <f>COUNT(#REF!)</f>
        <v>0</v>
      </c>
      <c r="AY11">
        <f>COUNT(#REF!)</f>
        <v>0</v>
      </c>
      <c r="AZ11">
        <f>COUNT(#REF!)</f>
        <v>0</v>
      </c>
      <c r="BA11">
        <f>COUNT(#REF!)</f>
        <v>0</v>
      </c>
    </row>
  </sheetData>
  <pageMargins left="0.7" right="0.7" top="0.75" bottom="0.75" header="0.3" footer="0.3"/>
  <pageSetup paperSize="9" orientation="portrait" horizontalDpi="4294967293" r:id="rId1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7"/>
  <dimension ref="A1:O2348"/>
  <sheetViews>
    <sheetView topLeftCell="A35" workbookViewId="0">
      <selection activeCell="F9" sqref="F9"/>
    </sheetView>
  </sheetViews>
  <sheetFormatPr baseColWidth="10" defaultColWidth="8.83203125" defaultRowHeight="13" x14ac:dyDescent="0.15"/>
  <cols>
    <col min="1" max="1" width="12.5" bestFit="1" customWidth="1"/>
    <col min="2" max="3" width="11.5" bestFit="1" customWidth="1"/>
    <col min="4" max="4" width="12.5" bestFit="1" customWidth="1"/>
    <col min="5" max="5" width="10.5" bestFit="1" customWidth="1"/>
    <col min="14" max="14" width="11.1640625" customWidth="1"/>
    <col min="15" max="15" width="10.6640625" customWidth="1"/>
    <col min="16" max="16" width="12.6640625" customWidth="1"/>
  </cols>
  <sheetData>
    <row r="1" spans="1:15" x14ac:dyDescent="0.15">
      <c r="A1" t="s">
        <v>283</v>
      </c>
      <c r="B1" s="69"/>
      <c r="D1" s="2"/>
      <c r="E1" s="2"/>
      <c r="F1" s="2"/>
      <c r="G1" s="41" t="s">
        <v>299</v>
      </c>
      <c r="H1" s="2"/>
      <c r="I1" s="2"/>
    </row>
    <row r="2" spans="1:15" x14ac:dyDescent="0.15">
      <c r="A2" t="s">
        <v>284</v>
      </c>
      <c r="B2" s="69"/>
      <c r="D2" s="2"/>
      <c r="E2" s="2"/>
      <c r="F2" s="2"/>
      <c r="G2" s="2"/>
      <c r="H2" s="2"/>
      <c r="I2" s="2"/>
    </row>
    <row r="3" spans="1:15" x14ac:dyDescent="0.15">
      <c r="A3" t="s">
        <v>285</v>
      </c>
      <c r="B3">
        <v>6.3821615021030329</v>
      </c>
      <c r="D3" s="13"/>
      <c r="G3" s="41" t="s">
        <v>298</v>
      </c>
    </row>
    <row r="4" spans="1:15" x14ac:dyDescent="0.15">
      <c r="A4" t="s">
        <v>286</v>
      </c>
      <c r="B4" t="str">
        <f>IF(AND(H6=0,I5=0),"NaN",IF(OR(H5&lt;0,I5&lt;0),"NaN",(IF(I11&lt;&gt;"",100*((((H6^2)*((1/I5)^2)+(I6^2)*(-H5/I5^2)^2))^0.5)/(B6*(H11/I11)),100*H6/H5))))</f>
        <v>NaN</v>
      </c>
    </row>
    <row r="5" spans="1:15" x14ac:dyDescent="0.15">
      <c r="A5" t="s">
        <v>287</v>
      </c>
      <c r="B5" s="69"/>
      <c r="G5" s="41" t="s">
        <v>296</v>
      </c>
      <c r="H5" s="69"/>
      <c r="I5" s="79"/>
    </row>
    <row r="6" spans="1:15" x14ac:dyDescent="0.15">
      <c r="A6" t="s">
        <v>288</v>
      </c>
      <c r="B6" t="e">
        <f>IF(I11&lt;&gt;"",(H5/I5)/(H11/I11),(H5/H11)/B7)</f>
        <v>#DIV/0!</v>
      </c>
      <c r="G6" s="41" t="s">
        <v>297</v>
      </c>
      <c r="H6">
        <f>IF(H5&lt;0,"NaN",SQRT(H5))</f>
        <v>0</v>
      </c>
      <c r="I6">
        <f>IF(I5&lt;0,"NaN",SQRT(I5))</f>
        <v>0</v>
      </c>
    </row>
    <row r="7" spans="1:15" x14ac:dyDescent="0.15">
      <c r="A7" s="41" t="s">
        <v>300</v>
      </c>
      <c r="B7" s="69"/>
    </row>
    <row r="9" spans="1:15" x14ac:dyDescent="0.15">
      <c r="B9" t="s">
        <v>487</v>
      </c>
      <c r="C9" t="s">
        <v>486</v>
      </c>
      <c r="D9" t="s">
        <v>485</v>
      </c>
      <c r="H9" t="s">
        <v>486</v>
      </c>
      <c r="I9" t="s">
        <v>485</v>
      </c>
      <c r="N9" s="70"/>
      <c r="O9" s="70"/>
    </row>
    <row r="10" spans="1:15" x14ac:dyDescent="0.15">
      <c r="A10" s="41" t="s">
        <v>291</v>
      </c>
      <c r="B10" s="41" t="s">
        <v>292</v>
      </c>
      <c r="C10" s="41" t="s">
        <v>293</v>
      </c>
      <c r="D10" s="41" t="s">
        <v>294</v>
      </c>
      <c r="E10" s="41" t="s">
        <v>295</v>
      </c>
      <c r="H10" s="41" t="s">
        <v>289</v>
      </c>
      <c r="I10" s="41" t="s">
        <v>290</v>
      </c>
      <c r="N10" s="70"/>
      <c r="O10" s="70"/>
    </row>
    <row r="11" spans="1:15" x14ac:dyDescent="0.15">
      <c r="N11" s="70"/>
      <c r="O11" s="70"/>
    </row>
    <row r="1792" spans="5:5" x14ac:dyDescent="0.15">
      <c r="E1792" s="16"/>
    </row>
    <row r="1796" spans="5:5" x14ac:dyDescent="0.15">
      <c r="E1796" s="16"/>
    </row>
    <row r="1848" spans="5:5" x14ac:dyDescent="0.15">
      <c r="E1848" s="16"/>
    </row>
    <row r="1928" spans="5:5" x14ac:dyDescent="0.15">
      <c r="E1928" s="16"/>
    </row>
    <row r="1947" spans="5:5" x14ac:dyDescent="0.15">
      <c r="E1947" s="16"/>
    </row>
    <row r="1957" spans="5:5" x14ac:dyDescent="0.15">
      <c r="E1957" s="16"/>
    </row>
    <row r="1966" spans="5:5" x14ac:dyDescent="0.15">
      <c r="E1966" s="16"/>
    </row>
    <row r="1983" spans="5:5" x14ac:dyDescent="0.15">
      <c r="E1983" s="16"/>
    </row>
    <row r="1989" spans="5:5" x14ac:dyDescent="0.15">
      <c r="E1989" s="16"/>
    </row>
    <row r="2010" spans="5:5" x14ac:dyDescent="0.15">
      <c r="E2010" s="16"/>
    </row>
    <row r="2034" spans="5:5" x14ac:dyDescent="0.15">
      <c r="E2034" s="16"/>
    </row>
    <row r="2047" spans="5:5" x14ac:dyDescent="0.15">
      <c r="E2047" s="16"/>
    </row>
    <row r="2069" spans="5:5" x14ac:dyDescent="0.15">
      <c r="E2069" s="16"/>
    </row>
    <row r="2070" spans="5:5" x14ac:dyDescent="0.15">
      <c r="E2070" s="16"/>
    </row>
    <row r="2071" spans="5:5" x14ac:dyDescent="0.15">
      <c r="E2071" s="16"/>
    </row>
    <row r="2085" spans="5:5" x14ac:dyDescent="0.15">
      <c r="E2085" s="16"/>
    </row>
    <row r="2086" spans="5:5" x14ac:dyDescent="0.15">
      <c r="E2086" s="16"/>
    </row>
    <row r="2102" spans="5:5" x14ac:dyDescent="0.15">
      <c r="E2102" s="16"/>
    </row>
    <row r="2136" spans="5:5" x14ac:dyDescent="0.15">
      <c r="E2136" s="16"/>
    </row>
    <row r="2137" spans="5:5" x14ac:dyDescent="0.15">
      <c r="E2137" s="16"/>
    </row>
    <row r="2149" spans="5:5" x14ac:dyDescent="0.15">
      <c r="E2149" s="16"/>
    </row>
    <row r="2151" spans="5:5" x14ac:dyDescent="0.15">
      <c r="E2151" s="16"/>
    </row>
    <row r="2152" spans="5:5" x14ac:dyDescent="0.15">
      <c r="E2152" s="16"/>
    </row>
    <row r="2153" spans="5:5" x14ac:dyDescent="0.15">
      <c r="E2153" s="16"/>
    </row>
    <row r="2154" spans="5:5" x14ac:dyDescent="0.15">
      <c r="E2154" s="16"/>
    </row>
    <row r="2155" spans="5:5" x14ac:dyDescent="0.15">
      <c r="E2155" s="16"/>
    </row>
    <row r="2156" spans="5:5" x14ac:dyDescent="0.15">
      <c r="E2156" s="16"/>
    </row>
    <row r="2157" spans="5:5" x14ac:dyDescent="0.15">
      <c r="E2157" s="16"/>
    </row>
    <row r="2158" spans="5:5" x14ac:dyDescent="0.15">
      <c r="E2158" s="16"/>
    </row>
    <row r="2159" spans="5:5" x14ac:dyDescent="0.15">
      <c r="E2159" s="16"/>
    </row>
    <row r="2162" spans="5:5" x14ac:dyDescent="0.15">
      <c r="E2162" s="16"/>
    </row>
    <row r="2164" spans="5:5" x14ac:dyDescent="0.15">
      <c r="E2164" s="16"/>
    </row>
    <row r="2166" spans="5:5" x14ac:dyDescent="0.15">
      <c r="E2166" s="16"/>
    </row>
    <row r="2168" spans="5:5" x14ac:dyDescent="0.15">
      <c r="E2168" s="16"/>
    </row>
    <row r="2169" spans="5:5" x14ac:dyDescent="0.15">
      <c r="E2169" s="16"/>
    </row>
    <row r="2171" spans="5:5" x14ac:dyDescent="0.15">
      <c r="E2171" s="16"/>
    </row>
    <row r="2172" spans="5:5" x14ac:dyDescent="0.15">
      <c r="E2172" s="16"/>
    </row>
    <row r="2173" spans="5:5" x14ac:dyDescent="0.15">
      <c r="E2173" s="16"/>
    </row>
    <row r="2174" spans="5:5" x14ac:dyDescent="0.15">
      <c r="E2174" s="16"/>
    </row>
    <row r="2176" spans="5:5" x14ac:dyDescent="0.15">
      <c r="E2176" s="16"/>
    </row>
    <row r="2177" spans="5:5" x14ac:dyDescent="0.15">
      <c r="E2177" s="16"/>
    </row>
    <row r="2178" spans="5:5" x14ac:dyDescent="0.15">
      <c r="E2178" s="16"/>
    </row>
    <row r="2179" spans="5:5" x14ac:dyDescent="0.15">
      <c r="E2179" s="16"/>
    </row>
    <row r="2180" spans="5:5" x14ac:dyDescent="0.15">
      <c r="E2180" s="16"/>
    </row>
    <row r="2181" spans="5:5" x14ac:dyDescent="0.15">
      <c r="E2181" s="16"/>
    </row>
    <row r="2182" spans="5:5" x14ac:dyDescent="0.15">
      <c r="E2182" s="16"/>
    </row>
    <row r="2183" spans="5:5" x14ac:dyDescent="0.15">
      <c r="E2183" s="16"/>
    </row>
    <row r="2184" spans="5:5" x14ac:dyDescent="0.15">
      <c r="E2184" s="16"/>
    </row>
    <row r="2185" spans="5:5" x14ac:dyDescent="0.15">
      <c r="E2185" s="16"/>
    </row>
    <row r="2186" spans="5:5" x14ac:dyDescent="0.15">
      <c r="E2186" s="16"/>
    </row>
    <row r="2187" spans="5:5" x14ac:dyDescent="0.15">
      <c r="E2187" s="16"/>
    </row>
    <row r="2188" spans="5:5" x14ac:dyDescent="0.15">
      <c r="E2188" s="16"/>
    </row>
    <row r="2189" spans="5:5" x14ac:dyDescent="0.15">
      <c r="E2189" s="16"/>
    </row>
    <row r="2190" spans="5:5" x14ac:dyDescent="0.15">
      <c r="E2190" s="16"/>
    </row>
    <row r="2191" spans="5:5" x14ac:dyDescent="0.15">
      <c r="E2191" s="16"/>
    </row>
    <row r="2192" spans="5:5" x14ac:dyDescent="0.15">
      <c r="E2192" s="16"/>
    </row>
    <row r="2193" spans="5:5" x14ac:dyDescent="0.15">
      <c r="E2193" s="16"/>
    </row>
    <row r="2194" spans="5:5" x14ac:dyDescent="0.15">
      <c r="E2194" s="16"/>
    </row>
    <row r="2195" spans="5:5" x14ac:dyDescent="0.15">
      <c r="E2195" s="16"/>
    </row>
    <row r="2196" spans="5:5" x14ac:dyDescent="0.15">
      <c r="E2196" s="16"/>
    </row>
    <row r="2197" spans="5:5" x14ac:dyDescent="0.15">
      <c r="E2197" s="16"/>
    </row>
    <row r="2198" spans="5:5" x14ac:dyDescent="0.15">
      <c r="E2198" s="16"/>
    </row>
    <row r="2199" spans="5:5" x14ac:dyDescent="0.15">
      <c r="E2199" s="16"/>
    </row>
    <row r="2200" spans="5:5" x14ac:dyDescent="0.15">
      <c r="E2200" s="16"/>
    </row>
    <row r="2201" spans="5:5" x14ac:dyDescent="0.15">
      <c r="E2201" s="16"/>
    </row>
    <row r="2202" spans="5:5" x14ac:dyDescent="0.15">
      <c r="E2202" s="16"/>
    </row>
    <row r="2203" spans="5:5" x14ac:dyDescent="0.15">
      <c r="E2203" s="16"/>
    </row>
    <row r="2204" spans="5:5" x14ac:dyDescent="0.15">
      <c r="E2204" s="16"/>
    </row>
    <row r="2205" spans="5:5" x14ac:dyDescent="0.15">
      <c r="E2205" s="16"/>
    </row>
    <row r="2206" spans="5:5" x14ac:dyDescent="0.15">
      <c r="E2206" s="16"/>
    </row>
    <row r="2207" spans="5:5" x14ac:dyDescent="0.15">
      <c r="E2207" s="16"/>
    </row>
    <row r="2208" spans="5:5" x14ac:dyDescent="0.15">
      <c r="E2208" s="16"/>
    </row>
    <row r="2209" spans="5:5" x14ac:dyDescent="0.15">
      <c r="E2209" s="16"/>
    </row>
    <row r="2210" spans="5:5" x14ac:dyDescent="0.15">
      <c r="E2210" s="16"/>
    </row>
    <row r="2211" spans="5:5" x14ac:dyDescent="0.15">
      <c r="E2211" s="16"/>
    </row>
    <row r="2212" spans="5:5" x14ac:dyDescent="0.15">
      <c r="E2212" s="16"/>
    </row>
    <row r="2213" spans="5:5" x14ac:dyDescent="0.15">
      <c r="E2213" s="16"/>
    </row>
    <row r="2214" spans="5:5" x14ac:dyDescent="0.15">
      <c r="E2214" s="16"/>
    </row>
    <row r="2215" spans="5:5" x14ac:dyDescent="0.15">
      <c r="E2215" s="16"/>
    </row>
    <row r="2216" spans="5:5" x14ac:dyDescent="0.15">
      <c r="E2216" s="16"/>
    </row>
    <row r="2217" spans="5:5" x14ac:dyDescent="0.15">
      <c r="E2217" s="16"/>
    </row>
    <row r="2218" spans="5:5" x14ac:dyDescent="0.15">
      <c r="E2218" s="16"/>
    </row>
    <row r="2219" spans="5:5" x14ac:dyDescent="0.15">
      <c r="E2219" s="16"/>
    </row>
    <row r="2221" spans="5:5" x14ac:dyDescent="0.15">
      <c r="E2221" s="16"/>
    </row>
    <row r="2226" spans="5:5" x14ac:dyDescent="0.15">
      <c r="E2226" s="16"/>
    </row>
    <row r="2227" spans="5:5" x14ac:dyDescent="0.15">
      <c r="E2227" s="16"/>
    </row>
    <row r="2228" spans="5:5" x14ac:dyDescent="0.15">
      <c r="E2228" s="16"/>
    </row>
    <row r="2229" spans="5:5" x14ac:dyDescent="0.15">
      <c r="E2229" s="16"/>
    </row>
    <row r="2230" spans="5:5" x14ac:dyDescent="0.15">
      <c r="E2230" s="16"/>
    </row>
    <row r="2235" spans="5:5" x14ac:dyDescent="0.15">
      <c r="E2235" s="16"/>
    </row>
    <row r="2239" spans="5:5" x14ac:dyDescent="0.15">
      <c r="E2239" s="16"/>
    </row>
    <row r="2240" spans="5:5" x14ac:dyDescent="0.15">
      <c r="E2240" s="16"/>
    </row>
    <row r="2241" spans="5:5" x14ac:dyDescent="0.15">
      <c r="E2241" s="16"/>
    </row>
    <row r="2242" spans="5:5" x14ac:dyDescent="0.15">
      <c r="E2242" s="16"/>
    </row>
    <row r="2243" spans="5:5" x14ac:dyDescent="0.15">
      <c r="E2243" s="16"/>
    </row>
    <row r="2246" spans="5:5" x14ac:dyDescent="0.15">
      <c r="E2246" s="16"/>
    </row>
    <row r="2247" spans="5:5" x14ac:dyDescent="0.15">
      <c r="E2247" s="16"/>
    </row>
    <row r="2259" spans="5:5" x14ac:dyDescent="0.15">
      <c r="E2259" s="16"/>
    </row>
    <row r="2263" spans="5:5" x14ac:dyDescent="0.15">
      <c r="E2263" s="16"/>
    </row>
    <row r="2264" spans="5:5" x14ac:dyDescent="0.15">
      <c r="E2264" s="16"/>
    </row>
    <row r="2272" spans="5:5" x14ac:dyDescent="0.15">
      <c r="E2272" s="16"/>
    </row>
    <row r="2283" spans="5:5" x14ac:dyDescent="0.15">
      <c r="E2283" s="16"/>
    </row>
    <row r="2285" spans="5:5" x14ac:dyDescent="0.15">
      <c r="E2285" s="16"/>
    </row>
    <row r="2286" spans="5:5" x14ac:dyDescent="0.15">
      <c r="E2286" s="16"/>
    </row>
    <row r="2287" spans="5:5" x14ac:dyDescent="0.15">
      <c r="E2287" s="16"/>
    </row>
    <row r="2288" spans="5:5" x14ac:dyDescent="0.15">
      <c r="E2288" s="16"/>
    </row>
    <row r="2289" spans="5:5" x14ac:dyDescent="0.15">
      <c r="E2289" s="16"/>
    </row>
    <row r="2297" spans="5:5" x14ac:dyDescent="0.15">
      <c r="E2297" s="16"/>
    </row>
    <row r="2298" spans="5:5" x14ac:dyDescent="0.15">
      <c r="E2298" s="16"/>
    </row>
    <row r="2302" spans="5:5" x14ac:dyDescent="0.15">
      <c r="E2302" s="16"/>
    </row>
    <row r="2303" spans="5:5" x14ac:dyDescent="0.15">
      <c r="E2303" s="16"/>
    </row>
    <row r="2305" spans="5:5" x14ac:dyDescent="0.15">
      <c r="E2305" s="16"/>
    </row>
    <row r="2307" spans="5:5" x14ac:dyDescent="0.15">
      <c r="E2307" s="16"/>
    </row>
    <row r="2309" spans="5:5" x14ac:dyDescent="0.15">
      <c r="E2309" s="16"/>
    </row>
    <row r="2310" spans="5:5" x14ac:dyDescent="0.15">
      <c r="E2310" s="16"/>
    </row>
    <row r="2312" spans="5:5" x14ac:dyDescent="0.15">
      <c r="E2312" s="16"/>
    </row>
    <row r="2313" spans="5:5" x14ac:dyDescent="0.15">
      <c r="E2313" s="16"/>
    </row>
    <row r="2314" spans="5:5" x14ac:dyDescent="0.15">
      <c r="E2314" s="16"/>
    </row>
    <row r="2315" spans="5:5" x14ac:dyDescent="0.15">
      <c r="E2315" s="16"/>
    </row>
    <row r="2316" spans="5:5" x14ac:dyDescent="0.15">
      <c r="E2316" s="16"/>
    </row>
    <row r="2324" spans="5:5" x14ac:dyDescent="0.15">
      <c r="E2324" s="16"/>
    </row>
    <row r="2330" spans="5:5" x14ac:dyDescent="0.15">
      <c r="E2330" s="16"/>
    </row>
    <row r="2332" spans="5:5" x14ac:dyDescent="0.15">
      <c r="E2332" s="16"/>
    </row>
    <row r="2333" spans="5:5" x14ac:dyDescent="0.15">
      <c r="E2333" s="16"/>
    </row>
    <row r="2334" spans="5:5" x14ac:dyDescent="0.15">
      <c r="E2334" s="16"/>
    </row>
    <row r="2337" spans="5:5" x14ac:dyDescent="0.15">
      <c r="E2337" s="16"/>
    </row>
    <row r="2339" spans="5:5" x14ac:dyDescent="0.15">
      <c r="E2339" s="16"/>
    </row>
    <row r="2340" spans="5:5" x14ac:dyDescent="0.15">
      <c r="E2340" s="16"/>
    </row>
    <row r="2343" spans="5:5" x14ac:dyDescent="0.15">
      <c r="E2343" s="16"/>
    </row>
    <row r="2344" spans="5:5" x14ac:dyDescent="0.15">
      <c r="E2344" s="16"/>
    </row>
    <row r="2348" spans="5:5" x14ac:dyDescent="0.15">
      <c r="E2348" s="16"/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08257" r:id="rId4" name="Button 1">
              <controlPr defaultSize="0" print="0" autoFill="0" autoPict="0" macro="[0]!Stats_recalc">
                <anchor moveWithCells="1" sizeWithCells="1">
                  <from>
                    <xdr:col>3</xdr:col>
                    <xdr:colOff>558800</xdr:colOff>
                    <xdr:row>2</xdr:row>
                    <xdr:rowOff>76200</xdr:rowOff>
                  </from>
                  <to>
                    <xdr:col>5</xdr:col>
                    <xdr:colOff>101600</xdr:colOff>
                    <xdr:row>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8259" r:id="rId5" name="Drop Down 3">
              <controlPr defaultSize="0" autoLine="0" autoPict="0" macro="[0]!Inspect_select_prerun">
                <anchor moveWithCells="1">
                  <from>
                    <xdr:col>10</xdr:col>
                    <xdr:colOff>114300</xdr:colOff>
                    <xdr:row>1</xdr:row>
                    <xdr:rowOff>63500</xdr:rowOff>
                  </from>
                  <to>
                    <xdr:col>13</xdr:col>
                    <xdr:colOff>127000</xdr:colOff>
                    <xdr:row>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8260" r:id="rId6" name="Drop Down 4">
              <controlPr defaultSize="0" autoLine="0" autoPict="0">
                <anchor moveWithCells="1">
                  <from>
                    <xdr:col>11</xdr:col>
                    <xdr:colOff>584200</xdr:colOff>
                    <xdr:row>4</xdr:row>
                    <xdr:rowOff>101600</xdr:rowOff>
                  </from>
                  <to>
                    <xdr:col>14</xdr:col>
                    <xdr:colOff>469900</xdr:colOff>
                    <xdr:row>5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8261" r:id="rId7" name="Drop Down 5">
              <controlPr defaultSize="0" autoLine="0" autoPict="0">
                <anchor moveWithCells="1">
                  <from>
                    <xdr:col>11</xdr:col>
                    <xdr:colOff>584200</xdr:colOff>
                    <xdr:row>6</xdr:row>
                    <xdr:rowOff>25400</xdr:rowOff>
                  </from>
                  <to>
                    <xdr:col>14</xdr:col>
                    <xdr:colOff>101600</xdr:colOff>
                    <xdr:row>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8263" r:id="rId8" name="Drop Down 7">
              <controlPr defaultSize="0" autoLine="0" autoPict="0">
                <anchor moveWithCells="1">
                  <from>
                    <xdr:col>11</xdr:col>
                    <xdr:colOff>596900</xdr:colOff>
                    <xdr:row>7</xdr:row>
                    <xdr:rowOff>101600</xdr:rowOff>
                  </from>
                  <to>
                    <xdr:col>14</xdr:col>
                    <xdr:colOff>114300</xdr:colOff>
                    <xdr:row>8</xdr:row>
                    <xdr:rowOff>139700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/>
  <dimension ref="B100:I126"/>
  <sheetViews>
    <sheetView topLeftCell="A110" workbookViewId="0">
      <selection activeCell="H124" sqref="H124"/>
    </sheetView>
  </sheetViews>
  <sheetFormatPr baseColWidth="10" defaultColWidth="8.83203125" defaultRowHeight="13" x14ac:dyDescent="0.15"/>
  <sheetData>
    <row r="100" spans="2:9" x14ac:dyDescent="0.15">
      <c r="B100" t="s">
        <v>117</v>
      </c>
    </row>
    <row r="101" spans="2:9" x14ac:dyDescent="0.15">
      <c r="B101">
        <v>15</v>
      </c>
    </row>
    <row r="102" spans="2:9" x14ac:dyDescent="0.15">
      <c r="B102">
        <v>8173.9995000000008</v>
      </c>
    </row>
    <row r="103" spans="2:9" x14ac:dyDescent="0.15">
      <c r="B103">
        <v>183552</v>
      </c>
    </row>
    <row r="104" spans="2:9" x14ac:dyDescent="0.15">
      <c r="B104">
        <v>182997</v>
      </c>
    </row>
    <row r="105" spans="2:9" x14ac:dyDescent="0.15">
      <c r="B105">
        <v>182014.95</v>
      </c>
    </row>
    <row r="106" spans="2:9" x14ac:dyDescent="0.15">
      <c r="B106">
        <v>184665</v>
      </c>
    </row>
    <row r="107" spans="2:9" x14ac:dyDescent="0.15">
      <c r="B107">
        <v>191215.05</v>
      </c>
    </row>
    <row r="111" spans="2:9" x14ac:dyDescent="0.15">
      <c r="B111" t="s">
        <v>102</v>
      </c>
      <c r="C111" t="s">
        <v>103</v>
      </c>
      <c r="D111" t="s">
        <v>101</v>
      </c>
      <c r="E111" t="s">
        <v>106</v>
      </c>
      <c r="F111" t="s">
        <v>99</v>
      </c>
      <c r="G111" t="s">
        <v>105</v>
      </c>
      <c r="H111" t="s">
        <v>100</v>
      </c>
      <c r="I111" t="s">
        <v>101</v>
      </c>
    </row>
    <row r="112" spans="2:9" x14ac:dyDescent="0.15">
      <c r="B112">
        <v>15</v>
      </c>
      <c r="C112">
        <v>5</v>
      </c>
      <c r="D112">
        <v>3</v>
      </c>
      <c r="E112">
        <v>2</v>
      </c>
      <c r="F112">
        <v>1</v>
      </c>
      <c r="G112">
        <v>2</v>
      </c>
      <c r="H112">
        <v>10</v>
      </c>
      <c r="I112">
        <v>3</v>
      </c>
    </row>
    <row r="113" spans="2:9" x14ac:dyDescent="0.15">
      <c r="B113" t="s">
        <v>102</v>
      </c>
      <c r="C113" t="s">
        <v>103</v>
      </c>
      <c r="D113" t="s">
        <v>101</v>
      </c>
      <c r="E113" t="s">
        <v>106</v>
      </c>
      <c r="F113" t="s">
        <v>99</v>
      </c>
      <c r="G113" t="s">
        <v>105</v>
      </c>
      <c r="H113" t="s">
        <v>100</v>
      </c>
      <c r="I113" t="s">
        <v>101</v>
      </c>
    </row>
    <row r="114" spans="2:9" x14ac:dyDescent="0.15">
      <c r="B114">
        <v>15</v>
      </c>
      <c r="C114">
        <v>5</v>
      </c>
      <c r="D114">
        <v>3</v>
      </c>
      <c r="E114">
        <v>2</v>
      </c>
      <c r="F114">
        <v>1</v>
      </c>
      <c r="G114">
        <v>2</v>
      </c>
      <c r="H114">
        <v>10</v>
      </c>
      <c r="I114">
        <v>3</v>
      </c>
    </row>
    <row r="115" spans="2:9" x14ac:dyDescent="0.15">
      <c r="B115">
        <v>451.00004999999999</v>
      </c>
      <c r="C115">
        <v>185</v>
      </c>
      <c r="D115">
        <v>1199.0001</v>
      </c>
      <c r="E115">
        <v>5083</v>
      </c>
      <c r="F115">
        <v>16564</v>
      </c>
      <c r="G115">
        <v>3202</v>
      </c>
      <c r="H115">
        <v>0</v>
      </c>
      <c r="I115">
        <v>1199.0001</v>
      </c>
    </row>
    <row r="116" spans="2:9" x14ac:dyDescent="0.15">
      <c r="B116">
        <v>471</v>
      </c>
      <c r="C116">
        <v>150</v>
      </c>
      <c r="D116">
        <v>1221</v>
      </c>
      <c r="E116">
        <v>5181</v>
      </c>
      <c r="F116">
        <v>16346</v>
      </c>
      <c r="G116">
        <v>3037</v>
      </c>
      <c r="H116">
        <v>0</v>
      </c>
      <c r="I116">
        <v>1221</v>
      </c>
    </row>
    <row r="117" spans="2:9" x14ac:dyDescent="0.15">
      <c r="B117">
        <v>466.99995000000001</v>
      </c>
      <c r="C117">
        <v>181</v>
      </c>
      <c r="D117">
        <v>1206.9999</v>
      </c>
      <c r="E117">
        <v>5170</v>
      </c>
      <c r="F117">
        <v>16363</v>
      </c>
      <c r="G117">
        <v>3122</v>
      </c>
      <c r="H117">
        <v>1</v>
      </c>
      <c r="I117">
        <v>1206.9999</v>
      </c>
    </row>
    <row r="118" spans="2:9" x14ac:dyDescent="0.15">
      <c r="B118">
        <v>451.00004999999999</v>
      </c>
      <c r="C118">
        <v>163</v>
      </c>
      <c r="D118">
        <v>1175.0001</v>
      </c>
      <c r="E118">
        <v>5089</v>
      </c>
      <c r="F118">
        <v>16306</v>
      </c>
      <c r="G118">
        <v>3109</v>
      </c>
      <c r="H118">
        <v>0</v>
      </c>
      <c r="I118">
        <v>1175.0001</v>
      </c>
    </row>
    <row r="119" spans="2:9" x14ac:dyDescent="0.15">
      <c r="B119">
        <v>456</v>
      </c>
      <c r="C119">
        <v>190</v>
      </c>
      <c r="D119">
        <v>1167.9999</v>
      </c>
      <c r="E119">
        <v>5236</v>
      </c>
      <c r="F119">
        <v>16437</v>
      </c>
      <c r="G119">
        <v>3076</v>
      </c>
      <c r="H119">
        <v>1</v>
      </c>
      <c r="I119">
        <v>1167.9999</v>
      </c>
    </row>
    <row r="120" spans="2:9" x14ac:dyDescent="0.15">
      <c r="B120">
        <v>426</v>
      </c>
      <c r="C120">
        <v>167</v>
      </c>
      <c r="D120">
        <v>1269</v>
      </c>
      <c r="E120">
        <v>5118</v>
      </c>
      <c r="F120">
        <v>16685</v>
      </c>
      <c r="G120">
        <v>3173</v>
      </c>
      <c r="H120">
        <v>0</v>
      </c>
      <c r="I120">
        <v>1269</v>
      </c>
    </row>
    <row r="121" spans="2:9" x14ac:dyDescent="0.15">
      <c r="B121">
        <v>453</v>
      </c>
      <c r="C121">
        <v>144</v>
      </c>
      <c r="D121">
        <v>1179.9999</v>
      </c>
      <c r="E121">
        <v>4937</v>
      </c>
      <c r="F121">
        <v>16396</v>
      </c>
      <c r="G121">
        <v>3079</v>
      </c>
      <c r="H121">
        <v>3</v>
      </c>
      <c r="I121">
        <v>1179.9999</v>
      </c>
    </row>
    <row r="122" spans="2:9" x14ac:dyDescent="0.15">
      <c r="B122">
        <v>484.99994999999996</v>
      </c>
      <c r="C122">
        <v>160</v>
      </c>
      <c r="D122">
        <v>1212</v>
      </c>
      <c r="E122">
        <v>4959</v>
      </c>
      <c r="F122">
        <v>16519</v>
      </c>
      <c r="G122">
        <v>3095</v>
      </c>
      <c r="H122">
        <v>1</v>
      </c>
      <c r="I122">
        <v>1212</v>
      </c>
    </row>
    <row r="123" spans="2:9" x14ac:dyDescent="0.15">
      <c r="B123">
        <v>451.99995000000001</v>
      </c>
      <c r="C123">
        <v>170</v>
      </c>
      <c r="D123">
        <v>1167.9999</v>
      </c>
      <c r="E123">
        <v>5130</v>
      </c>
      <c r="F123">
        <v>16395</v>
      </c>
      <c r="G123">
        <v>3123</v>
      </c>
      <c r="H123">
        <v>0</v>
      </c>
      <c r="I123">
        <v>1167.9999</v>
      </c>
    </row>
    <row r="124" spans="2:9" x14ac:dyDescent="0.15">
      <c r="B124">
        <v>418.00004999999999</v>
      </c>
      <c r="C124">
        <v>155</v>
      </c>
      <c r="D124">
        <v>1191</v>
      </c>
      <c r="E124">
        <v>5047</v>
      </c>
      <c r="F124">
        <v>16471</v>
      </c>
      <c r="G124">
        <v>3071</v>
      </c>
      <c r="H124">
        <v>0</v>
      </c>
      <c r="I124">
        <v>1191</v>
      </c>
    </row>
    <row r="125" spans="2:9" x14ac:dyDescent="0.15">
      <c r="B125">
        <v>442.00004999999999</v>
      </c>
      <c r="C125">
        <v>175</v>
      </c>
      <c r="D125">
        <v>1143.9999</v>
      </c>
      <c r="E125">
        <v>4865</v>
      </c>
      <c r="F125">
        <v>16013</v>
      </c>
      <c r="G125">
        <v>2754</v>
      </c>
      <c r="H125">
        <v>0</v>
      </c>
      <c r="I125">
        <v>1143.9999</v>
      </c>
    </row>
    <row r="126" spans="2:9" x14ac:dyDescent="0.15">
      <c r="B126">
        <v>435</v>
      </c>
      <c r="C126">
        <v>176</v>
      </c>
      <c r="D126">
        <v>1112.0001</v>
      </c>
      <c r="E126">
        <v>4875</v>
      </c>
      <c r="F126">
        <v>16137</v>
      </c>
      <c r="G126">
        <v>3142</v>
      </c>
      <c r="H126">
        <v>0</v>
      </c>
      <c r="I126">
        <v>1112.0001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Sheet61"/>
  <dimension ref="A1:I108"/>
  <sheetViews>
    <sheetView workbookViewId="0">
      <selection activeCell="E19" sqref="E19"/>
    </sheetView>
  </sheetViews>
  <sheetFormatPr baseColWidth="10" defaultColWidth="8.83203125" defaultRowHeight="13" x14ac:dyDescent="0.15"/>
  <cols>
    <col min="2" max="2" width="12.5" bestFit="1" customWidth="1"/>
    <col min="3" max="3" width="12" bestFit="1" customWidth="1"/>
    <col min="4" max="4" width="12" customWidth="1"/>
    <col min="5" max="5" width="12" bestFit="1" customWidth="1"/>
  </cols>
  <sheetData>
    <row r="1" spans="1:9" x14ac:dyDescent="0.15">
      <c r="A1" s="41"/>
      <c r="B1" s="41"/>
      <c r="C1" s="41"/>
      <c r="D1" s="41"/>
      <c r="E1" s="41"/>
      <c r="F1" s="41"/>
      <c r="G1" s="41"/>
      <c r="H1" s="41"/>
      <c r="I1" s="41"/>
    </row>
    <row r="2" spans="1:9" x14ac:dyDescent="0.15">
      <c r="A2" s="71"/>
      <c r="B2" s="41"/>
      <c r="C2" s="41"/>
      <c r="D2" s="41"/>
      <c r="E2" s="41"/>
      <c r="F2" s="41"/>
      <c r="G2" s="41"/>
      <c r="H2" s="41"/>
      <c r="I2" s="41"/>
    </row>
    <row r="3" spans="1:9" x14ac:dyDescent="0.15">
      <c r="A3" s="71"/>
      <c r="B3" s="41"/>
      <c r="C3" s="41"/>
      <c r="D3" s="41"/>
      <c r="E3" s="41"/>
      <c r="F3" s="41"/>
      <c r="G3" s="41"/>
      <c r="H3" s="41"/>
      <c r="I3" s="41"/>
    </row>
    <row r="4" spans="1:9" x14ac:dyDescent="0.15">
      <c r="A4" s="73"/>
      <c r="B4" s="74"/>
      <c r="C4" s="41"/>
      <c r="D4" s="41"/>
      <c r="E4" s="41"/>
      <c r="F4" s="41"/>
      <c r="G4" s="41"/>
      <c r="H4" s="41"/>
      <c r="I4" s="41"/>
    </row>
    <row r="5" spans="1:9" x14ac:dyDescent="0.15">
      <c r="A5" s="71"/>
      <c r="B5" s="41"/>
      <c r="C5" s="41"/>
      <c r="D5" s="41"/>
      <c r="E5" s="41"/>
      <c r="F5" s="41"/>
      <c r="G5" s="41"/>
      <c r="H5" s="41"/>
      <c r="I5" s="41"/>
    </row>
    <row r="6" spans="1:9" x14ac:dyDescent="0.15">
      <c r="A6" s="72" t="s">
        <v>301</v>
      </c>
      <c r="B6" s="69" t="s">
        <v>301</v>
      </c>
      <c r="C6" s="69" t="s">
        <v>301</v>
      </c>
      <c r="D6" s="41"/>
      <c r="E6" s="41"/>
      <c r="F6" s="41"/>
      <c r="G6" s="41"/>
      <c r="H6" s="41"/>
      <c r="I6" s="41"/>
    </row>
    <row r="7" spans="1:9" x14ac:dyDescent="0.15">
      <c r="A7" s="71" t="s">
        <v>799</v>
      </c>
      <c r="B7" s="41" t="s">
        <v>121</v>
      </c>
      <c r="C7" s="41" t="s">
        <v>800</v>
      </c>
      <c r="D7" s="41"/>
      <c r="E7" s="41"/>
      <c r="F7" s="41"/>
      <c r="G7" s="41"/>
      <c r="H7" s="41"/>
      <c r="I7" s="41"/>
    </row>
    <row r="8" spans="1:9" x14ac:dyDescent="0.15">
      <c r="A8" s="71" t="s">
        <v>801</v>
      </c>
      <c r="B8" s="41" t="s">
        <v>128</v>
      </c>
      <c r="C8" s="41" t="s">
        <v>802</v>
      </c>
      <c r="D8" s="41"/>
      <c r="E8" s="41"/>
      <c r="F8" s="41"/>
      <c r="G8" s="41"/>
      <c r="H8" s="41"/>
      <c r="I8" s="41"/>
    </row>
    <row r="9" spans="1:9" x14ac:dyDescent="0.15">
      <c r="A9" s="71" t="s">
        <v>803</v>
      </c>
      <c r="B9" s="41" t="s">
        <v>127</v>
      </c>
      <c r="C9" s="41" t="s">
        <v>804</v>
      </c>
      <c r="D9" s="41"/>
      <c r="E9" s="41"/>
      <c r="F9" s="41"/>
      <c r="G9" s="41"/>
      <c r="H9" s="41"/>
      <c r="I9" s="41"/>
    </row>
    <row r="10" spans="1:9" x14ac:dyDescent="0.15">
      <c r="A10" s="71"/>
      <c r="B10" s="41"/>
      <c r="C10" s="41"/>
      <c r="D10" s="41"/>
      <c r="E10" s="41"/>
      <c r="F10" s="41"/>
      <c r="G10" s="41"/>
      <c r="H10" s="41"/>
      <c r="I10" s="41"/>
    </row>
    <row r="11" spans="1:9" x14ac:dyDescent="0.15">
      <c r="A11" s="71"/>
      <c r="B11" s="41"/>
      <c r="C11" s="41"/>
      <c r="D11" s="41"/>
      <c r="E11" s="41"/>
      <c r="F11" s="41"/>
      <c r="G11" s="41"/>
      <c r="H11" s="41"/>
      <c r="I11" s="41"/>
    </row>
    <row r="12" spans="1:9" x14ac:dyDescent="0.15">
      <c r="A12" s="71"/>
      <c r="B12" s="41"/>
      <c r="C12" s="41"/>
      <c r="D12" s="41"/>
      <c r="E12" s="41"/>
      <c r="F12" s="41"/>
      <c r="G12" s="41"/>
      <c r="H12" s="41"/>
      <c r="I12" s="41"/>
    </row>
    <row r="13" spans="1:9" x14ac:dyDescent="0.15">
      <c r="A13" s="71"/>
      <c r="B13" s="41"/>
      <c r="C13" s="41"/>
      <c r="D13" s="41"/>
      <c r="E13" s="41"/>
      <c r="F13" s="41"/>
      <c r="G13" s="41"/>
      <c r="H13" s="41"/>
      <c r="I13" s="41"/>
    </row>
    <row r="14" spans="1:9" x14ac:dyDescent="0.15">
      <c r="A14" s="71"/>
      <c r="B14" s="41"/>
      <c r="C14" s="41"/>
      <c r="D14" s="41"/>
      <c r="E14" s="41"/>
      <c r="F14" s="41"/>
      <c r="G14" s="41"/>
      <c r="H14" s="41"/>
      <c r="I14" s="41"/>
    </row>
    <row r="15" spans="1:9" x14ac:dyDescent="0.15">
      <c r="A15" s="71"/>
      <c r="B15" s="41"/>
      <c r="C15" s="41"/>
      <c r="D15" s="41"/>
      <c r="E15" s="41"/>
      <c r="F15" s="41"/>
      <c r="G15" s="41"/>
      <c r="H15" s="41"/>
      <c r="I15" s="41"/>
    </row>
    <row r="16" spans="1:9" x14ac:dyDescent="0.15">
      <c r="A16" s="71"/>
      <c r="B16" s="41"/>
      <c r="C16" s="41"/>
      <c r="D16" s="41"/>
      <c r="E16" s="41"/>
      <c r="F16" s="41"/>
      <c r="G16" s="41"/>
      <c r="H16" s="41"/>
      <c r="I16" s="41"/>
    </row>
    <row r="17" spans="1:9" x14ac:dyDescent="0.15">
      <c r="A17" s="71"/>
      <c r="B17" s="41"/>
      <c r="C17" s="41"/>
      <c r="D17" s="41"/>
      <c r="E17" s="41"/>
      <c r="F17" s="41"/>
      <c r="G17" s="41"/>
      <c r="H17" s="41"/>
      <c r="I17" s="41"/>
    </row>
    <row r="18" spans="1:9" x14ac:dyDescent="0.15">
      <c r="A18" s="71"/>
      <c r="B18" s="41"/>
      <c r="C18" s="41"/>
      <c r="D18" s="41"/>
      <c r="E18" s="41"/>
      <c r="F18" s="41"/>
      <c r="G18" s="41"/>
      <c r="H18" s="41"/>
      <c r="I18" s="41"/>
    </row>
    <row r="19" spans="1:9" x14ac:dyDescent="0.15">
      <c r="A19" s="71"/>
      <c r="B19" s="41"/>
      <c r="C19" s="41"/>
      <c r="D19" s="41"/>
      <c r="E19" s="41"/>
      <c r="F19" s="41"/>
      <c r="G19" s="41"/>
      <c r="H19" s="41"/>
      <c r="I19" s="41"/>
    </row>
    <row r="20" spans="1:9" x14ac:dyDescent="0.15">
      <c r="A20" s="71"/>
      <c r="B20" s="41"/>
      <c r="C20" s="41"/>
      <c r="D20" s="41"/>
      <c r="E20" s="41"/>
      <c r="F20" s="41"/>
      <c r="G20" s="41"/>
      <c r="H20" s="41"/>
      <c r="I20" s="41"/>
    </row>
    <row r="21" spans="1:9" x14ac:dyDescent="0.15">
      <c r="A21" s="71"/>
      <c r="B21" s="41"/>
      <c r="C21" s="41"/>
      <c r="D21" s="41"/>
      <c r="E21" s="41"/>
      <c r="F21" s="41"/>
      <c r="G21" s="41"/>
      <c r="H21" s="41"/>
      <c r="I21" s="41"/>
    </row>
    <row r="22" spans="1:9" x14ac:dyDescent="0.15">
      <c r="A22" s="71"/>
      <c r="B22" s="41"/>
      <c r="C22" s="41"/>
      <c r="D22" s="41"/>
      <c r="E22" s="41"/>
      <c r="F22" s="41"/>
      <c r="G22" s="41"/>
      <c r="H22" s="41"/>
      <c r="I22" s="41"/>
    </row>
    <row r="23" spans="1:9" x14ac:dyDescent="0.15">
      <c r="A23" s="71"/>
      <c r="B23" s="41"/>
      <c r="C23" s="41"/>
      <c r="D23" s="41"/>
      <c r="E23" s="41"/>
      <c r="F23" s="41"/>
      <c r="G23" s="41"/>
      <c r="H23" s="41"/>
      <c r="I23" s="41"/>
    </row>
    <row r="24" spans="1:9" x14ac:dyDescent="0.15">
      <c r="A24" s="71"/>
      <c r="B24" s="41"/>
      <c r="C24" s="41"/>
      <c r="D24" s="41"/>
      <c r="E24" s="41"/>
      <c r="F24" s="41"/>
      <c r="G24" s="41"/>
      <c r="H24" s="41"/>
      <c r="I24" s="41"/>
    </row>
    <row r="25" spans="1:9" x14ac:dyDescent="0.15">
      <c r="A25" s="71"/>
      <c r="B25" s="41"/>
      <c r="C25" s="41"/>
      <c r="D25" s="41"/>
      <c r="E25" s="41"/>
      <c r="F25" s="41"/>
      <c r="G25" s="41"/>
      <c r="H25" s="41"/>
      <c r="I25" s="41"/>
    </row>
    <row r="26" spans="1:9" x14ac:dyDescent="0.15">
      <c r="A26" s="71"/>
      <c r="B26" s="41"/>
      <c r="C26" s="41"/>
      <c r="D26" s="41"/>
      <c r="E26" s="41"/>
      <c r="F26" s="41"/>
      <c r="G26" s="41"/>
      <c r="H26" s="41"/>
      <c r="I26" s="41"/>
    </row>
    <row r="27" spans="1:9" x14ac:dyDescent="0.15">
      <c r="A27" s="71"/>
      <c r="B27" s="41"/>
      <c r="C27" s="41"/>
      <c r="D27" s="41"/>
      <c r="E27" s="41"/>
      <c r="F27" s="41"/>
      <c r="G27" s="41"/>
      <c r="H27" s="41"/>
      <c r="I27" s="41"/>
    </row>
    <row r="28" spans="1:9" x14ac:dyDescent="0.15">
      <c r="A28" s="71"/>
      <c r="B28" s="41"/>
      <c r="C28" s="41"/>
      <c r="D28" s="41"/>
      <c r="E28" s="41"/>
      <c r="F28" s="41"/>
      <c r="G28" s="41"/>
      <c r="H28" s="41"/>
      <c r="I28" s="41"/>
    </row>
    <row r="29" spans="1:9" x14ac:dyDescent="0.15">
      <c r="A29" s="71"/>
      <c r="B29" s="41"/>
      <c r="C29" s="41"/>
      <c r="D29" s="41"/>
      <c r="E29" s="41"/>
      <c r="F29" s="41"/>
      <c r="G29" s="41"/>
      <c r="H29" s="41"/>
      <c r="I29" s="41"/>
    </row>
    <row r="30" spans="1:9" x14ac:dyDescent="0.15">
      <c r="A30" s="35"/>
    </row>
    <row r="31" spans="1:9" x14ac:dyDescent="0.15">
      <c r="A31" s="35"/>
    </row>
    <row r="32" spans="1:9" x14ac:dyDescent="0.15">
      <c r="A32" s="35"/>
    </row>
    <row r="33" spans="1:1" x14ac:dyDescent="0.15">
      <c r="A33" s="35"/>
    </row>
    <row r="34" spans="1:1" x14ac:dyDescent="0.15">
      <c r="A34" s="35"/>
    </row>
    <row r="35" spans="1:1" x14ac:dyDescent="0.15">
      <c r="A35" s="35"/>
    </row>
    <row r="36" spans="1:1" x14ac:dyDescent="0.15">
      <c r="A36" s="35"/>
    </row>
    <row r="37" spans="1:1" x14ac:dyDescent="0.15">
      <c r="A37" s="35"/>
    </row>
    <row r="38" spans="1:1" x14ac:dyDescent="0.15">
      <c r="A38" s="35"/>
    </row>
    <row r="39" spans="1:1" x14ac:dyDescent="0.15">
      <c r="A39" s="35"/>
    </row>
    <row r="40" spans="1:1" x14ac:dyDescent="0.15">
      <c r="A40" s="35"/>
    </row>
    <row r="103" spans="2:5" x14ac:dyDescent="0.15">
      <c r="B103" s="14"/>
    </row>
    <row r="105" spans="2:5" x14ac:dyDescent="0.15">
      <c r="B105" s="14"/>
      <c r="D105" s="15"/>
    </row>
    <row r="106" spans="2:5" x14ac:dyDescent="0.15">
      <c r="B106" s="14"/>
      <c r="D106" s="15"/>
    </row>
    <row r="107" spans="2:5" x14ac:dyDescent="0.15">
      <c r="B107" s="14"/>
      <c r="C107" s="14"/>
      <c r="D107" s="14"/>
      <c r="E107" s="14"/>
    </row>
    <row r="108" spans="2:5" x14ac:dyDescent="0.15">
      <c r="B108" s="14"/>
      <c r="C108" s="14"/>
      <c r="D108" s="14"/>
      <c r="E108" s="14"/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09282" r:id="rId4" name="Drop Down 2">
              <controlPr defaultSize="0" autoLine="0" autoPict="0" macro="[0]!new_ratio">
                <anchor moveWithCells="1">
                  <from>
                    <xdr:col>5</xdr:col>
                    <xdr:colOff>482600</xdr:colOff>
                    <xdr:row>6</xdr:row>
                    <xdr:rowOff>63500</xdr:rowOff>
                  </from>
                  <to>
                    <xdr:col>7</xdr:col>
                    <xdr:colOff>101600</xdr:colOff>
                    <xdr:row>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9283" r:id="rId5" name="Drop Down 3">
              <controlPr defaultSize="0" autoLine="0" autoPict="0" macro="[0]!new_ratio">
                <anchor moveWithCells="1">
                  <from>
                    <xdr:col>5</xdr:col>
                    <xdr:colOff>482600</xdr:colOff>
                    <xdr:row>8</xdr:row>
                    <xdr:rowOff>114300</xdr:rowOff>
                  </from>
                  <to>
                    <xdr:col>7</xdr:col>
                    <xdr:colOff>101600</xdr:colOff>
                    <xdr:row>10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Sheet90"/>
  <dimension ref="A1:F13"/>
  <sheetViews>
    <sheetView workbookViewId="0">
      <selection activeCell="R4" sqref="R4"/>
    </sheetView>
  </sheetViews>
  <sheetFormatPr baseColWidth="10" defaultColWidth="8.83203125" defaultRowHeight="13" x14ac:dyDescent="0.15"/>
  <sheetData>
    <row r="1" spans="1:6" x14ac:dyDescent="0.15">
      <c r="A1">
        <v>0</v>
      </c>
      <c r="D1" t="s">
        <v>121</v>
      </c>
      <c r="E1" t="s">
        <v>127</v>
      </c>
      <c r="F1" t="s">
        <v>128</v>
      </c>
    </row>
    <row r="2" spans="1:6" x14ac:dyDescent="0.15">
      <c r="D2" t="s">
        <v>806</v>
      </c>
      <c r="E2" t="s">
        <v>806</v>
      </c>
      <c r="F2" t="s">
        <v>806</v>
      </c>
    </row>
    <row r="3" spans="1:6" x14ac:dyDescent="0.15">
      <c r="D3">
        <v>0.99778900000000004</v>
      </c>
      <c r="E3">
        <v>1.001938</v>
      </c>
      <c r="F3">
        <v>1</v>
      </c>
    </row>
    <row r="4" spans="1:6" x14ac:dyDescent="0.15">
      <c r="D4">
        <v>971998</v>
      </c>
      <c r="E4">
        <v>7526</v>
      </c>
      <c r="F4">
        <v>41011</v>
      </c>
    </row>
    <row r="5" spans="1:6" x14ac:dyDescent="0.15">
      <c r="D5">
        <v>0</v>
      </c>
      <c r="E5">
        <v>0</v>
      </c>
      <c r="F5">
        <v>0</v>
      </c>
    </row>
    <row r="7" spans="1:6" x14ac:dyDescent="0.15">
      <c r="B7">
        <v>0.99778900000000004</v>
      </c>
      <c r="C7">
        <v>1</v>
      </c>
      <c r="D7">
        <v>1.001938</v>
      </c>
    </row>
    <row r="8" spans="1:6" x14ac:dyDescent="0.15">
      <c r="B8">
        <v>971998</v>
      </c>
      <c r="C8">
        <v>41011</v>
      </c>
      <c r="D8">
        <v>7526</v>
      </c>
    </row>
    <row r="9" spans="1:6" x14ac:dyDescent="0.15">
      <c r="B9">
        <v>0</v>
      </c>
      <c r="C9">
        <v>0</v>
      </c>
      <c r="D9">
        <v>0</v>
      </c>
    </row>
    <row r="10" spans="1:6" x14ac:dyDescent="0.15">
      <c r="B10" t="s">
        <v>799</v>
      </c>
      <c r="C10" t="s">
        <v>801</v>
      </c>
      <c r="D10" t="s">
        <v>803</v>
      </c>
    </row>
    <row r="11" spans="1:6" x14ac:dyDescent="0.15">
      <c r="B11">
        <v>4.96</v>
      </c>
      <c r="C11">
        <v>4.96</v>
      </c>
      <c r="D11">
        <v>4.96</v>
      </c>
    </row>
    <row r="12" spans="1:6" x14ac:dyDescent="0.15">
      <c r="B12">
        <v>0.8</v>
      </c>
      <c r="C12">
        <v>0.8</v>
      </c>
      <c r="D12">
        <v>0.8</v>
      </c>
    </row>
    <row r="13" spans="1:6" x14ac:dyDescent="0.15">
      <c r="B13" t="s">
        <v>121</v>
      </c>
      <c r="C13" t="s">
        <v>128</v>
      </c>
      <c r="D13" t="s">
        <v>127</v>
      </c>
    </row>
  </sheetData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14113" r:id="rId4" name="Button 1">
              <controlPr defaultSize="0" print="0" autoFill="0" autoPict="0" macro="[0]!Inspect_all">
                <anchor moveWithCells="1" sizeWithCells="1">
                  <from>
                    <xdr:col>10</xdr:col>
                    <xdr:colOff>25400</xdr:colOff>
                    <xdr:row>2</xdr:row>
                    <xdr:rowOff>76200</xdr:rowOff>
                  </from>
                  <to>
                    <xdr:col>11</xdr:col>
                    <xdr:colOff>317500</xdr:colOff>
                    <xdr:row>3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62"/>
  <dimension ref="A1:O407"/>
  <sheetViews>
    <sheetView workbookViewId="0">
      <selection activeCell="A207" sqref="A207:IV407"/>
    </sheetView>
  </sheetViews>
  <sheetFormatPr baseColWidth="10" defaultColWidth="8.83203125" defaultRowHeight="13" x14ac:dyDescent="0.15"/>
  <sheetData>
    <row r="1" spans="1:15" x14ac:dyDescent="0.15">
      <c r="A1" s="30" t="s">
        <v>69</v>
      </c>
      <c r="B1" s="30" t="s">
        <v>68</v>
      </c>
      <c r="C1" s="30" t="s">
        <v>150</v>
      </c>
      <c r="D1" s="30"/>
    </row>
    <row r="2" spans="1:15" x14ac:dyDescent="0.15">
      <c r="A2">
        <v>102</v>
      </c>
      <c r="B2">
        <f>7+A2</f>
        <v>109</v>
      </c>
      <c r="C2" t="s">
        <v>1021</v>
      </c>
    </row>
    <row r="5" spans="1:15" x14ac:dyDescent="0.15">
      <c r="M5" t="s">
        <v>28</v>
      </c>
      <c r="N5" s="22"/>
      <c r="O5" t="s">
        <v>30</v>
      </c>
    </row>
    <row r="6" spans="1:15" x14ac:dyDescent="0.15">
      <c r="M6" t="s">
        <v>29</v>
      </c>
      <c r="N6">
        <v>11</v>
      </c>
    </row>
    <row r="7" spans="1:15" x14ac:dyDescent="0.15">
      <c r="M7" t="s">
        <v>33</v>
      </c>
      <c r="N7">
        <v>0.01</v>
      </c>
    </row>
    <row r="8" spans="1:15" x14ac:dyDescent="0.15">
      <c r="A8" t="str">
        <f>IF('All ratios'!A5&lt;&gt;"",'All ratios'!A5,"")</f>
        <v>d18O_300118_WM2_UNIL_WM5@5</v>
      </c>
      <c r="M8" t="s">
        <v>31</v>
      </c>
      <c r="N8" t="s">
        <v>120</v>
      </c>
    </row>
    <row r="9" spans="1:15" x14ac:dyDescent="0.15">
      <c r="A9" t="str">
        <f>IF('All ratios'!A6&lt;&gt;"",'All ratios'!A6,"")</f>
        <v>d18O_300118_WM2_UNIL_WM5@6</v>
      </c>
      <c r="M9" t="s">
        <v>32</v>
      </c>
      <c r="N9" t="str">
        <f>IF(N5&lt;&gt;"",N8&amp;"   "&amp;N5&amp;" cycle # "&amp;N6+1,N8&amp;"   "&amp;N5)</f>
        <v xml:space="preserve">Ready   </v>
      </c>
    </row>
    <row r="10" spans="1:15" x14ac:dyDescent="0.15">
      <c r="A10" t="str">
        <f>IF('All ratios'!A7&lt;&gt;"",'All ratios'!A7,"")</f>
        <v>d18O_300118_WM2_UNIL_WM5@7</v>
      </c>
    </row>
    <row r="11" spans="1:15" x14ac:dyDescent="0.15">
      <c r="A11" t="str">
        <f>IF('All ratios'!A8&lt;&gt;"",'All ratios'!A8,"")</f>
        <v>d18O_300118_WM2_UNIL_WM5@8</v>
      </c>
    </row>
    <row r="12" spans="1:15" x14ac:dyDescent="0.15">
      <c r="A12" t="str">
        <f>IF('All ratios'!A9&lt;&gt;"",'All ratios'!A9,"")</f>
        <v>d18O_300118_WM2_UNIL_WM3@5</v>
      </c>
    </row>
    <row r="13" spans="1:15" x14ac:dyDescent="0.15">
      <c r="A13" t="str">
        <f>IF('All ratios'!A10&lt;&gt;"",'All ratios'!A10,"")</f>
        <v>d18O_300118_WM2_UNIL_WM3@6</v>
      </c>
    </row>
    <row r="14" spans="1:15" x14ac:dyDescent="0.15">
      <c r="A14" t="str">
        <f>IF('All ratios'!A11&lt;&gt;"",'All ratios'!A11,"")</f>
        <v>d18O_300118_WM2_UNIL_WM3@7</v>
      </c>
    </row>
    <row r="15" spans="1:15" x14ac:dyDescent="0.15">
      <c r="A15" t="str">
        <f>IF('All ratios'!A12&lt;&gt;"",'All ratios'!A12,"")</f>
        <v>d18O_300118_WM2_UNIL_WM5@9</v>
      </c>
    </row>
    <row r="16" spans="1:15" x14ac:dyDescent="0.15">
      <c r="A16" t="str">
        <f>IF('All ratios'!A13&lt;&gt;"",'All ratios'!A13,"")</f>
        <v>d18O_300118_WM2_UNIL_WM2@5</v>
      </c>
    </row>
    <row r="17" spans="1:1" x14ac:dyDescent="0.15">
      <c r="A17" t="str">
        <f>IF('All ratios'!A14&lt;&gt;"",'All ratios'!A14,"")</f>
        <v>d18O_300118_WM2_UNIL_WM2@6</v>
      </c>
    </row>
    <row r="18" spans="1:1" x14ac:dyDescent="0.15">
      <c r="A18" t="str">
        <f>IF('All ratios'!A15&lt;&gt;"",'All ratios'!A15,"")</f>
        <v>d18O_300118_WM2_UNIL_WM2@7</v>
      </c>
    </row>
    <row r="19" spans="1:1" x14ac:dyDescent="0.15">
      <c r="A19" t="str">
        <f>IF('All ratios'!A16&lt;&gt;"",'All ratios'!A16,"")</f>
        <v>d18O_300118_WM2_UNIL_WM5@10</v>
      </c>
    </row>
    <row r="20" spans="1:1" x14ac:dyDescent="0.15">
      <c r="A20" t="str">
        <f>IF('All ratios'!A17&lt;&gt;"",'All ratios'!A17,"")</f>
        <v>d18O_300118_WM2_UNIL_WM4@5</v>
      </c>
    </row>
    <row r="21" spans="1:1" x14ac:dyDescent="0.15">
      <c r="A21" t="str">
        <f>IF('All ratios'!A18&lt;&gt;"",'All ratios'!A18,"")</f>
        <v>d18O_300118_WM2_UNIL_WM4@6</v>
      </c>
    </row>
    <row r="22" spans="1:1" x14ac:dyDescent="0.15">
      <c r="A22" t="str">
        <f>IF('All ratios'!A19&lt;&gt;"",'All ratios'!A19,"")</f>
        <v>d18O_300118_WM2_UNIL_WM4@7</v>
      </c>
    </row>
    <row r="23" spans="1:1" x14ac:dyDescent="0.15">
      <c r="A23" t="str">
        <f>IF('All ratios'!A20&lt;&gt;"",'All ratios'!A20,"")</f>
        <v>d18O_300118_WM2_UNIL_WM5@11</v>
      </c>
    </row>
    <row r="24" spans="1:1" x14ac:dyDescent="0.15">
      <c r="A24" t="str">
        <f>IF('All ratios'!A21&lt;&gt;"",'All ratios'!A21,"")</f>
        <v>d18O_300118_WM2_UNIL_WM1@5</v>
      </c>
    </row>
    <row r="25" spans="1:1" x14ac:dyDescent="0.15">
      <c r="A25" t="str">
        <f>IF('All ratios'!A22&lt;&gt;"",'All ratios'!A22,"")</f>
        <v>d18O_300118_WM2_UNIL_WM1@6</v>
      </c>
    </row>
    <row r="26" spans="1:1" x14ac:dyDescent="0.15">
      <c r="A26" t="str">
        <f>IF('All ratios'!A23&lt;&gt;"",'All ratios'!A23,"")</f>
        <v>d18O_300118_WM2_UNIL_WM1@7</v>
      </c>
    </row>
    <row r="27" spans="1:1" x14ac:dyDescent="0.15">
      <c r="A27" t="str">
        <f>IF('All ratios'!A24&lt;&gt;"",'All ratios'!A24,"")</f>
        <v>d18O_300118_WM2_UNIL_WM5@12</v>
      </c>
    </row>
    <row r="28" spans="1:1" x14ac:dyDescent="0.15">
      <c r="A28" t="str">
        <f>IF('All ratios'!A25&lt;&gt;"",'All ratios'!A25,"")</f>
        <v>d18O_300118_WM2_UNIL_WM3@8</v>
      </c>
    </row>
    <row r="29" spans="1:1" x14ac:dyDescent="0.15">
      <c r="A29" t="str">
        <f>IF('All ratios'!A26&lt;&gt;"",'All ratios'!A26,"")</f>
        <v>d18O_300118_WM2_UNIL_WM3@9</v>
      </c>
    </row>
    <row r="30" spans="1:1" x14ac:dyDescent="0.15">
      <c r="A30" t="str">
        <f>IF('All ratios'!A27&lt;&gt;"",'All ratios'!A27,"")</f>
        <v>d18O_300118_WM2_UNIL_WM3@10</v>
      </c>
    </row>
    <row r="31" spans="1:1" x14ac:dyDescent="0.15">
      <c r="A31" t="str">
        <f>IF('All ratios'!A28&lt;&gt;"",'All ratios'!A28,"")</f>
        <v>d18O_300118_WM2_UNIL_WM5@13</v>
      </c>
    </row>
    <row r="32" spans="1:1" x14ac:dyDescent="0.15">
      <c r="A32" t="str">
        <f>IF('All ratios'!A29&lt;&gt;"",'All ratios'!A29,"")</f>
        <v>d18O_300118_WM2_UNIL_WM2@8</v>
      </c>
    </row>
    <row r="33" spans="1:1" x14ac:dyDescent="0.15">
      <c r="A33" t="str">
        <f>IF('All ratios'!A30&lt;&gt;"",'All ratios'!A30,"")</f>
        <v>d18O_300118_WM2_UNIL_WM2@9</v>
      </c>
    </row>
    <row r="34" spans="1:1" x14ac:dyDescent="0.15">
      <c r="A34" t="str">
        <f>IF('All ratios'!A31&lt;&gt;"",'All ratios'!A31,"")</f>
        <v>d18O_300118_WM2_UNIL_WM2@10</v>
      </c>
    </row>
    <row r="35" spans="1:1" x14ac:dyDescent="0.15">
      <c r="A35" t="str">
        <f>IF('All ratios'!A32&lt;&gt;"",'All ratios'!A32,"")</f>
        <v>d18O_300118_WM2_UNIL_WM5@14</v>
      </c>
    </row>
    <row r="36" spans="1:1" x14ac:dyDescent="0.15">
      <c r="A36" t="str">
        <f>IF('All ratios'!A33&lt;&gt;"",'All ratios'!A33,"")</f>
        <v>d18O_300118_WM2_UNIL_WM4@8</v>
      </c>
    </row>
    <row r="37" spans="1:1" x14ac:dyDescent="0.15">
      <c r="A37" t="str">
        <f>IF('All ratios'!A34&lt;&gt;"",'All ratios'!A34,"")</f>
        <v>d18O_300118_WM2_UNIL_WM4@9</v>
      </c>
    </row>
    <row r="38" spans="1:1" x14ac:dyDescent="0.15">
      <c r="A38" t="str">
        <f>IF('All ratios'!A35&lt;&gt;"",'All ratios'!A35,"")</f>
        <v>d18O_300118_WM2_UNIL_WM4@10</v>
      </c>
    </row>
    <row r="39" spans="1:1" x14ac:dyDescent="0.15">
      <c r="A39" t="str">
        <f>IF('All ratios'!A36&lt;&gt;"",'All ratios'!A36,"")</f>
        <v>d18O_300118_WM2_UNIL_WM5@15</v>
      </c>
    </row>
    <row r="40" spans="1:1" x14ac:dyDescent="0.15">
      <c r="A40" t="str">
        <f>IF('All ratios'!A37&lt;&gt;"",'All ratios'!A37,"")</f>
        <v>d18O_300118_WM2_UNIL_WM1@8</v>
      </c>
    </row>
    <row r="41" spans="1:1" x14ac:dyDescent="0.15">
      <c r="A41" t="str">
        <f>IF('All ratios'!A38&lt;&gt;"",'All ratios'!A38,"")</f>
        <v>d18O_300118_WM2_UNIL_WM1@9</v>
      </c>
    </row>
    <row r="42" spans="1:1" x14ac:dyDescent="0.15">
      <c r="A42" t="str">
        <f>IF('All ratios'!A39&lt;&gt;"",'All ratios'!A39,"")</f>
        <v>d18O_300118_WM2_UNIL_WM1@10</v>
      </c>
    </row>
    <row r="43" spans="1:1" x14ac:dyDescent="0.15">
      <c r="A43" t="str">
        <f>IF('All ratios'!A40&lt;&gt;"",'All ratios'!A40,"")</f>
        <v>d18O_300118_WM2_UNIL_WM5@16</v>
      </c>
    </row>
    <row r="44" spans="1:1" x14ac:dyDescent="0.15">
      <c r="A44" t="str">
        <f>IF('All ratios'!A41&lt;&gt;"",'All ratios'!A41,"")</f>
        <v>d18O_300118_WM2_UNIL_WM3@11</v>
      </c>
    </row>
    <row r="45" spans="1:1" x14ac:dyDescent="0.15">
      <c r="A45" t="str">
        <f>IF('All ratios'!A42&lt;&gt;"",'All ratios'!A42,"")</f>
        <v>d18O_300118_WM2_UNIL_WM3@12</v>
      </c>
    </row>
    <row r="46" spans="1:1" x14ac:dyDescent="0.15">
      <c r="A46" t="str">
        <f>IF('All ratios'!A43&lt;&gt;"",'All ratios'!A43,"")</f>
        <v>d18O_300118_WM2_UNIL_WM3@13</v>
      </c>
    </row>
    <row r="47" spans="1:1" x14ac:dyDescent="0.15">
      <c r="A47" t="str">
        <f>IF('All ratios'!A44&lt;&gt;"",'All ratios'!A44,"")</f>
        <v>d18O_300118_WM2_UNIL_WM5@17</v>
      </c>
    </row>
    <row r="48" spans="1:1" x14ac:dyDescent="0.15">
      <c r="A48" t="str">
        <f>IF('All ratios'!A45&lt;&gt;"",'All ratios'!A45,"")</f>
        <v>d18O_300118_WM2_UNIL_WM2@11</v>
      </c>
    </row>
    <row r="49" spans="1:1" x14ac:dyDescent="0.15">
      <c r="A49" t="str">
        <f>IF('All ratios'!A46&lt;&gt;"",'All ratios'!A46,"")</f>
        <v>d18O_300118_WM2_UNIL_WM2@12</v>
      </c>
    </row>
    <row r="50" spans="1:1" x14ac:dyDescent="0.15">
      <c r="A50" t="str">
        <f>IF('All ratios'!A47&lt;&gt;"",'All ratios'!A47,"")</f>
        <v>d18O_300118_WM2_UNIL_WM2@13</v>
      </c>
    </row>
    <row r="51" spans="1:1" x14ac:dyDescent="0.15">
      <c r="A51" t="str">
        <f>IF('All ratios'!A48&lt;&gt;"",'All ratios'!A48,"")</f>
        <v>d18O_300118_WM2_UNIL_WM5@18</v>
      </c>
    </row>
    <row r="52" spans="1:1" x14ac:dyDescent="0.15">
      <c r="A52" t="str">
        <f>IF('All ratios'!A49&lt;&gt;"",'All ratios'!A49,"")</f>
        <v>d18O_300118_WM2_UNIL_WM4@11</v>
      </c>
    </row>
    <row r="53" spans="1:1" x14ac:dyDescent="0.15">
      <c r="A53" t="str">
        <f>IF('All ratios'!A50&lt;&gt;"",'All ratios'!A50,"")</f>
        <v>d18O_300118_WM2_UNIL_WM4@12</v>
      </c>
    </row>
    <row r="54" spans="1:1" x14ac:dyDescent="0.15">
      <c r="A54" t="str">
        <f>IF('All ratios'!A51&lt;&gt;"",'All ratios'!A51,"")</f>
        <v>d18O_300118_WM2_UNIL_WM4@13</v>
      </c>
    </row>
    <row r="55" spans="1:1" x14ac:dyDescent="0.15">
      <c r="A55" t="str">
        <f>IF('All ratios'!A52&lt;&gt;"",'All ratios'!A52,"")</f>
        <v>d18O_300118_WM2_UNIL_WM5@19</v>
      </c>
    </row>
    <row r="56" spans="1:1" x14ac:dyDescent="0.15">
      <c r="A56" t="str">
        <f>IF('All ratios'!A53&lt;&gt;"",'All ratios'!A53,"")</f>
        <v>d18O_300118_WM2_UNIL_WM1@11</v>
      </c>
    </row>
    <row r="57" spans="1:1" x14ac:dyDescent="0.15">
      <c r="A57" t="str">
        <f>IF('All ratios'!A54&lt;&gt;"",'All ratios'!A54,"")</f>
        <v>d18O_300118_WM2_UNIL_WM1@12</v>
      </c>
    </row>
    <row r="58" spans="1:1" x14ac:dyDescent="0.15">
      <c r="A58" t="str">
        <f>IF('All ratios'!A55&lt;&gt;"",'All ratios'!A55,"")</f>
        <v>d18O_300118_WM2_UNIL_WM1@13</v>
      </c>
    </row>
    <row r="59" spans="1:1" x14ac:dyDescent="0.15">
      <c r="A59" t="str">
        <f>IF('All ratios'!A56&lt;&gt;"",'All ratios'!A56,"")</f>
        <v>d18O_300118_WM2_UNIL_WM5@20</v>
      </c>
    </row>
    <row r="60" spans="1:1" x14ac:dyDescent="0.15">
      <c r="A60" t="str">
        <f>IF('All ratios'!A57&lt;&gt;"",'All ratios'!A57,"")</f>
        <v>d18O_300118_WM2_UNIL_WM3@14</v>
      </c>
    </row>
    <row r="61" spans="1:1" x14ac:dyDescent="0.15">
      <c r="A61" t="str">
        <f>IF('All ratios'!A58&lt;&gt;"",'All ratios'!A58,"")</f>
        <v>d18O_300118_WM2_UNIL_WM3@15</v>
      </c>
    </row>
    <row r="62" spans="1:1" x14ac:dyDescent="0.15">
      <c r="A62" t="str">
        <f>IF('All ratios'!A59&lt;&gt;"",'All ratios'!A59,"")</f>
        <v>d18O_300118_WM2_UNIL_WM3@16</v>
      </c>
    </row>
    <row r="63" spans="1:1" x14ac:dyDescent="0.15">
      <c r="A63" t="str">
        <f>IF('All ratios'!A60&lt;&gt;"",'All ratios'!A60,"")</f>
        <v>d18O_300118_WM2_UNIL_WM5@21</v>
      </c>
    </row>
    <row r="64" spans="1:1" x14ac:dyDescent="0.15">
      <c r="A64" t="str">
        <f>IF('All ratios'!A61&lt;&gt;"",'All ratios'!A61,"")</f>
        <v>d18O_300118_WM2_UNIL_WM2_2@1</v>
      </c>
    </row>
    <row r="65" spans="1:1" x14ac:dyDescent="0.15">
      <c r="A65" t="str">
        <f>IF('All ratios'!A62&lt;&gt;"",'All ratios'!A62,"")</f>
        <v>d18O_300118_WM2_UNIL_WM2_2@2</v>
      </c>
    </row>
    <row r="66" spans="1:1" x14ac:dyDescent="0.15">
      <c r="A66" t="str">
        <f>IF('All ratios'!A63&lt;&gt;"",'All ratios'!A63,"")</f>
        <v>d18O_300118_WM2_UNIL_WM2_2@3</v>
      </c>
    </row>
    <row r="67" spans="1:1" x14ac:dyDescent="0.15">
      <c r="A67" t="str">
        <f>IF('All ratios'!A64&lt;&gt;"",'All ratios'!A64,"")</f>
        <v>d18O_300118_WM2_UNIL_WM5@22</v>
      </c>
    </row>
    <row r="68" spans="1:1" x14ac:dyDescent="0.15">
      <c r="A68" t="str">
        <f>IF('All ratios'!A65&lt;&gt;"",'All ratios'!A65,"")</f>
        <v>d18O_300118_WM2_UNIL_WM4@14</v>
      </c>
    </row>
    <row r="69" spans="1:1" x14ac:dyDescent="0.15">
      <c r="A69" t="str">
        <f>IF('All ratios'!A66&lt;&gt;"",'All ratios'!A66,"")</f>
        <v>d18O_300118_WM2_UNIL_WM4@15</v>
      </c>
    </row>
    <row r="70" spans="1:1" x14ac:dyDescent="0.15">
      <c r="A70" t="str">
        <f>IF('All ratios'!A67&lt;&gt;"",'All ratios'!A67,"")</f>
        <v>d18O_300118_WM2_UNIL_WM4@16</v>
      </c>
    </row>
    <row r="71" spans="1:1" x14ac:dyDescent="0.15">
      <c r="A71" t="str">
        <f>IF('All ratios'!A68&lt;&gt;"",'All ratios'!A68,"")</f>
        <v>d18O_300118_WM2_UNIL_WM5@23</v>
      </c>
    </row>
    <row r="72" spans="1:1" x14ac:dyDescent="0.15">
      <c r="A72" t="str">
        <f>IF('All ratios'!A69&lt;&gt;"",'All ratios'!A69,"")</f>
        <v>d18O_300118_WM2_UNIL_WM1@14</v>
      </c>
    </row>
    <row r="73" spans="1:1" x14ac:dyDescent="0.15">
      <c r="A73" t="str">
        <f>IF('All ratios'!A70&lt;&gt;"",'All ratios'!A70,"")</f>
        <v>d18O_300118_WM2_UNIL_WM1@15</v>
      </c>
    </row>
    <row r="74" spans="1:1" x14ac:dyDescent="0.15">
      <c r="A74" t="str">
        <f>IF('All ratios'!A71&lt;&gt;"",'All ratios'!A71,"")</f>
        <v>d18O_300118_WM2_UNIL_WM1@16</v>
      </c>
    </row>
    <row r="75" spans="1:1" x14ac:dyDescent="0.15">
      <c r="A75" t="str">
        <f>IF('All ratios'!A72&lt;&gt;"",'All ratios'!A72,"")</f>
        <v>d18O_300118_WM2_UNIL_WM5@24</v>
      </c>
    </row>
    <row r="76" spans="1:1" x14ac:dyDescent="0.15">
      <c r="A76" t="str">
        <f>IF('All ratios'!A73&lt;&gt;"",'All ratios'!A73,"")</f>
        <v>d18O_300118_WM2_UNIL_WM3_2@1</v>
      </c>
    </row>
    <row r="77" spans="1:1" x14ac:dyDescent="0.15">
      <c r="A77" t="str">
        <f>IF('All ratios'!A74&lt;&gt;"",'All ratios'!A74,"")</f>
        <v>d18O_300118_WM2_UNIL_WM3_2@2</v>
      </c>
    </row>
    <row r="78" spans="1:1" x14ac:dyDescent="0.15">
      <c r="A78" t="str">
        <f>IF('All ratios'!A75&lt;&gt;"",'All ratios'!A75,"")</f>
        <v>d18O_300118_WM2_UNIL_WM3_2@3</v>
      </c>
    </row>
    <row r="79" spans="1:1" x14ac:dyDescent="0.15">
      <c r="A79" t="str">
        <f>IF('All ratios'!A76&lt;&gt;"",'All ratios'!A76,"")</f>
        <v>d18O_300118_WM2_UNIL_WM5@25</v>
      </c>
    </row>
    <row r="80" spans="1:1" x14ac:dyDescent="0.15">
      <c r="A80" t="str">
        <f>IF('All ratios'!A77&lt;&gt;"",'All ratios'!A77,"")</f>
        <v>d18O_300118_WM2_UNIL_WM2_2@4</v>
      </c>
    </row>
    <row r="81" spans="1:1" x14ac:dyDescent="0.15">
      <c r="A81" t="str">
        <f>IF('All ratios'!A78&lt;&gt;"",'All ratios'!A78,"")</f>
        <v>d18O_300118_WM2_UNIL_WM2_2@5</v>
      </c>
    </row>
    <row r="82" spans="1:1" x14ac:dyDescent="0.15">
      <c r="A82" t="str">
        <f>IF('All ratios'!A79&lt;&gt;"",'All ratios'!A79,"")</f>
        <v>d18O_300118_WM2_UNIL_WM2_2@6</v>
      </c>
    </row>
    <row r="83" spans="1:1" x14ac:dyDescent="0.15">
      <c r="A83" t="str">
        <f>IF('All ratios'!A80&lt;&gt;"",'All ratios'!A80,"")</f>
        <v>d18O_300118_WM2_UNIL_WM5@26</v>
      </c>
    </row>
    <row r="84" spans="1:1" x14ac:dyDescent="0.15">
      <c r="A84" t="str">
        <f>IF('All ratios'!A81&lt;&gt;"",'All ratios'!A81,"")</f>
        <v>d18O_300118_WM2_UNIL_WM4_2@1</v>
      </c>
    </row>
    <row r="85" spans="1:1" x14ac:dyDescent="0.15">
      <c r="A85" t="str">
        <f>IF('All ratios'!A82&lt;&gt;"",'All ratios'!A82,"")</f>
        <v>d18O_300118_WM2_UNIL_WM4_2@2</v>
      </c>
    </row>
    <row r="86" spans="1:1" x14ac:dyDescent="0.15">
      <c r="A86" t="str">
        <f>IF('All ratios'!A83&lt;&gt;"",'All ratios'!A83,"")</f>
        <v>d18O_300118_WM2_UNIL_WM4_2@3</v>
      </c>
    </row>
    <row r="87" spans="1:1" x14ac:dyDescent="0.15">
      <c r="A87" t="str">
        <f>IF('All ratios'!A84&lt;&gt;"",'All ratios'!A84,"")</f>
        <v>d18O_300118_WM2_UNIL_WM5@27</v>
      </c>
    </row>
    <row r="88" spans="1:1" x14ac:dyDescent="0.15">
      <c r="A88" t="str">
        <f>IF('All ratios'!A85&lt;&gt;"",'All ratios'!A85,"")</f>
        <v>d18O_300118_WM2_UNIL_WM1@17</v>
      </c>
    </row>
    <row r="89" spans="1:1" x14ac:dyDescent="0.15">
      <c r="A89" t="str">
        <f>IF('All ratios'!A86&lt;&gt;"",'All ratios'!A86,"")</f>
        <v>d18O_300118_WM2_UNIL_WM1@18</v>
      </c>
    </row>
    <row r="90" spans="1:1" x14ac:dyDescent="0.15">
      <c r="A90" t="str">
        <f>IF('All ratios'!A87&lt;&gt;"",'All ratios'!A87,"")</f>
        <v>d18O_300118_WM2_UNIL_WM1@19</v>
      </c>
    </row>
    <row r="91" spans="1:1" x14ac:dyDescent="0.15">
      <c r="A91" t="str">
        <f>IF('All ratios'!A88&lt;&gt;"",'All ratios'!A88,"")</f>
        <v>d18O_300118_WM2_UNIL_WM5@28</v>
      </c>
    </row>
    <row r="92" spans="1:1" x14ac:dyDescent="0.15">
      <c r="A92" t="str">
        <f>IF('All ratios'!A89&lt;&gt;"",'All ratios'!A89,"")</f>
        <v>d18O_300118_WM2_UNIL_WM3_2@4</v>
      </c>
    </row>
    <row r="93" spans="1:1" x14ac:dyDescent="0.15">
      <c r="A93" t="str">
        <f>IF('All ratios'!A90&lt;&gt;"",'All ratios'!A90,"")</f>
        <v>d18O_300118_WM2_UNIL_WM3_2@5</v>
      </c>
    </row>
    <row r="94" spans="1:1" x14ac:dyDescent="0.15">
      <c r="A94" t="str">
        <f>IF('All ratios'!A91&lt;&gt;"",'All ratios'!A91,"")</f>
        <v>d18O_300118_WM2_UNIL_WM3_2@6</v>
      </c>
    </row>
    <row r="95" spans="1:1" x14ac:dyDescent="0.15">
      <c r="A95" t="str">
        <f>IF('All ratios'!A92&lt;&gt;"",'All ratios'!A92,"")</f>
        <v>d18O_300118_WM2_UNIL_WM5@29</v>
      </c>
    </row>
    <row r="96" spans="1:1" x14ac:dyDescent="0.15">
      <c r="A96" t="str">
        <f>IF('All ratios'!A93&lt;&gt;"",'All ratios'!A93,"")</f>
        <v>d18O_300118_WM2_UNIL_WM2_2@7</v>
      </c>
    </row>
    <row r="97" spans="1:1" x14ac:dyDescent="0.15">
      <c r="A97" t="str">
        <f>IF('All ratios'!A94&lt;&gt;"",'All ratios'!A94,"")</f>
        <v>d18O_300118_WM2_UNIL_WM2_2@8</v>
      </c>
    </row>
    <row r="98" spans="1:1" x14ac:dyDescent="0.15">
      <c r="A98" t="str">
        <f>IF('All ratios'!A95&lt;&gt;"",'All ratios'!A95,"")</f>
        <v>d18O_300118_WM2_UNIL_WM2_2@9</v>
      </c>
    </row>
    <row r="99" spans="1:1" x14ac:dyDescent="0.15">
      <c r="A99" t="str">
        <f>IF('All ratios'!A96&lt;&gt;"",'All ratios'!A96,"")</f>
        <v>d18O_300118_WM2_UNIL_WM5@30</v>
      </c>
    </row>
    <row r="100" spans="1:1" x14ac:dyDescent="0.15">
      <c r="A100" t="str">
        <f>IF('All ratios'!A97&lt;&gt;"",'All ratios'!A97,"")</f>
        <v>d18O_300118_WM2_UNIL_WM4_2@4</v>
      </c>
    </row>
    <row r="101" spans="1:1" x14ac:dyDescent="0.15">
      <c r="A101" t="str">
        <f>IF('All ratios'!A98&lt;&gt;"",'All ratios'!A98,"")</f>
        <v>d18O_300118_WM2_UNIL_WM4_2@5</v>
      </c>
    </row>
    <row r="102" spans="1:1" x14ac:dyDescent="0.15">
      <c r="A102" t="str">
        <f>IF('All ratios'!A99&lt;&gt;"",'All ratios'!A99,"")</f>
        <v>d18O_300118_WM2_UNIL_WM4_2@6</v>
      </c>
    </row>
    <row r="103" spans="1:1" x14ac:dyDescent="0.15">
      <c r="A103" t="str">
        <f>IF('All ratios'!A100&lt;&gt;"",'All ratios'!A100,"")</f>
        <v>d18O_300118_WM2_UNIL_WM5@31</v>
      </c>
    </row>
    <row r="104" spans="1:1" x14ac:dyDescent="0.15">
      <c r="A104" t="str">
        <f>IF('All ratios'!A101&lt;&gt;"",'All ratios'!A101,"")</f>
        <v>d18O_300118_WM2_UNIL_WM1@20</v>
      </c>
    </row>
    <row r="105" spans="1:1" x14ac:dyDescent="0.15">
      <c r="A105" t="str">
        <f>IF('All ratios'!A102&lt;&gt;"",'All ratios'!A102,"")</f>
        <v>d18O_300118_WM2_UNIL_WM1@21</v>
      </c>
    </row>
    <row r="106" spans="1:1" x14ac:dyDescent="0.15">
      <c r="A106" t="str">
        <f>IF('All ratios'!A103&lt;&gt;"",'All ratios'!A103,"")</f>
        <v>d18O_300118_WM2_UNIL_WM1@22</v>
      </c>
    </row>
    <row r="107" spans="1:1" x14ac:dyDescent="0.15">
      <c r="A107" t="e">
        <f>IF('All ratios'!#REF!&lt;&gt;"",'All ratios'!#REF!,"")</f>
        <v>#REF!</v>
      </c>
    </row>
    <row r="108" spans="1:1" x14ac:dyDescent="0.15">
      <c r="A108" t="e">
        <f>IF('All ratios'!#REF!&lt;&gt;"",'All ratios'!#REF!,"")</f>
        <v>#REF!</v>
      </c>
    </row>
    <row r="109" spans="1:1" x14ac:dyDescent="0.15">
      <c r="A109" t="str">
        <f>IF('All ratios'!A104&lt;&gt;"",'All ratios'!A104,"")</f>
        <v>d18O_300118_WM2_UNIL_WM5@34</v>
      </c>
    </row>
    <row r="110" spans="1:1" x14ac:dyDescent="0.15">
      <c r="A110" t="str">
        <f>IF('All ratios'!A105&lt;&gt;"",'All ratios'!A105,"")</f>
        <v/>
      </c>
    </row>
    <row r="111" spans="1:1" x14ac:dyDescent="0.15">
      <c r="A111" t="str">
        <f>IF('All ratios'!A106&lt;&gt;"",'All ratios'!A106,"")</f>
        <v/>
      </c>
    </row>
    <row r="112" spans="1:1" x14ac:dyDescent="0.15">
      <c r="A112" t="str">
        <f>IF('All ratios'!A107&lt;&gt;"",'All ratios'!A107,"")</f>
        <v/>
      </c>
    </row>
    <row r="113" spans="1:1" x14ac:dyDescent="0.15">
      <c r="A113" t="str">
        <f>IF('All ratios'!A108&lt;&gt;"",'All ratios'!A108,"")</f>
        <v/>
      </c>
    </row>
    <row r="114" spans="1:1" x14ac:dyDescent="0.15">
      <c r="A114" t="str">
        <f>IF('All ratios'!A109&lt;&gt;"",'All ratios'!A109,"")</f>
        <v/>
      </c>
    </row>
    <row r="115" spans="1:1" x14ac:dyDescent="0.15">
      <c r="A115" t="str">
        <f>IF('All ratios'!A110&lt;&gt;"",'All ratios'!A110,"")</f>
        <v/>
      </c>
    </row>
    <row r="116" spans="1:1" x14ac:dyDescent="0.15">
      <c r="A116" t="str">
        <f>IF('All ratios'!A111&lt;&gt;"",'All ratios'!A111,"")</f>
        <v/>
      </c>
    </row>
    <row r="117" spans="1:1" x14ac:dyDescent="0.15">
      <c r="A117" t="str">
        <f>IF('All ratios'!A112&lt;&gt;"",'All ratios'!A112,"")</f>
        <v/>
      </c>
    </row>
    <row r="118" spans="1:1" x14ac:dyDescent="0.15">
      <c r="A118" t="str">
        <f>IF('All ratios'!A113&lt;&gt;"",'All ratios'!A113,"")</f>
        <v/>
      </c>
    </row>
    <row r="119" spans="1:1" x14ac:dyDescent="0.15">
      <c r="A119" t="str">
        <f>IF('All ratios'!A114&lt;&gt;"",'All ratios'!A114,"")</f>
        <v/>
      </c>
    </row>
    <row r="120" spans="1:1" x14ac:dyDescent="0.15">
      <c r="A120" t="str">
        <f>IF('All ratios'!A115&lt;&gt;"",'All ratios'!A115,"")</f>
        <v/>
      </c>
    </row>
    <row r="121" spans="1:1" x14ac:dyDescent="0.15">
      <c r="A121" t="str">
        <f>IF('All ratios'!A116&lt;&gt;"",'All ratios'!A116,"")</f>
        <v/>
      </c>
    </row>
    <row r="122" spans="1:1" x14ac:dyDescent="0.15">
      <c r="A122" t="str">
        <f>IF('All ratios'!A117&lt;&gt;"",'All ratios'!A117,"")</f>
        <v/>
      </c>
    </row>
    <row r="123" spans="1:1" x14ac:dyDescent="0.15">
      <c r="A123" t="str">
        <f>IF('All ratios'!A118&lt;&gt;"",'All ratios'!A118,"")</f>
        <v/>
      </c>
    </row>
    <row r="124" spans="1:1" x14ac:dyDescent="0.15">
      <c r="A124" t="str">
        <f>IF('All ratios'!A119&lt;&gt;"",'All ratios'!A119,"")</f>
        <v/>
      </c>
    </row>
    <row r="125" spans="1:1" x14ac:dyDescent="0.15">
      <c r="A125" t="str">
        <f>IF('All ratios'!A120&lt;&gt;"",'All ratios'!A120,"")</f>
        <v/>
      </c>
    </row>
    <row r="126" spans="1:1" x14ac:dyDescent="0.15">
      <c r="A126" t="str">
        <f>IF('All ratios'!A121&lt;&gt;"",'All ratios'!A121,"")</f>
        <v/>
      </c>
    </row>
    <row r="127" spans="1:1" x14ac:dyDescent="0.15">
      <c r="A127" t="str">
        <f>IF('All ratios'!A122&lt;&gt;"",'All ratios'!A122,"")</f>
        <v/>
      </c>
    </row>
    <row r="128" spans="1:1" x14ac:dyDescent="0.15">
      <c r="A128" t="str">
        <f>IF('All ratios'!A123&lt;&gt;"",'All ratios'!A123,"")</f>
        <v/>
      </c>
    </row>
    <row r="129" spans="1:1" x14ac:dyDescent="0.15">
      <c r="A129" t="str">
        <f>IF('All ratios'!A124&lt;&gt;"",'All ratios'!A124,"")</f>
        <v/>
      </c>
    </row>
    <row r="130" spans="1:1" x14ac:dyDescent="0.15">
      <c r="A130" t="str">
        <f>IF('All ratios'!A125&lt;&gt;"",'All ratios'!A125,"")</f>
        <v/>
      </c>
    </row>
    <row r="131" spans="1:1" x14ac:dyDescent="0.15">
      <c r="A131" t="str">
        <f>IF('All ratios'!A126&lt;&gt;"",'All ratios'!A126,"")</f>
        <v/>
      </c>
    </row>
    <row r="132" spans="1:1" x14ac:dyDescent="0.15">
      <c r="A132" t="str">
        <f>IF('All ratios'!A127&lt;&gt;"",'All ratios'!A127,"")</f>
        <v/>
      </c>
    </row>
    <row r="133" spans="1:1" x14ac:dyDescent="0.15">
      <c r="A133" t="str">
        <f>IF('All ratios'!A128&lt;&gt;"",'All ratios'!A128,"")</f>
        <v/>
      </c>
    </row>
    <row r="134" spans="1:1" x14ac:dyDescent="0.15">
      <c r="A134" t="str">
        <f>IF('All ratios'!A129&lt;&gt;"",'All ratios'!A129,"")</f>
        <v/>
      </c>
    </row>
    <row r="135" spans="1:1" x14ac:dyDescent="0.15">
      <c r="A135" t="str">
        <f>IF('All ratios'!A130&lt;&gt;"",'All ratios'!A130,"")</f>
        <v/>
      </c>
    </row>
    <row r="136" spans="1:1" x14ac:dyDescent="0.15">
      <c r="A136" t="str">
        <f>IF('All ratios'!A131&lt;&gt;"",'All ratios'!A131,"")</f>
        <v/>
      </c>
    </row>
    <row r="137" spans="1:1" x14ac:dyDescent="0.15">
      <c r="A137" t="str">
        <f>IF('All ratios'!A132&lt;&gt;"",'All ratios'!A132,"")</f>
        <v/>
      </c>
    </row>
    <row r="138" spans="1:1" x14ac:dyDescent="0.15">
      <c r="A138" t="str">
        <f>IF('All ratios'!A133&lt;&gt;"",'All ratios'!A133,"")</f>
        <v/>
      </c>
    </row>
    <row r="139" spans="1:1" x14ac:dyDescent="0.15">
      <c r="A139" t="str">
        <f>IF('All ratios'!A134&lt;&gt;"",'All ratios'!A134,"")</f>
        <v/>
      </c>
    </row>
    <row r="140" spans="1:1" x14ac:dyDescent="0.15">
      <c r="A140" t="str">
        <f>IF('All ratios'!A135&lt;&gt;"",'All ratios'!A135,"")</f>
        <v/>
      </c>
    </row>
    <row r="141" spans="1:1" x14ac:dyDescent="0.15">
      <c r="A141" t="str">
        <f>IF('All ratios'!A136&lt;&gt;"",'All ratios'!A136,"")</f>
        <v/>
      </c>
    </row>
    <row r="142" spans="1:1" x14ac:dyDescent="0.15">
      <c r="A142" t="str">
        <f>IF('All ratios'!A137&lt;&gt;"",'All ratios'!A137,"")</f>
        <v/>
      </c>
    </row>
    <row r="143" spans="1:1" x14ac:dyDescent="0.15">
      <c r="A143" t="str">
        <f>IF('All ratios'!A138&lt;&gt;"",'All ratios'!A138,"")</f>
        <v/>
      </c>
    </row>
    <row r="144" spans="1:1" x14ac:dyDescent="0.15">
      <c r="A144" t="str">
        <f>IF('All ratios'!A139&lt;&gt;"",'All ratios'!A139,"")</f>
        <v/>
      </c>
    </row>
    <row r="145" spans="1:1" x14ac:dyDescent="0.15">
      <c r="A145" t="str">
        <f>IF('All ratios'!A140&lt;&gt;"",'All ratios'!A140,"")</f>
        <v/>
      </c>
    </row>
    <row r="146" spans="1:1" x14ac:dyDescent="0.15">
      <c r="A146" t="str">
        <f>IF('All ratios'!A141&lt;&gt;"",'All ratios'!A141,"")</f>
        <v/>
      </c>
    </row>
    <row r="147" spans="1:1" x14ac:dyDescent="0.15">
      <c r="A147" t="str">
        <f>IF('All ratios'!A142&lt;&gt;"",'All ratios'!A142,"")</f>
        <v/>
      </c>
    </row>
    <row r="148" spans="1:1" x14ac:dyDescent="0.15">
      <c r="A148" t="str">
        <f>IF('All ratios'!A143&lt;&gt;"",'All ratios'!A143,"")</f>
        <v/>
      </c>
    </row>
    <row r="149" spans="1:1" x14ac:dyDescent="0.15">
      <c r="A149" t="str">
        <f>IF('All ratios'!A144&lt;&gt;"",'All ratios'!A144,"")</f>
        <v/>
      </c>
    </row>
    <row r="150" spans="1:1" x14ac:dyDescent="0.15">
      <c r="A150" t="str">
        <f>IF('All ratios'!A145&lt;&gt;"",'All ratios'!A145,"")</f>
        <v/>
      </c>
    </row>
    <row r="151" spans="1:1" x14ac:dyDescent="0.15">
      <c r="A151" t="str">
        <f>IF('All ratios'!A146&lt;&gt;"",'All ratios'!A146,"")</f>
        <v/>
      </c>
    </row>
    <row r="152" spans="1:1" x14ac:dyDescent="0.15">
      <c r="A152" t="str">
        <f>IF('All ratios'!A147&lt;&gt;"",'All ratios'!A147,"")</f>
        <v/>
      </c>
    </row>
    <row r="153" spans="1:1" x14ac:dyDescent="0.15">
      <c r="A153" t="str">
        <f>IF('All ratios'!A148&lt;&gt;"",'All ratios'!A148,"")</f>
        <v/>
      </c>
    </row>
    <row r="154" spans="1:1" x14ac:dyDescent="0.15">
      <c r="A154" t="str">
        <f>IF('All ratios'!A149&lt;&gt;"",'All ratios'!A149,"")</f>
        <v/>
      </c>
    </row>
    <row r="155" spans="1:1" x14ac:dyDescent="0.15">
      <c r="A155" t="str">
        <f>IF('All ratios'!A150&lt;&gt;"",'All ratios'!A150,"")</f>
        <v/>
      </c>
    </row>
    <row r="156" spans="1:1" x14ac:dyDescent="0.15">
      <c r="A156" t="str">
        <f>IF('All ratios'!A151&lt;&gt;"",'All ratios'!A151,"")</f>
        <v/>
      </c>
    </row>
    <row r="157" spans="1:1" x14ac:dyDescent="0.15">
      <c r="A157" t="str">
        <f>IF('All ratios'!A152&lt;&gt;"",'All ratios'!A152,"")</f>
        <v/>
      </c>
    </row>
    <row r="158" spans="1:1" x14ac:dyDescent="0.15">
      <c r="A158" t="str">
        <f>IF('All ratios'!A153&lt;&gt;"",'All ratios'!A153,"")</f>
        <v/>
      </c>
    </row>
    <row r="159" spans="1:1" x14ac:dyDescent="0.15">
      <c r="A159" t="str">
        <f>IF('All ratios'!A154&lt;&gt;"",'All ratios'!A154,"")</f>
        <v/>
      </c>
    </row>
    <row r="160" spans="1:1" x14ac:dyDescent="0.15">
      <c r="A160" t="str">
        <f>IF('All ratios'!A155&lt;&gt;"",'All ratios'!A155,"")</f>
        <v/>
      </c>
    </row>
    <row r="161" spans="1:1" x14ac:dyDescent="0.15">
      <c r="A161" t="str">
        <f>IF('All ratios'!A156&lt;&gt;"",'All ratios'!A156,"")</f>
        <v/>
      </c>
    </row>
    <row r="162" spans="1:1" x14ac:dyDescent="0.15">
      <c r="A162" t="str">
        <f>IF('All ratios'!A157&lt;&gt;"",'All ratios'!A157,"")</f>
        <v/>
      </c>
    </row>
    <row r="163" spans="1:1" x14ac:dyDescent="0.15">
      <c r="A163" t="str">
        <f>IF('All ratios'!A158&lt;&gt;"",'All ratios'!A158,"")</f>
        <v/>
      </c>
    </row>
    <row r="164" spans="1:1" x14ac:dyDescent="0.15">
      <c r="A164" t="str">
        <f>IF('All ratios'!A159&lt;&gt;"",'All ratios'!A159,"")</f>
        <v/>
      </c>
    </row>
    <row r="165" spans="1:1" x14ac:dyDescent="0.15">
      <c r="A165" t="str">
        <f>IF('All ratios'!A160&lt;&gt;"",'All ratios'!A160,"")</f>
        <v/>
      </c>
    </row>
    <row r="166" spans="1:1" x14ac:dyDescent="0.15">
      <c r="A166" t="str">
        <f>IF('All ratios'!A161&lt;&gt;"",'All ratios'!A161,"")</f>
        <v/>
      </c>
    </row>
    <row r="167" spans="1:1" x14ac:dyDescent="0.15">
      <c r="A167" t="str">
        <f>IF('All ratios'!A162&lt;&gt;"",'All ratios'!A162,"")</f>
        <v/>
      </c>
    </row>
    <row r="168" spans="1:1" x14ac:dyDescent="0.15">
      <c r="A168" t="str">
        <f>IF('All ratios'!A163&lt;&gt;"",'All ratios'!A163,"")</f>
        <v/>
      </c>
    </row>
    <row r="169" spans="1:1" x14ac:dyDescent="0.15">
      <c r="A169" t="str">
        <f>IF('All ratios'!A164&lt;&gt;"",'All ratios'!A164,"")</f>
        <v/>
      </c>
    </row>
    <row r="170" spans="1:1" x14ac:dyDescent="0.15">
      <c r="A170" t="str">
        <f>IF('All ratios'!A165&lt;&gt;"",'All ratios'!A165,"")</f>
        <v/>
      </c>
    </row>
    <row r="171" spans="1:1" x14ac:dyDescent="0.15">
      <c r="A171" t="str">
        <f>IF('All ratios'!A166&lt;&gt;"",'All ratios'!A166,"")</f>
        <v/>
      </c>
    </row>
    <row r="172" spans="1:1" x14ac:dyDescent="0.15">
      <c r="A172" t="str">
        <f>IF('All ratios'!A167&lt;&gt;"",'All ratios'!A167,"")</f>
        <v/>
      </c>
    </row>
    <row r="173" spans="1:1" x14ac:dyDescent="0.15">
      <c r="A173" t="str">
        <f>IF('All ratios'!A168&lt;&gt;"",'All ratios'!A168,"")</f>
        <v/>
      </c>
    </row>
    <row r="174" spans="1:1" x14ac:dyDescent="0.15">
      <c r="A174" t="str">
        <f>IF('All ratios'!A169&lt;&gt;"",'All ratios'!A169,"")</f>
        <v/>
      </c>
    </row>
    <row r="175" spans="1:1" x14ac:dyDescent="0.15">
      <c r="A175" t="str">
        <f>IF('All ratios'!A170&lt;&gt;"",'All ratios'!A170,"")</f>
        <v/>
      </c>
    </row>
    <row r="176" spans="1:1" x14ac:dyDescent="0.15">
      <c r="A176" t="str">
        <f>IF('All ratios'!A171&lt;&gt;"",'All ratios'!A171,"")</f>
        <v/>
      </c>
    </row>
    <row r="177" spans="1:1" x14ac:dyDescent="0.15">
      <c r="A177" t="str">
        <f>IF('All ratios'!A172&lt;&gt;"",'All ratios'!A172,"")</f>
        <v/>
      </c>
    </row>
    <row r="178" spans="1:1" x14ac:dyDescent="0.15">
      <c r="A178" t="str">
        <f>IF('All ratios'!A173&lt;&gt;"",'All ratios'!A173,"")</f>
        <v/>
      </c>
    </row>
    <row r="179" spans="1:1" x14ac:dyDescent="0.15">
      <c r="A179" t="str">
        <f>IF('All ratios'!A174&lt;&gt;"",'All ratios'!A174,"")</f>
        <v/>
      </c>
    </row>
    <row r="180" spans="1:1" x14ac:dyDescent="0.15">
      <c r="A180" t="str">
        <f>IF('All ratios'!A175&lt;&gt;"",'All ratios'!A175,"")</f>
        <v/>
      </c>
    </row>
    <row r="181" spans="1:1" x14ac:dyDescent="0.15">
      <c r="A181" t="str">
        <f>IF('All ratios'!A176&lt;&gt;"",'All ratios'!A176,"")</f>
        <v/>
      </c>
    </row>
    <row r="182" spans="1:1" x14ac:dyDescent="0.15">
      <c r="A182" t="str">
        <f>IF('All ratios'!A177&lt;&gt;"",'All ratios'!A177,"")</f>
        <v/>
      </c>
    </row>
    <row r="183" spans="1:1" x14ac:dyDescent="0.15">
      <c r="A183" t="str">
        <f>IF('All ratios'!A178&lt;&gt;"",'All ratios'!A178,"")</f>
        <v/>
      </c>
    </row>
    <row r="184" spans="1:1" x14ac:dyDescent="0.15">
      <c r="A184" t="str">
        <f>IF('All ratios'!A179&lt;&gt;"",'All ratios'!A179,"")</f>
        <v/>
      </c>
    </row>
    <row r="185" spans="1:1" x14ac:dyDescent="0.15">
      <c r="A185" t="str">
        <f>IF('All ratios'!A180&lt;&gt;"",'All ratios'!A180,"")</f>
        <v/>
      </c>
    </row>
    <row r="186" spans="1:1" x14ac:dyDescent="0.15">
      <c r="A186" t="str">
        <f>IF('All ratios'!A181&lt;&gt;"",'All ratios'!A181,"")</f>
        <v/>
      </c>
    </row>
    <row r="187" spans="1:1" x14ac:dyDescent="0.15">
      <c r="A187" t="str">
        <f>IF('All ratios'!A182&lt;&gt;"",'All ratios'!A182,"")</f>
        <v/>
      </c>
    </row>
    <row r="188" spans="1:1" x14ac:dyDescent="0.15">
      <c r="A188" t="str">
        <f>IF('All ratios'!A183&lt;&gt;"",'All ratios'!A183,"")</f>
        <v/>
      </c>
    </row>
    <row r="189" spans="1:1" x14ac:dyDescent="0.15">
      <c r="A189" t="str">
        <f>IF('All ratios'!A184&lt;&gt;"",'All ratios'!A184,"")</f>
        <v/>
      </c>
    </row>
    <row r="190" spans="1:1" x14ac:dyDescent="0.15">
      <c r="A190" t="str">
        <f>IF('All ratios'!A185&lt;&gt;"",'All ratios'!A185,"")</f>
        <v/>
      </c>
    </row>
    <row r="191" spans="1:1" x14ac:dyDescent="0.15">
      <c r="A191" t="str">
        <f>IF('All ratios'!A186&lt;&gt;"",'All ratios'!A186,"")</f>
        <v/>
      </c>
    </row>
    <row r="192" spans="1:1" x14ac:dyDescent="0.15">
      <c r="A192" t="str">
        <f>IF('All ratios'!A187&lt;&gt;"",'All ratios'!A187,"")</f>
        <v/>
      </c>
    </row>
    <row r="193" spans="1:1" x14ac:dyDescent="0.15">
      <c r="A193" t="str">
        <f>IF('All ratios'!A188&lt;&gt;"",'All ratios'!A188,"")</f>
        <v/>
      </c>
    </row>
    <row r="194" spans="1:1" x14ac:dyDescent="0.15">
      <c r="A194" t="str">
        <f>IF('All ratios'!A189&lt;&gt;"",'All ratios'!A189,"")</f>
        <v/>
      </c>
    </row>
    <row r="195" spans="1:1" x14ac:dyDescent="0.15">
      <c r="A195" t="str">
        <f>IF('All ratios'!A190&lt;&gt;"",'All ratios'!A190,"")</f>
        <v/>
      </c>
    </row>
    <row r="196" spans="1:1" x14ac:dyDescent="0.15">
      <c r="A196" t="str">
        <f>IF('All ratios'!A191&lt;&gt;"",'All ratios'!A191,"")</f>
        <v/>
      </c>
    </row>
    <row r="197" spans="1:1" x14ac:dyDescent="0.15">
      <c r="A197" t="str">
        <f>IF('All ratios'!A192&lt;&gt;"",'All ratios'!A192,"")</f>
        <v/>
      </c>
    </row>
    <row r="198" spans="1:1" x14ac:dyDescent="0.15">
      <c r="A198" t="str">
        <f>IF('All ratios'!A193&lt;&gt;"",'All ratios'!A193,"")</f>
        <v/>
      </c>
    </row>
    <row r="199" spans="1:1" x14ac:dyDescent="0.15">
      <c r="A199" t="str">
        <f>IF('All ratios'!A194&lt;&gt;"",'All ratios'!A194,"")</f>
        <v/>
      </c>
    </row>
    <row r="200" spans="1:1" x14ac:dyDescent="0.15">
      <c r="A200" t="str">
        <f>IF('All ratios'!A195&lt;&gt;"",'All ratios'!A195,"")</f>
        <v/>
      </c>
    </row>
    <row r="201" spans="1:1" x14ac:dyDescent="0.15">
      <c r="A201" t="str">
        <f>IF('All ratios'!A196&lt;&gt;"",'All ratios'!A196,"")</f>
        <v/>
      </c>
    </row>
    <row r="202" spans="1:1" x14ac:dyDescent="0.15">
      <c r="A202" t="str">
        <f>IF('All ratios'!A197&lt;&gt;"",'All ratios'!A197,"")</f>
        <v/>
      </c>
    </row>
    <row r="203" spans="1:1" x14ac:dyDescent="0.15">
      <c r="A203" t="str">
        <f>IF('All ratios'!A198&lt;&gt;"",'All ratios'!A198,"")</f>
        <v/>
      </c>
    </row>
    <row r="204" spans="1:1" x14ac:dyDescent="0.15">
      <c r="A204" t="str">
        <f>IF('All ratios'!A199&lt;&gt;"",'All ratios'!A199,"")</f>
        <v/>
      </c>
    </row>
    <row r="205" spans="1:1" x14ac:dyDescent="0.15">
      <c r="A205" t="str">
        <f>IF('All ratios'!A200&lt;&gt;"",'All ratios'!A200,"")</f>
        <v/>
      </c>
    </row>
    <row r="206" spans="1:1" x14ac:dyDescent="0.15">
      <c r="A206" t="str">
        <f>IF('All ratios'!A201&lt;&gt;"",'All ratios'!A201,"")</f>
        <v/>
      </c>
    </row>
    <row r="207" spans="1:1" x14ac:dyDescent="0.15">
      <c r="A207" t="str">
        <f>IF('All ratios'!A202&lt;&gt;"",'All ratios'!A202,"")</f>
        <v/>
      </c>
    </row>
    <row r="208" spans="1:1" x14ac:dyDescent="0.15">
      <c r="A208" t="str">
        <f>IF('All ratios'!A203&lt;&gt;"",'All ratios'!A203,"")</f>
        <v/>
      </c>
    </row>
    <row r="209" spans="1:1" x14ac:dyDescent="0.15">
      <c r="A209" t="str">
        <f>IF('All ratios'!A204&lt;&gt;"",'All ratios'!A204,"")</f>
        <v/>
      </c>
    </row>
    <row r="210" spans="1:1" x14ac:dyDescent="0.15">
      <c r="A210" t="str">
        <f>IF('All ratios'!A205&lt;&gt;"",'All ratios'!A205,"")</f>
        <v/>
      </c>
    </row>
    <row r="211" spans="1:1" x14ac:dyDescent="0.15">
      <c r="A211" t="str">
        <f>IF('All ratios'!A206&lt;&gt;"",'All ratios'!A206,"")</f>
        <v/>
      </c>
    </row>
    <row r="212" spans="1:1" x14ac:dyDescent="0.15">
      <c r="A212" t="str">
        <f>IF('All ratios'!A207&lt;&gt;"",'All ratios'!A207,"")</f>
        <v/>
      </c>
    </row>
    <row r="213" spans="1:1" x14ac:dyDescent="0.15">
      <c r="A213" t="str">
        <f>IF('All ratios'!A208&lt;&gt;"",'All ratios'!A208,"")</f>
        <v/>
      </c>
    </row>
    <row r="214" spans="1:1" x14ac:dyDescent="0.15">
      <c r="A214" t="str">
        <f>IF('All ratios'!A209&lt;&gt;"",'All ratios'!A209,"")</f>
        <v/>
      </c>
    </row>
    <row r="215" spans="1:1" x14ac:dyDescent="0.15">
      <c r="A215" t="str">
        <f>IF('All ratios'!A210&lt;&gt;"",'All ratios'!A210,"")</f>
        <v/>
      </c>
    </row>
    <row r="216" spans="1:1" x14ac:dyDescent="0.15">
      <c r="A216" t="str">
        <f>IF('All ratios'!A211&lt;&gt;"",'All ratios'!A211,"")</f>
        <v/>
      </c>
    </row>
    <row r="217" spans="1:1" x14ac:dyDescent="0.15">
      <c r="A217" t="str">
        <f>IF('All ratios'!A212&lt;&gt;"",'All ratios'!A212,"")</f>
        <v/>
      </c>
    </row>
    <row r="218" spans="1:1" x14ac:dyDescent="0.15">
      <c r="A218" t="str">
        <f>IF('All ratios'!A213&lt;&gt;"",'All ratios'!A213,"")</f>
        <v/>
      </c>
    </row>
    <row r="219" spans="1:1" x14ac:dyDescent="0.15">
      <c r="A219" t="str">
        <f>IF('All ratios'!A214&lt;&gt;"",'All ratios'!A214,"")</f>
        <v/>
      </c>
    </row>
    <row r="220" spans="1:1" x14ac:dyDescent="0.15">
      <c r="A220" t="str">
        <f>IF('All ratios'!A215&lt;&gt;"",'All ratios'!A215,"")</f>
        <v/>
      </c>
    </row>
    <row r="221" spans="1:1" x14ac:dyDescent="0.15">
      <c r="A221" t="str">
        <f>IF('All ratios'!A216&lt;&gt;"",'All ratios'!A216,"")</f>
        <v/>
      </c>
    </row>
    <row r="222" spans="1:1" x14ac:dyDescent="0.15">
      <c r="A222" t="str">
        <f>IF('All ratios'!A217&lt;&gt;"",'All ratios'!A217,"")</f>
        <v/>
      </c>
    </row>
    <row r="223" spans="1:1" x14ac:dyDescent="0.15">
      <c r="A223" t="str">
        <f>IF('All ratios'!A218&lt;&gt;"",'All ratios'!A218,"")</f>
        <v/>
      </c>
    </row>
    <row r="224" spans="1:1" x14ac:dyDescent="0.15">
      <c r="A224" t="str">
        <f>IF('All ratios'!A219&lt;&gt;"",'All ratios'!A219,"")</f>
        <v/>
      </c>
    </row>
    <row r="225" spans="1:1" x14ac:dyDescent="0.15">
      <c r="A225" t="str">
        <f>IF('All ratios'!A220&lt;&gt;"",'All ratios'!A220,"")</f>
        <v/>
      </c>
    </row>
    <row r="226" spans="1:1" x14ac:dyDescent="0.15">
      <c r="A226" t="str">
        <f>IF('All ratios'!A221&lt;&gt;"",'All ratios'!A221,"")</f>
        <v/>
      </c>
    </row>
    <row r="227" spans="1:1" x14ac:dyDescent="0.15">
      <c r="A227" t="str">
        <f>IF('All ratios'!A222&lt;&gt;"",'All ratios'!A222,"")</f>
        <v/>
      </c>
    </row>
    <row r="228" spans="1:1" x14ac:dyDescent="0.15">
      <c r="A228" t="str">
        <f>IF('All ratios'!A223&lt;&gt;"",'All ratios'!A223,"")</f>
        <v/>
      </c>
    </row>
    <row r="229" spans="1:1" x14ac:dyDescent="0.15">
      <c r="A229" t="str">
        <f>IF('All ratios'!A224&lt;&gt;"",'All ratios'!A224,"")</f>
        <v/>
      </c>
    </row>
    <row r="230" spans="1:1" x14ac:dyDescent="0.15">
      <c r="A230" t="str">
        <f>IF('All ratios'!A225&lt;&gt;"",'All ratios'!A225,"")</f>
        <v/>
      </c>
    </row>
    <row r="231" spans="1:1" x14ac:dyDescent="0.15">
      <c r="A231" t="str">
        <f>IF('All ratios'!A226&lt;&gt;"",'All ratios'!A226,"")</f>
        <v/>
      </c>
    </row>
    <row r="232" spans="1:1" x14ac:dyDescent="0.15">
      <c r="A232" t="str">
        <f>IF('All ratios'!A227&lt;&gt;"",'All ratios'!A227,"")</f>
        <v/>
      </c>
    </row>
    <row r="233" spans="1:1" x14ac:dyDescent="0.15">
      <c r="A233" t="str">
        <f>IF('All ratios'!A228&lt;&gt;"",'All ratios'!A228,"")</f>
        <v/>
      </c>
    </row>
    <row r="234" spans="1:1" x14ac:dyDescent="0.15">
      <c r="A234" t="str">
        <f>IF('All ratios'!A229&lt;&gt;"",'All ratios'!A229,"")</f>
        <v/>
      </c>
    </row>
    <row r="235" spans="1:1" x14ac:dyDescent="0.15">
      <c r="A235" t="str">
        <f>IF('All ratios'!A230&lt;&gt;"",'All ratios'!A230,"")</f>
        <v/>
      </c>
    </row>
    <row r="236" spans="1:1" x14ac:dyDescent="0.15">
      <c r="A236" t="str">
        <f>IF('All ratios'!A231&lt;&gt;"",'All ratios'!A231,"")</f>
        <v/>
      </c>
    </row>
    <row r="237" spans="1:1" x14ac:dyDescent="0.15">
      <c r="A237" t="str">
        <f>IF('All ratios'!A232&lt;&gt;"",'All ratios'!A232,"")</f>
        <v/>
      </c>
    </row>
    <row r="238" spans="1:1" x14ac:dyDescent="0.15">
      <c r="A238" t="str">
        <f>IF('All ratios'!A233&lt;&gt;"",'All ratios'!A233,"")</f>
        <v/>
      </c>
    </row>
    <row r="239" spans="1:1" x14ac:dyDescent="0.15">
      <c r="A239" t="str">
        <f>IF('All ratios'!A234&lt;&gt;"",'All ratios'!A234,"")</f>
        <v/>
      </c>
    </row>
    <row r="240" spans="1:1" x14ac:dyDescent="0.15">
      <c r="A240" t="str">
        <f>IF('All ratios'!A235&lt;&gt;"",'All ratios'!A235,"")</f>
        <v/>
      </c>
    </row>
    <row r="241" spans="1:1" x14ac:dyDescent="0.15">
      <c r="A241" t="str">
        <f>IF('All ratios'!A236&lt;&gt;"",'All ratios'!A236,"")</f>
        <v/>
      </c>
    </row>
    <row r="242" spans="1:1" x14ac:dyDescent="0.15">
      <c r="A242" t="str">
        <f>IF('All ratios'!A237&lt;&gt;"",'All ratios'!A237,"")</f>
        <v/>
      </c>
    </row>
    <row r="243" spans="1:1" x14ac:dyDescent="0.15">
      <c r="A243" t="str">
        <f>IF('All ratios'!A238&lt;&gt;"",'All ratios'!A238,"")</f>
        <v/>
      </c>
    </row>
    <row r="244" spans="1:1" x14ac:dyDescent="0.15">
      <c r="A244" t="str">
        <f>IF('All ratios'!A239&lt;&gt;"",'All ratios'!A239,"")</f>
        <v/>
      </c>
    </row>
    <row r="245" spans="1:1" x14ac:dyDescent="0.15">
      <c r="A245" t="str">
        <f>IF('All ratios'!A240&lt;&gt;"",'All ratios'!A240,"")</f>
        <v/>
      </c>
    </row>
    <row r="246" spans="1:1" x14ac:dyDescent="0.15">
      <c r="A246" t="str">
        <f>IF('All ratios'!A241&lt;&gt;"",'All ratios'!A241,"")</f>
        <v/>
      </c>
    </row>
    <row r="247" spans="1:1" x14ac:dyDescent="0.15">
      <c r="A247" t="str">
        <f>IF('All ratios'!A242&lt;&gt;"",'All ratios'!A242,"")</f>
        <v/>
      </c>
    </row>
    <row r="248" spans="1:1" x14ac:dyDescent="0.15">
      <c r="A248" t="str">
        <f>IF('All ratios'!A243&lt;&gt;"",'All ratios'!A243,"")</f>
        <v/>
      </c>
    </row>
    <row r="249" spans="1:1" x14ac:dyDescent="0.15">
      <c r="A249" t="str">
        <f>IF('All ratios'!A244&lt;&gt;"",'All ratios'!A244,"")</f>
        <v/>
      </c>
    </row>
    <row r="250" spans="1:1" x14ac:dyDescent="0.15">
      <c r="A250" t="str">
        <f>IF('All ratios'!A245&lt;&gt;"",'All ratios'!A245,"")</f>
        <v/>
      </c>
    </row>
    <row r="251" spans="1:1" x14ac:dyDescent="0.15">
      <c r="A251" t="str">
        <f>IF('All ratios'!A246&lt;&gt;"",'All ratios'!A246,"")</f>
        <v/>
      </c>
    </row>
    <row r="252" spans="1:1" x14ac:dyDescent="0.15">
      <c r="A252" t="str">
        <f>IF('All ratios'!A247&lt;&gt;"",'All ratios'!A247,"")</f>
        <v/>
      </c>
    </row>
    <row r="253" spans="1:1" x14ac:dyDescent="0.15">
      <c r="A253" t="str">
        <f>IF('All ratios'!A248&lt;&gt;"",'All ratios'!A248,"")</f>
        <v/>
      </c>
    </row>
    <row r="254" spans="1:1" x14ac:dyDescent="0.15">
      <c r="A254" t="str">
        <f>IF('All ratios'!A249&lt;&gt;"",'All ratios'!A249,"")</f>
        <v/>
      </c>
    </row>
    <row r="255" spans="1:1" x14ac:dyDescent="0.15">
      <c r="A255" t="str">
        <f>IF('All ratios'!A250&lt;&gt;"",'All ratios'!A250,"")</f>
        <v/>
      </c>
    </row>
    <row r="256" spans="1:1" x14ac:dyDescent="0.15">
      <c r="A256" t="str">
        <f>IF('All ratios'!A251&lt;&gt;"",'All ratios'!A251,"")</f>
        <v/>
      </c>
    </row>
    <row r="257" spans="1:1" x14ac:dyDescent="0.15">
      <c r="A257" t="str">
        <f>IF('All ratios'!A252&lt;&gt;"",'All ratios'!A252,"")</f>
        <v/>
      </c>
    </row>
    <row r="258" spans="1:1" x14ac:dyDescent="0.15">
      <c r="A258" t="str">
        <f>IF('All ratios'!A253&lt;&gt;"",'All ratios'!A253,"")</f>
        <v/>
      </c>
    </row>
    <row r="259" spans="1:1" x14ac:dyDescent="0.15">
      <c r="A259" t="str">
        <f>IF('All ratios'!A254&lt;&gt;"",'All ratios'!A254,"")</f>
        <v/>
      </c>
    </row>
    <row r="260" spans="1:1" x14ac:dyDescent="0.15">
      <c r="A260" t="str">
        <f>IF('All ratios'!A255&lt;&gt;"",'All ratios'!A255,"")</f>
        <v/>
      </c>
    </row>
    <row r="261" spans="1:1" x14ac:dyDescent="0.15">
      <c r="A261" t="str">
        <f>IF('All ratios'!A256&lt;&gt;"",'All ratios'!A256,"")</f>
        <v/>
      </c>
    </row>
    <row r="262" spans="1:1" x14ac:dyDescent="0.15">
      <c r="A262" t="str">
        <f>IF('All ratios'!A257&lt;&gt;"",'All ratios'!A257,"")</f>
        <v/>
      </c>
    </row>
    <row r="263" spans="1:1" x14ac:dyDescent="0.15">
      <c r="A263" t="str">
        <f>IF('All ratios'!A258&lt;&gt;"",'All ratios'!A258,"")</f>
        <v/>
      </c>
    </row>
    <row r="264" spans="1:1" x14ac:dyDescent="0.15">
      <c r="A264" t="str">
        <f>IF('All ratios'!A259&lt;&gt;"",'All ratios'!A259,"")</f>
        <v/>
      </c>
    </row>
    <row r="265" spans="1:1" x14ac:dyDescent="0.15">
      <c r="A265" t="str">
        <f>IF('All ratios'!A260&lt;&gt;"",'All ratios'!A260,"")</f>
        <v/>
      </c>
    </row>
    <row r="266" spans="1:1" x14ac:dyDescent="0.15">
      <c r="A266" t="str">
        <f>IF('All ratios'!A261&lt;&gt;"",'All ratios'!A261,"")</f>
        <v/>
      </c>
    </row>
    <row r="267" spans="1:1" x14ac:dyDescent="0.15">
      <c r="A267" t="str">
        <f>IF('All ratios'!A262&lt;&gt;"",'All ratios'!A262,"")</f>
        <v/>
      </c>
    </row>
    <row r="268" spans="1:1" x14ac:dyDescent="0.15">
      <c r="A268" t="str">
        <f>IF('All ratios'!A263&lt;&gt;"",'All ratios'!A263,"")</f>
        <v/>
      </c>
    </row>
    <row r="269" spans="1:1" x14ac:dyDescent="0.15">
      <c r="A269" t="str">
        <f>IF('All ratios'!A264&lt;&gt;"",'All ratios'!A264,"")</f>
        <v/>
      </c>
    </row>
    <row r="270" spans="1:1" x14ac:dyDescent="0.15">
      <c r="A270" t="str">
        <f>IF('All ratios'!A265&lt;&gt;"",'All ratios'!A265,"")</f>
        <v/>
      </c>
    </row>
    <row r="271" spans="1:1" x14ac:dyDescent="0.15">
      <c r="A271" t="str">
        <f>IF('All ratios'!A266&lt;&gt;"",'All ratios'!A266,"")</f>
        <v/>
      </c>
    </row>
    <row r="272" spans="1:1" x14ac:dyDescent="0.15">
      <c r="A272" t="str">
        <f>IF('All ratios'!A267&lt;&gt;"",'All ratios'!A267,"")</f>
        <v/>
      </c>
    </row>
    <row r="273" spans="1:1" x14ac:dyDescent="0.15">
      <c r="A273" t="str">
        <f>IF('All ratios'!A268&lt;&gt;"",'All ratios'!A268,"")</f>
        <v/>
      </c>
    </row>
    <row r="274" spans="1:1" x14ac:dyDescent="0.15">
      <c r="A274" t="str">
        <f>IF('All ratios'!A269&lt;&gt;"",'All ratios'!A269,"")</f>
        <v/>
      </c>
    </row>
    <row r="275" spans="1:1" x14ac:dyDescent="0.15">
      <c r="A275" t="str">
        <f>IF('All ratios'!A270&lt;&gt;"",'All ratios'!A270,"")</f>
        <v/>
      </c>
    </row>
    <row r="276" spans="1:1" x14ac:dyDescent="0.15">
      <c r="A276" t="str">
        <f>IF('All ratios'!A271&lt;&gt;"",'All ratios'!A271,"")</f>
        <v/>
      </c>
    </row>
    <row r="277" spans="1:1" x14ac:dyDescent="0.15">
      <c r="A277" t="str">
        <f>IF('All ratios'!A272&lt;&gt;"",'All ratios'!A272,"")</f>
        <v/>
      </c>
    </row>
    <row r="278" spans="1:1" x14ac:dyDescent="0.15">
      <c r="A278" t="str">
        <f>IF('All ratios'!A273&lt;&gt;"",'All ratios'!A273,"")</f>
        <v/>
      </c>
    </row>
    <row r="279" spans="1:1" x14ac:dyDescent="0.15">
      <c r="A279" t="str">
        <f>IF('All ratios'!A274&lt;&gt;"",'All ratios'!A274,"")</f>
        <v/>
      </c>
    </row>
    <row r="280" spans="1:1" x14ac:dyDescent="0.15">
      <c r="A280" t="str">
        <f>IF('All ratios'!A275&lt;&gt;"",'All ratios'!A275,"")</f>
        <v/>
      </c>
    </row>
    <row r="281" spans="1:1" x14ac:dyDescent="0.15">
      <c r="A281" t="str">
        <f>IF('All ratios'!A276&lt;&gt;"",'All ratios'!A276,"")</f>
        <v/>
      </c>
    </row>
    <row r="282" spans="1:1" x14ac:dyDescent="0.15">
      <c r="A282" t="str">
        <f>IF('All ratios'!A277&lt;&gt;"",'All ratios'!A277,"")</f>
        <v/>
      </c>
    </row>
    <row r="283" spans="1:1" x14ac:dyDescent="0.15">
      <c r="A283" t="str">
        <f>IF('All ratios'!A278&lt;&gt;"",'All ratios'!A278,"")</f>
        <v/>
      </c>
    </row>
    <row r="284" spans="1:1" x14ac:dyDescent="0.15">
      <c r="A284" t="str">
        <f>IF('All ratios'!A279&lt;&gt;"",'All ratios'!A279,"")</f>
        <v/>
      </c>
    </row>
    <row r="285" spans="1:1" x14ac:dyDescent="0.15">
      <c r="A285" t="str">
        <f>IF('All ratios'!A280&lt;&gt;"",'All ratios'!A280,"")</f>
        <v/>
      </c>
    </row>
    <row r="286" spans="1:1" x14ac:dyDescent="0.15">
      <c r="A286" t="str">
        <f>IF('All ratios'!A281&lt;&gt;"",'All ratios'!A281,"")</f>
        <v/>
      </c>
    </row>
    <row r="287" spans="1:1" x14ac:dyDescent="0.15">
      <c r="A287" t="str">
        <f>IF('All ratios'!A282&lt;&gt;"",'All ratios'!A282,"")</f>
        <v/>
      </c>
    </row>
    <row r="288" spans="1:1" x14ac:dyDescent="0.15">
      <c r="A288" t="str">
        <f>IF('All ratios'!A283&lt;&gt;"",'All ratios'!A283,"")</f>
        <v/>
      </c>
    </row>
    <row r="289" spans="1:1" x14ac:dyDescent="0.15">
      <c r="A289" t="str">
        <f>IF('All ratios'!A284&lt;&gt;"",'All ratios'!A284,"")</f>
        <v/>
      </c>
    </row>
    <row r="290" spans="1:1" x14ac:dyDescent="0.15">
      <c r="A290" t="str">
        <f>IF('All ratios'!A285&lt;&gt;"",'All ratios'!A285,"")</f>
        <v/>
      </c>
    </row>
    <row r="291" spans="1:1" x14ac:dyDescent="0.15">
      <c r="A291" t="str">
        <f>IF('All ratios'!A286&lt;&gt;"",'All ratios'!A286,"")</f>
        <v/>
      </c>
    </row>
    <row r="292" spans="1:1" x14ac:dyDescent="0.15">
      <c r="A292" t="str">
        <f>IF('All ratios'!A287&lt;&gt;"",'All ratios'!A287,"")</f>
        <v/>
      </c>
    </row>
    <row r="293" spans="1:1" x14ac:dyDescent="0.15">
      <c r="A293" t="str">
        <f>IF('All ratios'!A288&lt;&gt;"",'All ratios'!A288,"")</f>
        <v/>
      </c>
    </row>
    <row r="294" spans="1:1" x14ac:dyDescent="0.15">
      <c r="A294" t="str">
        <f>IF('All ratios'!A289&lt;&gt;"",'All ratios'!A289,"")</f>
        <v/>
      </c>
    </row>
    <row r="295" spans="1:1" x14ac:dyDescent="0.15">
      <c r="A295" t="str">
        <f>IF('All ratios'!A290&lt;&gt;"",'All ratios'!A290,"")</f>
        <v/>
      </c>
    </row>
    <row r="296" spans="1:1" x14ac:dyDescent="0.15">
      <c r="A296" t="str">
        <f>IF('All ratios'!A291&lt;&gt;"",'All ratios'!A291,"")</f>
        <v/>
      </c>
    </row>
    <row r="297" spans="1:1" x14ac:dyDescent="0.15">
      <c r="A297" t="str">
        <f>IF('All ratios'!A292&lt;&gt;"",'All ratios'!A292,"")</f>
        <v/>
      </c>
    </row>
    <row r="298" spans="1:1" x14ac:dyDescent="0.15">
      <c r="A298" t="str">
        <f>IF('All ratios'!A293&lt;&gt;"",'All ratios'!A293,"")</f>
        <v/>
      </c>
    </row>
    <row r="299" spans="1:1" x14ac:dyDescent="0.15">
      <c r="A299" t="str">
        <f>IF('All ratios'!A294&lt;&gt;"",'All ratios'!A294,"")</f>
        <v/>
      </c>
    </row>
    <row r="300" spans="1:1" x14ac:dyDescent="0.15">
      <c r="A300" t="str">
        <f>IF('All ratios'!A295&lt;&gt;"",'All ratios'!A295,"")</f>
        <v/>
      </c>
    </row>
    <row r="301" spans="1:1" x14ac:dyDescent="0.15">
      <c r="A301" t="str">
        <f>IF('All ratios'!A296&lt;&gt;"",'All ratios'!A296,"")</f>
        <v/>
      </c>
    </row>
    <row r="302" spans="1:1" x14ac:dyDescent="0.15">
      <c r="A302" t="str">
        <f>IF('All ratios'!A297&lt;&gt;"",'All ratios'!A297,"")</f>
        <v/>
      </c>
    </row>
    <row r="303" spans="1:1" x14ac:dyDescent="0.15">
      <c r="A303" t="str">
        <f>IF('All ratios'!A298&lt;&gt;"",'All ratios'!A298,"")</f>
        <v/>
      </c>
    </row>
    <row r="304" spans="1:1" x14ac:dyDescent="0.15">
      <c r="A304" t="str">
        <f>IF('All ratios'!A299&lt;&gt;"",'All ratios'!A299,"")</f>
        <v/>
      </c>
    </row>
    <row r="305" spans="1:1" x14ac:dyDescent="0.15">
      <c r="A305" t="str">
        <f>IF('All ratios'!A300&lt;&gt;"",'All ratios'!A300,"")</f>
        <v/>
      </c>
    </row>
    <row r="306" spans="1:1" x14ac:dyDescent="0.15">
      <c r="A306" t="str">
        <f>IF('All ratios'!A301&lt;&gt;"",'All ratios'!A301,"")</f>
        <v/>
      </c>
    </row>
    <row r="307" spans="1:1" x14ac:dyDescent="0.15">
      <c r="A307" t="str">
        <f>IF('All ratios'!A302&lt;&gt;"",'All ratios'!A302,"")</f>
        <v/>
      </c>
    </row>
    <row r="308" spans="1:1" x14ac:dyDescent="0.15">
      <c r="A308" t="str">
        <f>IF('All ratios'!A303&lt;&gt;"",'All ratios'!A303,"")</f>
        <v/>
      </c>
    </row>
    <row r="309" spans="1:1" x14ac:dyDescent="0.15">
      <c r="A309" t="str">
        <f>IF('All ratios'!A304&lt;&gt;"",'All ratios'!A304,"")</f>
        <v/>
      </c>
    </row>
    <row r="310" spans="1:1" x14ac:dyDescent="0.15">
      <c r="A310" t="str">
        <f>IF('All ratios'!A305&lt;&gt;"",'All ratios'!A305,"")</f>
        <v/>
      </c>
    </row>
    <row r="311" spans="1:1" x14ac:dyDescent="0.15">
      <c r="A311" t="str">
        <f>IF('All ratios'!A306&lt;&gt;"",'All ratios'!A306,"")</f>
        <v/>
      </c>
    </row>
    <row r="312" spans="1:1" x14ac:dyDescent="0.15">
      <c r="A312" t="str">
        <f>IF('All ratios'!A307&lt;&gt;"",'All ratios'!A307,"")</f>
        <v/>
      </c>
    </row>
    <row r="313" spans="1:1" x14ac:dyDescent="0.15">
      <c r="A313" t="str">
        <f>IF('All ratios'!A308&lt;&gt;"",'All ratios'!A308,"")</f>
        <v/>
      </c>
    </row>
    <row r="314" spans="1:1" x14ac:dyDescent="0.15">
      <c r="A314" t="str">
        <f>IF('All ratios'!A309&lt;&gt;"",'All ratios'!A309,"")</f>
        <v/>
      </c>
    </row>
    <row r="315" spans="1:1" x14ac:dyDescent="0.15">
      <c r="A315" t="str">
        <f>IF('All ratios'!A310&lt;&gt;"",'All ratios'!A310,"")</f>
        <v/>
      </c>
    </row>
    <row r="316" spans="1:1" x14ac:dyDescent="0.15">
      <c r="A316" t="str">
        <f>IF('All ratios'!A311&lt;&gt;"",'All ratios'!A311,"")</f>
        <v/>
      </c>
    </row>
    <row r="317" spans="1:1" x14ac:dyDescent="0.15">
      <c r="A317" t="str">
        <f>IF('All ratios'!A312&lt;&gt;"",'All ratios'!A312,"")</f>
        <v/>
      </c>
    </row>
    <row r="318" spans="1:1" x14ac:dyDescent="0.15">
      <c r="A318" t="str">
        <f>IF('All ratios'!A313&lt;&gt;"",'All ratios'!A313,"")</f>
        <v/>
      </c>
    </row>
    <row r="319" spans="1:1" x14ac:dyDescent="0.15">
      <c r="A319" t="str">
        <f>IF('All ratios'!A314&lt;&gt;"",'All ratios'!A314,"")</f>
        <v/>
      </c>
    </row>
    <row r="320" spans="1:1" x14ac:dyDescent="0.15">
      <c r="A320" t="str">
        <f>IF('All ratios'!A315&lt;&gt;"",'All ratios'!A315,"")</f>
        <v/>
      </c>
    </row>
    <row r="321" spans="1:1" x14ac:dyDescent="0.15">
      <c r="A321" t="str">
        <f>IF('All ratios'!A316&lt;&gt;"",'All ratios'!A316,"")</f>
        <v/>
      </c>
    </row>
    <row r="322" spans="1:1" x14ac:dyDescent="0.15">
      <c r="A322" t="str">
        <f>IF('All ratios'!A317&lt;&gt;"",'All ratios'!A317,"")</f>
        <v/>
      </c>
    </row>
    <row r="323" spans="1:1" x14ac:dyDescent="0.15">
      <c r="A323" t="str">
        <f>IF('All ratios'!A318&lt;&gt;"",'All ratios'!A318,"")</f>
        <v/>
      </c>
    </row>
    <row r="324" spans="1:1" x14ac:dyDescent="0.15">
      <c r="A324" t="str">
        <f>IF('All ratios'!A319&lt;&gt;"",'All ratios'!A319,"")</f>
        <v/>
      </c>
    </row>
    <row r="325" spans="1:1" x14ac:dyDescent="0.15">
      <c r="A325" t="str">
        <f>IF('All ratios'!A320&lt;&gt;"",'All ratios'!A320,"")</f>
        <v/>
      </c>
    </row>
    <row r="326" spans="1:1" x14ac:dyDescent="0.15">
      <c r="A326" t="str">
        <f>IF('All ratios'!A321&lt;&gt;"",'All ratios'!A321,"")</f>
        <v/>
      </c>
    </row>
    <row r="327" spans="1:1" x14ac:dyDescent="0.15">
      <c r="A327" t="str">
        <f>IF('All ratios'!A322&lt;&gt;"",'All ratios'!A322,"")</f>
        <v/>
      </c>
    </row>
    <row r="328" spans="1:1" x14ac:dyDescent="0.15">
      <c r="A328" t="str">
        <f>IF('All ratios'!A323&lt;&gt;"",'All ratios'!A323,"")</f>
        <v/>
      </c>
    </row>
    <row r="329" spans="1:1" x14ac:dyDescent="0.15">
      <c r="A329" t="str">
        <f>IF('All ratios'!A324&lt;&gt;"",'All ratios'!A324,"")</f>
        <v/>
      </c>
    </row>
    <row r="330" spans="1:1" x14ac:dyDescent="0.15">
      <c r="A330" t="str">
        <f>IF('All ratios'!A325&lt;&gt;"",'All ratios'!A325,"")</f>
        <v/>
      </c>
    </row>
    <row r="331" spans="1:1" x14ac:dyDescent="0.15">
      <c r="A331" t="str">
        <f>IF('All ratios'!A326&lt;&gt;"",'All ratios'!A326,"")</f>
        <v/>
      </c>
    </row>
    <row r="332" spans="1:1" x14ac:dyDescent="0.15">
      <c r="A332" t="str">
        <f>IF('All ratios'!A327&lt;&gt;"",'All ratios'!A327,"")</f>
        <v/>
      </c>
    </row>
    <row r="333" spans="1:1" x14ac:dyDescent="0.15">
      <c r="A333" t="str">
        <f>IF('All ratios'!A328&lt;&gt;"",'All ratios'!A328,"")</f>
        <v/>
      </c>
    </row>
    <row r="334" spans="1:1" x14ac:dyDescent="0.15">
      <c r="A334" t="str">
        <f>IF('All ratios'!A329&lt;&gt;"",'All ratios'!A329,"")</f>
        <v/>
      </c>
    </row>
    <row r="335" spans="1:1" x14ac:dyDescent="0.15">
      <c r="A335" t="str">
        <f>IF('All ratios'!A330&lt;&gt;"",'All ratios'!A330,"")</f>
        <v/>
      </c>
    </row>
    <row r="336" spans="1:1" x14ac:dyDescent="0.15">
      <c r="A336" t="str">
        <f>IF('All ratios'!A331&lt;&gt;"",'All ratios'!A331,"")</f>
        <v/>
      </c>
    </row>
    <row r="337" spans="1:1" x14ac:dyDescent="0.15">
      <c r="A337" t="str">
        <f>IF('All ratios'!A332&lt;&gt;"",'All ratios'!A332,"")</f>
        <v/>
      </c>
    </row>
    <row r="338" spans="1:1" x14ac:dyDescent="0.15">
      <c r="A338" t="str">
        <f>IF('All ratios'!A333&lt;&gt;"",'All ratios'!A333,"")</f>
        <v/>
      </c>
    </row>
    <row r="339" spans="1:1" x14ac:dyDescent="0.15">
      <c r="A339" t="str">
        <f>IF('All ratios'!A334&lt;&gt;"",'All ratios'!A334,"")</f>
        <v/>
      </c>
    </row>
    <row r="340" spans="1:1" x14ac:dyDescent="0.15">
      <c r="A340" t="str">
        <f>IF('All ratios'!A335&lt;&gt;"",'All ratios'!A335,"")</f>
        <v/>
      </c>
    </row>
    <row r="341" spans="1:1" x14ac:dyDescent="0.15">
      <c r="A341" t="str">
        <f>IF('All ratios'!A336&lt;&gt;"",'All ratios'!A336,"")</f>
        <v/>
      </c>
    </row>
    <row r="342" spans="1:1" x14ac:dyDescent="0.15">
      <c r="A342" t="str">
        <f>IF('All ratios'!A337&lt;&gt;"",'All ratios'!A337,"")</f>
        <v/>
      </c>
    </row>
    <row r="343" spans="1:1" x14ac:dyDescent="0.15">
      <c r="A343" t="str">
        <f>IF('All ratios'!A338&lt;&gt;"",'All ratios'!A338,"")</f>
        <v/>
      </c>
    </row>
    <row r="344" spans="1:1" x14ac:dyDescent="0.15">
      <c r="A344" t="str">
        <f>IF('All ratios'!A339&lt;&gt;"",'All ratios'!A339,"")</f>
        <v/>
      </c>
    </row>
    <row r="345" spans="1:1" x14ac:dyDescent="0.15">
      <c r="A345" t="str">
        <f>IF('All ratios'!A340&lt;&gt;"",'All ratios'!A340,"")</f>
        <v/>
      </c>
    </row>
    <row r="346" spans="1:1" x14ac:dyDescent="0.15">
      <c r="A346" t="str">
        <f>IF('All ratios'!A341&lt;&gt;"",'All ratios'!A341,"")</f>
        <v/>
      </c>
    </row>
    <row r="347" spans="1:1" x14ac:dyDescent="0.15">
      <c r="A347" t="str">
        <f>IF('All ratios'!A342&lt;&gt;"",'All ratios'!A342,"")</f>
        <v/>
      </c>
    </row>
    <row r="348" spans="1:1" x14ac:dyDescent="0.15">
      <c r="A348" t="str">
        <f>IF('All ratios'!A343&lt;&gt;"",'All ratios'!A343,"")</f>
        <v/>
      </c>
    </row>
    <row r="349" spans="1:1" x14ac:dyDescent="0.15">
      <c r="A349" t="str">
        <f>IF('All ratios'!A344&lt;&gt;"",'All ratios'!A344,"")</f>
        <v/>
      </c>
    </row>
    <row r="350" spans="1:1" x14ac:dyDescent="0.15">
      <c r="A350" t="str">
        <f>IF('All ratios'!A345&lt;&gt;"",'All ratios'!A345,"")</f>
        <v/>
      </c>
    </row>
    <row r="351" spans="1:1" x14ac:dyDescent="0.15">
      <c r="A351" t="str">
        <f>IF('All ratios'!A346&lt;&gt;"",'All ratios'!A346,"")</f>
        <v/>
      </c>
    </row>
    <row r="352" spans="1:1" x14ac:dyDescent="0.15">
      <c r="A352" t="str">
        <f>IF('All ratios'!A347&lt;&gt;"",'All ratios'!A347,"")</f>
        <v/>
      </c>
    </row>
    <row r="353" spans="1:1" x14ac:dyDescent="0.15">
      <c r="A353" t="str">
        <f>IF('All ratios'!A348&lt;&gt;"",'All ratios'!A348,"")</f>
        <v/>
      </c>
    </row>
    <row r="354" spans="1:1" x14ac:dyDescent="0.15">
      <c r="A354" t="str">
        <f>IF('All ratios'!A349&lt;&gt;"",'All ratios'!A349,"")</f>
        <v/>
      </c>
    </row>
    <row r="355" spans="1:1" x14ac:dyDescent="0.15">
      <c r="A355" t="str">
        <f>IF('All ratios'!A350&lt;&gt;"",'All ratios'!A350,"")</f>
        <v/>
      </c>
    </row>
    <row r="356" spans="1:1" x14ac:dyDescent="0.15">
      <c r="A356" t="str">
        <f>IF('All ratios'!A351&lt;&gt;"",'All ratios'!A351,"")</f>
        <v/>
      </c>
    </row>
    <row r="357" spans="1:1" x14ac:dyDescent="0.15">
      <c r="A357" t="str">
        <f>IF('All ratios'!A352&lt;&gt;"",'All ratios'!A352,"")</f>
        <v/>
      </c>
    </row>
    <row r="358" spans="1:1" x14ac:dyDescent="0.15">
      <c r="A358" t="str">
        <f>IF('All ratios'!A353&lt;&gt;"",'All ratios'!A353,"")</f>
        <v/>
      </c>
    </row>
    <row r="359" spans="1:1" x14ac:dyDescent="0.15">
      <c r="A359" t="str">
        <f>IF('All ratios'!A354&lt;&gt;"",'All ratios'!A354,"")</f>
        <v/>
      </c>
    </row>
    <row r="360" spans="1:1" x14ac:dyDescent="0.15">
      <c r="A360" t="str">
        <f>IF('All ratios'!A355&lt;&gt;"",'All ratios'!A355,"")</f>
        <v/>
      </c>
    </row>
    <row r="361" spans="1:1" x14ac:dyDescent="0.15">
      <c r="A361" t="str">
        <f>IF('All ratios'!A356&lt;&gt;"",'All ratios'!A356,"")</f>
        <v/>
      </c>
    </row>
    <row r="362" spans="1:1" x14ac:dyDescent="0.15">
      <c r="A362" t="str">
        <f>IF('All ratios'!A357&lt;&gt;"",'All ratios'!A357,"")</f>
        <v/>
      </c>
    </row>
    <row r="363" spans="1:1" x14ac:dyDescent="0.15">
      <c r="A363" t="str">
        <f>IF('All ratios'!A358&lt;&gt;"",'All ratios'!A358,"")</f>
        <v/>
      </c>
    </row>
    <row r="364" spans="1:1" x14ac:dyDescent="0.15">
      <c r="A364" t="str">
        <f>IF('All ratios'!A359&lt;&gt;"",'All ratios'!A359,"")</f>
        <v/>
      </c>
    </row>
    <row r="365" spans="1:1" x14ac:dyDescent="0.15">
      <c r="A365" t="str">
        <f>IF('All ratios'!A360&lt;&gt;"",'All ratios'!A360,"")</f>
        <v/>
      </c>
    </row>
    <row r="366" spans="1:1" x14ac:dyDescent="0.15">
      <c r="A366" t="str">
        <f>IF('All ratios'!A361&lt;&gt;"",'All ratios'!A361,"")</f>
        <v/>
      </c>
    </row>
    <row r="367" spans="1:1" x14ac:dyDescent="0.15">
      <c r="A367" t="str">
        <f>IF('All ratios'!A362&lt;&gt;"",'All ratios'!A362,"")</f>
        <v/>
      </c>
    </row>
    <row r="368" spans="1:1" x14ac:dyDescent="0.15">
      <c r="A368" t="str">
        <f>IF('All ratios'!A363&lt;&gt;"",'All ratios'!A363,"")</f>
        <v/>
      </c>
    </row>
    <row r="369" spans="1:1" x14ac:dyDescent="0.15">
      <c r="A369" t="str">
        <f>IF('All ratios'!A364&lt;&gt;"",'All ratios'!A364,"")</f>
        <v/>
      </c>
    </row>
    <row r="370" spans="1:1" x14ac:dyDescent="0.15">
      <c r="A370" t="str">
        <f>IF('All ratios'!A365&lt;&gt;"",'All ratios'!A365,"")</f>
        <v/>
      </c>
    </row>
    <row r="371" spans="1:1" x14ac:dyDescent="0.15">
      <c r="A371" t="str">
        <f>IF('All ratios'!A366&lt;&gt;"",'All ratios'!A366,"")</f>
        <v/>
      </c>
    </row>
    <row r="372" spans="1:1" x14ac:dyDescent="0.15">
      <c r="A372" t="str">
        <f>IF('All ratios'!A367&lt;&gt;"",'All ratios'!A367,"")</f>
        <v/>
      </c>
    </row>
    <row r="373" spans="1:1" x14ac:dyDescent="0.15">
      <c r="A373" t="str">
        <f>IF('All ratios'!A368&lt;&gt;"",'All ratios'!A368,"")</f>
        <v/>
      </c>
    </row>
    <row r="374" spans="1:1" x14ac:dyDescent="0.15">
      <c r="A374" t="str">
        <f>IF('All ratios'!A369&lt;&gt;"",'All ratios'!A369,"")</f>
        <v/>
      </c>
    </row>
    <row r="375" spans="1:1" x14ac:dyDescent="0.15">
      <c r="A375" t="str">
        <f>IF('All ratios'!A370&lt;&gt;"",'All ratios'!A370,"")</f>
        <v/>
      </c>
    </row>
    <row r="376" spans="1:1" x14ac:dyDescent="0.15">
      <c r="A376" t="str">
        <f>IF('All ratios'!A371&lt;&gt;"",'All ratios'!A371,"")</f>
        <v/>
      </c>
    </row>
    <row r="377" spans="1:1" x14ac:dyDescent="0.15">
      <c r="A377" t="str">
        <f>IF('All ratios'!A372&lt;&gt;"",'All ratios'!A372,"")</f>
        <v/>
      </c>
    </row>
    <row r="378" spans="1:1" x14ac:dyDescent="0.15">
      <c r="A378" t="str">
        <f>IF('All ratios'!A373&lt;&gt;"",'All ratios'!A373,"")</f>
        <v/>
      </c>
    </row>
    <row r="379" spans="1:1" x14ac:dyDescent="0.15">
      <c r="A379" t="str">
        <f>IF('All ratios'!A374&lt;&gt;"",'All ratios'!A374,"")</f>
        <v/>
      </c>
    </row>
    <row r="380" spans="1:1" x14ac:dyDescent="0.15">
      <c r="A380" t="str">
        <f>IF('All ratios'!A375&lt;&gt;"",'All ratios'!A375,"")</f>
        <v/>
      </c>
    </row>
    <row r="381" spans="1:1" x14ac:dyDescent="0.15">
      <c r="A381" t="str">
        <f>IF('All ratios'!A376&lt;&gt;"",'All ratios'!A376,"")</f>
        <v/>
      </c>
    </row>
    <row r="382" spans="1:1" x14ac:dyDescent="0.15">
      <c r="A382" t="str">
        <f>IF('All ratios'!A377&lt;&gt;"",'All ratios'!A377,"")</f>
        <v/>
      </c>
    </row>
    <row r="383" spans="1:1" x14ac:dyDescent="0.15">
      <c r="A383" t="str">
        <f>IF('All ratios'!A378&lt;&gt;"",'All ratios'!A378,"")</f>
        <v/>
      </c>
    </row>
    <row r="384" spans="1:1" x14ac:dyDescent="0.15">
      <c r="A384" t="str">
        <f>IF('All ratios'!A379&lt;&gt;"",'All ratios'!A379,"")</f>
        <v/>
      </c>
    </row>
    <row r="385" spans="1:1" x14ac:dyDescent="0.15">
      <c r="A385" t="str">
        <f>IF('All ratios'!A380&lt;&gt;"",'All ratios'!A380,"")</f>
        <v/>
      </c>
    </row>
    <row r="386" spans="1:1" x14ac:dyDescent="0.15">
      <c r="A386" t="str">
        <f>IF('All ratios'!A381&lt;&gt;"",'All ratios'!A381,"")</f>
        <v/>
      </c>
    </row>
    <row r="387" spans="1:1" x14ac:dyDescent="0.15">
      <c r="A387" t="str">
        <f>IF('All ratios'!A382&lt;&gt;"",'All ratios'!A382,"")</f>
        <v/>
      </c>
    </row>
    <row r="388" spans="1:1" x14ac:dyDescent="0.15">
      <c r="A388" t="str">
        <f>IF('All ratios'!A383&lt;&gt;"",'All ratios'!A383,"")</f>
        <v/>
      </c>
    </row>
    <row r="389" spans="1:1" x14ac:dyDescent="0.15">
      <c r="A389" t="str">
        <f>IF('All ratios'!A384&lt;&gt;"",'All ratios'!A384,"")</f>
        <v/>
      </c>
    </row>
    <row r="390" spans="1:1" x14ac:dyDescent="0.15">
      <c r="A390" t="str">
        <f>IF('All ratios'!A385&lt;&gt;"",'All ratios'!A385,"")</f>
        <v/>
      </c>
    </row>
    <row r="391" spans="1:1" x14ac:dyDescent="0.15">
      <c r="A391" t="str">
        <f>IF('All ratios'!A386&lt;&gt;"",'All ratios'!A386,"")</f>
        <v/>
      </c>
    </row>
    <row r="392" spans="1:1" x14ac:dyDescent="0.15">
      <c r="A392" t="str">
        <f>IF('All ratios'!A387&lt;&gt;"",'All ratios'!A387,"")</f>
        <v/>
      </c>
    </row>
    <row r="393" spans="1:1" x14ac:dyDescent="0.15">
      <c r="A393" t="str">
        <f>IF('All ratios'!A388&lt;&gt;"",'All ratios'!A388,"")</f>
        <v/>
      </c>
    </row>
    <row r="394" spans="1:1" x14ac:dyDescent="0.15">
      <c r="A394" t="str">
        <f>IF('All ratios'!A389&lt;&gt;"",'All ratios'!A389,"")</f>
        <v/>
      </c>
    </row>
    <row r="395" spans="1:1" x14ac:dyDescent="0.15">
      <c r="A395" t="str">
        <f>IF('All ratios'!A390&lt;&gt;"",'All ratios'!A390,"")</f>
        <v/>
      </c>
    </row>
    <row r="396" spans="1:1" x14ac:dyDescent="0.15">
      <c r="A396" t="str">
        <f>IF('All ratios'!A391&lt;&gt;"",'All ratios'!A391,"")</f>
        <v/>
      </c>
    </row>
    <row r="397" spans="1:1" x14ac:dyDescent="0.15">
      <c r="A397" t="str">
        <f>IF('All ratios'!A392&lt;&gt;"",'All ratios'!A392,"")</f>
        <v/>
      </c>
    </row>
    <row r="398" spans="1:1" x14ac:dyDescent="0.15">
      <c r="A398" t="str">
        <f>IF('All ratios'!A393&lt;&gt;"",'All ratios'!A393,"")</f>
        <v/>
      </c>
    </row>
    <row r="399" spans="1:1" x14ac:dyDescent="0.15">
      <c r="A399" t="str">
        <f>IF('All ratios'!A394&lt;&gt;"",'All ratios'!A394,"")</f>
        <v/>
      </c>
    </row>
    <row r="400" spans="1:1" x14ac:dyDescent="0.15">
      <c r="A400" t="str">
        <f>IF('All ratios'!A395&lt;&gt;"",'All ratios'!A395,"")</f>
        <v/>
      </c>
    </row>
    <row r="401" spans="1:1" x14ac:dyDescent="0.15">
      <c r="A401" t="str">
        <f>IF('All ratios'!A396&lt;&gt;"",'All ratios'!A396,"")</f>
        <v/>
      </c>
    </row>
    <row r="402" spans="1:1" x14ac:dyDescent="0.15">
      <c r="A402" t="str">
        <f>IF('All ratios'!A397&lt;&gt;"",'All ratios'!A397,"")</f>
        <v/>
      </c>
    </row>
    <row r="403" spans="1:1" x14ac:dyDescent="0.15">
      <c r="A403" t="str">
        <f>IF('All ratios'!A398&lt;&gt;"",'All ratios'!A398,"")</f>
        <v/>
      </c>
    </row>
    <row r="404" spans="1:1" x14ac:dyDescent="0.15">
      <c r="A404" t="str">
        <f>IF('All ratios'!A399&lt;&gt;"",'All ratios'!A399,"")</f>
        <v/>
      </c>
    </row>
    <row r="405" spans="1:1" x14ac:dyDescent="0.15">
      <c r="A405" t="str">
        <f>IF('All ratios'!A400&lt;&gt;"",'All ratios'!A400,"")</f>
        <v/>
      </c>
    </row>
    <row r="406" spans="1:1" x14ac:dyDescent="0.15">
      <c r="A406" t="str">
        <f>IF('All ratios'!A401&lt;&gt;"",'All ratios'!A401,"")</f>
        <v/>
      </c>
    </row>
    <row r="407" spans="1:1" x14ac:dyDescent="0.15">
      <c r="A407" t="str">
        <f>IF('All ratios'!A402&lt;&gt;"",'All ratios'!A402,"")</f>
        <v/>
      </c>
    </row>
  </sheetData>
  <phoneticPr fontId="18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9" r:id="rId4" name="Drop Down 3">
              <controlPr defaultSize="0" autoLine="0" autoPict="0" macro="[0]!Pick_raw">
                <anchor moveWithCells="1">
                  <from>
                    <xdr:col>3</xdr:col>
                    <xdr:colOff>355600</xdr:colOff>
                    <xdr:row>3</xdr:row>
                    <xdr:rowOff>139700</xdr:rowOff>
                  </from>
                  <to>
                    <xdr:col>6</xdr:col>
                    <xdr:colOff>139700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0" r:id="rId5" name="Button 4">
              <controlPr defaultSize="0" print="0" autoFill="0" autoPict="0" macro="[0]!Next_curves">
                <anchor moveWithCells="1" sizeWithCells="1">
                  <from>
                    <xdr:col>7</xdr:col>
                    <xdr:colOff>190500</xdr:colOff>
                    <xdr:row>1</xdr:row>
                    <xdr:rowOff>76200</xdr:rowOff>
                  </from>
                  <to>
                    <xdr:col>8</xdr:col>
                    <xdr:colOff>254000</xdr:colOff>
                    <xdr:row>3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1" r:id="rId6" name="Button 5">
              <controlPr defaultSize="0" print="0" autoFill="0" autoPict="0" macro="[0]!Module1.FinalBlock">
                <anchor moveWithCells="1" sizeWithCells="1">
                  <from>
                    <xdr:col>10</xdr:col>
                    <xdr:colOff>63500</xdr:colOff>
                    <xdr:row>0</xdr:row>
                    <xdr:rowOff>101600</xdr:rowOff>
                  </from>
                  <to>
                    <xdr:col>11</xdr:col>
                    <xdr:colOff>584200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2" r:id="rId7" name="Button 6">
              <controlPr defaultSize="0" print="0" autoFill="0" autoLine="0" autoPict="0" macro="[0]!Clear">
                <anchor moveWithCells="1" sizeWithCells="1">
                  <from>
                    <xdr:col>4</xdr:col>
                    <xdr:colOff>571500</xdr:colOff>
                    <xdr:row>0</xdr:row>
                    <xdr:rowOff>12700</xdr:rowOff>
                  </from>
                  <to>
                    <xdr:col>6</xdr:col>
                    <xdr:colOff>215900</xdr:colOff>
                    <xdr:row>2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3" r:id="rId8" name="Button 7">
              <controlPr defaultSize="0" print="0" autoFill="0" autoPict="0" macro="[0]!Prev_curves">
                <anchor moveWithCells="1" sizeWithCells="1">
                  <from>
                    <xdr:col>8</xdr:col>
                    <xdr:colOff>342900</xdr:colOff>
                    <xdr:row>1</xdr:row>
                    <xdr:rowOff>88900</xdr:rowOff>
                  </from>
                  <to>
                    <xdr:col>9</xdr:col>
                    <xdr:colOff>342900</xdr:colOff>
                    <xdr:row>3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4" r:id="rId9" name="Button 8">
              <controlPr defaultSize="0" print="0" autoFill="0" autoPict="0" macro="[0]!Pick_raw">
                <anchor moveWithCells="1" sizeWithCells="1">
                  <from>
                    <xdr:col>13</xdr:col>
                    <xdr:colOff>12700</xdr:colOff>
                    <xdr:row>0</xdr:row>
                    <xdr:rowOff>101600</xdr:rowOff>
                  </from>
                  <to>
                    <xdr:col>16</xdr:col>
                    <xdr:colOff>355600</xdr:colOff>
                    <xdr:row>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5" r:id="rId10" name="Button 9">
              <controlPr defaultSize="0" print="0" autoFill="0" autoPict="0" macro="[0]!Show_control">
                <anchor moveWithCells="1" sizeWithCells="1">
                  <from>
                    <xdr:col>3</xdr:col>
                    <xdr:colOff>215900</xdr:colOff>
                    <xdr:row>0</xdr:row>
                    <xdr:rowOff>25400</xdr:rowOff>
                  </from>
                  <to>
                    <xdr:col>4</xdr:col>
                    <xdr:colOff>508000</xdr:colOff>
                    <xdr:row>3</xdr:row>
                    <xdr:rowOff>63500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22"/>
  <dimension ref="B1"/>
  <sheetViews>
    <sheetView workbookViewId="0">
      <selection activeCell="D9" sqref="D9"/>
    </sheetView>
  </sheetViews>
  <sheetFormatPr baseColWidth="10" defaultColWidth="8.83203125" defaultRowHeight="13" x14ac:dyDescent="0.15"/>
  <sheetData>
    <row r="1" spans="2:2" x14ac:dyDescent="0.15">
      <c r="B1">
        <v>1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20"/>
  <dimension ref="A4:H109"/>
  <sheetViews>
    <sheetView workbookViewId="0">
      <selection activeCell="A5" sqref="A5"/>
    </sheetView>
  </sheetViews>
  <sheetFormatPr baseColWidth="10" defaultColWidth="8.83203125" defaultRowHeight="13" x14ac:dyDescent="0.15"/>
  <sheetData>
    <row r="4" spans="1:8" ht="14" thickBot="1" x14ac:dyDescent="0.2"/>
    <row r="5" spans="1:8" ht="21" thickBot="1" x14ac:dyDescent="0.25">
      <c r="A5" s="2" t="s">
        <v>89</v>
      </c>
      <c r="C5" s="19"/>
      <c r="D5" s="20"/>
    </row>
    <row r="6" spans="1:8" x14ac:dyDescent="0.15">
      <c r="A6" s="3" t="s">
        <v>96</v>
      </c>
      <c r="B6" s="4"/>
      <c r="C6" s="4" t="s">
        <v>90</v>
      </c>
      <c r="D6" s="4" t="s">
        <v>91</v>
      </c>
      <c r="E6" s="4" t="s">
        <v>92</v>
      </c>
      <c r="F6" s="4" t="s">
        <v>93</v>
      </c>
      <c r="G6" s="4" t="s">
        <v>94</v>
      </c>
      <c r="H6" s="4" t="s">
        <v>95</v>
      </c>
    </row>
    <row r="7" spans="1:8" ht="14" thickBot="1" x14ac:dyDescent="0.2">
      <c r="A7" s="6"/>
      <c r="B7" s="6"/>
      <c r="C7" s="7" t="s">
        <v>137</v>
      </c>
      <c r="D7" s="6"/>
      <c r="E7" s="6"/>
      <c r="F7" s="6"/>
      <c r="G7" s="6"/>
      <c r="H7" s="6"/>
    </row>
    <row r="8" spans="1:8" x14ac:dyDescent="0.15">
      <c r="A8" t="s">
        <v>805</v>
      </c>
    </row>
    <row r="9" spans="1:8" x14ac:dyDescent="0.15">
      <c r="A9" t="s">
        <v>816</v>
      </c>
    </row>
    <row r="10" spans="1:8" x14ac:dyDescent="0.15">
      <c r="A10" t="s">
        <v>817</v>
      </c>
    </row>
    <row r="11" spans="1:8" x14ac:dyDescent="0.15">
      <c r="A11" t="s">
        <v>820</v>
      </c>
    </row>
    <row r="12" spans="1:8" x14ac:dyDescent="0.15">
      <c r="A12" t="s">
        <v>821</v>
      </c>
    </row>
    <row r="13" spans="1:8" x14ac:dyDescent="0.15">
      <c r="A13" t="s">
        <v>823</v>
      </c>
    </row>
    <row r="14" spans="1:8" x14ac:dyDescent="0.15">
      <c r="A14" t="s">
        <v>824</v>
      </c>
    </row>
    <row r="15" spans="1:8" x14ac:dyDescent="0.15">
      <c r="A15" t="s">
        <v>825</v>
      </c>
    </row>
    <row r="16" spans="1:8" x14ac:dyDescent="0.15">
      <c r="A16" t="s">
        <v>826</v>
      </c>
    </row>
    <row r="17" spans="1:1" x14ac:dyDescent="0.15">
      <c r="A17" t="s">
        <v>827</v>
      </c>
    </row>
    <row r="18" spans="1:1" x14ac:dyDescent="0.15">
      <c r="A18" t="s">
        <v>828</v>
      </c>
    </row>
    <row r="19" spans="1:1" x14ac:dyDescent="0.15">
      <c r="A19" t="s">
        <v>829</v>
      </c>
    </row>
    <row r="20" spans="1:1" x14ac:dyDescent="0.15">
      <c r="A20" t="s">
        <v>830</v>
      </c>
    </row>
    <row r="21" spans="1:1" x14ac:dyDescent="0.15">
      <c r="A21" t="s">
        <v>831</v>
      </c>
    </row>
    <row r="22" spans="1:1" x14ac:dyDescent="0.15">
      <c r="A22" t="s">
        <v>832</v>
      </c>
    </row>
    <row r="23" spans="1:1" x14ac:dyDescent="0.15">
      <c r="A23" t="s">
        <v>833</v>
      </c>
    </row>
    <row r="24" spans="1:1" x14ac:dyDescent="0.15">
      <c r="A24" t="s">
        <v>834</v>
      </c>
    </row>
    <row r="25" spans="1:1" x14ac:dyDescent="0.15">
      <c r="A25" t="s">
        <v>835</v>
      </c>
    </row>
    <row r="26" spans="1:1" x14ac:dyDescent="0.15">
      <c r="A26" t="s">
        <v>836</v>
      </c>
    </row>
    <row r="27" spans="1:1" x14ac:dyDescent="0.15">
      <c r="A27" t="s">
        <v>837</v>
      </c>
    </row>
    <row r="28" spans="1:1" x14ac:dyDescent="0.15">
      <c r="A28" t="s">
        <v>838</v>
      </c>
    </row>
    <row r="29" spans="1:1" x14ac:dyDescent="0.15">
      <c r="A29" t="s">
        <v>839</v>
      </c>
    </row>
    <row r="30" spans="1:1" x14ac:dyDescent="0.15">
      <c r="A30" t="s">
        <v>840</v>
      </c>
    </row>
    <row r="31" spans="1:1" x14ac:dyDescent="0.15">
      <c r="A31" t="s">
        <v>841</v>
      </c>
    </row>
    <row r="32" spans="1:1" x14ac:dyDescent="0.15">
      <c r="A32" t="s">
        <v>842</v>
      </c>
    </row>
    <row r="33" spans="1:1" x14ac:dyDescent="0.15">
      <c r="A33" t="s">
        <v>843</v>
      </c>
    </row>
    <row r="34" spans="1:1" x14ac:dyDescent="0.15">
      <c r="A34" t="s">
        <v>844</v>
      </c>
    </row>
    <row r="35" spans="1:1" x14ac:dyDescent="0.15">
      <c r="A35" t="s">
        <v>845</v>
      </c>
    </row>
    <row r="36" spans="1:1" x14ac:dyDescent="0.15">
      <c r="A36" t="s">
        <v>846</v>
      </c>
    </row>
    <row r="37" spans="1:1" x14ac:dyDescent="0.15">
      <c r="A37" t="s">
        <v>847</v>
      </c>
    </row>
    <row r="38" spans="1:1" x14ac:dyDescent="0.15">
      <c r="A38" t="s">
        <v>848</v>
      </c>
    </row>
    <row r="39" spans="1:1" x14ac:dyDescent="0.15">
      <c r="A39" t="s">
        <v>849</v>
      </c>
    </row>
    <row r="40" spans="1:1" x14ac:dyDescent="0.15">
      <c r="A40" t="s">
        <v>850</v>
      </c>
    </row>
    <row r="41" spans="1:1" x14ac:dyDescent="0.15">
      <c r="A41" t="s">
        <v>851</v>
      </c>
    </row>
    <row r="42" spans="1:1" x14ac:dyDescent="0.15">
      <c r="A42" t="s">
        <v>852</v>
      </c>
    </row>
    <row r="43" spans="1:1" x14ac:dyDescent="0.15">
      <c r="A43" t="s">
        <v>853</v>
      </c>
    </row>
    <row r="44" spans="1:1" x14ac:dyDescent="0.15">
      <c r="A44" t="s">
        <v>854</v>
      </c>
    </row>
    <row r="45" spans="1:1" x14ac:dyDescent="0.15">
      <c r="A45" t="s">
        <v>855</v>
      </c>
    </row>
    <row r="46" spans="1:1" x14ac:dyDescent="0.15">
      <c r="A46" t="s">
        <v>856</v>
      </c>
    </row>
    <row r="47" spans="1:1" x14ac:dyDescent="0.15">
      <c r="A47" t="s">
        <v>857</v>
      </c>
    </row>
    <row r="48" spans="1:1" x14ac:dyDescent="0.15">
      <c r="A48" t="s">
        <v>858</v>
      </c>
    </row>
    <row r="49" spans="1:1" x14ac:dyDescent="0.15">
      <c r="A49" t="s">
        <v>859</v>
      </c>
    </row>
    <row r="50" spans="1:1" x14ac:dyDescent="0.15">
      <c r="A50" t="s">
        <v>860</v>
      </c>
    </row>
    <row r="51" spans="1:1" x14ac:dyDescent="0.15">
      <c r="A51" t="s">
        <v>861</v>
      </c>
    </row>
    <row r="52" spans="1:1" x14ac:dyDescent="0.15">
      <c r="A52" t="s">
        <v>862</v>
      </c>
    </row>
    <row r="53" spans="1:1" x14ac:dyDescent="0.15">
      <c r="A53" t="s">
        <v>863</v>
      </c>
    </row>
    <row r="54" spans="1:1" x14ac:dyDescent="0.15">
      <c r="A54" t="s">
        <v>864</v>
      </c>
    </row>
    <row r="55" spans="1:1" x14ac:dyDescent="0.15">
      <c r="A55" t="s">
        <v>865</v>
      </c>
    </row>
    <row r="56" spans="1:1" x14ac:dyDescent="0.15">
      <c r="A56" t="s">
        <v>866</v>
      </c>
    </row>
    <row r="57" spans="1:1" x14ac:dyDescent="0.15">
      <c r="A57" t="s">
        <v>867</v>
      </c>
    </row>
    <row r="58" spans="1:1" x14ac:dyDescent="0.15">
      <c r="A58" t="s">
        <v>868</v>
      </c>
    </row>
    <row r="59" spans="1:1" x14ac:dyDescent="0.15">
      <c r="A59" t="s">
        <v>869</v>
      </c>
    </row>
    <row r="60" spans="1:1" x14ac:dyDescent="0.15">
      <c r="A60" t="s">
        <v>870</v>
      </c>
    </row>
    <row r="61" spans="1:1" x14ac:dyDescent="0.15">
      <c r="A61" t="s">
        <v>871</v>
      </c>
    </row>
    <row r="62" spans="1:1" x14ac:dyDescent="0.15">
      <c r="A62" t="s">
        <v>872</v>
      </c>
    </row>
    <row r="63" spans="1:1" x14ac:dyDescent="0.15">
      <c r="A63" t="s">
        <v>873</v>
      </c>
    </row>
    <row r="64" spans="1:1" x14ac:dyDescent="0.15">
      <c r="A64" t="s">
        <v>874</v>
      </c>
    </row>
    <row r="65" spans="1:1" x14ac:dyDescent="0.15">
      <c r="A65" t="s">
        <v>875</v>
      </c>
    </row>
    <row r="66" spans="1:1" x14ac:dyDescent="0.15">
      <c r="A66" t="s">
        <v>876</v>
      </c>
    </row>
    <row r="67" spans="1:1" x14ac:dyDescent="0.15">
      <c r="A67" t="s">
        <v>877</v>
      </c>
    </row>
    <row r="68" spans="1:1" x14ac:dyDescent="0.15">
      <c r="A68" t="s">
        <v>878</v>
      </c>
    </row>
    <row r="69" spans="1:1" x14ac:dyDescent="0.15">
      <c r="A69" t="s">
        <v>879</v>
      </c>
    </row>
    <row r="70" spans="1:1" x14ac:dyDescent="0.15">
      <c r="A70" t="s">
        <v>880</v>
      </c>
    </row>
    <row r="71" spans="1:1" x14ac:dyDescent="0.15">
      <c r="A71" t="s">
        <v>881</v>
      </c>
    </row>
    <row r="72" spans="1:1" x14ac:dyDescent="0.15">
      <c r="A72" t="s">
        <v>882</v>
      </c>
    </row>
    <row r="73" spans="1:1" x14ac:dyDescent="0.15">
      <c r="A73" t="s">
        <v>883</v>
      </c>
    </row>
    <row r="74" spans="1:1" x14ac:dyDescent="0.15">
      <c r="A74" t="s">
        <v>884</v>
      </c>
    </row>
    <row r="75" spans="1:1" x14ac:dyDescent="0.15">
      <c r="A75" t="s">
        <v>885</v>
      </c>
    </row>
    <row r="76" spans="1:1" x14ac:dyDescent="0.15">
      <c r="A76" t="s">
        <v>886</v>
      </c>
    </row>
    <row r="77" spans="1:1" x14ac:dyDescent="0.15">
      <c r="A77" t="s">
        <v>887</v>
      </c>
    </row>
    <row r="78" spans="1:1" x14ac:dyDescent="0.15">
      <c r="A78" t="s">
        <v>888</v>
      </c>
    </row>
    <row r="79" spans="1:1" x14ac:dyDescent="0.15">
      <c r="A79" t="s">
        <v>889</v>
      </c>
    </row>
    <row r="80" spans="1:1" x14ac:dyDescent="0.15">
      <c r="A80" t="s">
        <v>890</v>
      </c>
    </row>
    <row r="81" spans="1:1" x14ac:dyDescent="0.15">
      <c r="A81" t="s">
        <v>892</v>
      </c>
    </row>
    <row r="82" spans="1:1" x14ac:dyDescent="0.15">
      <c r="A82" t="s">
        <v>893</v>
      </c>
    </row>
    <row r="83" spans="1:1" x14ac:dyDescent="0.15">
      <c r="A83" t="s">
        <v>894</v>
      </c>
    </row>
    <row r="84" spans="1:1" x14ac:dyDescent="0.15">
      <c r="A84" t="s">
        <v>895</v>
      </c>
    </row>
    <row r="85" spans="1:1" x14ac:dyDescent="0.15">
      <c r="A85" t="s">
        <v>896</v>
      </c>
    </row>
    <row r="86" spans="1:1" x14ac:dyDescent="0.15">
      <c r="A86" t="s">
        <v>898</v>
      </c>
    </row>
    <row r="87" spans="1:1" x14ac:dyDescent="0.15">
      <c r="A87" t="s">
        <v>900</v>
      </c>
    </row>
    <row r="88" spans="1:1" x14ac:dyDescent="0.15">
      <c r="A88" t="s">
        <v>901</v>
      </c>
    </row>
    <row r="89" spans="1:1" x14ac:dyDescent="0.15">
      <c r="A89" t="s">
        <v>903</v>
      </c>
    </row>
    <row r="90" spans="1:1" x14ac:dyDescent="0.15">
      <c r="A90" t="s">
        <v>906</v>
      </c>
    </row>
    <row r="91" spans="1:1" x14ac:dyDescent="0.15">
      <c r="A91" t="s">
        <v>907</v>
      </c>
    </row>
    <row r="92" spans="1:1" x14ac:dyDescent="0.15">
      <c r="A92" t="s">
        <v>908</v>
      </c>
    </row>
    <row r="93" spans="1:1" x14ac:dyDescent="0.15">
      <c r="A93" t="s">
        <v>910</v>
      </c>
    </row>
    <row r="94" spans="1:1" x14ac:dyDescent="0.15">
      <c r="A94" t="s">
        <v>911</v>
      </c>
    </row>
    <row r="95" spans="1:1" x14ac:dyDescent="0.15">
      <c r="A95" t="s">
        <v>912</v>
      </c>
    </row>
    <row r="96" spans="1:1" x14ac:dyDescent="0.15">
      <c r="A96" t="s">
        <v>913</v>
      </c>
    </row>
    <row r="97" spans="1:1" x14ac:dyDescent="0.15">
      <c r="A97" t="s">
        <v>914</v>
      </c>
    </row>
    <row r="98" spans="1:1" x14ac:dyDescent="0.15">
      <c r="A98" t="s">
        <v>915</v>
      </c>
    </row>
    <row r="99" spans="1:1" x14ac:dyDescent="0.15">
      <c r="A99" t="s">
        <v>917</v>
      </c>
    </row>
    <row r="100" spans="1:1" x14ac:dyDescent="0.15">
      <c r="A100" t="s">
        <v>918</v>
      </c>
    </row>
    <row r="101" spans="1:1" x14ac:dyDescent="0.15">
      <c r="A101" t="s">
        <v>919</v>
      </c>
    </row>
    <row r="102" spans="1:1" x14ac:dyDescent="0.15">
      <c r="A102" t="s">
        <v>920</v>
      </c>
    </row>
    <row r="103" spans="1:1" x14ac:dyDescent="0.15">
      <c r="A103" t="s">
        <v>921</v>
      </c>
    </row>
    <row r="104" spans="1:1" x14ac:dyDescent="0.15">
      <c r="A104" t="s">
        <v>923</v>
      </c>
    </row>
    <row r="105" spans="1:1" x14ac:dyDescent="0.15">
      <c r="A105" t="s">
        <v>925</v>
      </c>
    </row>
    <row r="106" spans="1:1" x14ac:dyDescent="0.15">
      <c r="A106" t="s">
        <v>926</v>
      </c>
    </row>
    <row r="107" spans="1:1" x14ac:dyDescent="0.15">
      <c r="A107" t="s">
        <v>927</v>
      </c>
    </row>
    <row r="108" spans="1:1" x14ac:dyDescent="0.15">
      <c r="A108" t="s">
        <v>928</v>
      </c>
    </row>
    <row r="109" spans="1:1" x14ac:dyDescent="0.15">
      <c r="A109" t="s">
        <v>1021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19"/>
  <dimension ref="A4:H109"/>
  <sheetViews>
    <sheetView workbookViewId="0">
      <selection activeCell="A5" sqref="A5"/>
    </sheetView>
  </sheetViews>
  <sheetFormatPr baseColWidth="10" defaultColWidth="8.83203125" defaultRowHeight="13" x14ac:dyDescent="0.15"/>
  <sheetData>
    <row r="4" spans="1:8" ht="14" thickBot="1" x14ac:dyDescent="0.2"/>
    <row r="5" spans="1:8" ht="21" thickBot="1" x14ac:dyDescent="0.25">
      <c r="A5" s="2" t="s">
        <v>89</v>
      </c>
      <c r="C5" s="19"/>
      <c r="D5" s="20"/>
    </row>
    <row r="6" spans="1:8" x14ac:dyDescent="0.15">
      <c r="A6" s="3" t="s">
        <v>96</v>
      </c>
      <c r="B6" s="4"/>
      <c r="C6" s="4" t="s">
        <v>90</v>
      </c>
      <c r="D6" s="4" t="s">
        <v>91</v>
      </c>
      <c r="E6" s="4" t="s">
        <v>92</v>
      </c>
      <c r="F6" s="4" t="s">
        <v>93</v>
      </c>
      <c r="G6" s="4" t="s">
        <v>94</v>
      </c>
      <c r="H6" s="4" t="s">
        <v>95</v>
      </c>
    </row>
    <row r="7" spans="1:8" ht="14" thickBot="1" x14ac:dyDescent="0.2">
      <c r="A7" s="6"/>
      <c r="B7" s="6"/>
      <c r="C7" s="7" t="s">
        <v>137</v>
      </c>
      <c r="D7" s="6"/>
      <c r="E7" s="6"/>
      <c r="F7" s="6"/>
      <c r="G7" s="6"/>
      <c r="H7" s="6"/>
    </row>
    <row r="8" spans="1:8" x14ac:dyDescent="0.15">
      <c r="A8" t="s">
        <v>805</v>
      </c>
    </row>
    <row r="9" spans="1:8" x14ac:dyDescent="0.15">
      <c r="A9" t="s">
        <v>816</v>
      </c>
    </row>
    <row r="10" spans="1:8" x14ac:dyDescent="0.15">
      <c r="A10" t="s">
        <v>817</v>
      </c>
    </row>
    <row r="11" spans="1:8" x14ac:dyDescent="0.15">
      <c r="A11" t="s">
        <v>820</v>
      </c>
    </row>
    <row r="12" spans="1:8" x14ac:dyDescent="0.15">
      <c r="A12" t="s">
        <v>821</v>
      </c>
    </row>
    <row r="13" spans="1:8" x14ac:dyDescent="0.15">
      <c r="A13" t="s">
        <v>823</v>
      </c>
    </row>
    <row r="14" spans="1:8" x14ac:dyDescent="0.15">
      <c r="A14" t="s">
        <v>824</v>
      </c>
    </row>
    <row r="15" spans="1:8" x14ac:dyDescent="0.15">
      <c r="A15" t="s">
        <v>825</v>
      </c>
    </row>
    <row r="16" spans="1:8" x14ac:dyDescent="0.15">
      <c r="A16" t="s">
        <v>826</v>
      </c>
    </row>
    <row r="17" spans="1:1" x14ac:dyDescent="0.15">
      <c r="A17" t="s">
        <v>827</v>
      </c>
    </row>
    <row r="18" spans="1:1" x14ac:dyDescent="0.15">
      <c r="A18" t="s">
        <v>828</v>
      </c>
    </row>
    <row r="19" spans="1:1" x14ac:dyDescent="0.15">
      <c r="A19" t="s">
        <v>829</v>
      </c>
    </row>
    <row r="20" spans="1:1" x14ac:dyDescent="0.15">
      <c r="A20" t="s">
        <v>830</v>
      </c>
    </row>
    <row r="21" spans="1:1" x14ac:dyDescent="0.15">
      <c r="A21" t="s">
        <v>831</v>
      </c>
    </row>
    <row r="22" spans="1:1" x14ac:dyDescent="0.15">
      <c r="A22" t="s">
        <v>832</v>
      </c>
    </row>
    <row r="23" spans="1:1" x14ac:dyDescent="0.15">
      <c r="A23" t="s">
        <v>833</v>
      </c>
    </row>
    <row r="24" spans="1:1" x14ac:dyDescent="0.15">
      <c r="A24" t="s">
        <v>834</v>
      </c>
    </row>
    <row r="25" spans="1:1" x14ac:dyDescent="0.15">
      <c r="A25" t="s">
        <v>835</v>
      </c>
    </row>
    <row r="26" spans="1:1" x14ac:dyDescent="0.15">
      <c r="A26" t="s">
        <v>836</v>
      </c>
    </row>
    <row r="27" spans="1:1" x14ac:dyDescent="0.15">
      <c r="A27" t="s">
        <v>837</v>
      </c>
    </row>
    <row r="28" spans="1:1" x14ac:dyDescent="0.15">
      <c r="A28" t="s">
        <v>838</v>
      </c>
    </row>
    <row r="29" spans="1:1" x14ac:dyDescent="0.15">
      <c r="A29" t="s">
        <v>839</v>
      </c>
    </row>
    <row r="30" spans="1:1" x14ac:dyDescent="0.15">
      <c r="A30" t="s">
        <v>840</v>
      </c>
    </row>
    <row r="31" spans="1:1" x14ac:dyDescent="0.15">
      <c r="A31" t="s">
        <v>841</v>
      </c>
    </row>
    <row r="32" spans="1:1" x14ac:dyDescent="0.15">
      <c r="A32" t="s">
        <v>842</v>
      </c>
    </row>
    <row r="33" spans="1:1" x14ac:dyDescent="0.15">
      <c r="A33" t="s">
        <v>843</v>
      </c>
    </row>
    <row r="34" spans="1:1" x14ac:dyDescent="0.15">
      <c r="A34" t="s">
        <v>844</v>
      </c>
    </row>
    <row r="35" spans="1:1" x14ac:dyDescent="0.15">
      <c r="A35" t="s">
        <v>845</v>
      </c>
    </row>
    <row r="36" spans="1:1" x14ac:dyDescent="0.15">
      <c r="A36" t="s">
        <v>846</v>
      </c>
    </row>
    <row r="37" spans="1:1" x14ac:dyDescent="0.15">
      <c r="A37" t="s">
        <v>847</v>
      </c>
    </row>
    <row r="38" spans="1:1" x14ac:dyDescent="0.15">
      <c r="A38" t="s">
        <v>848</v>
      </c>
    </row>
    <row r="39" spans="1:1" x14ac:dyDescent="0.15">
      <c r="A39" t="s">
        <v>849</v>
      </c>
    </row>
    <row r="40" spans="1:1" x14ac:dyDescent="0.15">
      <c r="A40" t="s">
        <v>850</v>
      </c>
    </row>
    <row r="41" spans="1:1" x14ac:dyDescent="0.15">
      <c r="A41" t="s">
        <v>851</v>
      </c>
    </row>
    <row r="42" spans="1:1" x14ac:dyDescent="0.15">
      <c r="A42" t="s">
        <v>852</v>
      </c>
    </row>
    <row r="43" spans="1:1" x14ac:dyDescent="0.15">
      <c r="A43" t="s">
        <v>853</v>
      </c>
    </row>
    <row r="44" spans="1:1" x14ac:dyDescent="0.15">
      <c r="A44" t="s">
        <v>854</v>
      </c>
    </row>
    <row r="45" spans="1:1" x14ac:dyDescent="0.15">
      <c r="A45" t="s">
        <v>855</v>
      </c>
    </row>
    <row r="46" spans="1:1" x14ac:dyDescent="0.15">
      <c r="A46" t="s">
        <v>856</v>
      </c>
    </row>
    <row r="47" spans="1:1" x14ac:dyDescent="0.15">
      <c r="A47" t="s">
        <v>857</v>
      </c>
    </row>
    <row r="48" spans="1:1" x14ac:dyDescent="0.15">
      <c r="A48" t="s">
        <v>858</v>
      </c>
    </row>
    <row r="49" spans="1:1" x14ac:dyDescent="0.15">
      <c r="A49" t="s">
        <v>859</v>
      </c>
    </row>
    <row r="50" spans="1:1" x14ac:dyDescent="0.15">
      <c r="A50" t="s">
        <v>860</v>
      </c>
    </row>
    <row r="51" spans="1:1" x14ac:dyDescent="0.15">
      <c r="A51" t="s">
        <v>861</v>
      </c>
    </row>
    <row r="52" spans="1:1" x14ac:dyDescent="0.15">
      <c r="A52" t="s">
        <v>862</v>
      </c>
    </row>
    <row r="53" spans="1:1" x14ac:dyDescent="0.15">
      <c r="A53" t="s">
        <v>863</v>
      </c>
    </row>
    <row r="54" spans="1:1" x14ac:dyDescent="0.15">
      <c r="A54" t="s">
        <v>864</v>
      </c>
    </row>
    <row r="55" spans="1:1" x14ac:dyDescent="0.15">
      <c r="A55" t="s">
        <v>865</v>
      </c>
    </row>
    <row r="56" spans="1:1" x14ac:dyDescent="0.15">
      <c r="A56" t="s">
        <v>866</v>
      </c>
    </row>
    <row r="57" spans="1:1" x14ac:dyDescent="0.15">
      <c r="A57" t="s">
        <v>867</v>
      </c>
    </row>
    <row r="58" spans="1:1" x14ac:dyDescent="0.15">
      <c r="A58" t="s">
        <v>868</v>
      </c>
    </row>
    <row r="59" spans="1:1" x14ac:dyDescent="0.15">
      <c r="A59" t="s">
        <v>869</v>
      </c>
    </row>
    <row r="60" spans="1:1" x14ac:dyDescent="0.15">
      <c r="A60" t="s">
        <v>870</v>
      </c>
    </row>
    <row r="61" spans="1:1" x14ac:dyDescent="0.15">
      <c r="A61" t="s">
        <v>871</v>
      </c>
    </row>
    <row r="62" spans="1:1" x14ac:dyDescent="0.15">
      <c r="A62" t="s">
        <v>872</v>
      </c>
    </row>
    <row r="63" spans="1:1" x14ac:dyDescent="0.15">
      <c r="A63" t="s">
        <v>873</v>
      </c>
    </row>
    <row r="64" spans="1:1" x14ac:dyDescent="0.15">
      <c r="A64" t="s">
        <v>874</v>
      </c>
    </row>
    <row r="65" spans="1:1" x14ac:dyDescent="0.15">
      <c r="A65" t="s">
        <v>875</v>
      </c>
    </row>
    <row r="66" spans="1:1" x14ac:dyDescent="0.15">
      <c r="A66" t="s">
        <v>876</v>
      </c>
    </row>
    <row r="67" spans="1:1" x14ac:dyDescent="0.15">
      <c r="A67" t="s">
        <v>877</v>
      </c>
    </row>
    <row r="68" spans="1:1" x14ac:dyDescent="0.15">
      <c r="A68" t="s">
        <v>878</v>
      </c>
    </row>
    <row r="69" spans="1:1" x14ac:dyDescent="0.15">
      <c r="A69" t="s">
        <v>879</v>
      </c>
    </row>
    <row r="70" spans="1:1" x14ac:dyDescent="0.15">
      <c r="A70" t="s">
        <v>880</v>
      </c>
    </row>
    <row r="71" spans="1:1" x14ac:dyDescent="0.15">
      <c r="A71" t="s">
        <v>881</v>
      </c>
    </row>
    <row r="72" spans="1:1" x14ac:dyDescent="0.15">
      <c r="A72" t="s">
        <v>882</v>
      </c>
    </row>
    <row r="73" spans="1:1" x14ac:dyDescent="0.15">
      <c r="A73" t="s">
        <v>883</v>
      </c>
    </row>
    <row r="74" spans="1:1" x14ac:dyDescent="0.15">
      <c r="A74" t="s">
        <v>884</v>
      </c>
    </row>
    <row r="75" spans="1:1" x14ac:dyDescent="0.15">
      <c r="A75" t="s">
        <v>885</v>
      </c>
    </row>
    <row r="76" spans="1:1" x14ac:dyDescent="0.15">
      <c r="A76" t="s">
        <v>886</v>
      </c>
    </row>
    <row r="77" spans="1:1" x14ac:dyDescent="0.15">
      <c r="A77" t="s">
        <v>887</v>
      </c>
    </row>
    <row r="78" spans="1:1" x14ac:dyDescent="0.15">
      <c r="A78" t="s">
        <v>888</v>
      </c>
    </row>
    <row r="79" spans="1:1" x14ac:dyDescent="0.15">
      <c r="A79" t="s">
        <v>889</v>
      </c>
    </row>
    <row r="80" spans="1:1" x14ac:dyDescent="0.15">
      <c r="A80" t="s">
        <v>890</v>
      </c>
    </row>
    <row r="81" spans="1:1" x14ac:dyDescent="0.15">
      <c r="A81" t="s">
        <v>892</v>
      </c>
    </row>
    <row r="82" spans="1:1" x14ac:dyDescent="0.15">
      <c r="A82" t="s">
        <v>893</v>
      </c>
    </row>
    <row r="83" spans="1:1" x14ac:dyDescent="0.15">
      <c r="A83" t="s">
        <v>894</v>
      </c>
    </row>
    <row r="84" spans="1:1" x14ac:dyDescent="0.15">
      <c r="A84" t="s">
        <v>895</v>
      </c>
    </row>
    <row r="85" spans="1:1" x14ac:dyDescent="0.15">
      <c r="A85" t="s">
        <v>896</v>
      </c>
    </row>
    <row r="86" spans="1:1" x14ac:dyDescent="0.15">
      <c r="A86" t="s">
        <v>898</v>
      </c>
    </row>
    <row r="87" spans="1:1" x14ac:dyDescent="0.15">
      <c r="A87" t="s">
        <v>900</v>
      </c>
    </row>
    <row r="88" spans="1:1" x14ac:dyDescent="0.15">
      <c r="A88" t="s">
        <v>901</v>
      </c>
    </row>
    <row r="89" spans="1:1" x14ac:dyDescent="0.15">
      <c r="A89" t="s">
        <v>903</v>
      </c>
    </row>
    <row r="90" spans="1:1" x14ac:dyDescent="0.15">
      <c r="A90" t="s">
        <v>906</v>
      </c>
    </row>
    <row r="91" spans="1:1" x14ac:dyDescent="0.15">
      <c r="A91" t="s">
        <v>907</v>
      </c>
    </row>
    <row r="92" spans="1:1" x14ac:dyDescent="0.15">
      <c r="A92" t="s">
        <v>908</v>
      </c>
    </row>
    <row r="93" spans="1:1" x14ac:dyDescent="0.15">
      <c r="A93" t="s">
        <v>910</v>
      </c>
    </row>
    <row r="94" spans="1:1" x14ac:dyDescent="0.15">
      <c r="A94" t="s">
        <v>911</v>
      </c>
    </row>
    <row r="95" spans="1:1" x14ac:dyDescent="0.15">
      <c r="A95" t="s">
        <v>912</v>
      </c>
    </row>
    <row r="96" spans="1:1" x14ac:dyDescent="0.15">
      <c r="A96" t="s">
        <v>913</v>
      </c>
    </row>
    <row r="97" spans="1:1" x14ac:dyDescent="0.15">
      <c r="A97" t="s">
        <v>914</v>
      </c>
    </row>
    <row r="98" spans="1:1" x14ac:dyDescent="0.15">
      <c r="A98" t="s">
        <v>915</v>
      </c>
    </row>
    <row r="99" spans="1:1" x14ac:dyDescent="0.15">
      <c r="A99" t="s">
        <v>917</v>
      </c>
    </row>
    <row r="100" spans="1:1" x14ac:dyDescent="0.15">
      <c r="A100" t="s">
        <v>918</v>
      </c>
    </row>
    <row r="101" spans="1:1" x14ac:dyDescent="0.15">
      <c r="A101" t="s">
        <v>919</v>
      </c>
    </row>
    <row r="102" spans="1:1" x14ac:dyDescent="0.15">
      <c r="A102" t="s">
        <v>920</v>
      </c>
    </row>
    <row r="103" spans="1:1" x14ac:dyDescent="0.15">
      <c r="A103" t="s">
        <v>921</v>
      </c>
    </row>
    <row r="104" spans="1:1" x14ac:dyDescent="0.15">
      <c r="A104" t="s">
        <v>923</v>
      </c>
    </row>
    <row r="105" spans="1:1" x14ac:dyDescent="0.15">
      <c r="A105" t="s">
        <v>925</v>
      </c>
    </row>
    <row r="106" spans="1:1" x14ac:dyDescent="0.15">
      <c r="A106" t="s">
        <v>926</v>
      </c>
    </row>
    <row r="107" spans="1:1" x14ac:dyDescent="0.15">
      <c r="A107" t="s">
        <v>927</v>
      </c>
    </row>
    <row r="108" spans="1:1" x14ac:dyDescent="0.15">
      <c r="A108" t="s">
        <v>928</v>
      </c>
    </row>
    <row r="109" spans="1:1" x14ac:dyDescent="0.15">
      <c r="A109" t="s">
        <v>1021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15"/>
  <dimension ref="A4:H109"/>
  <sheetViews>
    <sheetView workbookViewId="0">
      <selection activeCell="F30" sqref="F30"/>
    </sheetView>
  </sheetViews>
  <sheetFormatPr baseColWidth="10" defaultColWidth="8.83203125" defaultRowHeight="13" x14ac:dyDescent="0.15"/>
  <sheetData>
    <row r="4" spans="1:8" ht="14" thickBot="1" x14ac:dyDescent="0.2"/>
    <row r="5" spans="1:8" ht="21" thickBot="1" x14ac:dyDescent="0.25">
      <c r="A5" s="2" t="s">
        <v>89</v>
      </c>
      <c r="C5" s="19"/>
      <c r="D5" s="20"/>
    </row>
    <row r="6" spans="1:8" x14ac:dyDescent="0.15">
      <c r="A6" s="3" t="s">
        <v>96</v>
      </c>
      <c r="B6" s="4"/>
      <c r="C6" s="4" t="s">
        <v>90</v>
      </c>
      <c r="D6" s="4" t="s">
        <v>91</v>
      </c>
      <c r="E6" s="4" t="s">
        <v>92</v>
      </c>
      <c r="F6" s="4" t="s">
        <v>93</v>
      </c>
      <c r="G6" s="4" t="s">
        <v>94</v>
      </c>
      <c r="H6" s="4" t="s">
        <v>95</v>
      </c>
    </row>
    <row r="7" spans="1:8" ht="14" thickBot="1" x14ac:dyDescent="0.2">
      <c r="A7" s="6"/>
      <c r="B7" s="6"/>
      <c r="C7" s="7" t="s">
        <v>137</v>
      </c>
      <c r="D7" s="6"/>
      <c r="E7" s="6"/>
      <c r="F7" s="6"/>
      <c r="G7" s="6"/>
      <c r="H7" s="6"/>
    </row>
    <row r="8" spans="1:8" x14ac:dyDescent="0.15">
      <c r="A8" t="s">
        <v>805</v>
      </c>
    </row>
    <row r="9" spans="1:8" x14ac:dyDescent="0.15">
      <c r="A9" t="s">
        <v>816</v>
      </c>
    </row>
    <row r="10" spans="1:8" x14ac:dyDescent="0.15">
      <c r="A10" t="s">
        <v>817</v>
      </c>
    </row>
    <row r="11" spans="1:8" x14ac:dyDescent="0.15">
      <c r="A11" t="s">
        <v>820</v>
      </c>
    </row>
    <row r="12" spans="1:8" x14ac:dyDescent="0.15">
      <c r="A12" t="s">
        <v>821</v>
      </c>
    </row>
    <row r="13" spans="1:8" x14ac:dyDescent="0.15">
      <c r="A13" t="s">
        <v>823</v>
      </c>
    </row>
    <row r="14" spans="1:8" x14ac:dyDescent="0.15">
      <c r="A14" t="s">
        <v>824</v>
      </c>
    </row>
    <row r="15" spans="1:8" x14ac:dyDescent="0.15">
      <c r="A15" t="s">
        <v>825</v>
      </c>
    </row>
    <row r="16" spans="1:8" x14ac:dyDescent="0.15">
      <c r="A16" t="s">
        <v>826</v>
      </c>
    </row>
    <row r="17" spans="1:1" x14ac:dyDescent="0.15">
      <c r="A17" t="s">
        <v>827</v>
      </c>
    </row>
    <row r="18" spans="1:1" x14ac:dyDescent="0.15">
      <c r="A18" t="s">
        <v>828</v>
      </c>
    </row>
    <row r="19" spans="1:1" x14ac:dyDescent="0.15">
      <c r="A19" t="s">
        <v>829</v>
      </c>
    </row>
    <row r="20" spans="1:1" x14ac:dyDescent="0.15">
      <c r="A20" t="s">
        <v>830</v>
      </c>
    </row>
    <row r="21" spans="1:1" x14ac:dyDescent="0.15">
      <c r="A21" t="s">
        <v>831</v>
      </c>
    </row>
    <row r="22" spans="1:1" x14ac:dyDescent="0.15">
      <c r="A22" t="s">
        <v>832</v>
      </c>
    </row>
    <row r="23" spans="1:1" x14ac:dyDescent="0.15">
      <c r="A23" t="s">
        <v>833</v>
      </c>
    </row>
    <row r="24" spans="1:1" x14ac:dyDescent="0.15">
      <c r="A24" t="s">
        <v>834</v>
      </c>
    </row>
    <row r="25" spans="1:1" x14ac:dyDescent="0.15">
      <c r="A25" t="s">
        <v>835</v>
      </c>
    </row>
    <row r="26" spans="1:1" x14ac:dyDescent="0.15">
      <c r="A26" t="s">
        <v>836</v>
      </c>
    </row>
    <row r="27" spans="1:1" x14ac:dyDescent="0.15">
      <c r="A27" t="s">
        <v>837</v>
      </c>
    </row>
    <row r="28" spans="1:1" x14ac:dyDescent="0.15">
      <c r="A28" t="s">
        <v>838</v>
      </c>
    </row>
    <row r="29" spans="1:1" x14ac:dyDescent="0.15">
      <c r="A29" t="s">
        <v>839</v>
      </c>
    </row>
    <row r="30" spans="1:1" x14ac:dyDescent="0.15">
      <c r="A30" t="s">
        <v>840</v>
      </c>
    </row>
    <row r="31" spans="1:1" x14ac:dyDescent="0.15">
      <c r="A31" t="s">
        <v>841</v>
      </c>
    </row>
    <row r="32" spans="1:1" x14ac:dyDescent="0.15">
      <c r="A32" t="s">
        <v>842</v>
      </c>
    </row>
    <row r="33" spans="1:1" x14ac:dyDescent="0.15">
      <c r="A33" t="s">
        <v>843</v>
      </c>
    </row>
    <row r="34" spans="1:1" x14ac:dyDescent="0.15">
      <c r="A34" t="s">
        <v>844</v>
      </c>
    </row>
    <row r="35" spans="1:1" x14ac:dyDescent="0.15">
      <c r="A35" t="s">
        <v>845</v>
      </c>
    </row>
    <row r="36" spans="1:1" x14ac:dyDescent="0.15">
      <c r="A36" t="s">
        <v>846</v>
      </c>
    </row>
    <row r="37" spans="1:1" x14ac:dyDescent="0.15">
      <c r="A37" t="s">
        <v>847</v>
      </c>
    </row>
    <row r="38" spans="1:1" x14ac:dyDescent="0.15">
      <c r="A38" t="s">
        <v>848</v>
      </c>
    </row>
    <row r="39" spans="1:1" x14ac:dyDescent="0.15">
      <c r="A39" t="s">
        <v>849</v>
      </c>
    </row>
    <row r="40" spans="1:1" x14ac:dyDescent="0.15">
      <c r="A40" t="s">
        <v>850</v>
      </c>
    </row>
    <row r="41" spans="1:1" x14ac:dyDescent="0.15">
      <c r="A41" t="s">
        <v>851</v>
      </c>
    </row>
    <row r="42" spans="1:1" x14ac:dyDescent="0.15">
      <c r="A42" t="s">
        <v>852</v>
      </c>
    </row>
    <row r="43" spans="1:1" x14ac:dyDescent="0.15">
      <c r="A43" t="s">
        <v>853</v>
      </c>
    </row>
    <row r="44" spans="1:1" x14ac:dyDescent="0.15">
      <c r="A44" t="s">
        <v>854</v>
      </c>
    </row>
    <row r="45" spans="1:1" x14ac:dyDescent="0.15">
      <c r="A45" t="s">
        <v>855</v>
      </c>
    </row>
    <row r="46" spans="1:1" x14ac:dyDescent="0.15">
      <c r="A46" t="s">
        <v>856</v>
      </c>
    </row>
    <row r="47" spans="1:1" x14ac:dyDescent="0.15">
      <c r="A47" t="s">
        <v>857</v>
      </c>
    </row>
    <row r="48" spans="1:1" x14ac:dyDescent="0.15">
      <c r="A48" t="s">
        <v>858</v>
      </c>
    </row>
    <row r="49" spans="1:1" x14ac:dyDescent="0.15">
      <c r="A49" t="s">
        <v>859</v>
      </c>
    </row>
    <row r="50" spans="1:1" x14ac:dyDescent="0.15">
      <c r="A50" t="s">
        <v>860</v>
      </c>
    </row>
    <row r="51" spans="1:1" x14ac:dyDescent="0.15">
      <c r="A51" t="s">
        <v>861</v>
      </c>
    </row>
    <row r="52" spans="1:1" x14ac:dyDescent="0.15">
      <c r="A52" t="s">
        <v>862</v>
      </c>
    </row>
    <row r="53" spans="1:1" x14ac:dyDescent="0.15">
      <c r="A53" t="s">
        <v>863</v>
      </c>
    </row>
    <row r="54" spans="1:1" x14ac:dyDescent="0.15">
      <c r="A54" t="s">
        <v>864</v>
      </c>
    </row>
    <row r="55" spans="1:1" x14ac:dyDescent="0.15">
      <c r="A55" t="s">
        <v>865</v>
      </c>
    </row>
    <row r="56" spans="1:1" x14ac:dyDescent="0.15">
      <c r="A56" t="s">
        <v>866</v>
      </c>
    </row>
    <row r="57" spans="1:1" x14ac:dyDescent="0.15">
      <c r="A57" t="s">
        <v>867</v>
      </c>
    </row>
    <row r="58" spans="1:1" x14ac:dyDescent="0.15">
      <c r="A58" t="s">
        <v>868</v>
      </c>
    </row>
    <row r="59" spans="1:1" x14ac:dyDescent="0.15">
      <c r="A59" t="s">
        <v>869</v>
      </c>
    </row>
    <row r="60" spans="1:1" x14ac:dyDescent="0.15">
      <c r="A60" t="s">
        <v>870</v>
      </c>
    </row>
    <row r="61" spans="1:1" x14ac:dyDescent="0.15">
      <c r="A61" t="s">
        <v>871</v>
      </c>
    </row>
    <row r="62" spans="1:1" x14ac:dyDescent="0.15">
      <c r="A62" t="s">
        <v>872</v>
      </c>
    </row>
    <row r="63" spans="1:1" x14ac:dyDescent="0.15">
      <c r="A63" t="s">
        <v>873</v>
      </c>
    </row>
    <row r="64" spans="1:1" x14ac:dyDescent="0.15">
      <c r="A64" t="s">
        <v>874</v>
      </c>
    </row>
    <row r="65" spans="1:1" x14ac:dyDescent="0.15">
      <c r="A65" t="s">
        <v>875</v>
      </c>
    </row>
    <row r="66" spans="1:1" x14ac:dyDescent="0.15">
      <c r="A66" t="s">
        <v>876</v>
      </c>
    </row>
    <row r="67" spans="1:1" x14ac:dyDescent="0.15">
      <c r="A67" t="s">
        <v>877</v>
      </c>
    </row>
    <row r="68" spans="1:1" x14ac:dyDescent="0.15">
      <c r="A68" t="s">
        <v>878</v>
      </c>
    </row>
    <row r="69" spans="1:1" x14ac:dyDescent="0.15">
      <c r="A69" t="s">
        <v>879</v>
      </c>
    </row>
    <row r="70" spans="1:1" x14ac:dyDescent="0.15">
      <c r="A70" t="s">
        <v>880</v>
      </c>
    </row>
    <row r="71" spans="1:1" x14ac:dyDescent="0.15">
      <c r="A71" t="s">
        <v>881</v>
      </c>
    </row>
    <row r="72" spans="1:1" x14ac:dyDescent="0.15">
      <c r="A72" t="s">
        <v>882</v>
      </c>
    </row>
    <row r="73" spans="1:1" x14ac:dyDescent="0.15">
      <c r="A73" t="s">
        <v>883</v>
      </c>
    </row>
    <row r="74" spans="1:1" x14ac:dyDescent="0.15">
      <c r="A74" t="s">
        <v>884</v>
      </c>
    </row>
    <row r="75" spans="1:1" x14ac:dyDescent="0.15">
      <c r="A75" t="s">
        <v>885</v>
      </c>
    </row>
    <row r="76" spans="1:1" x14ac:dyDescent="0.15">
      <c r="A76" t="s">
        <v>886</v>
      </c>
    </row>
    <row r="77" spans="1:1" x14ac:dyDescent="0.15">
      <c r="A77" t="s">
        <v>887</v>
      </c>
    </row>
    <row r="78" spans="1:1" x14ac:dyDescent="0.15">
      <c r="A78" t="s">
        <v>888</v>
      </c>
    </row>
    <row r="79" spans="1:1" x14ac:dyDescent="0.15">
      <c r="A79" t="s">
        <v>889</v>
      </c>
    </row>
    <row r="80" spans="1:1" x14ac:dyDescent="0.15">
      <c r="A80" t="s">
        <v>890</v>
      </c>
    </row>
    <row r="81" spans="1:1" x14ac:dyDescent="0.15">
      <c r="A81" t="s">
        <v>892</v>
      </c>
    </row>
    <row r="82" spans="1:1" x14ac:dyDescent="0.15">
      <c r="A82" t="s">
        <v>893</v>
      </c>
    </row>
    <row r="83" spans="1:1" x14ac:dyDescent="0.15">
      <c r="A83" t="s">
        <v>894</v>
      </c>
    </row>
    <row r="84" spans="1:1" x14ac:dyDescent="0.15">
      <c r="A84" t="s">
        <v>895</v>
      </c>
    </row>
    <row r="85" spans="1:1" x14ac:dyDescent="0.15">
      <c r="A85" t="s">
        <v>896</v>
      </c>
    </row>
    <row r="86" spans="1:1" x14ac:dyDescent="0.15">
      <c r="A86" t="s">
        <v>898</v>
      </c>
    </row>
    <row r="87" spans="1:1" x14ac:dyDescent="0.15">
      <c r="A87" t="s">
        <v>900</v>
      </c>
    </row>
    <row r="88" spans="1:1" x14ac:dyDescent="0.15">
      <c r="A88" t="s">
        <v>901</v>
      </c>
    </row>
    <row r="89" spans="1:1" x14ac:dyDescent="0.15">
      <c r="A89" t="s">
        <v>903</v>
      </c>
    </row>
    <row r="90" spans="1:1" x14ac:dyDescent="0.15">
      <c r="A90" t="s">
        <v>906</v>
      </c>
    </row>
    <row r="91" spans="1:1" x14ac:dyDescent="0.15">
      <c r="A91" t="s">
        <v>907</v>
      </c>
    </row>
    <row r="92" spans="1:1" x14ac:dyDescent="0.15">
      <c r="A92" t="s">
        <v>908</v>
      </c>
    </row>
    <row r="93" spans="1:1" x14ac:dyDescent="0.15">
      <c r="A93" t="s">
        <v>910</v>
      </c>
    </row>
    <row r="94" spans="1:1" x14ac:dyDescent="0.15">
      <c r="A94" t="s">
        <v>911</v>
      </c>
    </row>
    <row r="95" spans="1:1" x14ac:dyDescent="0.15">
      <c r="A95" t="s">
        <v>912</v>
      </c>
    </row>
    <row r="96" spans="1:1" x14ac:dyDescent="0.15">
      <c r="A96" t="s">
        <v>913</v>
      </c>
    </row>
    <row r="97" spans="1:1" x14ac:dyDescent="0.15">
      <c r="A97" t="s">
        <v>914</v>
      </c>
    </row>
    <row r="98" spans="1:1" x14ac:dyDescent="0.15">
      <c r="A98" t="s">
        <v>915</v>
      </c>
    </row>
    <row r="99" spans="1:1" x14ac:dyDescent="0.15">
      <c r="A99" t="s">
        <v>917</v>
      </c>
    </row>
    <row r="100" spans="1:1" x14ac:dyDescent="0.15">
      <c r="A100" t="s">
        <v>918</v>
      </c>
    </row>
    <row r="101" spans="1:1" x14ac:dyDescent="0.15">
      <c r="A101" t="s">
        <v>919</v>
      </c>
    </row>
    <row r="102" spans="1:1" x14ac:dyDescent="0.15">
      <c r="A102" t="s">
        <v>920</v>
      </c>
    </row>
    <row r="103" spans="1:1" x14ac:dyDescent="0.15">
      <c r="A103" t="s">
        <v>921</v>
      </c>
    </row>
    <row r="104" spans="1:1" x14ac:dyDescent="0.15">
      <c r="A104" t="s">
        <v>923</v>
      </c>
    </row>
    <row r="105" spans="1:1" x14ac:dyDescent="0.15">
      <c r="A105" t="s">
        <v>925</v>
      </c>
    </row>
    <row r="106" spans="1:1" x14ac:dyDescent="0.15">
      <c r="A106" t="s">
        <v>926</v>
      </c>
    </row>
    <row r="107" spans="1:1" x14ac:dyDescent="0.15">
      <c r="A107" t="s">
        <v>927</v>
      </c>
    </row>
    <row r="108" spans="1:1" x14ac:dyDescent="0.15">
      <c r="A108" t="s">
        <v>928</v>
      </c>
    </row>
    <row r="109" spans="1:1" x14ac:dyDescent="0.15">
      <c r="A109" t="s">
        <v>1021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Sheet13"/>
  <dimension ref="A4:H109"/>
  <sheetViews>
    <sheetView workbookViewId="0">
      <selection activeCell="K8" sqref="K8"/>
    </sheetView>
  </sheetViews>
  <sheetFormatPr baseColWidth="10" defaultColWidth="8.83203125" defaultRowHeight="13" x14ac:dyDescent="0.15"/>
  <sheetData>
    <row r="4" spans="1:8" ht="14" thickBot="1" x14ac:dyDescent="0.2"/>
    <row r="5" spans="1:8" ht="21" thickBot="1" x14ac:dyDescent="0.25">
      <c r="A5" s="2" t="s">
        <v>89</v>
      </c>
      <c r="C5" s="19"/>
      <c r="D5" s="20"/>
    </row>
    <row r="6" spans="1:8" x14ac:dyDescent="0.15">
      <c r="A6" s="3" t="s">
        <v>96</v>
      </c>
      <c r="B6" s="4"/>
      <c r="C6" s="4" t="s">
        <v>90</v>
      </c>
      <c r="D6" s="4" t="s">
        <v>91</v>
      </c>
      <c r="E6" s="4" t="s">
        <v>92</v>
      </c>
      <c r="F6" s="4" t="s">
        <v>93</v>
      </c>
      <c r="G6" s="4" t="s">
        <v>94</v>
      </c>
      <c r="H6" s="4" t="s">
        <v>95</v>
      </c>
    </row>
    <row r="7" spans="1:8" ht="14" thickBot="1" x14ac:dyDescent="0.2">
      <c r="A7" s="6"/>
      <c r="B7" s="6"/>
      <c r="C7" s="7" t="s">
        <v>137</v>
      </c>
      <c r="D7" s="6"/>
      <c r="E7" s="6"/>
      <c r="F7" s="6"/>
      <c r="G7" s="6"/>
      <c r="H7" s="6"/>
    </row>
    <row r="8" spans="1:8" x14ac:dyDescent="0.15">
      <c r="A8" t="s">
        <v>805</v>
      </c>
    </row>
    <row r="9" spans="1:8" x14ac:dyDescent="0.15">
      <c r="A9" t="s">
        <v>816</v>
      </c>
    </row>
    <row r="10" spans="1:8" x14ac:dyDescent="0.15">
      <c r="A10" t="s">
        <v>817</v>
      </c>
    </row>
    <row r="11" spans="1:8" x14ac:dyDescent="0.15">
      <c r="A11" t="s">
        <v>820</v>
      </c>
    </row>
    <row r="12" spans="1:8" x14ac:dyDescent="0.15">
      <c r="A12" t="s">
        <v>821</v>
      </c>
    </row>
    <row r="13" spans="1:8" x14ac:dyDescent="0.15">
      <c r="A13" t="s">
        <v>823</v>
      </c>
    </row>
    <row r="14" spans="1:8" x14ac:dyDescent="0.15">
      <c r="A14" t="s">
        <v>824</v>
      </c>
    </row>
    <row r="15" spans="1:8" x14ac:dyDescent="0.15">
      <c r="A15" t="s">
        <v>825</v>
      </c>
    </row>
    <row r="16" spans="1:8" x14ac:dyDescent="0.15">
      <c r="A16" t="s">
        <v>826</v>
      </c>
    </row>
    <row r="17" spans="1:1" x14ac:dyDescent="0.15">
      <c r="A17" t="s">
        <v>827</v>
      </c>
    </row>
    <row r="18" spans="1:1" x14ac:dyDescent="0.15">
      <c r="A18" t="s">
        <v>828</v>
      </c>
    </row>
    <row r="19" spans="1:1" x14ac:dyDescent="0.15">
      <c r="A19" t="s">
        <v>829</v>
      </c>
    </row>
    <row r="20" spans="1:1" x14ac:dyDescent="0.15">
      <c r="A20" t="s">
        <v>830</v>
      </c>
    </row>
    <row r="21" spans="1:1" x14ac:dyDescent="0.15">
      <c r="A21" t="s">
        <v>831</v>
      </c>
    </row>
    <row r="22" spans="1:1" x14ac:dyDescent="0.15">
      <c r="A22" t="s">
        <v>832</v>
      </c>
    </row>
    <row r="23" spans="1:1" x14ac:dyDescent="0.15">
      <c r="A23" t="s">
        <v>833</v>
      </c>
    </row>
    <row r="24" spans="1:1" x14ac:dyDescent="0.15">
      <c r="A24" t="s">
        <v>834</v>
      </c>
    </row>
    <row r="25" spans="1:1" x14ac:dyDescent="0.15">
      <c r="A25" t="s">
        <v>835</v>
      </c>
    </row>
    <row r="26" spans="1:1" x14ac:dyDescent="0.15">
      <c r="A26" t="s">
        <v>836</v>
      </c>
    </row>
    <row r="27" spans="1:1" x14ac:dyDescent="0.15">
      <c r="A27" t="s">
        <v>837</v>
      </c>
    </row>
    <row r="28" spans="1:1" x14ac:dyDescent="0.15">
      <c r="A28" t="s">
        <v>838</v>
      </c>
    </row>
    <row r="29" spans="1:1" x14ac:dyDescent="0.15">
      <c r="A29" t="s">
        <v>839</v>
      </c>
    </row>
    <row r="30" spans="1:1" x14ac:dyDescent="0.15">
      <c r="A30" t="s">
        <v>840</v>
      </c>
    </row>
    <row r="31" spans="1:1" x14ac:dyDescent="0.15">
      <c r="A31" t="s">
        <v>841</v>
      </c>
    </row>
    <row r="32" spans="1:1" x14ac:dyDescent="0.15">
      <c r="A32" t="s">
        <v>842</v>
      </c>
    </row>
    <row r="33" spans="1:1" x14ac:dyDescent="0.15">
      <c r="A33" t="s">
        <v>843</v>
      </c>
    </row>
    <row r="34" spans="1:1" x14ac:dyDescent="0.15">
      <c r="A34" t="s">
        <v>844</v>
      </c>
    </row>
    <row r="35" spans="1:1" x14ac:dyDescent="0.15">
      <c r="A35" t="s">
        <v>845</v>
      </c>
    </row>
    <row r="36" spans="1:1" x14ac:dyDescent="0.15">
      <c r="A36" t="s">
        <v>846</v>
      </c>
    </row>
    <row r="37" spans="1:1" x14ac:dyDescent="0.15">
      <c r="A37" t="s">
        <v>847</v>
      </c>
    </row>
    <row r="38" spans="1:1" x14ac:dyDescent="0.15">
      <c r="A38" t="s">
        <v>848</v>
      </c>
    </row>
    <row r="39" spans="1:1" x14ac:dyDescent="0.15">
      <c r="A39" t="s">
        <v>849</v>
      </c>
    </row>
    <row r="40" spans="1:1" x14ac:dyDescent="0.15">
      <c r="A40" t="s">
        <v>850</v>
      </c>
    </row>
    <row r="41" spans="1:1" x14ac:dyDescent="0.15">
      <c r="A41" t="s">
        <v>851</v>
      </c>
    </row>
    <row r="42" spans="1:1" x14ac:dyDescent="0.15">
      <c r="A42" t="s">
        <v>852</v>
      </c>
    </row>
    <row r="43" spans="1:1" x14ac:dyDescent="0.15">
      <c r="A43" t="s">
        <v>853</v>
      </c>
    </row>
    <row r="44" spans="1:1" x14ac:dyDescent="0.15">
      <c r="A44" t="s">
        <v>854</v>
      </c>
    </row>
    <row r="45" spans="1:1" x14ac:dyDescent="0.15">
      <c r="A45" t="s">
        <v>855</v>
      </c>
    </row>
    <row r="46" spans="1:1" x14ac:dyDescent="0.15">
      <c r="A46" t="s">
        <v>856</v>
      </c>
    </row>
    <row r="47" spans="1:1" x14ac:dyDescent="0.15">
      <c r="A47" t="s">
        <v>857</v>
      </c>
    </row>
    <row r="48" spans="1:1" x14ac:dyDescent="0.15">
      <c r="A48" t="s">
        <v>858</v>
      </c>
    </row>
    <row r="49" spans="1:1" x14ac:dyDescent="0.15">
      <c r="A49" t="s">
        <v>859</v>
      </c>
    </row>
    <row r="50" spans="1:1" x14ac:dyDescent="0.15">
      <c r="A50" t="s">
        <v>860</v>
      </c>
    </row>
    <row r="51" spans="1:1" x14ac:dyDescent="0.15">
      <c r="A51" t="s">
        <v>861</v>
      </c>
    </row>
    <row r="52" spans="1:1" x14ac:dyDescent="0.15">
      <c r="A52" t="s">
        <v>862</v>
      </c>
    </row>
    <row r="53" spans="1:1" x14ac:dyDescent="0.15">
      <c r="A53" t="s">
        <v>863</v>
      </c>
    </row>
    <row r="54" spans="1:1" x14ac:dyDescent="0.15">
      <c r="A54" t="s">
        <v>864</v>
      </c>
    </row>
    <row r="55" spans="1:1" x14ac:dyDescent="0.15">
      <c r="A55" t="s">
        <v>865</v>
      </c>
    </row>
    <row r="56" spans="1:1" x14ac:dyDescent="0.15">
      <c r="A56" t="s">
        <v>866</v>
      </c>
    </row>
    <row r="57" spans="1:1" x14ac:dyDescent="0.15">
      <c r="A57" t="s">
        <v>867</v>
      </c>
    </row>
    <row r="58" spans="1:1" x14ac:dyDescent="0.15">
      <c r="A58" t="s">
        <v>868</v>
      </c>
    </row>
    <row r="59" spans="1:1" x14ac:dyDescent="0.15">
      <c r="A59" t="s">
        <v>869</v>
      </c>
    </row>
    <row r="60" spans="1:1" x14ac:dyDescent="0.15">
      <c r="A60" t="s">
        <v>870</v>
      </c>
    </row>
    <row r="61" spans="1:1" x14ac:dyDescent="0.15">
      <c r="A61" t="s">
        <v>871</v>
      </c>
    </row>
    <row r="62" spans="1:1" x14ac:dyDescent="0.15">
      <c r="A62" t="s">
        <v>872</v>
      </c>
    </row>
    <row r="63" spans="1:1" x14ac:dyDescent="0.15">
      <c r="A63" t="s">
        <v>873</v>
      </c>
    </row>
    <row r="64" spans="1:1" x14ac:dyDescent="0.15">
      <c r="A64" t="s">
        <v>874</v>
      </c>
    </row>
    <row r="65" spans="1:1" x14ac:dyDescent="0.15">
      <c r="A65" t="s">
        <v>875</v>
      </c>
    </row>
    <row r="66" spans="1:1" x14ac:dyDescent="0.15">
      <c r="A66" t="s">
        <v>876</v>
      </c>
    </row>
    <row r="67" spans="1:1" x14ac:dyDescent="0.15">
      <c r="A67" t="s">
        <v>877</v>
      </c>
    </row>
    <row r="68" spans="1:1" x14ac:dyDescent="0.15">
      <c r="A68" t="s">
        <v>878</v>
      </c>
    </row>
    <row r="69" spans="1:1" x14ac:dyDescent="0.15">
      <c r="A69" t="s">
        <v>879</v>
      </c>
    </row>
    <row r="70" spans="1:1" x14ac:dyDescent="0.15">
      <c r="A70" t="s">
        <v>880</v>
      </c>
    </row>
    <row r="71" spans="1:1" x14ac:dyDescent="0.15">
      <c r="A71" t="s">
        <v>881</v>
      </c>
    </row>
    <row r="72" spans="1:1" x14ac:dyDescent="0.15">
      <c r="A72" t="s">
        <v>882</v>
      </c>
    </row>
    <row r="73" spans="1:1" x14ac:dyDescent="0.15">
      <c r="A73" t="s">
        <v>883</v>
      </c>
    </row>
    <row r="74" spans="1:1" x14ac:dyDescent="0.15">
      <c r="A74" t="s">
        <v>884</v>
      </c>
    </row>
    <row r="75" spans="1:1" x14ac:dyDescent="0.15">
      <c r="A75" t="s">
        <v>885</v>
      </c>
    </row>
    <row r="76" spans="1:1" x14ac:dyDescent="0.15">
      <c r="A76" t="s">
        <v>886</v>
      </c>
    </row>
    <row r="77" spans="1:1" x14ac:dyDescent="0.15">
      <c r="A77" t="s">
        <v>887</v>
      </c>
    </row>
    <row r="78" spans="1:1" x14ac:dyDescent="0.15">
      <c r="A78" t="s">
        <v>888</v>
      </c>
    </row>
    <row r="79" spans="1:1" x14ac:dyDescent="0.15">
      <c r="A79" t="s">
        <v>889</v>
      </c>
    </row>
    <row r="80" spans="1:1" x14ac:dyDescent="0.15">
      <c r="A80" t="s">
        <v>890</v>
      </c>
    </row>
    <row r="81" spans="1:1" x14ac:dyDescent="0.15">
      <c r="A81" t="s">
        <v>892</v>
      </c>
    </row>
    <row r="82" spans="1:1" x14ac:dyDescent="0.15">
      <c r="A82" t="s">
        <v>893</v>
      </c>
    </row>
    <row r="83" spans="1:1" x14ac:dyDescent="0.15">
      <c r="A83" t="s">
        <v>894</v>
      </c>
    </row>
    <row r="84" spans="1:1" x14ac:dyDescent="0.15">
      <c r="A84" t="s">
        <v>895</v>
      </c>
    </row>
    <row r="85" spans="1:1" x14ac:dyDescent="0.15">
      <c r="A85" t="s">
        <v>896</v>
      </c>
    </row>
    <row r="86" spans="1:1" x14ac:dyDescent="0.15">
      <c r="A86" t="s">
        <v>898</v>
      </c>
    </row>
    <row r="87" spans="1:1" x14ac:dyDescent="0.15">
      <c r="A87" t="s">
        <v>900</v>
      </c>
    </row>
    <row r="88" spans="1:1" x14ac:dyDescent="0.15">
      <c r="A88" t="s">
        <v>901</v>
      </c>
    </row>
    <row r="89" spans="1:1" x14ac:dyDescent="0.15">
      <c r="A89" t="s">
        <v>903</v>
      </c>
    </row>
    <row r="90" spans="1:1" x14ac:dyDescent="0.15">
      <c r="A90" t="s">
        <v>906</v>
      </c>
    </row>
    <row r="91" spans="1:1" x14ac:dyDescent="0.15">
      <c r="A91" t="s">
        <v>907</v>
      </c>
    </row>
    <row r="92" spans="1:1" x14ac:dyDescent="0.15">
      <c r="A92" t="s">
        <v>908</v>
      </c>
    </row>
    <row r="93" spans="1:1" x14ac:dyDescent="0.15">
      <c r="A93" t="s">
        <v>910</v>
      </c>
    </row>
    <row r="94" spans="1:1" x14ac:dyDescent="0.15">
      <c r="A94" t="s">
        <v>911</v>
      </c>
    </row>
    <row r="95" spans="1:1" x14ac:dyDescent="0.15">
      <c r="A95" t="s">
        <v>912</v>
      </c>
    </row>
    <row r="96" spans="1:1" x14ac:dyDescent="0.15">
      <c r="A96" t="s">
        <v>913</v>
      </c>
    </row>
    <row r="97" spans="1:1" x14ac:dyDescent="0.15">
      <c r="A97" t="s">
        <v>914</v>
      </c>
    </row>
    <row r="98" spans="1:1" x14ac:dyDescent="0.15">
      <c r="A98" t="s">
        <v>915</v>
      </c>
    </row>
    <row r="99" spans="1:1" x14ac:dyDescent="0.15">
      <c r="A99" t="s">
        <v>917</v>
      </c>
    </row>
    <row r="100" spans="1:1" x14ac:dyDescent="0.15">
      <c r="A100" t="s">
        <v>918</v>
      </c>
    </row>
    <row r="101" spans="1:1" x14ac:dyDescent="0.15">
      <c r="A101" t="s">
        <v>919</v>
      </c>
    </row>
    <row r="102" spans="1:1" x14ac:dyDescent="0.15">
      <c r="A102" t="s">
        <v>920</v>
      </c>
    </row>
    <row r="103" spans="1:1" x14ac:dyDescent="0.15">
      <c r="A103" t="s">
        <v>921</v>
      </c>
    </row>
    <row r="104" spans="1:1" x14ac:dyDescent="0.15">
      <c r="A104" t="s">
        <v>923</v>
      </c>
    </row>
    <row r="105" spans="1:1" x14ac:dyDescent="0.15">
      <c r="A105" t="s">
        <v>925</v>
      </c>
    </row>
    <row r="106" spans="1:1" x14ac:dyDescent="0.15">
      <c r="A106" t="s">
        <v>926</v>
      </c>
    </row>
    <row r="107" spans="1:1" x14ac:dyDescent="0.15">
      <c r="A107" t="s">
        <v>927</v>
      </c>
    </row>
    <row r="108" spans="1:1" x14ac:dyDescent="0.15">
      <c r="A108" t="s">
        <v>928</v>
      </c>
    </row>
    <row r="109" spans="1:1" x14ac:dyDescent="0.15">
      <c r="A109" t="s">
        <v>1021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38"/>
  <dimension ref="A1"/>
  <sheetViews>
    <sheetView workbookViewId="0">
      <selection activeCell="F38" sqref="F38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37"/>
  <dimension ref="A1"/>
  <sheetViews>
    <sheetView workbookViewId="0">
      <selection activeCell="D5" sqref="D5:I5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1"/>
  <dimension ref="A1:W235"/>
  <sheetViews>
    <sheetView topLeftCell="B202" workbookViewId="0">
      <selection sqref="A1:IV65536"/>
    </sheetView>
  </sheetViews>
  <sheetFormatPr baseColWidth="10" defaultColWidth="8.83203125" defaultRowHeight="13" x14ac:dyDescent="0.15"/>
  <sheetData>
    <row r="1" spans="1:7" x14ac:dyDescent="0.15">
      <c r="A1" t="s">
        <v>517</v>
      </c>
      <c r="B1" t="s">
        <v>518</v>
      </c>
    </row>
    <row r="2" spans="1:7" x14ac:dyDescent="0.15">
      <c r="B2" t="s">
        <v>929</v>
      </c>
    </row>
    <row r="4" spans="1:7" x14ac:dyDescent="0.15">
      <c r="A4" t="s">
        <v>519</v>
      </c>
      <c r="B4" t="s">
        <v>520</v>
      </c>
      <c r="C4" t="s">
        <v>521</v>
      </c>
      <c r="D4" t="s">
        <v>522</v>
      </c>
      <c r="E4" t="s">
        <v>523</v>
      </c>
      <c r="F4" t="s">
        <v>930</v>
      </c>
    </row>
    <row r="5" spans="1:7" x14ac:dyDescent="0.15">
      <c r="A5" t="s">
        <v>524</v>
      </c>
      <c r="B5" t="s">
        <v>520</v>
      </c>
      <c r="C5" t="s">
        <v>150</v>
      </c>
      <c r="D5" t="s">
        <v>525</v>
      </c>
      <c r="E5" t="s">
        <v>522</v>
      </c>
      <c r="F5" t="s">
        <v>526</v>
      </c>
      <c r="G5" t="s">
        <v>527</v>
      </c>
    </row>
    <row r="7" spans="1:7" x14ac:dyDescent="0.15">
      <c r="A7" t="s">
        <v>528</v>
      </c>
      <c r="B7" t="s">
        <v>529</v>
      </c>
      <c r="C7" t="s">
        <v>530</v>
      </c>
    </row>
    <row r="9" spans="1:7" x14ac:dyDescent="0.15">
      <c r="A9" t="s">
        <v>513</v>
      </c>
    </row>
    <row r="10" spans="1:7" x14ac:dyDescent="0.15">
      <c r="A10" t="s">
        <v>531</v>
      </c>
      <c r="B10" t="s">
        <v>532</v>
      </c>
    </row>
    <row r="11" spans="1:7" x14ac:dyDescent="0.15">
      <c r="B11" t="s">
        <v>533</v>
      </c>
    </row>
    <row r="13" spans="1:7" x14ac:dyDescent="0.15">
      <c r="A13" t="s">
        <v>233</v>
      </c>
      <c r="B13" t="s">
        <v>899</v>
      </c>
      <c r="C13" t="s">
        <v>931</v>
      </c>
    </row>
    <row r="15" spans="1:7" x14ac:dyDescent="0.15">
      <c r="A15" t="s">
        <v>519</v>
      </c>
      <c r="B15" t="s">
        <v>534</v>
      </c>
    </row>
    <row r="17" spans="1:5" x14ac:dyDescent="0.15">
      <c r="B17" t="s">
        <v>535</v>
      </c>
      <c r="C17" t="s">
        <v>536</v>
      </c>
      <c r="D17" t="s">
        <v>537</v>
      </c>
      <c r="E17" t="s">
        <v>533</v>
      </c>
    </row>
    <row r="19" spans="1:5" x14ac:dyDescent="0.15">
      <c r="A19" t="s">
        <v>538</v>
      </c>
      <c r="B19" t="s">
        <v>539</v>
      </c>
      <c r="C19" t="s">
        <v>540</v>
      </c>
      <c r="D19" t="s">
        <v>541</v>
      </c>
      <c r="E19" t="s">
        <v>533</v>
      </c>
    </row>
    <row r="20" spans="1:5" x14ac:dyDescent="0.15">
      <c r="A20" t="s">
        <v>542</v>
      </c>
      <c r="B20" t="s">
        <v>543</v>
      </c>
      <c r="C20" t="s">
        <v>543</v>
      </c>
      <c r="D20" t="s">
        <v>543</v>
      </c>
      <c r="E20" t="s">
        <v>533</v>
      </c>
    </row>
    <row r="21" spans="1:5" x14ac:dyDescent="0.15">
      <c r="A21" t="s">
        <v>544</v>
      </c>
      <c r="B21" t="s">
        <v>545</v>
      </c>
      <c r="C21" t="s">
        <v>545</v>
      </c>
      <c r="D21" t="s">
        <v>545</v>
      </c>
      <c r="E21" t="s">
        <v>533</v>
      </c>
    </row>
    <row r="22" spans="1:5" x14ac:dyDescent="0.15">
      <c r="A22" t="s">
        <v>546</v>
      </c>
      <c r="B22" t="s">
        <v>547</v>
      </c>
      <c r="C22" t="s">
        <v>547</v>
      </c>
      <c r="D22" t="s">
        <v>547</v>
      </c>
      <c r="E22" t="s">
        <v>533</v>
      </c>
    </row>
    <row r="23" spans="1:5" x14ac:dyDescent="0.15">
      <c r="A23" t="s">
        <v>548</v>
      </c>
      <c r="B23" t="s">
        <v>549</v>
      </c>
      <c r="C23" t="s">
        <v>549</v>
      </c>
      <c r="D23" t="s">
        <v>549</v>
      </c>
      <c r="E23" t="s">
        <v>533</v>
      </c>
    </row>
    <row r="24" spans="1:5" x14ac:dyDescent="0.15">
      <c r="A24" t="s">
        <v>550</v>
      </c>
      <c r="B24" t="s">
        <v>551</v>
      </c>
      <c r="C24" t="s">
        <v>552</v>
      </c>
      <c r="D24" t="s">
        <v>553</v>
      </c>
      <c r="E24" t="s">
        <v>533</v>
      </c>
    </row>
    <row r="25" spans="1:5" x14ac:dyDescent="0.15">
      <c r="A25" t="s">
        <v>554</v>
      </c>
      <c r="B25" t="s">
        <v>533</v>
      </c>
      <c r="C25" t="s">
        <v>533</v>
      </c>
      <c r="D25" t="s">
        <v>533</v>
      </c>
      <c r="E25" t="s">
        <v>533</v>
      </c>
    </row>
    <row r="26" spans="1:5" x14ac:dyDescent="0.15">
      <c r="A26" t="s">
        <v>555</v>
      </c>
      <c r="B26" t="s">
        <v>552</v>
      </c>
      <c r="C26" t="s">
        <v>552</v>
      </c>
      <c r="D26" t="s">
        <v>533</v>
      </c>
    </row>
    <row r="27" spans="1:5" x14ac:dyDescent="0.15">
      <c r="A27" t="s">
        <v>556</v>
      </c>
      <c r="B27" t="s">
        <v>557</v>
      </c>
      <c r="C27" t="s">
        <v>558</v>
      </c>
      <c r="D27" t="s">
        <v>559</v>
      </c>
      <c r="E27" t="s">
        <v>533</v>
      </c>
    </row>
    <row r="28" spans="1:5" x14ac:dyDescent="0.15">
      <c r="A28" t="s">
        <v>560</v>
      </c>
      <c r="B28" t="s">
        <v>561</v>
      </c>
      <c r="C28" t="s">
        <v>561</v>
      </c>
      <c r="D28" t="s">
        <v>561</v>
      </c>
      <c r="E28" t="s">
        <v>533</v>
      </c>
    </row>
    <row r="29" spans="1:5" x14ac:dyDescent="0.15">
      <c r="A29" t="s">
        <v>562</v>
      </c>
      <c r="B29" t="s">
        <v>563</v>
      </c>
      <c r="C29" t="s">
        <v>563</v>
      </c>
      <c r="D29" t="s">
        <v>563</v>
      </c>
      <c r="E29" t="s">
        <v>533</v>
      </c>
    </row>
    <row r="32" spans="1:5" x14ac:dyDescent="0.15">
      <c r="A32" t="s">
        <v>564</v>
      </c>
      <c r="B32" t="s">
        <v>565</v>
      </c>
      <c r="C32" t="s">
        <v>533</v>
      </c>
      <c r="D32" t="s">
        <v>533</v>
      </c>
    </row>
    <row r="34" spans="1:8" x14ac:dyDescent="0.15">
      <c r="A34" t="s">
        <v>531</v>
      </c>
      <c r="B34" t="s">
        <v>566</v>
      </c>
      <c r="C34" t="s">
        <v>567</v>
      </c>
      <c r="D34" t="s">
        <v>568</v>
      </c>
      <c r="E34" t="s">
        <v>533</v>
      </c>
    </row>
    <row r="35" spans="1:8" x14ac:dyDescent="0.15">
      <c r="A35" t="s">
        <v>569</v>
      </c>
      <c r="B35" t="s">
        <v>570</v>
      </c>
      <c r="C35" t="s">
        <v>571</v>
      </c>
      <c r="D35" t="s">
        <v>572</v>
      </c>
      <c r="E35" t="s">
        <v>533</v>
      </c>
    </row>
    <row r="36" spans="1:8" x14ac:dyDescent="0.15">
      <c r="A36" t="s">
        <v>573</v>
      </c>
      <c r="B36" t="s">
        <v>571</v>
      </c>
      <c r="C36" t="s">
        <v>574</v>
      </c>
      <c r="D36" t="s">
        <v>533</v>
      </c>
    </row>
    <row r="37" spans="1:8" x14ac:dyDescent="0.15">
      <c r="A37" t="s">
        <v>575</v>
      </c>
      <c r="B37" t="s">
        <v>571</v>
      </c>
      <c r="C37" t="s">
        <v>576</v>
      </c>
      <c r="D37" t="s">
        <v>533</v>
      </c>
    </row>
    <row r="38" spans="1:8" x14ac:dyDescent="0.15">
      <c r="A38" t="s">
        <v>577</v>
      </c>
      <c r="B38" t="s">
        <v>25</v>
      </c>
      <c r="C38" t="s">
        <v>578</v>
      </c>
      <c r="D38" t="s">
        <v>533</v>
      </c>
    </row>
    <row r="39" spans="1:8" x14ac:dyDescent="0.15">
      <c r="A39" t="s">
        <v>579</v>
      </c>
      <c r="B39" t="s">
        <v>571</v>
      </c>
      <c r="C39" t="s">
        <v>580</v>
      </c>
      <c r="D39" t="s">
        <v>533</v>
      </c>
    </row>
    <row r="40" spans="1:8" x14ac:dyDescent="0.15">
      <c r="A40" t="s">
        <v>133</v>
      </c>
      <c r="B40" t="s">
        <v>581</v>
      </c>
      <c r="C40" t="s">
        <v>571</v>
      </c>
      <c r="D40" t="s">
        <v>582</v>
      </c>
      <c r="E40" t="s">
        <v>533</v>
      </c>
    </row>
    <row r="41" spans="1:8" x14ac:dyDescent="0.15">
      <c r="A41" t="s">
        <v>583</v>
      </c>
      <c r="B41" t="s">
        <v>584</v>
      </c>
      <c r="C41" t="s">
        <v>193</v>
      </c>
      <c r="D41" t="s">
        <v>585</v>
      </c>
      <c r="E41" t="s">
        <v>533</v>
      </c>
    </row>
    <row r="42" spans="1:8" x14ac:dyDescent="0.15">
      <c r="A42" t="s">
        <v>583</v>
      </c>
      <c r="B42" t="s">
        <v>586</v>
      </c>
      <c r="C42" t="s">
        <v>587</v>
      </c>
      <c r="D42" t="s">
        <v>585</v>
      </c>
      <c r="E42" t="s">
        <v>533</v>
      </c>
    </row>
    <row r="43" spans="1:8" x14ac:dyDescent="0.15">
      <c r="A43" t="s">
        <v>588</v>
      </c>
      <c r="B43" t="s">
        <v>589</v>
      </c>
      <c r="C43" t="s">
        <v>590</v>
      </c>
      <c r="D43" t="s">
        <v>591</v>
      </c>
      <c r="E43" t="s">
        <v>592</v>
      </c>
      <c r="F43" t="s">
        <v>593</v>
      </c>
      <c r="G43" t="s">
        <v>594</v>
      </c>
      <c r="H43" t="s">
        <v>533</v>
      </c>
    </row>
    <row r="44" spans="1:8" x14ac:dyDescent="0.15">
      <c r="A44" t="s">
        <v>595</v>
      </c>
      <c r="B44" t="s">
        <v>596</v>
      </c>
      <c r="C44" t="s">
        <v>533</v>
      </c>
    </row>
    <row r="45" spans="1:8" x14ac:dyDescent="0.15">
      <c r="A45" t="s">
        <v>597</v>
      </c>
      <c r="B45" t="s">
        <v>598</v>
      </c>
      <c r="C45" t="s">
        <v>909</v>
      </c>
      <c r="D45" t="s">
        <v>533</v>
      </c>
    </row>
    <row r="46" spans="1:8" x14ac:dyDescent="0.15">
      <c r="A46" t="s">
        <v>599</v>
      </c>
      <c r="B46" t="s">
        <v>600</v>
      </c>
      <c r="C46" t="s">
        <v>552</v>
      </c>
      <c r="D46" t="s">
        <v>533</v>
      </c>
    </row>
    <row r="47" spans="1:8" x14ac:dyDescent="0.15">
      <c r="A47" t="s">
        <v>601</v>
      </c>
      <c r="B47" t="s">
        <v>602</v>
      </c>
      <c r="C47" t="s">
        <v>603</v>
      </c>
      <c r="D47" t="s">
        <v>604</v>
      </c>
      <c r="E47" t="s">
        <v>533</v>
      </c>
    </row>
    <row r="48" spans="1:8" x14ac:dyDescent="0.15">
      <c r="A48" t="s">
        <v>605</v>
      </c>
      <c r="B48" t="s">
        <v>606</v>
      </c>
      <c r="C48" t="s">
        <v>552</v>
      </c>
      <c r="D48" t="s">
        <v>533</v>
      </c>
    </row>
    <row r="49" spans="1:18" x14ac:dyDescent="0.15">
      <c r="A49" t="s">
        <v>607</v>
      </c>
      <c r="B49" t="s">
        <v>608</v>
      </c>
      <c r="C49" t="s">
        <v>533</v>
      </c>
    </row>
    <row r="50" spans="1:18" x14ac:dyDescent="0.15">
      <c r="A50" t="s">
        <v>609</v>
      </c>
      <c r="B50" t="s">
        <v>610</v>
      </c>
      <c r="C50" t="s">
        <v>611</v>
      </c>
      <c r="D50" t="s">
        <v>612</v>
      </c>
      <c r="E50" t="s">
        <v>533</v>
      </c>
    </row>
    <row r="51" spans="1:18" x14ac:dyDescent="0.15">
      <c r="A51" t="s">
        <v>134</v>
      </c>
      <c r="B51" t="s">
        <v>566</v>
      </c>
      <c r="C51" t="s">
        <v>160</v>
      </c>
      <c r="D51" t="s">
        <v>613</v>
      </c>
      <c r="E51" t="s">
        <v>533</v>
      </c>
    </row>
    <row r="52" spans="1:18" x14ac:dyDescent="0.15">
      <c r="A52" t="s">
        <v>217</v>
      </c>
      <c r="B52" t="s">
        <v>581</v>
      </c>
      <c r="C52" t="s">
        <v>571</v>
      </c>
      <c r="D52" t="s">
        <v>614</v>
      </c>
      <c r="E52" t="s">
        <v>533</v>
      </c>
    </row>
    <row r="53" spans="1:18" x14ac:dyDescent="0.15">
      <c r="A53" t="s">
        <v>615</v>
      </c>
      <c r="B53" t="s">
        <v>616</v>
      </c>
      <c r="C53" t="s">
        <v>151</v>
      </c>
      <c r="D53" t="s">
        <v>818</v>
      </c>
      <c r="E53" t="s">
        <v>533</v>
      </c>
    </row>
    <row r="54" spans="1:18" x14ac:dyDescent="0.15">
      <c r="A54" t="s">
        <v>617</v>
      </c>
      <c r="B54" t="s">
        <v>581</v>
      </c>
      <c r="C54" t="s">
        <v>571</v>
      </c>
      <c r="D54" t="s">
        <v>608</v>
      </c>
      <c r="E54" t="s">
        <v>533</v>
      </c>
    </row>
    <row r="57" spans="1:18" x14ac:dyDescent="0.15">
      <c r="A57" t="s">
        <v>618</v>
      </c>
      <c r="B57" t="s">
        <v>530</v>
      </c>
    </row>
    <row r="60" spans="1:18" x14ac:dyDescent="0.15">
      <c r="A60" t="s">
        <v>556</v>
      </c>
      <c r="B60" t="s">
        <v>619</v>
      </c>
    </row>
    <row r="62" spans="1:18" x14ac:dyDescent="0.15">
      <c r="B62" t="s">
        <v>620</v>
      </c>
      <c r="C62" t="s">
        <v>621</v>
      </c>
      <c r="D62" t="s">
        <v>622</v>
      </c>
      <c r="E62" t="s">
        <v>623</v>
      </c>
      <c r="F62" t="s">
        <v>624</v>
      </c>
      <c r="G62" t="s">
        <v>566</v>
      </c>
      <c r="H62" t="s">
        <v>625</v>
      </c>
      <c r="I62" t="s">
        <v>626</v>
      </c>
      <c r="J62" t="s">
        <v>627</v>
      </c>
      <c r="K62" t="s">
        <v>628</v>
      </c>
      <c r="L62" t="s">
        <v>629</v>
      </c>
      <c r="M62" t="s">
        <v>630</v>
      </c>
      <c r="N62" t="s">
        <v>631</v>
      </c>
      <c r="O62" t="s">
        <v>632</v>
      </c>
      <c r="P62" t="s">
        <v>631</v>
      </c>
      <c r="Q62" t="s">
        <v>633</v>
      </c>
      <c r="R62" t="s">
        <v>533</v>
      </c>
    </row>
    <row r="64" spans="1:18" x14ac:dyDescent="0.15">
      <c r="A64" t="s">
        <v>121</v>
      </c>
      <c r="B64" t="s">
        <v>634</v>
      </c>
      <c r="C64" t="s">
        <v>635</v>
      </c>
      <c r="D64" t="s">
        <v>543</v>
      </c>
      <c r="E64" t="s">
        <v>636</v>
      </c>
      <c r="F64" t="s">
        <v>552</v>
      </c>
      <c r="G64" t="s">
        <v>637</v>
      </c>
      <c r="H64" t="s">
        <v>637</v>
      </c>
      <c r="I64" t="s">
        <v>552</v>
      </c>
      <c r="J64" t="s">
        <v>552</v>
      </c>
      <c r="K64" t="s">
        <v>638</v>
      </c>
      <c r="L64" t="s">
        <v>639</v>
      </c>
      <c r="M64" t="s">
        <v>533</v>
      </c>
    </row>
    <row r="65" spans="1:13" x14ac:dyDescent="0.15">
      <c r="A65" t="s">
        <v>122</v>
      </c>
      <c r="B65" t="s">
        <v>640</v>
      </c>
      <c r="C65" t="s">
        <v>552</v>
      </c>
      <c r="D65" t="s">
        <v>641</v>
      </c>
      <c r="E65" t="s">
        <v>636</v>
      </c>
      <c r="F65" t="s">
        <v>642</v>
      </c>
      <c r="G65" t="s">
        <v>643</v>
      </c>
      <c r="H65" t="s">
        <v>637</v>
      </c>
      <c r="I65" t="s">
        <v>644</v>
      </c>
      <c r="J65" t="s">
        <v>645</v>
      </c>
      <c r="K65" t="s">
        <v>638</v>
      </c>
      <c r="L65" t="s">
        <v>639</v>
      </c>
      <c r="M65" t="s">
        <v>533</v>
      </c>
    </row>
    <row r="66" spans="1:13" x14ac:dyDescent="0.15">
      <c r="A66" t="s">
        <v>123</v>
      </c>
      <c r="B66" t="s">
        <v>640</v>
      </c>
      <c r="C66" t="s">
        <v>552</v>
      </c>
      <c r="D66" t="s">
        <v>646</v>
      </c>
      <c r="E66" t="s">
        <v>636</v>
      </c>
      <c r="F66" t="s">
        <v>647</v>
      </c>
      <c r="G66" t="s">
        <v>643</v>
      </c>
      <c r="H66" t="s">
        <v>637</v>
      </c>
      <c r="I66" t="s">
        <v>648</v>
      </c>
      <c r="J66" t="s">
        <v>645</v>
      </c>
      <c r="K66" t="s">
        <v>638</v>
      </c>
      <c r="L66" t="s">
        <v>639</v>
      </c>
      <c r="M66" t="s">
        <v>533</v>
      </c>
    </row>
    <row r="67" spans="1:13" x14ac:dyDescent="0.15">
      <c r="A67" t="s">
        <v>124</v>
      </c>
      <c r="B67" t="s">
        <v>649</v>
      </c>
      <c r="C67" t="s">
        <v>650</v>
      </c>
      <c r="D67" t="s">
        <v>543</v>
      </c>
      <c r="E67" t="s">
        <v>636</v>
      </c>
      <c r="F67" t="s">
        <v>651</v>
      </c>
      <c r="G67" t="s">
        <v>643</v>
      </c>
      <c r="H67" t="s">
        <v>637</v>
      </c>
      <c r="I67" t="s">
        <v>652</v>
      </c>
      <c r="J67" t="s">
        <v>645</v>
      </c>
      <c r="K67" t="s">
        <v>638</v>
      </c>
      <c r="L67" t="s">
        <v>639</v>
      </c>
      <c r="M67" t="s">
        <v>533</v>
      </c>
    </row>
    <row r="68" spans="1:13" x14ac:dyDescent="0.15">
      <c r="A68" t="s">
        <v>125</v>
      </c>
      <c r="B68" t="s">
        <v>653</v>
      </c>
      <c r="C68" t="s">
        <v>654</v>
      </c>
      <c r="D68" t="s">
        <v>543</v>
      </c>
      <c r="E68" t="s">
        <v>636</v>
      </c>
      <c r="F68" t="s">
        <v>655</v>
      </c>
      <c r="G68" t="s">
        <v>643</v>
      </c>
      <c r="H68" t="s">
        <v>637</v>
      </c>
      <c r="I68" t="s">
        <v>656</v>
      </c>
      <c r="J68" t="s">
        <v>645</v>
      </c>
      <c r="K68" t="s">
        <v>638</v>
      </c>
      <c r="L68" t="s">
        <v>639</v>
      </c>
      <c r="M68" t="s">
        <v>533</v>
      </c>
    </row>
    <row r="69" spans="1:13" x14ac:dyDescent="0.15">
      <c r="A69" t="s">
        <v>126</v>
      </c>
      <c r="B69" t="s">
        <v>657</v>
      </c>
      <c r="C69" t="s">
        <v>552</v>
      </c>
      <c r="D69" t="s">
        <v>658</v>
      </c>
      <c r="E69" t="s">
        <v>636</v>
      </c>
      <c r="F69" t="s">
        <v>659</v>
      </c>
      <c r="G69" t="s">
        <v>643</v>
      </c>
      <c r="H69" t="s">
        <v>637</v>
      </c>
      <c r="I69" t="s">
        <v>660</v>
      </c>
      <c r="J69" t="s">
        <v>645</v>
      </c>
      <c r="K69" t="s">
        <v>638</v>
      </c>
      <c r="L69" t="s">
        <v>639</v>
      </c>
      <c r="M69" t="s">
        <v>533</v>
      </c>
    </row>
    <row r="70" spans="1:13" x14ac:dyDescent="0.15">
      <c r="A70" t="s">
        <v>127</v>
      </c>
      <c r="B70" t="s">
        <v>661</v>
      </c>
      <c r="C70" t="s">
        <v>662</v>
      </c>
      <c r="D70" t="s">
        <v>543</v>
      </c>
      <c r="E70" t="s">
        <v>636</v>
      </c>
      <c r="F70" t="s">
        <v>552</v>
      </c>
      <c r="G70" t="s">
        <v>637</v>
      </c>
      <c r="H70" t="s">
        <v>637</v>
      </c>
      <c r="I70" t="s">
        <v>552</v>
      </c>
      <c r="J70" t="s">
        <v>552</v>
      </c>
      <c r="K70" t="s">
        <v>638</v>
      </c>
      <c r="L70" t="s">
        <v>639</v>
      </c>
      <c r="M70" t="s">
        <v>533</v>
      </c>
    </row>
    <row r="71" spans="1:13" x14ac:dyDescent="0.15">
      <c r="A71" t="s">
        <v>128</v>
      </c>
      <c r="B71" t="s">
        <v>640</v>
      </c>
      <c r="C71" t="s">
        <v>663</v>
      </c>
      <c r="D71" t="s">
        <v>543</v>
      </c>
      <c r="E71" t="s">
        <v>576</v>
      </c>
      <c r="F71" t="s">
        <v>552</v>
      </c>
      <c r="G71" t="s">
        <v>637</v>
      </c>
      <c r="H71" t="s">
        <v>637</v>
      </c>
      <c r="I71" t="s">
        <v>552</v>
      </c>
      <c r="J71" t="s">
        <v>552</v>
      </c>
      <c r="K71" t="s">
        <v>639</v>
      </c>
      <c r="L71" t="s">
        <v>637</v>
      </c>
      <c r="M71" t="s">
        <v>533</v>
      </c>
    </row>
    <row r="72" spans="1:13" x14ac:dyDescent="0.15">
      <c r="A72" t="s">
        <v>129</v>
      </c>
      <c r="B72" t="s">
        <v>664</v>
      </c>
      <c r="C72" t="s">
        <v>552</v>
      </c>
      <c r="D72" t="s">
        <v>665</v>
      </c>
      <c r="E72" t="s">
        <v>576</v>
      </c>
      <c r="F72" t="s">
        <v>666</v>
      </c>
      <c r="G72" t="s">
        <v>643</v>
      </c>
      <c r="H72" t="s">
        <v>637</v>
      </c>
      <c r="I72" t="s">
        <v>552</v>
      </c>
      <c r="J72" t="s">
        <v>552</v>
      </c>
      <c r="K72" t="s">
        <v>637</v>
      </c>
      <c r="L72" t="s">
        <v>637</v>
      </c>
      <c r="M72" t="s">
        <v>533</v>
      </c>
    </row>
    <row r="73" spans="1:13" x14ac:dyDescent="0.15">
      <c r="A73" t="s">
        <v>130</v>
      </c>
      <c r="B73" t="s">
        <v>667</v>
      </c>
      <c r="C73" t="s">
        <v>668</v>
      </c>
      <c r="D73" t="s">
        <v>543</v>
      </c>
      <c r="E73" t="s">
        <v>576</v>
      </c>
      <c r="F73" t="s">
        <v>552</v>
      </c>
      <c r="G73" t="s">
        <v>637</v>
      </c>
      <c r="H73" t="s">
        <v>637</v>
      </c>
      <c r="I73" t="s">
        <v>552</v>
      </c>
      <c r="J73" t="s">
        <v>552</v>
      </c>
      <c r="K73" t="s">
        <v>639</v>
      </c>
      <c r="L73" t="s">
        <v>637</v>
      </c>
      <c r="M73" t="s">
        <v>533</v>
      </c>
    </row>
    <row r="77" spans="1:13" x14ac:dyDescent="0.15">
      <c r="A77" t="s">
        <v>669</v>
      </c>
      <c r="B77" t="s">
        <v>670</v>
      </c>
      <c r="C77" t="s">
        <v>671</v>
      </c>
      <c r="D77" t="s">
        <v>672</v>
      </c>
      <c r="E77" t="s">
        <v>673</v>
      </c>
      <c r="F77" t="s">
        <v>674</v>
      </c>
    </row>
    <row r="79" spans="1:13" x14ac:dyDescent="0.15">
      <c r="A79" t="s">
        <v>222</v>
      </c>
      <c r="B79" t="s">
        <v>530</v>
      </c>
      <c r="C79" t="s">
        <v>675</v>
      </c>
    </row>
    <row r="80" spans="1:13" x14ac:dyDescent="0.15">
      <c r="A80" t="s">
        <v>223</v>
      </c>
      <c r="B80" t="s">
        <v>530</v>
      </c>
      <c r="C80" t="s">
        <v>675</v>
      </c>
    </row>
    <row r="81" spans="1:7" x14ac:dyDescent="0.15">
      <c r="A81" t="s">
        <v>676</v>
      </c>
      <c r="B81" t="s">
        <v>152</v>
      </c>
      <c r="C81" t="s">
        <v>677</v>
      </c>
      <c r="D81" t="s">
        <v>678</v>
      </c>
      <c r="E81" t="s">
        <v>530</v>
      </c>
      <c r="F81" t="s">
        <v>679</v>
      </c>
      <c r="G81" t="s">
        <v>675</v>
      </c>
    </row>
    <row r="82" spans="1:7" x14ac:dyDescent="0.15">
      <c r="A82" t="s">
        <v>680</v>
      </c>
      <c r="B82" t="s">
        <v>681</v>
      </c>
      <c r="C82" t="s">
        <v>530</v>
      </c>
      <c r="D82" t="s">
        <v>679</v>
      </c>
      <c r="E82" t="s">
        <v>675</v>
      </c>
    </row>
    <row r="83" spans="1:7" x14ac:dyDescent="0.15">
      <c r="A83" t="s">
        <v>682</v>
      </c>
      <c r="B83" t="s">
        <v>681</v>
      </c>
      <c r="C83" t="s">
        <v>530</v>
      </c>
      <c r="D83" t="s">
        <v>679</v>
      </c>
      <c r="E83" t="s">
        <v>675</v>
      </c>
    </row>
    <row r="84" spans="1:7" x14ac:dyDescent="0.15">
      <c r="A84" t="s">
        <v>601</v>
      </c>
      <c r="B84" t="s">
        <v>683</v>
      </c>
      <c r="C84" t="s">
        <v>530</v>
      </c>
      <c r="D84" t="s">
        <v>679</v>
      </c>
      <c r="E84" t="s">
        <v>675</v>
      </c>
    </row>
    <row r="88" spans="1:7" x14ac:dyDescent="0.15">
      <c r="A88" t="s">
        <v>519</v>
      </c>
      <c r="B88" t="s">
        <v>684</v>
      </c>
      <c r="C88" t="s">
        <v>685</v>
      </c>
    </row>
    <row r="89" spans="1:7" x14ac:dyDescent="0.15">
      <c r="B89" t="s">
        <v>533</v>
      </c>
      <c r="C89" t="s">
        <v>533</v>
      </c>
    </row>
    <row r="91" spans="1:7" x14ac:dyDescent="0.15">
      <c r="A91" t="s">
        <v>686</v>
      </c>
      <c r="B91" t="s">
        <v>530</v>
      </c>
      <c r="C91" t="s">
        <v>687</v>
      </c>
      <c r="D91" t="s">
        <v>533</v>
      </c>
    </row>
    <row r="92" spans="1:7" x14ac:dyDescent="0.15">
      <c r="A92" t="s">
        <v>338</v>
      </c>
      <c r="B92" t="s">
        <v>688</v>
      </c>
      <c r="C92" t="s">
        <v>530</v>
      </c>
      <c r="D92" t="s">
        <v>689</v>
      </c>
      <c r="E92" t="s">
        <v>690</v>
      </c>
    </row>
    <row r="93" spans="1:7" x14ac:dyDescent="0.15">
      <c r="A93" t="s">
        <v>691</v>
      </c>
      <c r="B93" t="s">
        <v>692</v>
      </c>
      <c r="C93" t="s">
        <v>693</v>
      </c>
      <c r="D93" t="s">
        <v>530</v>
      </c>
      <c r="E93" t="s">
        <v>689</v>
      </c>
      <c r="F93" t="s">
        <v>690</v>
      </c>
    </row>
    <row r="94" spans="1:7" x14ac:dyDescent="0.15">
      <c r="A94" t="s">
        <v>135</v>
      </c>
      <c r="B94" t="s">
        <v>694</v>
      </c>
      <c r="C94" t="s">
        <v>530</v>
      </c>
      <c r="D94" t="s">
        <v>689</v>
      </c>
      <c r="E94" t="s">
        <v>690</v>
      </c>
    </row>
    <row r="95" spans="1:7" x14ac:dyDescent="0.15">
      <c r="A95" t="s">
        <v>339</v>
      </c>
      <c r="B95" t="s">
        <v>695</v>
      </c>
      <c r="C95" t="s">
        <v>530</v>
      </c>
      <c r="D95" t="s">
        <v>689</v>
      </c>
      <c r="E95" t="s">
        <v>690</v>
      </c>
    </row>
    <row r="96" spans="1:7" x14ac:dyDescent="0.15">
      <c r="A96" t="s">
        <v>682</v>
      </c>
      <c r="B96" t="s">
        <v>681</v>
      </c>
      <c r="C96" t="s">
        <v>694</v>
      </c>
      <c r="D96" t="s">
        <v>530</v>
      </c>
      <c r="E96" t="s">
        <v>689</v>
      </c>
      <c r="F96" t="s">
        <v>690</v>
      </c>
    </row>
    <row r="97" spans="1:7" x14ac:dyDescent="0.15">
      <c r="A97" t="s">
        <v>696</v>
      </c>
      <c r="B97" t="s">
        <v>697</v>
      </c>
      <c r="C97" t="s">
        <v>530</v>
      </c>
      <c r="D97" t="s">
        <v>687</v>
      </c>
      <c r="E97" t="s">
        <v>533</v>
      </c>
    </row>
    <row r="98" spans="1:7" x14ac:dyDescent="0.15">
      <c r="A98" t="s">
        <v>601</v>
      </c>
      <c r="B98" t="s">
        <v>340</v>
      </c>
      <c r="C98" t="s">
        <v>530</v>
      </c>
      <c r="D98" t="s">
        <v>689</v>
      </c>
      <c r="E98" t="s">
        <v>690</v>
      </c>
    </row>
    <row r="100" spans="1:7" x14ac:dyDescent="0.15">
      <c r="A100" t="s">
        <v>686</v>
      </c>
      <c r="B100" t="s">
        <v>698</v>
      </c>
      <c r="C100" t="s">
        <v>533</v>
      </c>
      <c r="D100" t="s">
        <v>533</v>
      </c>
    </row>
    <row r="102" spans="1:7" x14ac:dyDescent="0.15">
      <c r="A102" t="s">
        <v>699</v>
      </c>
      <c r="B102" t="s">
        <v>152</v>
      </c>
      <c r="C102" t="s">
        <v>700</v>
      </c>
      <c r="D102" t="s">
        <v>701</v>
      </c>
      <c r="E102" t="s">
        <v>533</v>
      </c>
    </row>
    <row r="103" spans="1:7" x14ac:dyDescent="0.15">
      <c r="A103" t="s">
        <v>136</v>
      </c>
      <c r="B103" t="s">
        <v>702</v>
      </c>
      <c r="C103" t="s">
        <v>137</v>
      </c>
      <c r="D103" t="s">
        <v>571</v>
      </c>
      <c r="E103" t="s">
        <v>580</v>
      </c>
      <c r="F103" t="s">
        <v>533</v>
      </c>
    </row>
    <row r="104" spans="1:7" x14ac:dyDescent="0.15">
      <c r="A104" t="s">
        <v>136</v>
      </c>
      <c r="B104" t="s">
        <v>702</v>
      </c>
      <c r="C104" t="s">
        <v>703</v>
      </c>
      <c r="D104" t="s">
        <v>571</v>
      </c>
      <c r="E104" t="s">
        <v>580</v>
      </c>
      <c r="F104" t="s">
        <v>533</v>
      </c>
    </row>
    <row r="105" spans="1:7" x14ac:dyDescent="0.15">
      <c r="A105" t="s">
        <v>601</v>
      </c>
      <c r="B105" t="s">
        <v>138</v>
      </c>
      <c r="C105" t="s">
        <v>137</v>
      </c>
      <c r="D105" t="s">
        <v>704</v>
      </c>
      <c r="E105" t="s">
        <v>533</v>
      </c>
    </row>
    <row r="106" spans="1:7" x14ac:dyDescent="0.15">
      <c r="A106" t="s">
        <v>601</v>
      </c>
      <c r="B106" t="s">
        <v>138</v>
      </c>
      <c r="C106" t="s">
        <v>703</v>
      </c>
      <c r="D106" t="s">
        <v>704</v>
      </c>
      <c r="E106" t="s">
        <v>533</v>
      </c>
    </row>
    <row r="108" spans="1:7" x14ac:dyDescent="0.15">
      <c r="A108" t="s">
        <v>705</v>
      </c>
      <c r="B108" t="s">
        <v>706</v>
      </c>
    </row>
    <row r="110" spans="1:7" x14ac:dyDescent="0.15">
      <c r="A110" t="s">
        <v>707</v>
      </c>
      <c r="B110" t="s">
        <v>708</v>
      </c>
      <c r="C110" t="s">
        <v>709</v>
      </c>
      <c r="D110" t="s">
        <v>710</v>
      </c>
      <c r="E110">
        <v>1</v>
      </c>
      <c r="F110" t="s">
        <v>711</v>
      </c>
      <c r="G110" t="s">
        <v>712</v>
      </c>
    </row>
    <row r="112" spans="1:7" x14ac:dyDescent="0.15">
      <c r="A112" t="s">
        <v>713</v>
      </c>
      <c r="B112" t="s">
        <v>711</v>
      </c>
      <c r="C112" t="s">
        <v>712</v>
      </c>
      <c r="D112" t="s">
        <v>710</v>
      </c>
      <c r="E112">
        <v>1</v>
      </c>
      <c r="F112" t="s">
        <v>714</v>
      </c>
    </row>
    <row r="114" spans="1:23" x14ac:dyDescent="0.15">
      <c r="A114" t="s">
        <v>715</v>
      </c>
      <c r="B114" t="s">
        <v>708</v>
      </c>
      <c r="C114" t="s">
        <v>709</v>
      </c>
      <c r="D114" t="s">
        <v>710</v>
      </c>
      <c r="E114">
        <v>1</v>
      </c>
      <c r="F114" t="s">
        <v>714</v>
      </c>
    </row>
    <row r="117" spans="1:23" x14ac:dyDescent="0.15">
      <c r="A117" t="s">
        <v>716</v>
      </c>
      <c r="B117" t="s">
        <v>717</v>
      </c>
    </row>
    <row r="119" spans="1:23" x14ac:dyDescent="0.15">
      <c r="A119" t="s">
        <v>718</v>
      </c>
      <c r="B119" t="s">
        <v>719</v>
      </c>
      <c r="C119" t="s">
        <v>720</v>
      </c>
      <c r="D119" t="s">
        <v>721</v>
      </c>
    </row>
    <row r="121" spans="1:23" x14ac:dyDescent="0.15">
      <c r="B121" t="s">
        <v>722</v>
      </c>
      <c r="C121" t="s">
        <v>723</v>
      </c>
      <c r="D121" t="s">
        <v>724</v>
      </c>
      <c r="E121" t="s">
        <v>725</v>
      </c>
      <c r="F121" t="s">
        <v>726</v>
      </c>
      <c r="G121" t="s">
        <v>727</v>
      </c>
      <c r="H121" t="s">
        <v>728</v>
      </c>
      <c r="I121" t="s">
        <v>729</v>
      </c>
      <c r="J121" t="s">
        <v>730</v>
      </c>
      <c r="K121" t="s">
        <v>332</v>
      </c>
      <c r="L121" t="s">
        <v>731</v>
      </c>
      <c r="M121" t="s">
        <v>141</v>
      </c>
      <c r="N121" t="s">
        <v>732</v>
      </c>
      <c r="O121" t="s">
        <v>733</v>
      </c>
      <c r="P121" t="s">
        <v>734</v>
      </c>
      <c r="Q121" t="s">
        <v>735</v>
      </c>
      <c r="R121" t="s">
        <v>736</v>
      </c>
      <c r="S121" t="s">
        <v>737</v>
      </c>
      <c r="T121" t="s">
        <v>533</v>
      </c>
      <c r="U121" t="s">
        <v>533</v>
      </c>
      <c r="V121" t="s">
        <v>533</v>
      </c>
      <c r="W121" t="s">
        <v>533</v>
      </c>
    </row>
    <row r="123" spans="1:23" x14ac:dyDescent="0.15">
      <c r="A123" t="s">
        <v>932</v>
      </c>
      <c r="B123" t="s">
        <v>933</v>
      </c>
      <c r="C123" t="s">
        <v>934</v>
      </c>
      <c r="D123" t="s">
        <v>935</v>
      </c>
      <c r="E123" t="s">
        <v>738</v>
      </c>
      <c r="F123" t="s">
        <v>936</v>
      </c>
      <c r="G123" t="s">
        <v>533</v>
      </c>
      <c r="H123" t="s">
        <v>533</v>
      </c>
      <c r="I123" t="s">
        <v>533</v>
      </c>
    </row>
    <row r="124" spans="1:23" x14ac:dyDescent="0.15">
      <c r="A124" t="s">
        <v>937</v>
      </c>
      <c r="B124" t="s">
        <v>938</v>
      </c>
      <c r="C124" t="s">
        <v>939</v>
      </c>
      <c r="D124" t="s">
        <v>940</v>
      </c>
      <c r="E124" t="s">
        <v>739</v>
      </c>
      <c r="F124" t="s">
        <v>941</v>
      </c>
      <c r="G124" t="s">
        <v>533</v>
      </c>
      <c r="H124" t="s">
        <v>533</v>
      </c>
      <c r="I124" t="s">
        <v>533</v>
      </c>
    </row>
    <row r="125" spans="1:23" x14ac:dyDescent="0.15">
      <c r="A125" t="s">
        <v>942</v>
      </c>
      <c r="B125" t="s">
        <v>943</v>
      </c>
      <c r="C125" t="s">
        <v>944</v>
      </c>
      <c r="D125" t="s">
        <v>945</v>
      </c>
      <c r="E125" t="s">
        <v>739</v>
      </c>
      <c r="F125" t="s">
        <v>946</v>
      </c>
      <c r="G125" t="s">
        <v>533</v>
      </c>
      <c r="H125" t="s">
        <v>533</v>
      </c>
      <c r="I125" t="s">
        <v>533</v>
      </c>
    </row>
    <row r="133" spans="1:11" x14ac:dyDescent="0.15">
      <c r="A133" t="s">
        <v>740</v>
      </c>
      <c r="B133" t="s">
        <v>530</v>
      </c>
      <c r="C133" t="s">
        <v>741</v>
      </c>
    </row>
    <row r="134" spans="1:11" x14ac:dyDescent="0.15">
      <c r="A134" t="s">
        <v>609</v>
      </c>
      <c r="B134" t="s">
        <v>530</v>
      </c>
      <c r="C134" t="s">
        <v>742</v>
      </c>
    </row>
    <row r="136" spans="1:11" x14ac:dyDescent="0.15">
      <c r="A136" t="s">
        <v>134</v>
      </c>
      <c r="B136" t="s">
        <v>743</v>
      </c>
      <c r="C136" t="s">
        <v>744</v>
      </c>
      <c r="D136" t="s">
        <v>745</v>
      </c>
      <c r="E136" t="s">
        <v>947</v>
      </c>
    </row>
    <row r="137" spans="1:11" x14ac:dyDescent="0.15">
      <c r="A137" t="s">
        <v>134</v>
      </c>
      <c r="B137" t="s">
        <v>743</v>
      </c>
      <c r="C137" t="s">
        <v>746</v>
      </c>
      <c r="D137" t="s">
        <v>745</v>
      </c>
      <c r="E137" t="s">
        <v>948</v>
      </c>
    </row>
    <row r="140" spans="1:11" x14ac:dyDescent="0.15">
      <c r="A140" t="s">
        <v>747</v>
      </c>
      <c r="B140" t="s">
        <v>748</v>
      </c>
      <c r="C140" t="s">
        <v>719</v>
      </c>
      <c r="D140" t="s">
        <v>749</v>
      </c>
    </row>
    <row r="142" spans="1:11" x14ac:dyDescent="0.15">
      <c r="B142" t="s">
        <v>750</v>
      </c>
      <c r="C142" t="s">
        <v>751</v>
      </c>
      <c r="D142" t="s">
        <v>752</v>
      </c>
      <c r="E142" t="s">
        <v>533</v>
      </c>
    </row>
    <row r="144" spans="1:11" x14ac:dyDescent="0.15">
      <c r="A144" t="s">
        <v>569</v>
      </c>
      <c r="B144" t="s">
        <v>753</v>
      </c>
      <c r="C144" t="s">
        <v>754</v>
      </c>
      <c r="D144" t="s">
        <v>755</v>
      </c>
      <c r="E144" t="s">
        <v>533</v>
      </c>
      <c r="F144">
        <v>500</v>
      </c>
      <c r="G144" t="s">
        <v>533</v>
      </c>
      <c r="H144">
        <v>-26</v>
      </c>
      <c r="I144" t="s">
        <v>533</v>
      </c>
      <c r="J144">
        <v>19</v>
      </c>
      <c r="K144" t="s">
        <v>533</v>
      </c>
    </row>
    <row r="145" spans="1:11" x14ac:dyDescent="0.15">
      <c r="A145" t="s">
        <v>756</v>
      </c>
      <c r="B145" t="s">
        <v>757</v>
      </c>
      <c r="C145" t="s">
        <v>755</v>
      </c>
      <c r="D145" t="s">
        <v>533</v>
      </c>
      <c r="E145">
        <v>400</v>
      </c>
      <c r="F145" t="s">
        <v>533</v>
      </c>
      <c r="G145">
        <v>-64</v>
      </c>
      <c r="H145" t="s">
        <v>533</v>
      </c>
      <c r="I145">
        <v>0</v>
      </c>
      <c r="J145" t="s">
        <v>533</v>
      </c>
    </row>
    <row r="146" spans="1:11" x14ac:dyDescent="0.15">
      <c r="A146" t="s">
        <v>758</v>
      </c>
      <c r="B146" t="s">
        <v>759</v>
      </c>
      <c r="C146" t="s">
        <v>755</v>
      </c>
      <c r="D146" t="s">
        <v>533</v>
      </c>
      <c r="E146">
        <v>800</v>
      </c>
      <c r="F146" t="s">
        <v>533</v>
      </c>
      <c r="G146">
        <v>0</v>
      </c>
      <c r="H146" t="s">
        <v>533</v>
      </c>
      <c r="I146">
        <v>19</v>
      </c>
      <c r="J146" t="s">
        <v>533</v>
      </c>
    </row>
    <row r="147" spans="1:11" x14ac:dyDescent="0.15">
      <c r="A147" t="s">
        <v>760</v>
      </c>
      <c r="B147" t="s">
        <v>761</v>
      </c>
      <c r="C147" t="s">
        <v>762</v>
      </c>
      <c r="D147" t="s">
        <v>763</v>
      </c>
      <c r="E147" t="s">
        <v>533</v>
      </c>
      <c r="F147">
        <v>500</v>
      </c>
      <c r="G147" t="s">
        <v>533</v>
      </c>
      <c r="H147">
        <v>0</v>
      </c>
      <c r="I147" t="s">
        <v>533</v>
      </c>
      <c r="J147">
        <v>0</v>
      </c>
      <c r="K147" t="s">
        <v>533</v>
      </c>
    </row>
    <row r="156" spans="1:11" x14ac:dyDescent="0.15">
      <c r="A156" t="s">
        <v>764</v>
      </c>
      <c r="B156" t="s">
        <v>765</v>
      </c>
    </row>
    <row r="158" spans="1:11" x14ac:dyDescent="0.15">
      <c r="A158" t="s">
        <v>766</v>
      </c>
    </row>
    <row r="160" spans="1:11" x14ac:dyDescent="0.15">
      <c r="B160" t="s">
        <v>535</v>
      </c>
      <c r="C160" t="s">
        <v>536</v>
      </c>
      <c r="D160" t="s">
        <v>537</v>
      </c>
      <c r="E160" t="s">
        <v>533</v>
      </c>
    </row>
    <row r="162" spans="1:5" x14ac:dyDescent="0.15">
      <c r="A162" t="s">
        <v>767</v>
      </c>
      <c r="B162" t="s">
        <v>949</v>
      </c>
      <c r="C162" t="s">
        <v>812</v>
      </c>
      <c r="D162" t="s">
        <v>950</v>
      </c>
      <c r="E162" t="s">
        <v>533</v>
      </c>
    </row>
    <row r="163" spans="1:5" x14ac:dyDescent="0.15">
      <c r="A163" t="s">
        <v>769</v>
      </c>
      <c r="B163" t="s">
        <v>951</v>
      </c>
      <c r="C163" t="s">
        <v>815</v>
      </c>
      <c r="D163" t="s">
        <v>924</v>
      </c>
      <c r="E163" t="s">
        <v>533</v>
      </c>
    </row>
    <row r="164" spans="1:5" x14ac:dyDescent="0.15">
      <c r="A164" t="s">
        <v>771</v>
      </c>
      <c r="B164" t="s">
        <v>952</v>
      </c>
      <c r="C164" t="s">
        <v>768</v>
      </c>
      <c r="D164" t="s">
        <v>922</v>
      </c>
      <c r="E164" t="s">
        <v>533</v>
      </c>
    </row>
    <row r="165" spans="1:5" x14ac:dyDescent="0.15">
      <c r="A165" t="s">
        <v>773</v>
      </c>
      <c r="B165" t="s">
        <v>953</v>
      </c>
      <c r="C165" t="s">
        <v>822</v>
      </c>
      <c r="D165" t="s">
        <v>954</v>
      </c>
      <c r="E165" t="s">
        <v>533</v>
      </c>
    </row>
    <row r="166" spans="1:5" x14ac:dyDescent="0.15">
      <c r="A166" t="s">
        <v>774</v>
      </c>
      <c r="B166" t="s">
        <v>955</v>
      </c>
      <c r="C166" t="s">
        <v>815</v>
      </c>
      <c r="D166" t="s">
        <v>956</v>
      </c>
      <c r="E166" t="s">
        <v>533</v>
      </c>
    </row>
    <row r="167" spans="1:5" x14ac:dyDescent="0.15">
      <c r="A167" t="s">
        <v>775</v>
      </c>
      <c r="B167" t="s">
        <v>957</v>
      </c>
      <c r="C167" t="s">
        <v>819</v>
      </c>
      <c r="D167" t="s">
        <v>958</v>
      </c>
      <c r="E167" t="s">
        <v>533</v>
      </c>
    </row>
    <row r="168" spans="1:5" x14ac:dyDescent="0.15">
      <c r="A168" t="s">
        <v>776</v>
      </c>
      <c r="B168" t="s">
        <v>959</v>
      </c>
      <c r="C168" t="s">
        <v>813</v>
      </c>
      <c r="D168" t="s">
        <v>960</v>
      </c>
      <c r="E168" t="s">
        <v>533</v>
      </c>
    </row>
    <row r="169" spans="1:5" x14ac:dyDescent="0.15">
      <c r="A169" t="s">
        <v>778</v>
      </c>
      <c r="B169" t="s">
        <v>961</v>
      </c>
      <c r="C169" t="s">
        <v>814</v>
      </c>
      <c r="D169" t="s">
        <v>962</v>
      </c>
      <c r="E169" t="s">
        <v>533</v>
      </c>
    </row>
    <row r="170" spans="1:5" x14ac:dyDescent="0.15">
      <c r="A170" t="s">
        <v>779</v>
      </c>
      <c r="B170" t="s">
        <v>963</v>
      </c>
      <c r="C170" t="s">
        <v>772</v>
      </c>
      <c r="D170" t="s">
        <v>964</v>
      </c>
      <c r="E170" t="s">
        <v>533</v>
      </c>
    </row>
    <row r="171" spans="1:5" x14ac:dyDescent="0.15">
      <c r="A171" t="s">
        <v>780</v>
      </c>
      <c r="B171" t="s">
        <v>965</v>
      </c>
      <c r="C171" t="s">
        <v>822</v>
      </c>
      <c r="D171" t="s">
        <v>966</v>
      </c>
      <c r="E171" t="s">
        <v>533</v>
      </c>
    </row>
    <row r="172" spans="1:5" x14ac:dyDescent="0.15">
      <c r="A172" t="s">
        <v>781</v>
      </c>
      <c r="B172" t="s">
        <v>967</v>
      </c>
      <c r="C172" t="s">
        <v>768</v>
      </c>
      <c r="D172" t="s">
        <v>968</v>
      </c>
      <c r="E172" t="s">
        <v>533</v>
      </c>
    </row>
    <row r="173" spans="1:5" x14ac:dyDescent="0.15">
      <c r="A173" t="s">
        <v>782</v>
      </c>
      <c r="B173" t="s">
        <v>969</v>
      </c>
      <c r="C173" t="s">
        <v>822</v>
      </c>
      <c r="D173" t="s">
        <v>970</v>
      </c>
      <c r="E173" t="s">
        <v>533</v>
      </c>
    </row>
    <row r="174" spans="1:5" x14ac:dyDescent="0.15">
      <c r="A174" t="s">
        <v>783</v>
      </c>
      <c r="B174" t="s">
        <v>971</v>
      </c>
      <c r="C174" t="s">
        <v>777</v>
      </c>
      <c r="D174" t="s">
        <v>916</v>
      </c>
      <c r="E174" t="s">
        <v>533</v>
      </c>
    </row>
    <row r="175" spans="1:5" x14ac:dyDescent="0.15">
      <c r="A175" t="s">
        <v>784</v>
      </c>
      <c r="B175" t="s">
        <v>972</v>
      </c>
      <c r="C175" t="s">
        <v>815</v>
      </c>
      <c r="D175" t="s">
        <v>973</v>
      </c>
      <c r="E175" t="s">
        <v>533</v>
      </c>
    </row>
    <row r="176" spans="1:5" x14ac:dyDescent="0.15">
      <c r="A176" t="s">
        <v>785</v>
      </c>
      <c r="B176" t="s">
        <v>974</v>
      </c>
      <c r="C176" t="s">
        <v>770</v>
      </c>
      <c r="D176" t="s">
        <v>975</v>
      </c>
      <c r="E176" t="s">
        <v>533</v>
      </c>
    </row>
    <row r="177" spans="1:5" x14ac:dyDescent="0.15">
      <c r="A177" t="s">
        <v>786</v>
      </c>
      <c r="B177" t="s">
        <v>976</v>
      </c>
      <c r="C177" t="s">
        <v>815</v>
      </c>
      <c r="D177" t="s">
        <v>904</v>
      </c>
      <c r="E177" t="s">
        <v>533</v>
      </c>
    </row>
    <row r="178" spans="1:5" x14ac:dyDescent="0.15">
      <c r="A178" t="s">
        <v>787</v>
      </c>
      <c r="B178" t="s">
        <v>977</v>
      </c>
      <c r="C178" t="s">
        <v>814</v>
      </c>
      <c r="D178" t="s">
        <v>978</v>
      </c>
      <c r="E178" t="s">
        <v>533</v>
      </c>
    </row>
    <row r="179" spans="1:5" x14ac:dyDescent="0.15">
      <c r="A179" t="s">
        <v>788</v>
      </c>
      <c r="B179" t="s">
        <v>979</v>
      </c>
      <c r="C179" t="s">
        <v>768</v>
      </c>
      <c r="D179" t="s">
        <v>905</v>
      </c>
      <c r="E179" t="s">
        <v>533</v>
      </c>
    </row>
    <row r="180" spans="1:5" x14ac:dyDescent="0.15">
      <c r="A180" t="s">
        <v>789</v>
      </c>
      <c r="B180" t="s">
        <v>980</v>
      </c>
      <c r="C180" t="s">
        <v>770</v>
      </c>
      <c r="D180" t="s">
        <v>981</v>
      </c>
      <c r="E180" t="s">
        <v>533</v>
      </c>
    </row>
    <row r="181" spans="1:5" x14ac:dyDescent="0.15">
      <c r="A181" t="s">
        <v>790</v>
      </c>
      <c r="B181" t="s">
        <v>982</v>
      </c>
      <c r="C181" t="s">
        <v>812</v>
      </c>
      <c r="D181" t="s">
        <v>902</v>
      </c>
      <c r="E181" t="s">
        <v>533</v>
      </c>
    </row>
    <row r="183" spans="1:5" x14ac:dyDescent="0.15">
      <c r="A183" t="s">
        <v>609</v>
      </c>
      <c r="B183" t="s">
        <v>791</v>
      </c>
      <c r="C183" t="s">
        <v>792</v>
      </c>
      <c r="D183" t="s">
        <v>530</v>
      </c>
      <c r="E183" t="s">
        <v>793</v>
      </c>
    </row>
    <row r="185" spans="1:5" x14ac:dyDescent="0.15">
      <c r="A185" t="s">
        <v>766</v>
      </c>
    </row>
    <row r="187" spans="1:5" x14ac:dyDescent="0.15">
      <c r="B187" t="s">
        <v>535</v>
      </c>
      <c r="C187" t="s">
        <v>536</v>
      </c>
      <c r="D187" t="s">
        <v>537</v>
      </c>
      <c r="E187" t="s">
        <v>533</v>
      </c>
    </row>
    <row r="189" spans="1:5" x14ac:dyDescent="0.15">
      <c r="A189" t="s">
        <v>767</v>
      </c>
      <c r="B189" t="s">
        <v>983</v>
      </c>
    </row>
    <row r="190" spans="1:5" x14ac:dyDescent="0.15">
      <c r="A190" t="s">
        <v>769</v>
      </c>
      <c r="B190" t="s">
        <v>984</v>
      </c>
    </row>
    <row r="191" spans="1:5" x14ac:dyDescent="0.15">
      <c r="A191" t="s">
        <v>771</v>
      </c>
      <c r="B191" t="s">
        <v>985</v>
      </c>
    </row>
    <row r="192" spans="1:5" x14ac:dyDescent="0.15">
      <c r="A192" t="s">
        <v>773</v>
      </c>
      <c r="B192" t="s">
        <v>891</v>
      </c>
    </row>
    <row r="193" spans="1:2" x14ac:dyDescent="0.15">
      <c r="A193" t="s">
        <v>774</v>
      </c>
      <c r="B193" t="s">
        <v>986</v>
      </c>
    </row>
    <row r="194" spans="1:2" x14ac:dyDescent="0.15">
      <c r="A194" t="s">
        <v>775</v>
      </c>
      <c r="B194" t="s">
        <v>987</v>
      </c>
    </row>
    <row r="195" spans="1:2" x14ac:dyDescent="0.15">
      <c r="A195" t="s">
        <v>776</v>
      </c>
      <c r="B195" t="s">
        <v>897</v>
      </c>
    </row>
    <row r="196" spans="1:2" x14ac:dyDescent="0.15">
      <c r="A196" t="s">
        <v>778</v>
      </c>
      <c r="B196" t="s">
        <v>988</v>
      </c>
    </row>
    <row r="197" spans="1:2" x14ac:dyDescent="0.15">
      <c r="A197" t="s">
        <v>779</v>
      </c>
      <c r="B197" t="s">
        <v>989</v>
      </c>
    </row>
    <row r="198" spans="1:2" x14ac:dyDescent="0.15">
      <c r="A198" t="s">
        <v>780</v>
      </c>
      <c r="B198" t="s">
        <v>990</v>
      </c>
    </row>
    <row r="199" spans="1:2" x14ac:dyDescent="0.15">
      <c r="A199" t="s">
        <v>781</v>
      </c>
      <c r="B199" t="s">
        <v>991</v>
      </c>
    </row>
    <row r="200" spans="1:2" x14ac:dyDescent="0.15">
      <c r="A200" t="s">
        <v>782</v>
      </c>
      <c r="B200" t="s">
        <v>992</v>
      </c>
    </row>
    <row r="201" spans="1:2" x14ac:dyDescent="0.15">
      <c r="A201" t="s">
        <v>783</v>
      </c>
      <c r="B201" t="s">
        <v>993</v>
      </c>
    </row>
    <row r="202" spans="1:2" x14ac:dyDescent="0.15">
      <c r="A202" t="s">
        <v>784</v>
      </c>
      <c r="B202" t="s">
        <v>994</v>
      </c>
    </row>
    <row r="203" spans="1:2" x14ac:dyDescent="0.15">
      <c r="A203" t="s">
        <v>785</v>
      </c>
      <c r="B203" t="s">
        <v>995</v>
      </c>
    </row>
    <row r="204" spans="1:2" x14ac:dyDescent="0.15">
      <c r="A204" t="s">
        <v>786</v>
      </c>
      <c r="B204" t="s">
        <v>996</v>
      </c>
    </row>
    <row r="205" spans="1:2" x14ac:dyDescent="0.15">
      <c r="A205" t="s">
        <v>787</v>
      </c>
      <c r="B205" t="s">
        <v>997</v>
      </c>
    </row>
    <row r="206" spans="1:2" x14ac:dyDescent="0.15">
      <c r="A206" t="s">
        <v>788</v>
      </c>
      <c r="B206" t="s">
        <v>998</v>
      </c>
    </row>
    <row r="207" spans="1:2" x14ac:dyDescent="0.15">
      <c r="A207" t="s">
        <v>789</v>
      </c>
      <c r="B207" t="s">
        <v>999</v>
      </c>
    </row>
    <row r="208" spans="1:2" x14ac:dyDescent="0.15">
      <c r="A208" t="s">
        <v>790</v>
      </c>
      <c r="B208" t="s">
        <v>1000</v>
      </c>
    </row>
    <row r="210" spans="1:5" x14ac:dyDescent="0.15">
      <c r="A210" t="s">
        <v>794</v>
      </c>
      <c r="B210" t="s">
        <v>792</v>
      </c>
      <c r="C210" t="s">
        <v>530</v>
      </c>
      <c r="D210" t="s">
        <v>795</v>
      </c>
    </row>
    <row r="212" spans="1:5" x14ac:dyDescent="0.15">
      <c r="A212" t="s">
        <v>766</v>
      </c>
    </row>
    <row r="214" spans="1:5" x14ac:dyDescent="0.15">
      <c r="B214" t="s">
        <v>535</v>
      </c>
      <c r="C214" t="s">
        <v>536</v>
      </c>
      <c r="D214" t="s">
        <v>537</v>
      </c>
      <c r="E214" t="s">
        <v>533</v>
      </c>
    </row>
    <row r="216" spans="1:5" x14ac:dyDescent="0.15">
      <c r="A216" t="s">
        <v>767</v>
      </c>
      <c r="B216" t="s">
        <v>1001</v>
      </c>
      <c r="C216" t="s">
        <v>1001</v>
      </c>
      <c r="D216" t="s">
        <v>1001</v>
      </c>
      <c r="E216" t="s">
        <v>533</v>
      </c>
    </row>
    <row r="217" spans="1:5" x14ac:dyDescent="0.15">
      <c r="A217" t="s">
        <v>769</v>
      </c>
      <c r="B217" t="s">
        <v>1002</v>
      </c>
      <c r="C217" t="s">
        <v>1002</v>
      </c>
      <c r="D217" t="s">
        <v>1002</v>
      </c>
      <c r="E217" t="s">
        <v>533</v>
      </c>
    </row>
    <row r="218" spans="1:5" x14ac:dyDescent="0.15">
      <c r="A218" t="s">
        <v>771</v>
      </c>
      <c r="B218" t="s">
        <v>1003</v>
      </c>
      <c r="C218" t="s">
        <v>1003</v>
      </c>
      <c r="D218" t="s">
        <v>1003</v>
      </c>
      <c r="E218" t="s">
        <v>533</v>
      </c>
    </row>
    <row r="219" spans="1:5" x14ac:dyDescent="0.15">
      <c r="A219" t="s">
        <v>773</v>
      </c>
      <c r="B219" t="s">
        <v>1004</v>
      </c>
      <c r="C219" t="s">
        <v>1004</v>
      </c>
      <c r="D219" t="s">
        <v>1004</v>
      </c>
      <c r="E219" t="s">
        <v>533</v>
      </c>
    </row>
    <row r="220" spans="1:5" x14ac:dyDescent="0.15">
      <c r="A220" t="s">
        <v>774</v>
      </c>
      <c r="B220" t="s">
        <v>1005</v>
      </c>
      <c r="C220" t="s">
        <v>1005</v>
      </c>
      <c r="D220" t="s">
        <v>1005</v>
      </c>
      <c r="E220" t="s">
        <v>533</v>
      </c>
    </row>
    <row r="221" spans="1:5" x14ac:dyDescent="0.15">
      <c r="A221" t="s">
        <v>775</v>
      </c>
      <c r="B221" t="s">
        <v>1006</v>
      </c>
      <c r="C221" t="s">
        <v>1006</v>
      </c>
      <c r="D221" t="s">
        <v>1006</v>
      </c>
      <c r="E221" t="s">
        <v>533</v>
      </c>
    </row>
    <row r="222" spans="1:5" x14ac:dyDescent="0.15">
      <c r="A222" t="s">
        <v>776</v>
      </c>
      <c r="B222" t="s">
        <v>1007</v>
      </c>
      <c r="C222" t="s">
        <v>1007</v>
      </c>
      <c r="D222" t="s">
        <v>1007</v>
      </c>
      <c r="E222" t="s">
        <v>533</v>
      </c>
    </row>
    <row r="223" spans="1:5" x14ac:dyDescent="0.15">
      <c r="A223" t="s">
        <v>778</v>
      </c>
      <c r="B223" t="s">
        <v>1008</v>
      </c>
      <c r="C223" t="s">
        <v>1008</v>
      </c>
      <c r="D223" t="s">
        <v>1008</v>
      </c>
      <c r="E223" t="s">
        <v>533</v>
      </c>
    </row>
    <row r="224" spans="1:5" x14ac:dyDescent="0.15">
      <c r="A224" t="s">
        <v>779</v>
      </c>
      <c r="B224" t="s">
        <v>1009</v>
      </c>
      <c r="C224" t="s">
        <v>1009</v>
      </c>
      <c r="D224" t="s">
        <v>1009</v>
      </c>
      <c r="E224" t="s">
        <v>533</v>
      </c>
    </row>
    <row r="225" spans="1:5" x14ac:dyDescent="0.15">
      <c r="A225" t="s">
        <v>780</v>
      </c>
      <c r="B225" t="s">
        <v>1010</v>
      </c>
      <c r="C225" t="s">
        <v>1010</v>
      </c>
      <c r="D225" t="s">
        <v>1010</v>
      </c>
      <c r="E225" t="s">
        <v>533</v>
      </c>
    </row>
    <row r="226" spans="1:5" x14ac:dyDescent="0.15">
      <c r="A226" t="s">
        <v>781</v>
      </c>
      <c r="B226" t="s">
        <v>1011</v>
      </c>
      <c r="C226" t="s">
        <v>1011</v>
      </c>
      <c r="D226" t="s">
        <v>1011</v>
      </c>
      <c r="E226" t="s">
        <v>533</v>
      </c>
    </row>
    <row r="227" spans="1:5" x14ac:dyDescent="0.15">
      <c r="A227" t="s">
        <v>782</v>
      </c>
      <c r="B227" t="s">
        <v>1012</v>
      </c>
      <c r="C227" t="s">
        <v>1012</v>
      </c>
      <c r="D227" t="s">
        <v>1012</v>
      </c>
      <c r="E227" t="s">
        <v>533</v>
      </c>
    </row>
    <row r="228" spans="1:5" x14ac:dyDescent="0.15">
      <c r="A228" t="s">
        <v>783</v>
      </c>
      <c r="B228" t="s">
        <v>1013</v>
      </c>
      <c r="C228" t="s">
        <v>1013</v>
      </c>
      <c r="D228" t="s">
        <v>1013</v>
      </c>
      <c r="E228" t="s">
        <v>533</v>
      </c>
    </row>
    <row r="229" spans="1:5" x14ac:dyDescent="0.15">
      <c r="A229" t="s">
        <v>784</v>
      </c>
      <c r="B229" t="s">
        <v>1014</v>
      </c>
      <c r="C229" t="s">
        <v>1014</v>
      </c>
      <c r="D229" t="s">
        <v>1014</v>
      </c>
      <c r="E229" t="s">
        <v>533</v>
      </c>
    </row>
    <row r="230" spans="1:5" x14ac:dyDescent="0.15">
      <c r="A230" t="s">
        <v>785</v>
      </c>
      <c r="B230" t="s">
        <v>1015</v>
      </c>
      <c r="C230" t="s">
        <v>1015</v>
      </c>
      <c r="D230" t="s">
        <v>1015</v>
      </c>
      <c r="E230" t="s">
        <v>533</v>
      </c>
    </row>
    <row r="231" spans="1:5" x14ac:dyDescent="0.15">
      <c r="A231" t="s">
        <v>786</v>
      </c>
      <c r="B231" t="s">
        <v>1016</v>
      </c>
      <c r="C231" t="s">
        <v>1016</v>
      </c>
      <c r="D231" t="s">
        <v>1016</v>
      </c>
      <c r="E231" t="s">
        <v>533</v>
      </c>
    </row>
    <row r="232" spans="1:5" x14ac:dyDescent="0.15">
      <c r="A232" t="s">
        <v>787</v>
      </c>
      <c r="B232" t="s">
        <v>1017</v>
      </c>
      <c r="C232" t="s">
        <v>1017</v>
      </c>
      <c r="D232" t="s">
        <v>1017</v>
      </c>
      <c r="E232" t="s">
        <v>533</v>
      </c>
    </row>
    <row r="233" spans="1:5" x14ac:dyDescent="0.15">
      <c r="A233" t="s">
        <v>788</v>
      </c>
      <c r="B233" t="s">
        <v>1018</v>
      </c>
      <c r="C233" t="s">
        <v>1018</v>
      </c>
      <c r="D233" t="s">
        <v>1018</v>
      </c>
      <c r="E233" t="s">
        <v>533</v>
      </c>
    </row>
    <row r="234" spans="1:5" x14ac:dyDescent="0.15">
      <c r="A234" t="s">
        <v>789</v>
      </c>
      <c r="B234" t="s">
        <v>1019</v>
      </c>
      <c r="C234" t="s">
        <v>1019</v>
      </c>
      <c r="D234" t="s">
        <v>1019</v>
      </c>
      <c r="E234" t="s">
        <v>533</v>
      </c>
    </row>
    <row r="235" spans="1:5" x14ac:dyDescent="0.15">
      <c r="A235" t="s">
        <v>790</v>
      </c>
      <c r="B235" t="s">
        <v>1020</v>
      </c>
      <c r="C235" t="s">
        <v>1020</v>
      </c>
      <c r="D235" t="s">
        <v>1020</v>
      </c>
      <c r="E235" t="s">
        <v>533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Sheet36"/>
  <dimension ref="A1"/>
  <sheetViews>
    <sheetView workbookViewId="0">
      <selection activeCell="D5" sqref="D5:H5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Sheet35"/>
  <dimension ref="A1"/>
  <sheetViews>
    <sheetView workbookViewId="0">
      <selection activeCell="D18" sqref="D18:O18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6" r:id="rId4" name="Drop Down 2">
              <controlPr defaultSize="0" autoLine="0" autoPict="0" macro="[0]!Pick_raw">
                <anchor moveWithCells="1">
                  <from>
                    <xdr:col>3</xdr:col>
                    <xdr:colOff>101600</xdr:colOff>
                    <xdr:row>0</xdr:row>
                    <xdr:rowOff>63500</xdr:rowOff>
                  </from>
                  <to>
                    <xdr:col>5</xdr:col>
                    <xdr:colOff>495300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 codeName="Sheet34"/>
  <dimension ref="A1"/>
  <sheetViews>
    <sheetView workbookViewId="0">
      <selection activeCell="D5" sqref="D5:I5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 codeName="Sheet33"/>
  <dimension ref="A1"/>
  <sheetViews>
    <sheetView workbookViewId="0">
      <selection activeCell="D5" sqref="D5:J5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 codeName="Sheet32"/>
  <dimension ref="A1"/>
  <sheetViews>
    <sheetView workbookViewId="0">
      <selection activeCell="D5" sqref="D5:E5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 codeName="Sheet30"/>
  <dimension ref="A1"/>
  <sheetViews>
    <sheetView workbookViewId="0">
      <selection activeCell="D5" sqref="D5:S5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 codeName="Sheet72"/>
  <dimension ref="H8:I11"/>
  <sheetViews>
    <sheetView workbookViewId="0">
      <selection activeCell="J32" sqref="J32"/>
    </sheetView>
  </sheetViews>
  <sheetFormatPr baseColWidth="10" defaultColWidth="8.83203125" defaultRowHeight="13" x14ac:dyDescent="0.15"/>
  <sheetData>
    <row r="8" spans="8:9" x14ac:dyDescent="0.15">
      <c r="H8">
        <v>44118.416666666664</v>
      </c>
      <c r="I8">
        <v>2.1099126578032359</v>
      </c>
    </row>
    <row r="9" spans="8:9" x14ac:dyDescent="0.15">
      <c r="H9">
        <v>43149.666666666664</v>
      </c>
      <c r="I9">
        <v>2.7541455148974388</v>
      </c>
    </row>
    <row r="10" spans="8:9" x14ac:dyDescent="0.15">
      <c r="H10">
        <v>40312.5</v>
      </c>
      <c r="I10">
        <v>5.0497615387774761</v>
      </c>
    </row>
    <row r="11" spans="8:9" x14ac:dyDescent="0.15">
      <c r="H11">
        <v>35419.25</v>
      </c>
      <c r="I11">
        <v>5.2962071971825715</v>
      </c>
    </row>
  </sheetData>
  <phoneticPr fontId="18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 codeName="Sheet71"/>
  <dimension ref="A5:J210"/>
  <sheetViews>
    <sheetView topLeftCell="A6" workbookViewId="0">
      <selection activeCell="A8" sqref="A8"/>
    </sheetView>
  </sheetViews>
  <sheetFormatPr baseColWidth="10" defaultColWidth="8.83203125" defaultRowHeight="13" x14ac:dyDescent="0.15"/>
  <cols>
    <col min="3" max="3" width="10.5" bestFit="1" customWidth="1"/>
  </cols>
  <sheetData>
    <row r="5" spans="1:10" ht="14" thickBot="1" x14ac:dyDescent="0.2"/>
    <row r="6" spans="1:10" x14ac:dyDescent="0.15">
      <c r="A6" s="3" t="s">
        <v>96</v>
      </c>
      <c r="B6" t="s">
        <v>172</v>
      </c>
      <c r="C6" t="s">
        <v>170</v>
      </c>
      <c r="D6" t="s">
        <v>170</v>
      </c>
      <c r="E6" t="s">
        <v>170</v>
      </c>
      <c r="F6" t="s">
        <v>170</v>
      </c>
    </row>
    <row r="7" spans="1:10" ht="14" thickBot="1" x14ac:dyDescent="0.2">
      <c r="A7" s="6"/>
      <c r="C7" t="s">
        <v>171</v>
      </c>
      <c r="D7" t="s">
        <v>173</v>
      </c>
      <c r="E7" t="s">
        <v>174</v>
      </c>
      <c r="F7" t="s">
        <v>119</v>
      </c>
    </row>
    <row r="8" spans="1:10" x14ac:dyDescent="0.15">
      <c r="A8" t="str">
        <f>IF('All ratios'!A5&lt;&gt;"",'All ratios'!A5,"")</f>
        <v>d18O_300118_WM2_UNIL_WM5@5</v>
      </c>
      <c r="B8" s="40" t="e">
        <f>IF($A8&lt;&gt;"",#REF!,"")</f>
        <v>#REF!</v>
      </c>
      <c r="C8" s="31">
        <f>IF($A8&lt;&gt;"",AVERAGE('Raw1'!D8:DD8),"")</f>
        <v>1063128200</v>
      </c>
      <c r="D8" s="40">
        <f>IF($A8&lt;&gt;"",100*STDEV('Raw1'!D8:DD8)/C8,"")</f>
        <v>0.72645454738507842</v>
      </c>
      <c r="E8" s="40">
        <f>IF($A8&lt;&gt;"",D8/SQRT(COUNT('Raw1'!D8:DD8)),"")</f>
        <v>0.16244017505168773</v>
      </c>
      <c r="F8" s="40">
        <f>IF(A8&lt;&gt;"",100*SQRT(C8)/C8,"")</f>
        <v>3.0669534257691572E-3</v>
      </c>
      <c r="G8" s="31"/>
      <c r="H8" s="40"/>
      <c r="I8" s="31"/>
      <c r="J8" s="40"/>
    </row>
    <row r="9" spans="1:10" x14ac:dyDescent="0.15">
      <c r="A9" t="str">
        <f>IF('All ratios'!A6&lt;&gt;"",'All ratios'!A6,"")</f>
        <v>d18O_300118_WM2_UNIL_WM5@6</v>
      </c>
      <c r="B9" s="40" t="e">
        <f>IF($A9&lt;&gt;"",#REF!,"")</f>
        <v>#REF!</v>
      </c>
      <c r="C9" s="31">
        <f>IF($A9&lt;&gt;"",AVERAGE('Raw1'!D9:DD9),"")</f>
        <v>1069872100</v>
      </c>
      <c r="D9" s="40">
        <f>IF($A9&lt;&gt;"",100*STDEV('Raw1'!D9:DD9)/C9,"")</f>
        <v>0.29011354852046939</v>
      </c>
      <c r="E9" s="40">
        <f>IF($A9&lt;&gt;"",D9/SQRT(COUNT('Raw1'!D9:DD9)),"")</f>
        <v>6.487136156854531E-2</v>
      </c>
      <c r="F9" s="40">
        <f t="shared" ref="F9:F72" si="0">IF(A9&lt;&gt;"",100*SQRT(C9)/C9,"")</f>
        <v>3.0572719300392863E-3</v>
      </c>
      <c r="G9" s="31"/>
      <c r="H9" s="40"/>
      <c r="I9" s="31"/>
      <c r="J9" s="40"/>
    </row>
    <row r="10" spans="1:10" x14ac:dyDescent="0.15">
      <c r="A10" t="str">
        <f>IF('All ratios'!A7&lt;&gt;"",'All ratios'!A7,"")</f>
        <v>d18O_300118_WM2_UNIL_WM5@7</v>
      </c>
      <c r="B10" s="40" t="e">
        <f>IF($A10&lt;&gt;"",#REF!,"")</f>
        <v>#REF!</v>
      </c>
      <c r="C10" s="31">
        <f>IF($A10&lt;&gt;"",AVERAGE('Raw1'!D10:DD10),"")</f>
        <v>1059288800</v>
      </c>
      <c r="D10" s="40">
        <f>IF($A10&lt;&gt;"",100*STDEV('Raw1'!D10:DD10)/C10,"")</f>
        <v>0.27025034080435706</v>
      </c>
      <c r="E10" s="40">
        <f>IF($A10&lt;&gt;"",D10/SQRT(COUNT('Raw1'!D10:DD10)),"")</f>
        <v>6.0429813298102757E-2</v>
      </c>
      <c r="F10" s="40">
        <f t="shared" si="0"/>
        <v>3.0725064960913646E-3</v>
      </c>
      <c r="G10" s="31"/>
      <c r="H10" s="40"/>
      <c r="I10" s="31"/>
      <c r="J10" s="40"/>
    </row>
    <row r="11" spans="1:10" x14ac:dyDescent="0.15">
      <c r="A11" t="str">
        <f>IF('All ratios'!A8&lt;&gt;"",'All ratios'!A8,"")</f>
        <v>d18O_300118_WM2_UNIL_WM5@8</v>
      </c>
      <c r="B11" s="40" t="e">
        <f>IF($A11&lt;&gt;"",#REF!,"")</f>
        <v>#REF!</v>
      </c>
      <c r="C11" s="31">
        <f>IF($A11&lt;&gt;"",AVERAGE('Raw1'!D11:DD11),"")</f>
        <v>1076122450</v>
      </c>
      <c r="D11" s="40">
        <f>IF($A11&lt;&gt;"",100*STDEV('Raw1'!D11:DD11)/C11,"")</f>
        <v>0.24823426901760717</v>
      </c>
      <c r="E11" s="40">
        <f>IF($A11&lt;&gt;"",D11/SQRT(COUNT('Raw1'!D11:DD11)),"")</f>
        <v>5.5506869986833955E-2</v>
      </c>
      <c r="F11" s="40">
        <f t="shared" si="0"/>
        <v>3.0483803546409918E-3</v>
      </c>
      <c r="G11" s="31"/>
      <c r="H11" s="40"/>
      <c r="I11" s="31"/>
      <c r="J11" s="40"/>
    </row>
    <row r="12" spans="1:10" x14ac:dyDescent="0.15">
      <c r="A12" t="str">
        <f>IF('All ratios'!A9&lt;&gt;"",'All ratios'!A9,"")</f>
        <v>d18O_300118_WM2_UNIL_WM3@5</v>
      </c>
      <c r="B12" s="40" t="e">
        <f>IF($A12&lt;&gt;"",#REF!,"")</f>
        <v>#REF!</v>
      </c>
      <c r="C12" s="31">
        <f>IF($A12&lt;&gt;"",AVERAGE('Raw1'!D12:DD12),"")</f>
        <v>1100512400</v>
      </c>
      <c r="D12" s="40">
        <f>IF($A12&lt;&gt;"",100*STDEV('Raw1'!D12:DD12)/C12,"")</f>
        <v>0.26574003310534483</v>
      </c>
      <c r="E12" s="40">
        <f>IF($A12&lt;&gt;"",D12/SQRT(COUNT('Raw1'!D12:DD12)),"")</f>
        <v>5.9421277836659556E-2</v>
      </c>
      <c r="F12" s="40">
        <f t="shared" si="0"/>
        <v>3.0144114436904761E-3</v>
      </c>
      <c r="G12" s="31"/>
      <c r="H12" s="40"/>
      <c r="I12" s="31"/>
      <c r="J12" s="40"/>
    </row>
    <row r="13" spans="1:10" x14ac:dyDescent="0.15">
      <c r="A13" t="str">
        <f>IF('All ratios'!A10&lt;&gt;"",'All ratios'!A10,"")</f>
        <v>d18O_300118_WM2_UNIL_WM3@6</v>
      </c>
      <c r="B13" s="40" t="e">
        <f>IF($A13&lt;&gt;"",#REF!,"")</f>
        <v>#REF!</v>
      </c>
      <c r="C13" s="31">
        <f>IF($A13&lt;&gt;"",AVERAGE('Raw1'!D13:DD13),"")</f>
        <v>1102873550</v>
      </c>
      <c r="D13" s="40">
        <f>IF($A13&lt;&gt;"",100*STDEV('Raw1'!D13:DD13)/C13,"")</f>
        <v>0.35694972144205661</v>
      </c>
      <c r="E13" s="40">
        <f>IF($A13&lt;&gt;"",D13/SQRT(COUNT('Raw1'!D13:DD13)),"")</f>
        <v>7.9816384169405286E-2</v>
      </c>
      <c r="F13" s="40">
        <f t="shared" si="0"/>
        <v>3.0111829270901545E-3</v>
      </c>
      <c r="G13" s="31"/>
      <c r="H13" s="40"/>
      <c r="I13" s="31"/>
      <c r="J13" s="40"/>
    </row>
    <row r="14" spans="1:10" x14ac:dyDescent="0.15">
      <c r="A14" t="str">
        <f>IF('All ratios'!A11&lt;&gt;"",'All ratios'!A11,"")</f>
        <v>d18O_300118_WM2_UNIL_WM3@7</v>
      </c>
      <c r="B14" s="40" t="e">
        <f>IF($A14&lt;&gt;"",#REF!,"")</f>
        <v>#REF!</v>
      </c>
      <c r="C14" s="31">
        <f>IF($A14&lt;&gt;"",AVERAGE('Raw1'!D14:DD14),"")</f>
        <v>1098299000</v>
      </c>
      <c r="D14" s="40">
        <f>IF($A14&lt;&gt;"",100*STDEV('Raw1'!D14:DD14)/C14,"")</f>
        <v>0.27308315816506745</v>
      </c>
      <c r="E14" s="40">
        <f>IF($A14&lt;&gt;"",D14/SQRT(COUNT('Raw1'!D14:DD14)),"")</f>
        <v>6.1063250516741753E-2</v>
      </c>
      <c r="F14" s="40">
        <f t="shared" si="0"/>
        <v>3.0174473838604854E-3</v>
      </c>
      <c r="G14" s="31"/>
      <c r="H14" s="40"/>
      <c r="I14" s="31"/>
      <c r="J14" s="40"/>
    </row>
    <row r="15" spans="1:10" x14ac:dyDescent="0.15">
      <c r="A15" t="str">
        <f>IF('All ratios'!A12&lt;&gt;"",'All ratios'!A12,"")</f>
        <v>d18O_300118_WM2_UNIL_WM5@9</v>
      </c>
      <c r="B15" s="40" t="e">
        <f>IF($A15&lt;&gt;"",#REF!,"")</f>
        <v>#REF!</v>
      </c>
      <c r="C15" s="31">
        <f>IF($A15&lt;&gt;"",AVERAGE('Raw1'!D15:DD15),"")</f>
        <v>1073137850</v>
      </c>
      <c r="D15" s="40">
        <f>IF($A15&lt;&gt;"",100*STDEV('Raw1'!D15:DD15)/C15,"")</f>
        <v>0.31244859553106524</v>
      </c>
      <c r="E15" s="40">
        <f>IF($A15&lt;&gt;"",D15/SQRT(COUNT('Raw1'!D15:DD15)),"")</f>
        <v>6.9865629908179891E-2</v>
      </c>
      <c r="F15" s="40">
        <f t="shared" si="0"/>
        <v>3.0526164734376794E-3</v>
      </c>
      <c r="G15" s="31"/>
      <c r="H15" s="40"/>
      <c r="I15" s="31"/>
      <c r="J15" s="40"/>
    </row>
    <row r="16" spans="1:10" x14ac:dyDescent="0.15">
      <c r="A16" t="str">
        <f>IF('All ratios'!A13&lt;&gt;"",'All ratios'!A13,"")</f>
        <v>d18O_300118_WM2_UNIL_WM2@5</v>
      </c>
      <c r="B16" s="40" t="e">
        <f>IF($A16&lt;&gt;"",#REF!,"")</f>
        <v>#REF!</v>
      </c>
      <c r="C16" s="31">
        <f>IF($A16&lt;&gt;"",AVERAGE('Raw1'!D16:DD16),"")</f>
        <v>1088823900</v>
      </c>
      <c r="D16" s="40">
        <f>IF($A16&lt;&gt;"",100*STDEV('Raw1'!D16:DD16)/C16,"")</f>
        <v>0.30634459077415221</v>
      </c>
      <c r="E16" s="40">
        <f>IF($A16&lt;&gt;"",D16/SQRT(COUNT('Raw1'!D16:DD16)),"")</f>
        <v>6.8500732951035925E-2</v>
      </c>
      <c r="F16" s="40">
        <f t="shared" si="0"/>
        <v>3.0305480721268627E-3</v>
      </c>
      <c r="G16" s="31"/>
      <c r="H16" s="40"/>
      <c r="I16" s="31"/>
      <c r="J16" s="40"/>
    </row>
    <row r="17" spans="1:10" x14ac:dyDescent="0.15">
      <c r="A17" t="str">
        <f>IF('All ratios'!A14&lt;&gt;"",'All ratios'!A14,"")</f>
        <v>d18O_300118_WM2_UNIL_WM2@6</v>
      </c>
      <c r="B17" s="40" t="e">
        <f>IF($A17&lt;&gt;"",#REF!,"")</f>
        <v>#REF!</v>
      </c>
      <c r="C17" s="31">
        <f>IF($A17&lt;&gt;"",AVERAGE('Raw1'!D17:DD17),"")</f>
        <v>1093159750</v>
      </c>
      <c r="D17" s="40">
        <f>IF($A17&lt;&gt;"",100*STDEV('Raw1'!D17:DD17)/C17,"")</f>
        <v>0.34832163709726588</v>
      </c>
      <c r="E17" s="40">
        <f>IF($A17&lt;&gt;"",D17/SQRT(COUNT('Raw1'!D17:DD17)),"")</f>
        <v>7.78870858583499E-2</v>
      </c>
      <c r="F17" s="40">
        <f t="shared" si="0"/>
        <v>3.0245319993564067E-3</v>
      </c>
      <c r="G17" s="31"/>
      <c r="H17" s="40"/>
      <c r="I17" s="31"/>
      <c r="J17" s="40"/>
    </row>
    <row r="18" spans="1:10" x14ac:dyDescent="0.15">
      <c r="A18" t="str">
        <f>IF('All ratios'!A15&lt;&gt;"",'All ratios'!A15,"")</f>
        <v>d18O_300118_WM2_UNIL_WM2@7</v>
      </c>
      <c r="B18" s="40" t="e">
        <f>IF($A18&lt;&gt;"",#REF!,"")</f>
        <v>#REF!</v>
      </c>
      <c r="C18" s="31">
        <f>IF($A18&lt;&gt;"",AVERAGE('Raw1'!D18:DD18),"")</f>
        <v>1089505350</v>
      </c>
      <c r="D18" s="40">
        <f>IF($A18&lt;&gt;"",100*STDEV('Raw1'!D18:DD18)/C18,"")</f>
        <v>0.26530795742169899</v>
      </c>
      <c r="E18" s="40">
        <f>IF($A18&lt;&gt;"",D18/SQRT(COUNT('Raw1'!D18:DD18)),"")</f>
        <v>5.9324662776653873E-2</v>
      </c>
      <c r="F18" s="40">
        <f t="shared" si="0"/>
        <v>3.0296001694807674E-3</v>
      </c>
      <c r="G18" s="31"/>
      <c r="H18" s="40"/>
      <c r="I18" s="31"/>
      <c r="J18" s="40"/>
    </row>
    <row r="19" spans="1:10" x14ac:dyDescent="0.15">
      <c r="A19" t="str">
        <f>IF('All ratios'!A16&lt;&gt;"",'All ratios'!A16,"")</f>
        <v>d18O_300118_WM2_UNIL_WM5@10</v>
      </c>
      <c r="B19" s="40" t="e">
        <f>IF($A19&lt;&gt;"",#REF!,"")</f>
        <v>#REF!</v>
      </c>
      <c r="C19" s="31">
        <f>IF($A19&lt;&gt;"",AVERAGE('Raw1'!D19:DD19),"")</f>
        <v>1067932900</v>
      </c>
      <c r="D19" s="40">
        <f>IF($A19&lt;&gt;"",100*STDEV('Raw1'!D19:DD19)/C19,"")</f>
        <v>0.25607421315508361</v>
      </c>
      <c r="E19" s="40">
        <f>IF($A19&lt;&gt;"",D19/SQRT(COUNT('Raw1'!D19:DD19)),"")</f>
        <v>5.7259934789953781E-2</v>
      </c>
      <c r="F19" s="40">
        <f t="shared" si="0"/>
        <v>3.060046436183678E-3</v>
      </c>
      <c r="G19" s="31"/>
      <c r="H19" s="40"/>
      <c r="I19" s="31"/>
      <c r="J19" s="40"/>
    </row>
    <row r="20" spans="1:10" x14ac:dyDescent="0.15">
      <c r="A20" t="str">
        <f>IF('All ratios'!A17&lt;&gt;"",'All ratios'!A17,"")</f>
        <v>d18O_300118_WM2_UNIL_WM4@5</v>
      </c>
      <c r="B20" s="40" t="e">
        <f>IF($A20&lt;&gt;"",#REF!,"")</f>
        <v>#REF!</v>
      </c>
      <c r="C20" s="31">
        <f>IF($A20&lt;&gt;"",AVERAGE('Raw1'!D20:DD20),"")</f>
        <v>1086252300</v>
      </c>
      <c r="D20" s="40">
        <f>IF($A20&lt;&gt;"",100*STDEV('Raw1'!D20:DD20)/C20,"")</f>
        <v>0.26313924482709949</v>
      </c>
      <c r="E20" s="40">
        <f>IF($A20&lt;&gt;"",D20/SQRT(COUNT('Raw1'!D20:DD20)),"")</f>
        <v>5.8839723898135431E-2</v>
      </c>
      <c r="F20" s="40">
        <f t="shared" si="0"/>
        <v>3.0341332200543546E-3</v>
      </c>
      <c r="G20" s="31"/>
      <c r="H20" s="40"/>
      <c r="I20" s="31"/>
      <c r="J20" s="40"/>
    </row>
    <row r="21" spans="1:10" x14ac:dyDescent="0.15">
      <c r="A21" t="str">
        <f>IF('All ratios'!A18&lt;&gt;"",'All ratios'!A18,"")</f>
        <v>d18O_300118_WM2_UNIL_WM4@6</v>
      </c>
      <c r="B21" s="40" t="e">
        <f>IF($A21&lt;&gt;"",#REF!,"")</f>
        <v>#REF!</v>
      </c>
      <c r="C21" s="31">
        <f>IF($A21&lt;&gt;"",AVERAGE('Raw1'!D21:DD21),"")</f>
        <v>1090231500</v>
      </c>
      <c r="D21" s="40">
        <f>IF($A21&lt;&gt;"",100*STDEV('Raw1'!D21:DD21)/C21,"")</f>
        <v>0.28624650954766756</v>
      </c>
      <c r="E21" s="40">
        <f>IF($A21&lt;&gt;"",D21/SQRT(COUNT('Raw1'!D21:DD21)),"")</f>
        <v>6.4006665367062718E-2</v>
      </c>
      <c r="F21" s="40">
        <f t="shared" si="0"/>
        <v>3.0285910670085061E-3</v>
      </c>
      <c r="G21" s="31"/>
      <c r="H21" s="40"/>
      <c r="I21" s="31"/>
      <c r="J21" s="40"/>
    </row>
    <row r="22" spans="1:10" x14ac:dyDescent="0.15">
      <c r="A22" t="str">
        <f>IF('All ratios'!A19&lt;&gt;"",'All ratios'!A19,"")</f>
        <v>d18O_300118_WM2_UNIL_WM4@7</v>
      </c>
      <c r="B22" s="40" t="e">
        <f>IF($A22&lt;&gt;"",#REF!,"")</f>
        <v>#REF!</v>
      </c>
      <c r="C22" s="31">
        <f>IF($A22&lt;&gt;"",AVERAGE('Raw1'!D22:DD22),"")</f>
        <v>1081298950</v>
      </c>
      <c r="D22" s="40">
        <f>IF($A22&lt;&gt;"",100*STDEV('Raw1'!D22:DD22)/C22,"")</f>
        <v>0.26241318808115099</v>
      </c>
      <c r="E22" s="40">
        <f>IF($A22&lt;&gt;"",D22/SQRT(COUNT('Raw1'!D22:DD22)),"")</f>
        <v>5.867737267418912E-2</v>
      </c>
      <c r="F22" s="40">
        <f t="shared" si="0"/>
        <v>3.0410748485798235E-3</v>
      </c>
      <c r="G22" s="31"/>
      <c r="H22" s="40"/>
      <c r="I22" s="31"/>
      <c r="J22" s="40"/>
    </row>
    <row r="23" spans="1:10" x14ac:dyDescent="0.15">
      <c r="A23" t="str">
        <f>IF('All ratios'!A20&lt;&gt;"",'All ratios'!A20,"")</f>
        <v>d18O_300118_WM2_UNIL_WM5@11</v>
      </c>
      <c r="B23" s="40" t="e">
        <f>IF($A23&lt;&gt;"",#REF!,"")</f>
        <v>#REF!</v>
      </c>
      <c r="C23" s="31">
        <f>IF($A23&lt;&gt;"",AVERAGE('Raw1'!D23:DD23),"")</f>
        <v>1067671150</v>
      </c>
      <c r="D23" s="40">
        <f>IF($A23&lt;&gt;"",100*STDEV('Raw1'!D23:DD23)/C23,"")</f>
        <v>0.26959612212638573</v>
      </c>
      <c r="E23" s="40">
        <f>IF($A23&lt;&gt;"",D23/SQRT(COUNT('Raw1'!D23:DD23)),"")</f>
        <v>6.0283525554493358E-2</v>
      </c>
      <c r="F23" s="40">
        <f t="shared" si="0"/>
        <v>3.0604215133174279E-3</v>
      </c>
      <c r="G23" s="31"/>
      <c r="H23" s="40"/>
      <c r="I23" s="31"/>
      <c r="J23" s="40"/>
    </row>
    <row r="24" spans="1:10" x14ac:dyDescent="0.15">
      <c r="A24" t="str">
        <f>IF('All ratios'!A21&lt;&gt;"",'All ratios'!A21,"")</f>
        <v>d18O_300118_WM2_UNIL_WM1@5</v>
      </c>
      <c r="B24" s="40" t="e">
        <f>IF($A24&lt;&gt;"",#REF!,"")</f>
        <v>#REF!</v>
      </c>
      <c r="C24" s="31">
        <f>IF($A24&lt;&gt;"",AVERAGE('Raw1'!D24:DD24),"")</f>
        <v>1054314800</v>
      </c>
      <c r="D24" s="40">
        <f>IF($A24&lt;&gt;"",100*STDEV('Raw1'!D24:DD24)/C24,"")</f>
        <v>0.33739930102125892</v>
      </c>
      <c r="E24" s="40">
        <f>IF($A24&lt;&gt;"",D24/SQRT(COUNT('Raw1'!D24:DD24)),"")</f>
        <v>7.5444777264444915E-2</v>
      </c>
      <c r="F24" s="40">
        <f t="shared" si="0"/>
        <v>3.0797456360308314E-3</v>
      </c>
      <c r="G24" s="31"/>
      <c r="H24" s="40"/>
      <c r="I24" s="31"/>
      <c r="J24" s="40"/>
    </row>
    <row r="25" spans="1:10" x14ac:dyDescent="0.15">
      <c r="A25" t="str">
        <f>IF('All ratios'!A22&lt;&gt;"",'All ratios'!A22,"")</f>
        <v>d18O_300118_WM2_UNIL_WM1@6</v>
      </c>
      <c r="B25" s="40" t="e">
        <f>IF($A25&lt;&gt;"",#REF!,"")</f>
        <v>#REF!</v>
      </c>
      <c r="C25" s="31">
        <f>IF($A25&lt;&gt;"",AVERAGE('Raw1'!D25:DD25),"")</f>
        <v>1048933450</v>
      </c>
      <c r="D25" s="40">
        <f>IF($A25&lt;&gt;"",100*STDEV('Raw1'!D25:DD25)/C25,"")</f>
        <v>0.27931197467449359</v>
      </c>
      <c r="E25" s="40">
        <f>IF($A25&lt;&gt;"",D25/SQRT(COUNT('Raw1'!D25:DD25)),"")</f>
        <v>6.2456056230186734E-2</v>
      </c>
      <c r="F25" s="40">
        <f t="shared" si="0"/>
        <v>3.0876355489445006E-3</v>
      </c>
      <c r="G25" s="31"/>
      <c r="H25" s="40"/>
      <c r="I25" s="31"/>
      <c r="J25" s="40"/>
    </row>
    <row r="26" spans="1:10" x14ac:dyDescent="0.15">
      <c r="A26" t="str">
        <f>IF('All ratios'!A23&lt;&gt;"",'All ratios'!A23,"")</f>
        <v>d18O_300118_WM2_UNIL_WM1@7</v>
      </c>
      <c r="B26" s="40" t="e">
        <f>IF($A26&lt;&gt;"",#REF!,"")</f>
        <v>#REF!</v>
      </c>
      <c r="C26" s="31">
        <f>IF($A26&lt;&gt;"",AVERAGE('Raw1'!D26:DD26),"")</f>
        <v>1051206600</v>
      </c>
      <c r="D26" s="40">
        <f>IF($A26&lt;&gt;"",100*STDEV('Raw1'!D26:DD26)/C26,"")</f>
        <v>0.32670999392638411</v>
      </c>
      <c r="E26" s="40">
        <f>IF($A26&lt;&gt;"",D26/SQRT(COUNT('Raw1'!D26:DD26)),"")</f>
        <v>7.3054575534793831E-2</v>
      </c>
      <c r="F26" s="40">
        <f t="shared" si="0"/>
        <v>3.0842953600711555E-3</v>
      </c>
      <c r="G26" s="31"/>
      <c r="H26" s="40"/>
      <c r="I26" s="31"/>
      <c r="J26" s="40"/>
    </row>
    <row r="27" spans="1:10" x14ac:dyDescent="0.15">
      <c r="A27" t="str">
        <f>IF('All ratios'!A24&lt;&gt;"",'All ratios'!A24,"")</f>
        <v>d18O_300118_WM2_UNIL_WM5@12</v>
      </c>
      <c r="B27" s="40" t="e">
        <f>IF($A27&lt;&gt;"",#REF!,"")</f>
        <v>#REF!</v>
      </c>
      <c r="C27" s="31">
        <f>IF($A27&lt;&gt;"",AVERAGE('Raw1'!D27:DD27),"")</f>
        <v>1060113750</v>
      </c>
      <c r="D27" s="40">
        <f>IF($A27&lt;&gt;"",100*STDEV('Raw1'!D27:DD27)/C27,"")</f>
        <v>0.31675467596444529</v>
      </c>
      <c r="E27" s="40">
        <f>IF($A27&lt;&gt;"",D27/SQRT(COUNT('Raw1'!D27:DD27)),"")</f>
        <v>7.0828498764741843E-2</v>
      </c>
      <c r="F27" s="40">
        <f t="shared" si="0"/>
        <v>3.0713107953816128E-3</v>
      </c>
      <c r="G27" s="31"/>
      <c r="H27" s="40"/>
      <c r="I27" s="31"/>
      <c r="J27" s="40"/>
    </row>
    <row r="28" spans="1:10" x14ac:dyDescent="0.15">
      <c r="A28" t="str">
        <f>IF('All ratios'!A25&lt;&gt;"",'All ratios'!A25,"")</f>
        <v>d18O_300118_WM2_UNIL_WM3@8</v>
      </c>
      <c r="B28" s="40" t="e">
        <f>IF($A28&lt;&gt;"",#REF!,"")</f>
        <v>#REF!</v>
      </c>
      <c r="C28" s="31">
        <f>IF($A28&lt;&gt;"",AVERAGE('Raw1'!D28:DD28),"")</f>
        <v>1091449550</v>
      </c>
      <c r="D28" s="40">
        <f>IF($A28&lt;&gt;"",100*STDEV('Raw1'!D28:DD28)/C28,"")</f>
        <v>0.26319726946801458</v>
      </c>
      <c r="E28" s="40">
        <f>IF($A28&lt;&gt;"",D28/SQRT(COUNT('Raw1'!D28:DD28)),"")</f>
        <v>5.8852698602281046E-2</v>
      </c>
      <c r="F28" s="40">
        <f t="shared" si="0"/>
        <v>3.0269006521187439E-3</v>
      </c>
      <c r="G28" s="31"/>
      <c r="H28" s="40"/>
      <c r="I28" s="31"/>
      <c r="J28" s="40"/>
    </row>
    <row r="29" spans="1:10" x14ac:dyDescent="0.15">
      <c r="A29" t="str">
        <f>IF('All ratios'!A26&lt;&gt;"",'All ratios'!A26,"")</f>
        <v>d18O_300118_WM2_UNIL_WM3@9</v>
      </c>
      <c r="B29" s="40" t="e">
        <f>IF($A29&lt;&gt;"",#REF!,"")</f>
        <v>#REF!</v>
      </c>
      <c r="C29" s="31">
        <f>IF($A29&lt;&gt;"",AVERAGE('Raw1'!D29:DD29),"")</f>
        <v>1089550550</v>
      </c>
      <c r="D29" s="40">
        <f>IF($A29&lt;&gt;"",100*STDEV('Raw1'!D29:DD29)/C29,"")</f>
        <v>0.2840070413968635</v>
      </c>
      <c r="E29" s="40">
        <f>IF($A29&lt;&gt;"",D29/SQRT(COUNT('Raw1'!D29:DD29)),"")</f>
        <v>6.3505905065198362E-2</v>
      </c>
      <c r="F29" s="40">
        <f t="shared" si="0"/>
        <v>3.0295373273538438E-3</v>
      </c>
      <c r="G29" s="31"/>
      <c r="H29" s="40"/>
      <c r="I29" s="31"/>
      <c r="J29" s="40"/>
    </row>
    <row r="30" spans="1:10" x14ac:dyDescent="0.15">
      <c r="A30" t="str">
        <f>IF('All ratios'!A27&lt;&gt;"",'All ratios'!A27,"")</f>
        <v>d18O_300118_WM2_UNIL_WM3@10</v>
      </c>
      <c r="B30" s="40" t="e">
        <f>IF($A30&lt;&gt;"",#REF!,"")</f>
        <v>#REF!</v>
      </c>
      <c r="C30" s="31">
        <f>IF($A30&lt;&gt;"",AVERAGE('Raw1'!D30:DD30),"")</f>
        <v>1088918750</v>
      </c>
      <c r="D30" s="40">
        <f>IF($A30&lt;&gt;"",100*STDEV('Raw1'!D30:DD30)/C30,"")</f>
        <v>0.32409815764422545</v>
      </c>
      <c r="E30" s="40">
        <f>IF($A30&lt;&gt;"",D30/SQRT(COUNT('Raw1'!D30:DD30)),"")</f>
        <v>7.2470551187493112E-2</v>
      </c>
      <c r="F30" s="40">
        <f t="shared" si="0"/>
        <v>3.030416081680181E-3</v>
      </c>
      <c r="G30" s="31"/>
      <c r="H30" s="40"/>
      <c r="I30" s="31"/>
      <c r="J30" s="40"/>
    </row>
    <row r="31" spans="1:10" x14ac:dyDescent="0.15">
      <c r="A31" t="str">
        <f>IF('All ratios'!A28&lt;&gt;"",'All ratios'!A28,"")</f>
        <v>d18O_300118_WM2_UNIL_WM5@13</v>
      </c>
      <c r="B31" s="40" t="e">
        <f>IF($A31&lt;&gt;"",#REF!,"")</f>
        <v>#REF!</v>
      </c>
      <c r="C31" s="31">
        <f>IF($A31&lt;&gt;"",AVERAGE('Raw1'!D31:DD31),"")</f>
        <v>1058520700</v>
      </c>
      <c r="D31" s="40">
        <f>IF($A31&lt;&gt;"",100*STDEV('Raw1'!D31:DD31)/C31,"")</f>
        <v>0.3139039404305744</v>
      </c>
      <c r="E31" s="40">
        <f>IF($A31&lt;&gt;"",D31/SQRT(COUNT('Raw1'!D31:DD31)),"")</f>
        <v>7.0191054920780899E-2</v>
      </c>
      <c r="F31" s="40">
        <f t="shared" si="0"/>
        <v>3.0736210535447436E-3</v>
      </c>
      <c r="G31" s="31"/>
      <c r="H31" s="40"/>
      <c r="I31" s="31"/>
      <c r="J31" s="40"/>
    </row>
    <row r="32" spans="1:10" x14ac:dyDescent="0.15">
      <c r="A32" t="str">
        <f>IF('All ratios'!A29&lt;&gt;"",'All ratios'!A29,"")</f>
        <v>d18O_300118_WM2_UNIL_WM2@8</v>
      </c>
      <c r="B32" s="40" t="e">
        <f>IF($A32&lt;&gt;"",#REF!,"")</f>
        <v>#REF!</v>
      </c>
      <c r="C32" s="31">
        <f>IF($A32&lt;&gt;"",AVERAGE('Raw1'!D32:DD32),"")</f>
        <v>1082760800</v>
      </c>
      <c r="D32" s="40">
        <f>IF($A32&lt;&gt;"",100*STDEV('Raw1'!D32:DD32)/C32,"")</f>
        <v>0.32008264989793633</v>
      </c>
      <c r="E32" s="40">
        <f>IF($A32&lt;&gt;"",D32/SQRT(COUNT('Raw1'!D32:DD32)),"")</f>
        <v>7.1572656359005171E-2</v>
      </c>
      <c r="F32" s="40">
        <f t="shared" si="0"/>
        <v>3.0390212570590748E-3</v>
      </c>
      <c r="G32" s="31"/>
      <c r="H32" s="40"/>
      <c r="I32" s="31"/>
      <c r="J32" s="40"/>
    </row>
    <row r="33" spans="1:10" x14ac:dyDescent="0.15">
      <c r="A33" t="str">
        <f>IF('All ratios'!A30&lt;&gt;"",'All ratios'!A30,"")</f>
        <v>d18O_300118_WM2_UNIL_WM2@9</v>
      </c>
      <c r="B33" s="40" t="e">
        <f>IF($A33&lt;&gt;"",#REF!,"")</f>
        <v>#REF!</v>
      </c>
      <c r="C33" s="31">
        <f>IF($A33&lt;&gt;"",AVERAGE('Raw1'!D33:DD33),"")</f>
        <v>1080054450</v>
      </c>
      <c r="D33" s="40">
        <f>IF($A33&lt;&gt;"",100*STDEV('Raw1'!D33:DD33)/C33,"")</f>
        <v>0.30306492585141703</v>
      </c>
      <c r="E33" s="40">
        <f>IF($A33&lt;&gt;"",D33/SQRT(COUNT('Raw1'!D33:DD33)),"")</f>
        <v>6.7767377579970173E-2</v>
      </c>
      <c r="F33" s="40">
        <f t="shared" si="0"/>
        <v>3.0428263936356898E-3</v>
      </c>
      <c r="G33" s="31"/>
      <c r="H33" s="40"/>
      <c r="I33" s="31"/>
      <c r="J33" s="40"/>
    </row>
    <row r="34" spans="1:10" x14ac:dyDescent="0.15">
      <c r="A34" t="str">
        <f>IF('All ratios'!A31&lt;&gt;"",'All ratios'!A31,"")</f>
        <v>d18O_300118_WM2_UNIL_WM2@10</v>
      </c>
      <c r="B34" s="40" t="e">
        <f>IF($A34&lt;&gt;"",#REF!,"")</f>
        <v>#REF!</v>
      </c>
      <c r="C34" s="31">
        <f>IF($A34&lt;&gt;"",AVERAGE('Raw1'!D34:DD34),"")</f>
        <v>1079443900</v>
      </c>
      <c r="D34" s="40">
        <f>IF($A34&lt;&gt;"",100*STDEV('Raw1'!D34:DD34)/C34,"")</f>
        <v>0.2401707393181485</v>
      </c>
      <c r="E34" s="40">
        <f>IF($A34&lt;&gt;"",D34/SQRT(COUNT('Raw1'!D34:DD34)),"")</f>
        <v>5.3703809932176154E-2</v>
      </c>
      <c r="F34" s="40">
        <f t="shared" si="0"/>
        <v>3.0436868065896192E-3</v>
      </c>
      <c r="G34" s="31"/>
      <c r="H34" s="40"/>
      <c r="I34" s="31"/>
      <c r="J34" s="40"/>
    </row>
    <row r="35" spans="1:10" x14ac:dyDescent="0.15">
      <c r="A35" t="str">
        <f>IF('All ratios'!A32&lt;&gt;"",'All ratios'!A32,"")</f>
        <v>d18O_300118_WM2_UNIL_WM5@14</v>
      </c>
      <c r="B35" s="40" t="e">
        <f>IF($A35&lt;&gt;"",#REF!,"")</f>
        <v>#REF!</v>
      </c>
      <c r="C35" s="31">
        <f>IF($A35&lt;&gt;"",AVERAGE('Raw1'!D35:DD35),"")</f>
        <v>1053059550</v>
      </c>
      <c r="D35" s="40">
        <f>IF($A35&lt;&gt;"",100*STDEV('Raw1'!D35:DD35)/C35,"")</f>
        <v>0.39467617313423176</v>
      </c>
      <c r="E35" s="40">
        <f>IF($A35&lt;&gt;"",D35/SQRT(COUNT('Raw1'!D35:DD35)),"")</f>
        <v>8.8252275222761842E-2</v>
      </c>
      <c r="F35" s="40">
        <f t="shared" si="0"/>
        <v>3.0815806221764137E-3</v>
      </c>
      <c r="G35" s="31"/>
      <c r="H35" s="40"/>
      <c r="I35" s="31"/>
      <c r="J35" s="40"/>
    </row>
    <row r="36" spans="1:10" x14ac:dyDescent="0.15">
      <c r="A36" t="str">
        <f>IF('All ratios'!A33&lt;&gt;"",'All ratios'!A33,"")</f>
        <v>d18O_300118_WM2_UNIL_WM4@8</v>
      </c>
      <c r="B36" s="40" t="e">
        <f>IF($A36&lt;&gt;"",#REF!,"")</f>
        <v>#REF!</v>
      </c>
      <c r="C36" s="31">
        <f>IF($A36&lt;&gt;"",AVERAGE('Raw1'!D36:DD36),"")</f>
        <v>1074536150</v>
      </c>
      <c r="D36" s="40">
        <f>IF($A36&lt;&gt;"",100*STDEV('Raw1'!D36:DD36)/C36,"")</f>
        <v>0.23811945460513451</v>
      </c>
      <c r="E36" s="40">
        <f>IF($A36&lt;&gt;"",D36/SQRT(COUNT('Raw1'!D36:DD36)),"")</f>
        <v>5.324512872622561E-2</v>
      </c>
      <c r="F36" s="40">
        <f t="shared" si="0"/>
        <v>3.0506296332711968E-3</v>
      </c>
      <c r="G36" s="31"/>
      <c r="H36" s="40"/>
      <c r="I36" s="31"/>
      <c r="J36" s="40"/>
    </row>
    <row r="37" spans="1:10" x14ac:dyDescent="0.15">
      <c r="A37" t="str">
        <f>IF('All ratios'!A34&lt;&gt;"",'All ratios'!A34,"")</f>
        <v>d18O_300118_WM2_UNIL_WM4@9</v>
      </c>
      <c r="B37" s="40" t="e">
        <f>IF($A37&lt;&gt;"",#REF!,"")</f>
        <v>#REF!</v>
      </c>
      <c r="C37" s="31">
        <f>IF($A37&lt;&gt;"",AVERAGE('Raw1'!D37:DD37),"")</f>
        <v>1069840550</v>
      </c>
      <c r="D37" s="40">
        <f>IF($A37&lt;&gt;"",100*STDEV('Raw1'!D37:DD37)/C37,"")</f>
        <v>0.32757872199067245</v>
      </c>
      <c r="E37" s="40">
        <f>IF($A37&lt;&gt;"",D37/SQRT(COUNT('Raw1'!D37:DD37)),"")</f>
        <v>7.3248829035364879E-2</v>
      </c>
      <c r="F37" s="40">
        <f t="shared" si="0"/>
        <v>3.0573170097561962E-3</v>
      </c>
      <c r="G37" s="31"/>
      <c r="H37" s="40"/>
      <c r="I37" s="31"/>
      <c r="J37" s="40"/>
    </row>
    <row r="38" spans="1:10" x14ac:dyDescent="0.15">
      <c r="A38" t="str">
        <f>IF('All ratios'!A35&lt;&gt;"",'All ratios'!A35,"")</f>
        <v>d18O_300118_WM2_UNIL_WM4@10</v>
      </c>
      <c r="B38" s="40" t="e">
        <f>IF($A38&lt;&gt;"",#REF!,"")</f>
        <v>#REF!</v>
      </c>
      <c r="C38" s="31">
        <f>IF($A38&lt;&gt;"",AVERAGE('Raw1'!D38:DD38),"")</f>
        <v>1070595500</v>
      </c>
      <c r="D38" s="40">
        <f>IF($A38&lt;&gt;"",100*STDEV('Raw1'!D38:DD38)/C38,"")</f>
        <v>0.36222577142644385</v>
      </c>
      <c r="E38" s="40">
        <f>IF($A38&lt;&gt;"",D38/SQRT(COUNT('Raw1'!D38:DD38)),"")</f>
        <v>8.0996144811182932E-2</v>
      </c>
      <c r="F38" s="40">
        <f t="shared" si="0"/>
        <v>3.0562388581463836E-3</v>
      </c>
      <c r="G38" s="31"/>
      <c r="H38" s="40"/>
      <c r="I38" s="31"/>
      <c r="J38" s="40"/>
    </row>
    <row r="39" spans="1:10" x14ac:dyDescent="0.15">
      <c r="A39" t="str">
        <f>IF('All ratios'!A36&lt;&gt;"",'All ratios'!A36,"")</f>
        <v>d18O_300118_WM2_UNIL_WM5@15</v>
      </c>
      <c r="B39" s="40" t="e">
        <f>IF($A39&lt;&gt;"",#REF!,"")</f>
        <v>#REF!</v>
      </c>
      <c r="C39" s="31">
        <f>IF($A39&lt;&gt;"",AVERAGE('Raw1'!D39:DD39),"")</f>
        <v>1045087900</v>
      </c>
      <c r="D39" s="40">
        <f>IF($A39&lt;&gt;"",100*STDEV('Raw1'!D39:DD39)/C39,"")</f>
        <v>0.28794772934471002</v>
      </c>
      <c r="E39" s="40">
        <f>IF($A39&lt;&gt;"",D39/SQRT(COUNT('Raw1'!D39:DD39)),"")</f>
        <v>6.4387069678148251E-2</v>
      </c>
      <c r="F39" s="40">
        <f t="shared" si="0"/>
        <v>3.0933110305147228E-3</v>
      </c>
      <c r="G39" s="31"/>
      <c r="H39" s="40"/>
      <c r="I39" s="31"/>
      <c r="J39" s="40"/>
    </row>
    <row r="40" spans="1:10" x14ac:dyDescent="0.15">
      <c r="A40" t="str">
        <f>IF('All ratios'!A37&lt;&gt;"",'All ratios'!A37,"")</f>
        <v>d18O_300118_WM2_UNIL_WM1@8</v>
      </c>
      <c r="B40" s="40" t="e">
        <f>IF($A40&lt;&gt;"",#REF!,"")</f>
        <v>#REF!</v>
      </c>
      <c r="C40" s="31">
        <f>IF($A40&lt;&gt;"",AVERAGE('Raw1'!D40:DD40),"")</f>
        <v>1038917900</v>
      </c>
      <c r="D40" s="40">
        <f>IF($A40&lt;&gt;"",100*STDEV('Raw1'!D40:DD40)/C40,"")</f>
        <v>0.27424104759847123</v>
      </c>
      <c r="E40" s="40">
        <f>IF($A40&lt;&gt;"",D40/SQRT(COUNT('Raw1'!D40:DD40)),"")</f>
        <v>6.1322162465093713E-2</v>
      </c>
      <c r="F40" s="40">
        <f t="shared" si="0"/>
        <v>3.1024828216487479E-3</v>
      </c>
      <c r="G40" s="31"/>
      <c r="H40" s="40"/>
      <c r="I40" s="31"/>
      <c r="J40" s="40"/>
    </row>
    <row r="41" spans="1:10" x14ac:dyDescent="0.15">
      <c r="A41" t="str">
        <f>IF('All ratios'!A38&lt;&gt;"",'All ratios'!A38,"")</f>
        <v>d18O_300118_WM2_UNIL_WM1@9</v>
      </c>
      <c r="B41" s="40" t="e">
        <f>IF($A41&lt;&gt;"",#REF!,"")</f>
        <v>#REF!</v>
      </c>
      <c r="C41" s="31">
        <f>IF($A41&lt;&gt;"",AVERAGE('Raw1'!D41:DD41),"")</f>
        <v>1040521750</v>
      </c>
      <c r="D41" s="40">
        <f>IF($A41&lt;&gt;"",100*STDEV('Raw1'!D41:DD41)/C41,"")</f>
        <v>0.32822325442256683</v>
      </c>
      <c r="E41" s="40">
        <f>IF($A41&lt;&gt;"",D41/SQRT(COUNT('Raw1'!D41:DD41)),"")</f>
        <v>7.3392950868506793E-2</v>
      </c>
      <c r="F41" s="40">
        <f t="shared" si="0"/>
        <v>3.1000908312794353E-3</v>
      </c>
      <c r="G41" s="31"/>
      <c r="H41" s="40"/>
      <c r="I41" s="31"/>
      <c r="J41" s="40"/>
    </row>
    <row r="42" spans="1:10" x14ac:dyDescent="0.15">
      <c r="A42" t="str">
        <f>IF('All ratios'!A39&lt;&gt;"",'All ratios'!A39,"")</f>
        <v>d18O_300118_WM2_UNIL_WM1@10</v>
      </c>
      <c r="B42" s="40" t="e">
        <f>IF($A42&lt;&gt;"",#REF!,"")</f>
        <v>#REF!</v>
      </c>
      <c r="C42" s="31">
        <f>IF($A42&lt;&gt;"",AVERAGE('Raw1'!D42:DD42),"")</f>
        <v>1036337300</v>
      </c>
      <c r="D42" s="40">
        <f>IF($A42&lt;&gt;"",100*STDEV('Raw1'!D42:DD42)/C42,"")</f>
        <v>0.24827580265707155</v>
      </c>
      <c r="E42" s="40">
        <f>IF($A42&lt;&gt;"",D42/SQRT(COUNT('Raw1'!D42:DD42)),"")</f>
        <v>5.5516157190953486E-2</v>
      </c>
      <c r="F42" s="40">
        <f t="shared" si="0"/>
        <v>3.106343190870295E-3</v>
      </c>
      <c r="G42" s="31"/>
      <c r="H42" s="40"/>
      <c r="I42" s="31"/>
      <c r="J42" s="40"/>
    </row>
    <row r="43" spans="1:10" x14ac:dyDescent="0.15">
      <c r="A43" t="str">
        <f>IF('All ratios'!A40&lt;&gt;"",'All ratios'!A40,"")</f>
        <v>d18O_300118_WM2_UNIL_WM5@16</v>
      </c>
      <c r="B43" s="40" t="e">
        <f>IF($A43&lt;&gt;"",#REF!,"")</f>
        <v>#REF!</v>
      </c>
      <c r="C43" s="31">
        <f>IF($A43&lt;&gt;"",AVERAGE('Raw1'!D43:DD43),"")</f>
        <v>1035710950</v>
      </c>
      <c r="D43" s="40">
        <f>IF($A43&lt;&gt;"",100*STDEV('Raw1'!D43:DD43)/C43,"")</f>
        <v>0.26708001718476454</v>
      </c>
      <c r="E43" s="40">
        <f>IF($A43&lt;&gt;"",D43/SQRT(COUNT('Raw1'!D43:DD43)),"")</f>
        <v>5.9720907385694549E-2</v>
      </c>
      <c r="F43" s="40">
        <f t="shared" si="0"/>
        <v>3.107282335129392E-3</v>
      </c>
      <c r="G43" s="31"/>
      <c r="H43" s="40"/>
      <c r="I43" s="31"/>
      <c r="J43" s="40"/>
    </row>
    <row r="44" spans="1:10" x14ac:dyDescent="0.15">
      <c r="A44" t="str">
        <f>IF('All ratios'!A41&lt;&gt;"",'All ratios'!A41,"")</f>
        <v>d18O_300118_WM2_UNIL_WM3@11</v>
      </c>
      <c r="B44" s="40" t="e">
        <f>IF($A44&lt;&gt;"",#REF!,"")</f>
        <v>#REF!</v>
      </c>
      <c r="C44" s="31">
        <f>IF($A44&lt;&gt;"",AVERAGE('Raw1'!D44:DD44),"")</f>
        <v>1075152850</v>
      </c>
      <c r="D44" s="40">
        <f>IF($A44&lt;&gt;"",100*STDEV('Raw1'!D44:DD44)/C44,"")</f>
        <v>0.34308863803055734</v>
      </c>
      <c r="E44" s="40">
        <f>IF($A44&lt;&gt;"",D44/SQRT(COUNT('Raw1'!D44:DD44)),"")</f>
        <v>7.6716951694414573E-2</v>
      </c>
      <c r="F44" s="40">
        <f t="shared" si="0"/>
        <v>3.0497545980840415E-3</v>
      </c>
      <c r="G44" s="31"/>
      <c r="H44" s="40"/>
      <c r="I44" s="31"/>
      <c r="J44" s="40"/>
    </row>
    <row r="45" spans="1:10" x14ac:dyDescent="0.15">
      <c r="A45" t="str">
        <f>IF('All ratios'!A42&lt;&gt;"",'All ratios'!A42,"")</f>
        <v>d18O_300118_WM2_UNIL_WM3@12</v>
      </c>
      <c r="B45" s="40" t="e">
        <f>IF($A45&lt;&gt;"",#REF!,"")</f>
        <v>#REF!</v>
      </c>
      <c r="C45" s="31">
        <f>IF($A45&lt;&gt;"",AVERAGE('Raw1'!D45:DD45),"")</f>
        <v>1076958350</v>
      </c>
      <c r="D45" s="40">
        <f>IF($A45&lt;&gt;"",100*STDEV('Raw1'!D45:DD45)/C45,"")</f>
        <v>0.27057685238866919</v>
      </c>
      <c r="E45" s="40">
        <f>IF($A45&lt;&gt;"",D45/SQRT(COUNT('Raw1'!D45:DD45)),"")</f>
        <v>6.050282350789906E-2</v>
      </c>
      <c r="F45" s="40">
        <f t="shared" si="0"/>
        <v>3.0471970982149351E-3</v>
      </c>
      <c r="G45" s="31"/>
      <c r="H45" s="40"/>
      <c r="I45" s="31"/>
      <c r="J45" s="40"/>
    </row>
    <row r="46" spans="1:10" x14ac:dyDescent="0.15">
      <c r="A46" t="str">
        <f>IF('All ratios'!A43&lt;&gt;"",'All ratios'!A43,"")</f>
        <v>d18O_300118_WM2_UNIL_WM3@13</v>
      </c>
      <c r="B46" s="40" t="e">
        <f>IF($A46&lt;&gt;"",#REF!,"")</f>
        <v>#REF!</v>
      </c>
      <c r="C46" s="31">
        <f>IF($A46&lt;&gt;"",AVERAGE('Raw1'!D46:DD46),"")</f>
        <v>1073405050</v>
      </c>
      <c r="D46" s="40">
        <f>IF($A46&lt;&gt;"",100*STDEV('Raw1'!D46:DD46)/C46,"")</f>
        <v>0.29176722016411061</v>
      </c>
      <c r="E46" s="40">
        <f>IF($A46&lt;&gt;"",D46/SQRT(COUNT('Raw1'!D46:DD46)),"")</f>
        <v>6.524113378930986E-2</v>
      </c>
      <c r="F46" s="40">
        <f t="shared" si="0"/>
        <v>3.05223650974736E-3</v>
      </c>
      <c r="G46" s="31"/>
      <c r="H46" s="40"/>
      <c r="I46" s="31"/>
      <c r="J46" s="40"/>
    </row>
    <row r="47" spans="1:10" x14ac:dyDescent="0.15">
      <c r="A47" t="str">
        <f>IF('All ratios'!A44&lt;&gt;"",'All ratios'!A44,"")</f>
        <v>d18O_300118_WM2_UNIL_WM5@17</v>
      </c>
      <c r="B47" s="40" t="e">
        <f>IF($A47&lt;&gt;"",#REF!,"")</f>
        <v>#REF!</v>
      </c>
      <c r="C47" s="31">
        <f>IF($A47&lt;&gt;"",AVERAGE('Raw1'!D47:DD47),"")</f>
        <v>1033677150</v>
      </c>
      <c r="D47" s="40">
        <f>IF($A47&lt;&gt;"",100*STDEV('Raw1'!D47:DD47)/C47,"")</f>
        <v>0.32919674225599044</v>
      </c>
      <c r="E47" s="40">
        <f>IF($A47&lt;&gt;"",D47/SQRT(COUNT('Raw1'!D47:DD47)),"")</f>
        <v>7.361062936558721E-2</v>
      </c>
      <c r="F47" s="40">
        <f t="shared" si="0"/>
        <v>3.1103376824190669E-3</v>
      </c>
      <c r="G47" s="31"/>
      <c r="H47" s="40"/>
      <c r="I47" s="31"/>
      <c r="J47" s="40"/>
    </row>
    <row r="48" spans="1:10" x14ac:dyDescent="0.15">
      <c r="A48" t="str">
        <f>IF('All ratios'!A45&lt;&gt;"",'All ratios'!A45,"")</f>
        <v>d18O_300118_WM2_UNIL_WM2@11</v>
      </c>
      <c r="B48" s="40" t="e">
        <f>IF($A48&lt;&gt;"",#REF!,"")</f>
        <v>#REF!</v>
      </c>
      <c r="C48" s="31">
        <f>IF($A48&lt;&gt;"",AVERAGE('Raw1'!D48:DD48),"")</f>
        <v>1060200350</v>
      </c>
      <c r="D48" s="40">
        <f>IF($A48&lt;&gt;"",100*STDEV('Raw1'!D48:DD48)/C48,"")</f>
        <v>0.2336196450357208</v>
      </c>
      <c r="E48" s="40">
        <f>IF($A48&lt;&gt;"",D48/SQRT(COUNT('Raw1'!D48:DD48)),"")</f>
        <v>5.2238940717924294E-2</v>
      </c>
      <c r="F48" s="40">
        <f t="shared" si="0"/>
        <v>3.0711853563801543E-3</v>
      </c>
      <c r="G48" s="31"/>
      <c r="H48" s="40"/>
      <c r="I48" s="31"/>
      <c r="J48" s="40"/>
    </row>
    <row r="49" spans="1:10" x14ac:dyDescent="0.15">
      <c r="A49" t="str">
        <f>IF('All ratios'!A46&lt;&gt;"",'All ratios'!A46,"")</f>
        <v>d18O_300118_WM2_UNIL_WM2@12</v>
      </c>
      <c r="B49" s="40" t="e">
        <f>IF($A49&lt;&gt;"",#REF!,"")</f>
        <v>#REF!</v>
      </c>
      <c r="C49" s="31">
        <f>IF($A49&lt;&gt;"",AVERAGE('Raw1'!D49:DD49),"")</f>
        <v>1062879200</v>
      </c>
      <c r="D49" s="40">
        <f>IF($A49&lt;&gt;"",100*STDEV('Raw1'!D49:DD49)/C49,"")</f>
        <v>0.24165514760481796</v>
      </c>
      <c r="E49" s="40">
        <f>IF($A49&lt;&gt;"",D49/SQRT(COUNT('Raw1'!D49:DD49)),"")</f>
        <v>5.4035733715711839E-2</v>
      </c>
      <c r="F49" s="40">
        <f t="shared" si="0"/>
        <v>3.0673126512964126E-3</v>
      </c>
      <c r="G49" s="31"/>
      <c r="H49" s="40"/>
      <c r="I49" s="31"/>
      <c r="J49" s="40"/>
    </row>
    <row r="50" spans="1:10" x14ac:dyDescent="0.15">
      <c r="A50" t="str">
        <f>IF('All ratios'!A47&lt;&gt;"",'All ratios'!A47,"")</f>
        <v>d18O_300118_WM2_UNIL_WM2@13</v>
      </c>
      <c r="B50" s="40" t="e">
        <f>IF($A50&lt;&gt;"",#REF!,"")</f>
        <v>#REF!</v>
      </c>
      <c r="C50" s="31">
        <f>IF($A50&lt;&gt;"",AVERAGE('Raw1'!D50:DD50),"")</f>
        <v>1065504700</v>
      </c>
      <c r="D50" s="40">
        <f>IF($A50&lt;&gt;"",100*STDEV('Raw1'!D50:DD50)/C50,"")</f>
        <v>0.29595894332306649</v>
      </c>
      <c r="E50" s="40">
        <f>IF($A50&lt;&gt;"",D50/SQRT(COUNT('Raw1'!D50:DD50)),"")</f>
        <v>6.617843158193841E-2</v>
      </c>
      <c r="F50" s="40">
        <f t="shared" si="0"/>
        <v>3.0635312524630583E-3</v>
      </c>
      <c r="G50" s="31"/>
      <c r="H50" s="40"/>
      <c r="I50" s="31"/>
      <c r="J50" s="40"/>
    </row>
    <row r="51" spans="1:10" x14ac:dyDescent="0.15">
      <c r="A51" t="str">
        <f>IF('All ratios'!A48&lt;&gt;"",'All ratios'!A48,"")</f>
        <v>d18O_300118_WM2_UNIL_WM5@18</v>
      </c>
      <c r="B51" s="40" t="e">
        <f>IF($A51&lt;&gt;"",#REF!,"")</f>
        <v>#REF!</v>
      </c>
      <c r="C51" s="31">
        <f>IF($A51&lt;&gt;"",AVERAGE('Raw1'!D51:DD51),"")</f>
        <v>1039780850</v>
      </c>
      <c r="D51" s="40">
        <f>IF($A51&lt;&gt;"",100*STDEV('Raw1'!D51:DD51)/C51,"")</f>
        <v>0.3490371436526119</v>
      </c>
      <c r="E51" s="40">
        <f>IF($A51&lt;&gt;"",D51/SQRT(COUNT('Raw1'!D51:DD51)),"")</f>
        <v>7.8047077987959942E-2</v>
      </c>
      <c r="F51" s="40">
        <f t="shared" si="0"/>
        <v>3.1011951256525679E-3</v>
      </c>
      <c r="G51" s="31"/>
      <c r="H51" s="40"/>
      <c r="I51" s="31"/>
      <c r="J51" s="40"/>
    </row>
    <row r="52" spans="1:10" x14ac:dyDescent="0.15">
      <c r="A52" t="str">
        <f>IF('All ratios'!A49&lt;&gt;"",'All ratios'!A49,"")</f>
        <v>d18O_300118_WM2_UNIL_WM4@11</v>
      </c>
      <c r="B52" s="40" t="e">
        <f>IF($A52&lt;&gt;"",#REF!,"")</f>
        <v>#REF!</v>
      </c>
      <c r="C52" s="31">
        <f>IF($A52&lt;&gt;"",AVERAGE('Raw1'!D52:DD52),"")</f>
        <v>1055014250</v>
      </c>
      <c r="D52" s="40">
        <f>IF($A52&lt;&gt;"",100*STDEV('Raw1'!D52:DD52)/C52,"")</f>
        <v>0.30970489668447715</v>
      </c>
      <c r="E52" s="40">
        <f>IF($A52&lt;&gt;"",D52/SQRT(COUNT('Raw1'!D52:DD52)),"")</f>
        <v>6.9252120195104017E-2</v>
      </c>
      <c r="F52" s="40">
        <f t="shared" si="0"/>
        <v>3.0787245667714472E-3</v>
      </c>
      <c r="G52" s="31"/>
      <c r="H52" s="40"/>
      <c r="I52" s="31"/>
      <c r="J52" s="40"/>
    </row>
    <row r="53" spans="1:10" x14ac:dyDescent="0.15">
      <c r="A53" t="str">
        <f>IF('All ratios'!A50&lt;&gt;"",'All ratios'!A50,"")</f>
        <v>d18O_300118_WM2_UNIL_WM4@12</v>
      </c>
      <c r="B53" s="40" t="e">
        <f>IF($A53&lt;&gt;"",#REF!,"")</f>
        <v>#REF!</v>
      </c>
      <c r="C53" s="31">
        <f>IF($A53&lt;&gt;"",AVERAGE('Raw1'!D53:DD53),"")</f>
        <v>1058622800</v>
      </c>
      <c r="D53" s="40">
        <f>IF($A53&lt;&gt;"",100*STDEV('Raw1'!D53:DD53)/C53,"")</f>
        <v>0.29588150487505571</v>
      </c>
      <c r="E53" s="40">
        <f>IF($A53&lt;&gt;"",D53/SQRT(COUNT('Raw1'!D53:DD53)),"")</f>
        <v>6.6161115818555993E-2</v>
      </c>
      <c r="F53" s="40">
        <f t="shared" si="0"/>
        <v>3.0734728306477262E-3</v>
      </c>
      <c r="G53" s="31"/>
      <c r="H53" s="40"/>
      <c r="I53" s="31"/>
      <c r="J53" s="40"/>
    </row>
    <row r="54" spans="1:10" x14ac:dyDescent="0.15">
      <c r="A54" t="str">
        <f>IF('All ratios'!A51&lt;&gt;"",'All ratios'!A51,"")</f>
        <v>d18O_300118_WM2_UNIL_WM4@13</v>
      </c>
      <c r="B54" s="40" t="e">
        <f>IF($A54&lt;&gt;"",#REF!,"")</f>
        <v>#REF!</v>
      </c>
      <c r="C54" s="31">
        <f>IF($A54&lt;&gt;"",AVERAGE('Raw1'!D54:DD54),"")</f>
        <v>1051762450</v>
      </c>
      <c r="D54" s="40">
        <f>IF($A54&lt;&gt;"",100*STDEV('Raw1'!D54:DD54)/C54,"")</f>
        <v>0.35149529285527104</v>
      </c>
      <c r="E54" s="40">
        <f>IF($A54&lt;&gt;"",D54/SQRT(COUNT('Raw1'!D54:DD54)),"")</f>
        <v>7.8596736859558217E-2</v>
      </c>
      <c r="F54" s="40">
        <f t="shared" si="0"/>
        <v>3.0834802367755024E-3</v>
      </c>
      <c r="G54" s="31"/>
      <c r="H54" s="40"/>
      <c r="I54" s="31"/>
      <c r="J54" s="40"/>
    </row>
    <row r="55" spans="1:10" x14ac:dyDescent="0.15">
      <c r="A55" t="str">
        <f>IF('All ratios'!A52&lt;&gt;"",'All ratios'!A52,"")</f>
        <v>d18O_300118_WM2_UNIL_WM5@19</v>
      </c>
      <c r="B55" s="40" t="e">
        <f>IF($A55&lt;&gt;"",#REF!,"")</f>
        <v>#REF!</v>
      </c>
      <c r="C55" s="31">
        <f>IF($A55&lt;&gt;"",AVERAGE('Raw1'!D55:DD55),"")</f>
        <v>1034302800</v>
      </c>
      <c r="D55" s="40">
        <f>IF($A55&lt;&gt;"",100*STDEV('Raw1'!D55:DD55)/C55,"")</f>
        <v>0.32925931963662686</v>
      </c>
      <c r="E55" s="40">
        <f>IF($A55&lt;&gt;"",D55/SQRT(COUNT('Raw1'!D55:DD55)),"")</f>
        <v>7.3624622093282896E-2</v>
      </c>
      <c r="F55" s="40">
        <f t="shared" si="0"/>
        <v>3.1093968181279716E-3</v>
      </c>
      <c r="G55" s="31"/>
      <c r="H55" s="40"/>
      <c r="I55" s="31"/>
      <c r="J55" s="40"/>
    </row>
    <row r="56" spans="1:10" x14ac:dyDescent="0.15">
      <c r="A56" t="str">
        <f>IF('All ratios'!A53&lt;&gt;"",'All ratios'!A53,"")</f>
        <v>d18O_300118_WM2_UNIL_WM1@11</v>
      </c>
      <c r="B56" s="40" t="e">
        <f>IF($A56&lt;&gt;"",#REF!,"")</f>
        <v>#REF!</v>
      </c>
      <c r="C56" s="31">
        <f>IF($A56&lt;&gt;"",AVERAGE('Raw1'!D56:DD56),"")</f>
        <v>1024025550</v>
      </c>
      <c r="D56" s="40">
        <f>IF($A56&lt;&gt;"",100*STDEV('Raw1'!D56:DD56)/C56,"")</f>
        <v>0.28761265789395574</v>
      </c>
      <c r="E56" s="40">
        <f>IF($A56&lt;&gt;"",D56/SQRT(COUNT('Raw1'!D56:DD56)),"")</f>
        <v>6.4312145424027647E-2</v>
      </c>
      <c r="F56" s="40">
        <f t="shared" si="0"/>
        <v>3.1249610145234938E-3</v>
      </c>
      <c r="G56" s="31"/>
      <c r="H56" s="40"/>
      <c r="I56" s="31"/>
      <c r="J56" s="40"/>
    </row>
    <row r="57" spans="1:10" x14ac:dyDescent="0.15">
      <c r="A57" t="str">
        <f>IF('All ratios'!A54&lt;&gt;"",'All ratios'!A54,"")</f>
        <v>d18O_300118_WM2_UNIL_WM1@12</v>
      </c>
      <c r="B57" s="40" t="e">
        <f>IF($A57&lt;&gt;"",#REF!,"")</f>
        <v>#REF!</v>
      </c>
      <c r="C57" s="31">
        <f>IF($A57&lt;&gt;"",AVERAGE('Raw1'!D57:DD57),"")</f>
        <v>1037292150</v>
      </c>
      <c r="D57" s="40">
        <f>IF($A57&lt;&gt;"",100*STDEV('Raw1'!D57:DD57)/C57,"")</f>
        <v>0.26311568597505358</v>
      </c>
      <c r="E57" s="40">
        <f>IF($A57&lt;&gt;"",D57/SQRT(COUNT('Raw1'!D57:DD57)),"")</f>
        <v>5.8834455978670784E-2</v>
      </c>
      <c r="F57" s="40">
        <f t="shared" si="0"/>
        <v>3.1049131334375053E-3</v>
      </c>
      <c r="G57" s="31"/>
      <c r="H57" s="40"/>
      <c r="I57" s="31"/>
      <c r="J57" s="40"/>
    </row>
    <row r="58" spans="1:10" x14ac:dyDescent="0.15">
      <c r="A58" t="str">
        <f>IF('All ratios'!A55&lt;&gt;"",'All ratios'!A55,"")</f>
        <v>d18O_300118_WM2_UNIL_WM1@13</v>
      </c>
      <c r="B58" s="40" t="e">
        <f>IF($A58&lt;&gt;"",#REF!,"")</f>
        <v>#REF!</v>
      </c>
      <c r="C58" s="31">
        <f>IF($A58&lt;&gt;"",AVERAGE('Raw1'!D58:DD58),"")</f>
        <v>1031893900</v>
      </c>
      <c r="D58" s="40">
        <f>IF($A58&lt;&gt;"",100*STDEV('Raw1'!D58:DD58)/C58,"")</f>
        <v>0.39162483579904228</v>
      </c>
      <c r="E58" s="40">
        <f>IF($A58&lt;&gt;"",D58/SQRT(COUNT('Raw1'!D58:DD58)),"")</f>
        <v>8.7569975452385165E-2</v>
      </c>
      <c r="F58" s="40">
        <f t="shared" si="0"/>
        <v>3.1130240610592304E-3</v>
      </c>
      <c r="G58" s="31"/>
      <c r="H58" s="40"/>
      <c r="I58" s="31"/>
      <c r="J58" s="40"/>
    </row>
    <row r="59" spans="1:10" x14ac:dyDescent="0.15">
      <c r="A59" t="str">
        <f>IF('All ratios'!A56&lt;&gt;"",'All ratios'!A56,"")</f>
        <v>d18O_300118_WM2_UNIL_WM5@20</v>
      </c>
      <c r="B59" s="40" t="e">
        <f>IF($A59&lt;&gt;"",#REF!,"")</f>
        <v>#REF!</v>
      </c>
      <c r="C59" s="31">
        <f>IF($A59&lt;&gt;"",AVERAGE('Raw1'!D59:DD59),"")</f>
        <v>1033581300</v>
      </c>
      <c r="D59" s="40">
        <f>IF($A59&lt;&gt;"",100*STDEV('Raw1'!D59:DD59)/C59,"")</f>
        <v>0.2524851269579424</v>
      </c>
      <c r="E59" s="40">
        <f>IF($A59&lt;&gt;"",D59/SQRT(COUNT('Raw1'!D59:DD59)),"")</f>
        <v>5.6457390718562386E-2</v>
      </c>
      <c r="F59" s="40">
        <f t="shared" si="0"/>
        <v>3.110481898919232E-3</v>
      </c>
      <c r="G59" s="31"/>
      <c r="H59" s="40"/>
      <c r="I59" s="31"/>
      <c r="J59" s="40"/>
    </row>
    <row r="60" spans="1:10" x14ac:dyDescent="0.15">
      <c r="A60" t="str">
        <f>IF('All ratios'!A57&lt;&gt;"",'All ratios'!A57,"")</f>
        <v>d18O_300118_WM2_UNIL_WM3@14</v>
      </c>
      <c r="B60" s="40" t="e">
        <f>IF($A60&lt;&gt;"",#REF!,"")</f>
        <v>#REF!</v>
      </c>
      <c r="C60" s="31">
        <f>IF($A60&lt;&gt;"",AVERAGE('Raw1'!D60:DD60),"")</f>
        <v>1066761650</v>
      </c>
      <c r="D60" s="40">
        <f>IF($A60&lt;&gt;"",100*STDEV('Raw1'!D60:DD60)/C60,"")</f>
        <v>0.34769819531371943</v>
      </c>
      <c r="E60" s="40">
        <f>IF($A60&lt;&gt;"",D60/SQRT(COUNT('Raw1'!D60:DD60)),"")</f>
        <v>7.7747680037547548E-2</v>
      </c>
      <c r="F60" s="40">
        <f t="shared" si="0"/>
        <v>3.0617258629534213E-3</v>
      </c>
      <c r="G60" s="31"/>
      <c r="H60" s="40"/>
      <c r="I60" s="31"/>
      <c r="J60" s="40"/>
    </row>
    <row r="61" spans="1:10" x14ac:dyDescent="0.15">
      <c r="A61" t="str">
        <f>IF('All ratios'!A58&lt;&gt;"",'All ratios'!A58,"")</f>
        <v>d18O_300118_WM2_UNIL_WM3@15</v>
      </c>
      <c r="B61" s="40" t="e">
        <f>IF($A61&lt;&gt;"",#REF!,"")</f>
        <v>#REF!</v>
      </c>
      <c r="C61" s="31">
        <f>IF($A61&lt;&gt;"",AVERAGE('Raw1'!D61:DD61),"")</f>
        <v>1059173050</v>
      </c>
      <c r="D61" s="40">
        <f>IF($A61&lt;&gt;"",100*STDEV('Raw1'!D61:DD61)/C61,"")</f>
        <v>0.35163458248034157</v>
      </c>
      <c r="E61" s="40">
        <f>IF($A61&lt;&gt;"",D61/SQRT(COUNT('Raw1'!D61:DD61)),"")</f>
        <v>7.8627882966580034E-2</v>
      </c>
      <c r="F61" s="40">
        <f t="shared" si="0"/>
        <v>3.0726743784364624E-3</v>
      </c>
      <c r="G61" s="31"/>
      <c r="H61" s="40"/>
      <c r="I61" s="31"/>
      <c r="J61" s="40"/>
    </row>
    <row r="62" spans="1:10" x14ac:dyDescent="0.15">
      <c r="A62" t="str">
        <f>IF('All ratios'!A59&lt;&gt;"",'All ratios'!A59,"")</f>
        <v>d18O_300118_WM2_UNIL_WM3@16</v>
      </c>
      <c r="B62" s="40" t="e">
        <f>IF($A62&lt;&gt;"",#REF!,"")</f>
        <v>#REF!</v>
      </c>
      <c r="C62" s="31">
        <f>IF($A62&lt;&gt;"",AVERAGE('Raw1'!D62:DD62),"")</f>
        <v>1063526400</v>
      </c>
      <c r="D62" s="40">
        <f>IF($A62&lt;&gt;"",100*STDEV('Raw1'!D62:DD62)/C62,"")</f>
        <v>0.35625912374998975</v>
      </c>
      <c r="E62" s="40">
        <f>IF($A62&lt;&gt;"",D62/SQRT(COUNT('Raw1'!D62:DD62)),"")</f>
        <v>7.9661961830948688E-2</v>
      </c>
      <c r="F62" s="40">
        <f t="shared" si="0"/>
        <v>3.0663792156742906E-3</v>
      </c>
      <c r="G62" s="31"/>
      <c r="H62" s="40"/>
      <c r="I62" s="31"/>
      <c r="J62" s="40"/>
    </row>
    <row r="63" spans="1:10" x14ac:dyDescent="0.15">
      <c r="A63" t="str">
        <f>IF('All ratios'!A60&lt;&gt;"",'All ratios'!A60,"")</f>
        <v>d18O_300118_WM2_UNIL_WM5@21</v>
      </c>
      <c r="B63" s="40" t="e">
        <f>IF($A63&lt;&gt;"",#REF!,"")</f>
        <v>#REF!</v>
      </c>
      <c r="C63" s="31">
        <f>IF($A63&lt;&gt;"",AVERAGE('Raw1'!D63:DD63),"")</f>
        <v>1031432650</v>
      </c>
      <c r="D63" s="40">
        <f>IF($A63&lt;&gt;"",100*STDEV('Raw1'!D63:DD63)/C63,"")</f>
        <v>0.24700047054712129</v>
      </c>
      <c r="E63" s="40">
        <f>IF($A63&lt;&gt;"",D63/SQRT(COUNT('Raw1'!D63:DD63)),"")</f>
        <v>5.5230984261779782E-2</v>
      </c>
      <c r="F63" s="40">
        <f t="shared" si="0"/>
        <v>3.1137200453557941E-3</v>
      </c>
      <c r="G63" s="31"/>
      <c r="H63" s="40"/>
      <c r="I63" s="31"/>
      <c r="J63" s="40"/>
    </row>
    <row r="64" spans="1:10" x14ac:dyDescent="0.15">
      <c r="A64" t="str">
        <f>IF('All ratios'!A61&lt;&gt;"",'All ratios'!A61,"")</f>
        <v>d18O_300118_WM2_UNIL_WM2_2@1</v>
      </c>
      <c r="B64" s="40" t="e">
        <f>IF($A64&lt;&gt;"",#REF!,"")</f>
        <v>#REF!</v>
      </c>
      <c r="C64" s="31">
        <f>IF($A64&lt;&gt;"",AVERAGE('Raw1'!D64:DD64),"")</f>
        <v>1065722350</v>
      </c>
      <c r="D64" s="40">
        <f>IF($A64&lt;&gt;"",100*STDEV('Raw1'!D64:DD64)/C64,"")</f>
        <v>0.30154968427096845</v>
      </c>
      <c r="E64" s="40">
        <f>IF($A64&lt;&gt;"",D64/SQRT(COUNT('Raw1'!D64:DD64)),"")</f>
        <v>6.7428559262348448E-2</v>
      </c>
      <c r="F64" s="40">
        <f t="shared" si="0"/>
        <v>3.063218407553601E-3</v>
      </c>
      <c r="G64" s="31"/>
      <c r="H64" s="40"/>
      <c r="I64" s="31"/>
      <c r="J64" s="40"/>
    </row>
    <row r="65" spans="1:10" x14ac:dyDescent="0.15">
      <c r="A65" t="str">
        <f>IF('All ratios'!A62&lt;&gt;"",'All ratios'!A62,"")</f>
        <v>d18O_300118_WM2_UNIL_WM2_2@2</v>
      </c>
      <c r="B65" s="40" t="e">
        <f>IF($A65&lt;&gt;"",#REF!,"")</f>
        <v>#REF!</v>
      </c>
      <c r="C65" s="31">
        <f>IF($A65&lt;&gt;"",AVERAGE('Raw1'!D65:DD65),"")</f>
        <v>1069314300</v>
      </c>
      <c r="D65" s="40">
        <f>IF($A65&lt;&gt;"",100*STDEV('Raw1'!D65:DD65)/C65,"")</f>
        <v>0.25363086459303746</v>
      </c>
      <c r="E65" s="40">
        <f>IF($A65&lt;&gt;"",D65/SQRT(COUNT('Raw1'!D65:DD65)),"")</f>
        <v>5.6713585442207629E-2</v>
      </c>
      <c r="F65" s="40">
        <f t="shared" si="0"/>
        <v>3.0580692278708043E-3</v>
      </c>
      <c r="G65" s="31"/>
      <c r="H65" s="40"/>
      <c r="I65" s="31"/>
      <c r="J65" s="40"/>
    </row>
    <row r="66" spans="1:10" x14ac:dyDescent="0.15">
      <c r="A66" t="str">
        <f>IF('All ratios'!A63&lt;&gt;"",'All ratios'!A63,"")</f>
        <v>d18O_300118_WM2_UNIL_WM2_2@3</v>
      </c>
      <c r="B66" s="40" t="e">
        <f>IF($A66&lt;&gt;"",#REF!,"")</f>
        <v>#REF!</v>
      </c>
      <c r="C66" s="31">
        <f>IF($A66&lt;&gt;"",AVERAGE('Raw1'!D66:DD66),"")</f>
        <v>1067498300</v>
      </c>
      <c r="D66" s="40">
        <f>IF($A66&lt;&gt;"",100*STDEV('Raw1'!D66:DD66)/C66,"")</f>
        <v>0.30683321494884314</v>
      </c>
      <c r="E66" s="40">
        <f>IF($A66&lt;&gt;"",D66/SQRT(COUNT('Raw1'!D66:DD66)),"")</f>
        <v>6.8609992638041781E-2</v>
      </c>
      <c r="F66" s="40">
        <f t="shared" si="0"/>
        <v>3.0606692759820404E-3</v>
      </c>
      <c r="G66" s="31"/>
      <c r="H66" s="40"/>
      <c r="I66" s="31"/>
      <c r="J66" s="40"/>
    </row>
    <row r="67" spans="1:10" x14ac:dyDescent="0.15">
      <c r="A67" t="str">
        <f>IF('All ratios'!A64&lt;&gt;"",'All ratios'!A64,"")</f>
        <v>d18O_300118_WM2_UNIL_WM5@22</v>
      </c>
      <c r="B67" s="40" t="e">
        <f>IF($A67&lt;&gt;"",#REF!,"")</f>
        <v>#REF!</v>
      </c>
      <c r="C67" s="31">
        <f>IF($A67&lt;&gt;"",AVERAGE('Raw1'!D67:DD67),"")</f>
        <v>1028786750</v>
      </c>
      <c r="D67" s="40">
        <f>IF($A67&lt;&gt;"",100*STDEV('Raw1'!D67:DD67)/C67,"")</f>
        <v>0.29831992464824436</v>
      </c>
      <c r="E67" s="40">
        <f>IF($A67&lt;&gt;"",D67/SQRT(COUNT('Raw1'!D67:DD67)),"")</f>
        <v>6.6706363055608939E-2</v>
      </c>
      <c r="F67" s="40">
        <f t="shared" si="0"/>
        <v>3.1177215070452972E-3</v>
      </c>
      <c r="G67" s="31"/>
      <c r="H67" s="40"/>
      <c r="I67" s="31"/>
      <c r="J67" s="40"/>
    </row>
    <row r="68" spans="1:10" x14ac:dyDescent="0.15">
      <c r="A68" t="str">
        <f>IF('All ratios'!A65&lt;&gt;"",'All ratios'!A65,"")</f>
        <v>d18O_300118_WM2_UNIL_WM4@14</v>
      </c>
      <c r="B68" s="40" t="e">
        <f>IF($A68&lt;&gt;"",#REF!,"")</f>
        <v>#REF!</v>
      </c>
      <c r="C68" s="31">
        <f>IF($A68&lt;&gt;"",AVERAGE('Raw1'!D68:DD68),"")</f>
        <v>1047759200</v>
      </c>
      <c r="D68" s="40">
        <f>IF($A68&lt;&gt;"",100*STDEV('Raw1'!D68:DD68)/C68,"")</f>
        <v>0.2429973088100254</v>
      </c>
      <c r="E68" s="40">
        <f>IF($A68&lt;&gt;"",D68/SQRT(COUNT('Raw1'!D68:DD68)),"")</f>
        <v>5.4335850084872531E-2</v>
      </c>
      <c r="F68" s="40">
        <f t="shared" si="0"/>
        <v>3.0893652597269424E-3</v>
      </c>
      <c r="G68" s="31"/>
      <c r="H68" s="40"/>
      <c r="I68" s="31"/>
      <c r="J68" s="40"/>
    </row>
    <row r="69" spans="1:10" x14ac:dyDescent="0.15">
      <c r="A69" t="str">
        <f>IF('All ratios'!A66&lt;&gt;"",'All ratios'!A66,"")</f>
        <v>d18O_300118_WM2_UNIL_WM4@15</v>
      </c>
      <c r="B69" s="40" t="e">
        <f>IF($A69&lt;&gt;"",#REF!,"")</f>
        <v>#REF!</v>
      </c>
      <c r="C69" s="31">
        <f>IF($A69&lt;&gt;"",AVERAGE('Raw1'!D69:DD69),"")</f>
        <v>1043946650</v>
      </c>
      <c r="D69" s="40">
        <f>IF($A69&lt;&gt;"",100*STDEV('Raw1'!D69:DD69)/C69,"")</f>
        <v>0.32334890614984663</v>
      </c>
      <c r="E69" s="40">
        <f>IF($A69&lt;&gt;"",D69/SQRT(COUNT('Raw1'!D69:DD69)),"")</f>
        <v>7.2303013460125687E-2</v>
      </c>
      <c r="F69" s="40">
        <f t="shared" si="0"/>
        <v>3.0950013836181633E-3</v>
      </c>
      <c r="G69" s="31"/>
      <c r="H69" s="40"/>
      <c r="I69" s="31"/>
      <c r="J69" s="40"/>
    </row>
    <row r="70" spans="1:10" x14ac:dyDescent="0.15">
      <c r="A70" t="str">
        <f>IF('All ratios'!A67&lt;&gt;"",'All ratios'!A67,"")</f>
        <v>d18O_300118_WM2_UNIL_WM4@16</v>
      </c>
      <c r="B70" s="40" t="e">
        <f>IF($A70&lt;&gt;"",#REF!,"")</f>
        <v>#REF!</v>
      </c>
      <c r="C70" s="31">
        <f>IF($A70&lt;&gt;"",AVERAGE('Raw1'!D70:DD70),"")</f>
        <v>1037148650</v>
      </c>
      <c r="D70" s="40">
        <f>IF($A70&lt;&gt;"",100*STDEV('Raw1'!D70:DD70)/C70,"")</f>
        <v>0.36055504745888878</v>
      </c>
      <c r="E70" s="40">
        <f>IF($A70&lt;&gt;"",D70/SQRT(COUNT('Raw1'!D70:DD70)),"")</f>
        <v>8.0622559574873812E-2</v>
      </c>
      <c r="F70" s="40">
        <f t="shared" si="0"/>
        <v>3.1051279240675435E-3</v>
      </c>
      <c r="G70" s="31"/>
      <c r="H70" s="40"/>
      <c r="I70" s="31"/>
      <c r="J70" s="40"/>
    </row>
    <row r="71" spans="1:10" x14ac:dyDescent="0.15">
      <c r="A71" t="str">
        <f>IF('All ratios'!A68&lt;&gt;"",'All ratios'!A68,"")</f>
        <v>d18O_300118_WM2_UNIL_WM5@23</v>
      </c>
      <c r="B71" s="40" t="e">
        <f>IF($A71&lt;&gt;"",#REF!,"")</f>
        <v>#REF!</v>
      </c>
      <c r="C71" s="31">
        <f>IF($A71&lt;&gt;"",AVERAGE('Raw1'!D71:DD71),"")</f>
        <v>1015960750</v>
      </c>
      <c r="D71" s="40">
        <f>IF($A71&lt;&gt;"",100*STDEV('Raw1'!D71:DD71)/C71,"")</f>
        <v>0.26365511700286864</v>
      </c>
      <c r="E71" s="40">
        <f>IF($A71&lt;&gt;"",D71/SQRT(COUNT('Raw1'!D71:DD71)),"")</f>
        <v>5.8955076423407485E-2</v>
      </c>
      <c r="F71" s="40">
        <f t="shared" si="0"/>
        <v>3.1373396269553937E-3</v>
      </c>
      <c r="G71" s="31"/>
      <c r="H71" s="40"/>
      <c r="I71" s="31"/>
      <c r="J71" s="40"/>
    </row>
    <row r="72" spans="1:10" x14ac:dyDescent="0.15">
      <c r="A72" t="str">
        <f>IF('All ratios'!A69&lt;&gt;"",'All ratios'!A69,"")</f>
        <v>d18O_300118_WM2_UNIL_WM1@14</v>
      </c>
      <c r="B72" s="40" t="e">
        <f>IF($A72&lt;&gt;"",#REF!,"")</f>
        <v>#REF!</v>
      </c>
      <c r="C72" s="31">
        <f>IF($A72&lt;&gt;"",AVERAGE('Raw1'!D72:DD72),"")</f>
        <v>1015470750</v>
      </c>
      <c r="D72" s="40">
        <f>IF($A72&lt;&gt;"",100*STDEV('Raw1'!D72:DD72)/C72,"")</f>
        <v>0.30729851042559087</v>
      </c>
      <c r="E72" s="40">
        <f>IF($A72&lt;&gt;"",D72/SQRT(COUNT('Raw1'!D72:DD72)),"")</f>
        <v>6.8714035869604895E-2</v>
      </c>
      <c r="F72" s="40">
        <f t="shared" si="0"/>
        <v>3.138096473478139E-3</v>
      </c>
      <c r="G72" s="31"/>
      <c r="H72" s="40"/>
      <c r="I72" s="31"/>
      <c r="J72" s="40"/>
    </row>
    <row r="73" spans="1:10" x14ac:dyDescent="0.15">
      <c r="A73" t="str">
        <f>IF('All ratios'!A70&lt;&gt;"",'All ratios'!A70,"")</f>
        <v>d18O_300118_WM2_UNIL_WM1@15</v>
      </c>
      <c r="B73" s="40" t="e">
        <f>IF($A73&lt;&gt;"",#REF!,"")</f>
        <v>#REF!</v>
      </c>
      <c r="C73" s="31">
        <f>IF($A73&lt;&gt;"",AVERAGE('Raw1'!D73:DD73),"")</f>
        <v>1008145250</v>
      </c>
      <c r="D73" s="40">
        <f>IF($A73&lt;&gt;"",100*STDEV('Raw1'!D73:DD73)/C73,"")</f>
        <v>0.27506594637034737</v>
      </c>
      <c r="E73" s="40">
        <f>IF($A73&lt;&gt;"",D73/SQRT(COUNT('Raw1'!D73:DD73)),"")</f>
        <v>6.1506615437940823E-2</v>
      </c>
      <c r="F73" s="40">
        <f t="shared" ref="F73:F104" si="1">IF(A73&lt;&gt;"",100*SQRT(C73)/C73,"")</f>
        <v>3.1494770344713827E-3</v>
      </c>
      <c r="G73" s="31"/>
      <c r="H73" s="40"/>
      <c r="I73" s="31"/>
      <c r="J73" s="40"/>
    </row>
    <row r="74" spans="1:10" x14ac:dyDescent="0.15">
      <c r="A74" t="str">
        <f>IF('All ratios'!A71&lt;&gt;"",'All ratios'!A71,"")</f>
        <v>d18O_300118_WM2_UNIL_WM1@16</v>
      </c>
      <c r="B74" s="40" t="e">
        <f>IF($A74&lt;&gt;"",#REF!,"")</f>
        <v>#REF!</v>
      </c>
      <c r="C74" s="31">
        <f>IF($A74&lt;&gt;"",AVERAGE('Raw1'!D74:DD74),"")</f>
        <v>1011861810</v>
      </c>
      <c r="D74" s="40">
        <f>IF($A74&lt;&gt;"",100*STDEV('Raw1'!D74:DD74)/C74,"")</f>
        <v>3.0366558973787368</v>
      </c>
      <c r="E74" s="40">
        <f>IF($A74&lt;&gt;"",D74/SQRT(COUNT('Raw1'!D74:DD74)),"")</f>
        <v>0.67901690108144808</v>
      </c>
      <c r="F74" s="40">
        <f t="shared" si="1"/>
        <v>3.1436877120904483E-3</v>
      </c>
      <c r="G74" s="31"/>
      <c r="H74" s="40"/>
      <c r="I74" s="31"/>
      <c r="J74" s="40"/>
    </row>
    <row r="75" spans="1:10" x14ac:dyDescent="0.15">
      <c r="A75" t="str">
        <f>IF('All ratios'!A72&lt;&gt;"",'All ratios'!A72,"")</f>
        <v>d18O_300118_WM2_UNIL_WM5@24</v>
      </c>
      <c r="B75" s="40" t="e">
        <f>IF($A75&lt;&gt;"",#REF!,"")</f>
        <v>#REF!</v>
      </c>
      <c r="C75" s="31">
        <f>IF($A75&lt;&gt;"",AVERAGE('Raw1'!D75:DD75),"")</f>
        <v>1017589650</v>
      </c>
      <c r="D75" s="40">
        <f>IF($A75&lt;&gt;"",100*STDEV('Raw1'!D75:DD75)/C75,"")</f>
        <v>0.29640074021211227</v>
      </c>
      <c r="E75" s="40">
        <f>IF($A75&lt;&gt;"",D75/SQRT(COUNT('Raw1'!D75:DD75)),"")</f>
        <v>6.6277220369553844E-2</v>
      </c>
      <c r="F75" s="40">
        <f t="shared" si="1"/>
        <v>3.1348275832884195E-3</v>
      </c>
      <c r="G75" s="31"/>
      <c r="H75" s="40"/>
      <c r="I75" s="31"/>
      <c r="J75" s="40"/>
    </row>
    <row r="76" spans="1:10" x14ac:dyDescent="0.15">
      <c r="A76" t="str">
        <f>IF('All ratios'!A73&lt;&gt;"",'All ratios'!A73,"")</f>
        <v>d18O_300118_WM2_UNIL_WM3_2@1</v>
      </c>
      <c r="B76" s="40" t="e">
        <f>IF($A76&lt;&gt;"",#REF!,"")</f>
        <v>#REF!</v>
      </c>
      <c r="C76" s="31">
        <f>IF($A76&lt;&gt;"",AVERAGE('Raw1'!D76:DD76),"")</f>
        <v>1044258450</v>
      </c>
      <c r="D76" s="40">
        <f>IF($A76&lt;&gt;"",100*STDEV('Raw1'!D76:DD76)/C76,"")</f>
        <v>0.24322923554659359</v>
      </c>
      <c r="E76" s="40">
        <f>IF($A76&lt;&gt;"",D76/SQRT(COUNT('Raw1'!D76:DD76)),"")</f>
        <v>5.4387710479749149E-2</v>
      </c>
      <c r="F76" s="40">
        <f t="shared" si="1"/>
        <v>3.0945392884934265E-3</v>
      </c>
      <c r="G76" s="31"/>
      <c r="H76" s="40"/>
      <c r="I76" s="31"/>
      <c r="J76" s="40"/>
    </row>
    <row r="77" spans="1:10" x14ac:dyDescent="0.15">
      <c r="A77" t="str">
        <f>IF('All ratios'!A74&lt;&gt;"",'All ratios'!A74,"")</f>
        <v>d18O_300118_WM2_UNIL_WM3_2@2</v>
      </c>
      <c r="B77" s="40" t="e">
        <f>IF($A77&lt;&gt;"",#REF!,"")</f>
        <v>#REF!</v>
      </c>
      <c r="C77" s="31">
        <f>IF($A77&lt;&gt;"",AVERAGE('Raw1'!D77:DD77),"")</f>
        <v>1043547150</v>
      </c>
      <c r="D77" s="40">
        <f>IF($A77&lt;&gt;"",100*STDEV('Raw1'!D77:DD77)/C77,"")</f>
        <v>0.33299154399058717</v>
      </c>
      <c r="E77" s="40">
        <f>IF($A77&lt;&gt;"",D77/SQRT(COUNT('Raw1'!D77:DD77)),"")</f>
        <v>7.4459172829556441E-2</v>
      </c>
      <c r="F77" s="40">
        <f t="shared" si="1"/>
        <v>3.0955937549058008E-3</v>
      </c>
      <c r="G77" s="31"/>
      <c r="H77" s="40"/>
      <c r="I77" s="31"/>
      <c r="J77" s="40"/>
    </row>
    <row r="78" spans="1:10" x14ac:dyDescent="0.15">
      <c r="A78" t="str">
        <f>IF('All ratios'!A75&lt;&gt;"",'All ratios'!A75,"")</f>
        <v>d18O_300118_WM2_UNIL_WM3_2@3</v>
      </c>
      <c r="B78" s="40" t="e">
        <f>IF($A78&lt;&gt;"",#REF!,"")</f>
        <v>#REF!</v>
      </c>
      <c r="C78" s="31">
        <f>IF($A78&lt;&gt;"",AVERAGE('Raw1'!D78:DD78),"")</f>
        <v>1041360250</v>
      </c>
      <c r="D78" s="40">
        <f>IF($A78&lt;&gt;"",100*STDEV('Raw1'!D78:DD78)/C78,"")</f>
        <v>0.3539221812804107</v>
      </c>
      <c r="E78" s="40">
        <f>IF($A78&lt;&gt;"",D78/SQRT(COUNT('Raw1'!D78:DD78)),"")</f>
        <v>7.9139405608800187E-2</v>
      </c>
      <c r="F78" s="40">
        <f t="shared" si="1"/>
        <v>3.0988424882419305E-3</v>
      </c>
      <c r="G78" s="31"/>
      <c r="H78" s="40"/>
      <c r="I78" s="31"/>
      <c r="J78" s="40"/>
    </row>
    <row r="79" spans="1:10" x14ac:dyDescent="0.15">
      <c r="A79" t="str">
        <f>IF('All ratios'!A76&lt;&gt;"",'All ratios'!A76,"")</f>
        <v>d18O_300118_WM2_UNIL_WM5@25</v>
      </c>
      <c r="B79" s="40" t="e">
        <f>IF($A79&lt;&gt;"",#REF!,"")</f>
        <v>#REF!</v>
      </c>
      <c r="C79" s="31">
        <f>IF($A79&lt;&gt;"",AVERAGE('Raw1'!D79:DD79),"")</f>
        <v>1016884950</v>
      </c>
      <c r="D79" s="40">
        <f>IF($A79&lt;&gt;"",100*STDEV('Raw1'!D79:DD79)/C79,"")</f>
        <v>0.30330908967131121</v>
      </c>
      <c r="E79" s="40">
        <f>IF($A79&lt;&gt;"",D79/SQRT(COUNT('Raw1'!D79:DD79)),"")</f>
        <v>6.7821974269863111E-2</v>
      </c>
      <c r="F79" s="40">
        <f t="shared" si="1"/>
        <v>3.1359136109665579E-3</v>
      </c>
      <c r="G79" s="31"/>
      <c r="H79" s="40"/>
      <c r="I79" s="31"/>
      <c r="J79" s="40"/>
    </row>
    <row r="80" spans="1:10" x14ac:dyDescent="0.15">
      <c r="A80" t="str">
        <f>IF('All ratios'!A77&lt;&gt;"",'All ratios'!A77,"")</f>
        <v>d18O_300118_WM2_UNIL_WM2_2@4</v>
      </c>
      <c r="B80" s="40" t="e">
        <f>IF($A80&lt;&gt;"",#REF!,"")</f>
        <v>#REF!</v>
      </c>
      <c r="C80" s="31">
        <f>IF($A80&lt;&gt;"",AVERAGE('Raw1'!D80:DD80),"")</f>
        <v>1044984550</v>
      </c>
      <c r="D80" s="40">
        <f>IF($A80&lt;&gt;"",100*STDEV('Raw1'!D80:DD80)/C80,"")</f>
        <v>0.27953212624217638</v>
      </c>
      <c r="E80" s="40">
        <f>IF($A80&lt;&gt;"",D80/SQRT(COUNT('Raw1'!D80:DD80)),"")</f>
        <v>6.2505283617255922E-2</v>
      </c>
      <c r="F80" s="40">
        <f t="shared" si="1"/>
        <v>3.0934639924847774E-3</v>
      </c>
      <c r="G80" s="31"/>
      <c r="H80" s="40"/>
      <c r="I80" s="31"/>
      <c r="J80" s="40"/>
    </row>
    <row r="81" spans="1:10" x14ac:dyDescent="0.15">
      <c r="A81" t="str">
        <f>IF('All ratios'!A78&lt;&gt;"",'All ratios'!A78,"")</f>
        <v>d18O_300118_WM2_UNIL_WM2_2@5</v>
      </c>
      <c r="B81" s="40" t="e">
        <f>IF($A81&lt;&gt;"",#REF!,"")</f>
        <v>#REF!</v>
      </c>
      <c r="C81" s="31">
        <f>IF($A81&lt;&gt;"",AVERAGE('Raw1'!D81:DD81),"")</f>
        <v>1045906000</v>
      </c>
      <c r="D81" s="40">
        <f>IF($A81&lt;&gt;"",100*STDEV('Raw1'!D81:DD81)/C81,"")</f>
        <v>0.31078527174188336</v>
      </c>
      <c r="E81" s="40">
        <f>IF($A81&lt;&gt;"",D81/SQRT(COUNT('Raw1'!D81:DD81)),"")</f>
        <v>6.9493699402059558E-2</v>
      </c>
      <c r="F81" s="40">
        <f t="shared" si="1"/>
        <v>3.0921010112542596E-3</v>
      </c>
      <c r="G81" s="31"/>
      <c r="H81" s="40"/>
      <c r="I81" s="31"/>
      <c r="J81" s="40"/>
    </row>
    <row r="82" spans="1:10" x14ac:dyDescent="0.15">
      <c r="A82" t="str">
        <f>IF('All ratios'!A79&lt;&gt;"",'All ratios'!A79,"")</f>
        <v>d18O_300118_WM2_UNIL_WM2_2@6</v>
      </c>
      <c r="B82" s="40" t="e">
        <f>IF($A82&lt;&gt;"",#REF!,"")</f>
        <v>#REF!</v>
      </c>
      <c r="C82" s="31">
        <f>IF($A82&lt;&gt;"",AVERAGE('Raw1'!D82:DD82),"")</f>
        <v>1040618850</v>
      </c>
      <c r="D82" s="40">
        <f>IF($A82&lt;&gt;"",100*STDEV('Raw1'!D82:DD82)/C82,"")</f>
        <v>0.22313239647611968</v>
      </c>
      <c r="E82" s="40">
        <f>IF($A82&lt;&gt;"",D82/SQRT(COUNT('Raw1'!D82:DD82)),"")</f>
        <v>4.9893920650303812E-2</v>
      </c>
      <c r="F82" s="40">
        <f t="shared" si="1"/>
        <v>3.0999461933834127E-3</v>
      </c>
      <c r="G82" s="31"/>
      <c r="H82" s="40"/>
      <c r="I82" s="31"/>
      <c r="J82" s="40"/>
    </row>
    <row r="83" spans="1:10" x14ac:dyDescent="0.15">
      <c r="A83" t="str">
        <f>IF('All ratios'!A80&lt;&gt;"",'All ratios'!A80,"")</f>
        <v>d18O_300118_WM2_UNIL_WM5@26</v>
      </c>
      <c r="B83" s="40" t="e">
        <f>IF($A83&lt;&gt;"",#REF!,"")</f>
        <v>#REF!</v>
      </c>
      <c r="C83" s="31">
        <f>IF($A83&lt;&gt;"",AVERAGE('Raw1'!D83:DD83),"")</f>
        <v>1016669400</v>
      </c>
      <c r="D83" s="40">
        <f>IF($A83&lt;&gt;"",100*STDEV('Raw1'!D83:DD83)/C83,"")</f>
        <v>0.34867015753888164</v>
      </c>
      <c r="E83" s="40">
        <f>IF($A83&lt;&gt;"",D83/SQRT(COUNT('Raw1'!D83:DD83)),"")</f>
        <v>7.7965017398250014E-2</v>
      </c>
      <c r="F83" s="40">
        <f t="shared" si="1"/>
        <v>3.1362460250014546E-3</v>
      </c>
      <c r="G83" s="31"/>
      <c r="H83" s="40"/>
      <c r="I83" s="31"/>
      <c r="J83" s="40"/>
    </row>
    <row r="84" spans="1:10" x14ac:dyDescent="0.15">
      <c r="A84" t="str">
        <f>IF('All ratios'!A81&lt;&gt;"",'All ratios'!A81,"")</f>
        <v>d18O_300118_WM2_UNIL_WM4_2@1</v>
      </c>
      <c r="B84" s="40" t="e">
        <f>IF($A84&lt;&gt;"",#REF!,"")</f>
        <v>#REF!</v>
      </c>
      <c r="C84" s="31">
        <f>IF($A84&lt;&gt;"",AVERAGE('Raw1'!D84:DD84),"")</f>
        <v>1034857000</v>
      </c>
      <c r="D84" s="40">
        <f>IF($A84&lt;&gt;"",100*STDEV('Raw1'!D84:DD84)/C84,"")</f>
        <v>0.25586056969837351</v>
      </c>
      <c r="E84" s="40">
        <f>IF($A84&lt;&gt;"",D84/SQRT(COUNT('Raw1'!D84:DD84)),"")</f>
        <v>5.72121626607386E-2</v>
      </c>
      <c r="F84" s="40">
        <f t="shared" si="1"/>
        <v>3.108564114435722E-3</v>
      </c>
      <c r="G84" s="31"/>
      <c r="H84" s="40"/>
      <c r="I84" s="31"/>
      <c r="J84" s="40"/>
    </row>
    <row r="85" spans="1:10" x14ac:dyDescent="0.15">
      <c r="A85" t="str">
        <f>IF('All ratios'!A82&lt;&gt;"",'All ratios'!A82,"")</f>
        <v>d18O_300118_WM2_UNIL_WM4_2@2</v>
      </c>
      <c r="B85" s="40" t="e">
        <f>IF($A85&lt;&gt;"",#REF!,"")</f>
        <v>#REF!</v>
      </c>
      <c r="C85" s="31">
        <f>IF($A85&lt;&gt;"",AVERAGE('Raw1'!D85:DD85),"")</f>
        <v>1035062700</v>
      </c>
      <c r="D85" s="40">
        <f>IF($A85&lt;&gt;"",100*STDEV('Raw1'!D85:DD85)/C85,"")</f>
        <v>0.27886846414394773</v>
      </c>
      <c r="E85" s="40">
        <f>IF($A85&lt;&gt;"",D85/SQRT(COUNT('Raw1'!D85:DD85)),"")</f>
        <v>6.2356884260682977E-2</v>
      </c>
      <c r="F85" s="40">
        <f t="shared" si="1"/>
        <v>3.1082552136269277E-3</v>
      </c>
      <c r="G85" s="31"/>
      <c r="H85" s="40"/>
      <c r="I85" s="31"/>
      <c r="J85" s="40"/>
    </row>
    <row r="86" spans="1:10" x14ac:dyDescent="0.15">
      <c r="A86" t="str">
        <f>IF('All ratios'!A83&lt;&gt;"",'All ratios'!A83,"")</f>
        <v>d18O_300118_WM2_UNIL_WM4_2@3</v>
      </c>
      <c r="B86" s="40" t="e">
        <f>IF($A86&lt;&gt;"",#REF!,"")</f>
        <v>#REF!</v>
      </c>
      <c r="C86" s="31">
        <f>IF($A86&lt;&gt;"",AVERAGE('Raw1'!D86:DD86),"")</f>
        <v>1034297450</v>
      </c>
      <c r="D86" s="40">
        <f>IF($A86&lt;&gt;"",100*STDEV('Raw1'!D86:DD86)/C86,"")</f>
        <v>0.2290990033306925</v>
      </c>
      <c r="E86" s="40">
        <f>IF($A86&lt;&gt;"",D86/SQRT(COUNT('Raw1'!D86:DD86)),"")</f>
        <v>5.1228094502487914E-2</v>
      </c>
      <c r="F86" s="40">
        <f t="shared" si="1"/>
        <v>3.1094048599400563E-3</v>
      </c>
      <c r="G86" s="31"/>
      <c r="H86" s="40"/>
      <c r="I86" s="31"/>
      <c r="J86" s="40"/>
    </row>
    <row r="87" spans="1:10" x14ac:dyDescent="0.15">
      <c r="A87" t="str">
        <f>IF('All ratios'!A84&lt;&gt;"",'All ratios'!A84,"")</f>
        <v>d18O_300118_WM2_UNIL_WM5@27</v>
      </c>
      <c r="B87" s="40" t="e">
        <f>IF($A87&lt;&gt;"",#REF!,"")</f>
        <v>#REF!</v>
      </c>
      <c r="C87" s="31">
        <f>IF($A87&lt;&gt;"",AVERAGE('Raw1'!D87:DD87),"")</f>
        <v>1010510050</v>
      </c>
      <c r="D87" s="40">
        <f>IF($A87&lt;&gt;"",100*STDEV('Raw1'!D87:DD87)/C87,"")</f>
        <v>0.34146640001337819</v>
      </c>
      <c r="E87" s="40">
        <f>IF($A87&lt;&gt;"",D87/SQRT(COUNT('Raw1'!D87:DD87)),"")</f>
        <v>7.6354208246204869E-2</v>
      </c>
      <c r="F87" s="40">
        <f t="shared" si="1"/>
        <v>3.1457896660036597E-3</v>
      </c>
      <c r="G87" s="31"/>
      <c r="H87" s="40"/>
      <c r="I87" s="31"/>
      <c r="J87" s="40"/>
    </row>
    <row r="88" spans="1:10" x14ac:dyDescent="0.15">
      <c r="A88" t="str">
        <f>IF('All ratios'!A85&lt;&gt;"",'All ratios'!A85,"")</f>
        <v>d18O_300118_WM2_UNIL_WM1@17</v>
      </c>
      <c r="B88" s="40" t="e">
        <f>IF($A88&lt;&gt;"",#REF!,"")</f>
        <v>#REF!</v>
      </c>
      <c r="C88" s="31">
        <f>IF($A88&lt;&gt;"",AVERAGE('Raw1'!D88:DD88),"")</f>
        <v>1006124500</v>
      </c>
      <c r="D88" s="40">
        <f>IF($A88&lt;&gt;"",100*STDEV('Raw1'!D88:DD88)/C88,"")</f>
        <v>0.25458626829388753</v>
      </c>
      <c r="E88" s="40">
        <f>IF($A88&lt;&gt;"",D88/SQRT(COUNT('Raw1'!D88:DD88)),"")</f>
        <v>5.6927220204313192E-2</v>
      </c>
      <c r="F88" s="40">
        <f t="shared" si="1"/>
        <v>3.1526382303900869E-3</v>
      </c>
      <c r="G88" s="31"/>
      <c r="H88" s="40"/>
      <c r="I88" s="31"/>
      <c r="J88" s="40"/>
    </row>
    <row r="89" spans="1:10" x14ac:dyDescent="0.15">
      <c r="A89" t="str">
        <f>IF('All ratios'!A86&lt;&gt;"",'All ratios'!A86,"")</f>
        <v>d18O_300118_WM2_UNIL_WM1@18</v>
      </c>
      <c r="B89" s="40" t="e">
        <f>IF($A89&lt;&gt;"",#REF!,"")</f>
        <v>#REF!</v>
      </c>
      <c r="C89" s="31">
        <f>IF($A89&lt;&gt;"",AVERAGE('Raw1'!D89:DD89),"")</f>
        <v>1000914920</v>
      </c>
      <c r="D89" s="40">
        <f>IF($A89&lt;&gt;"",100*STDEV('Raw1'!D89:DD89)/C89,"")</f>
        <v>0.30295073797867722</v>
      </c>
      <c r="E89" s="40">
        <f>IF($A89&lt;&gt;"",D89/SQRT(COUNT('Raw1'!D89:DD89)),"")</f>
        <v>6.774184439540494E-2</v>
      </c>
      <c r="F89" s="40">
        <f t="shared" si="1"/>
        <v>3.1608320365268485E-3</v>
      </c>
      <c r="G89" s="31"/>
      <c r="H89" s="40"/>
      <c r="I89" s="31"/>
      <c r="J89" s="40"/>
    </row>
    <row r="90" spans="1:10" x14ac:dyDescent="0.15">
      <c r="A90" t="str">
        <f>IF('All ratios'!A87&lt;&gt;"",'All ratios'!A87,"")</f>
        <v>d18O_300118_WM2_UNIL_WM1@19</v>
      </c>
      <c r="B90" s="40" t="e">
        <f>IF($A90&lt;&gt;"",#REF!,"")</f>
        <v>#REF!</v>
      </c>
      <c r="C90" s="31">
        <f>IF($A90&lt;&gt;"",AVERAGE('Raw1'!D90:DD90),"")</f>
        <v>998947340</v>
      </c>
      <c r="D90" s="40">
        <f>IF($A90&lt;&gt;"",100*STDEV('Raw1'!D90:DD90)/C90,"")</f>
        <v>0.28622183036914767</v>
      </c>
      <c r="E90" s="40">
        <f>IF($A90&lt;&gt;"",D90/SQRT(COUNT('Raw1'!D90:DD90)),"")</f>
        <v>6.4001146934982794E-2</v>
      </c>
      <c r="F90" s="40">
        <f t="shared" si="1"/>
        <v>3.1639433769597553E-3</v>
      </c>
      <c r="G90" s="31"/>
      <c r="H90" s="40"/>
      <c r="I90" s="31"/>
      <c r="J90" s="40"/>
    </row>
    <row r="91" spans="1:10" x14ac:dyDescent="0.15">
      <c r="A91" t="str">
        <f>IF('All ratios'!A88&lt;&gt;"",'All ratios'!A88,"")</f>
        <v>d18O_300118_WM2_UNIL_WM5@28</v>
      </c>
      <c r="B91" s="40" t="e">
        <f>IF($A91&lt;&gt;"",#REF!,"")</f>
        <v>#REF!</v>
      </c>
      <c r="C91" s="31">
        <f>IF($A91&lt;&gt;"",AVERAGE('Raw1'!D91:DD91),"")</f>
        <v>1006742475</v>
      </c>
      <c r="D91" s="40">
        <f>IF($A91&lt;&gt;"",100*STDEV('Raw1'!D91:DD91)/C91,"")</f>
        <v>0.3815883414648723</v>
      </c>
      <c r="E91" s="40">
        <f>IF($A91&lt;&gt;"",D91/SQRT(COUNT('Raw1'!D91:DD91)),"")</f>
        <v>8.5325747093685608E-2</v>
      </c>
      <c r="F91" s="40">
        <f t="shared" si="1"/>
        <v>3.1516704800828022E-3</v>
      </c>
      <c r="G91" s="31"/>
      <c r="H91" s="40"/>
      <c r="I91" s="31"/>
      <c r="J91" s="40"/>
    </row>
    <row r="92" spans="1:10" x14ac:dyDescent="0.15">
      <c r="A92" t="str">
        <f>IF('All ratios'!A89&lt;&gt;"",'All ratios'!A89,"")</f>
        <v>d18O_300118_WM2_UNIL_WM3_2@4</v>
      </c>
      <c r="B92" s="40" t="e">
        <f>IF($A92&lt;&gt;"",#REF!,"")</f>
        <v>#REF!</v>
      </c>
      <c r="C92" s="31">
        <f>IF($A92&lt;&gt;"",AVERAGE('Raw1'!D92:DD92),"")</f>
        <v>1034295850</v>
      </c>
      <c r="D92" s="40">
        <f>IF($A92&lt;&gt;"",100*STDEV('Raw1'!D92:DD92)/C92,"")</f>
        <v>0.30149104152777961</v>
      </c>
      <c r="E92" s="40">
        <f>IF($A92&lt;&gt;"",D92/SQRT(COUNT('Raw1'!D92:DD92)),"")</f>
        <v>6.7415446346332716E-2</v>
      </c>
      <c r="F92" s="40">
        <f t="shared" si="1"/>
        <v>3.1094072649800902E-3</v>
      </c>
      <c r="G92" s="31"/>
      <c r="H92" s="40"/>
      <c r="I92" s="31"/>
      <c r="J92" s="40"/>
    </row>
    <row r="93" spans="1:10" x14ac:dyDescent="0.15">
      <c r="A93" t="str">
        <f>IF('All ratios'!A90&lt;&gt;"",'All ratios'!A90,"")</f>
        <v>d18O_300118_WM2_UNIL_WM3_2@5</v>
      </c>
      <c r="B93" s="40" t="e">
        <f>IF($A93&lt;&gt;"",#REF!,"")</f>
        <v>#REF!</v>
      </c>
      <c r="C93" s="31">
        <f>IF($A93&lt;&gt;"",AVERAGE('Raw1'!D93:DD93),"")</f>
        <v>1038695450</v>
      </c>
      <c r="D93" s="40">
        <f>IF($A93&lt;&gt;"",100*STDEV('Raw1'!D93:DD93)/C93,"")</f>
        <v>0.30119691081308719</v>
      </c>
      <c r="E93" s="40">
        <f>IF($A93&lt;&gt;"",D93/SQRT(COUNT('Raw1'!D93:DD93)),"")</f>
        <v>6.7349676719100443E-2</v>
      </c>
      <c r="F93" s="40">
        <f t="shared" si="1"/>
        <v>3.1028150221780993E-3</v>
      </c>
      <c r="G93" s="31"/>
      <c r="H93" s="40"/>
      <c r="I93" s="31"/>
      <c r="J93" s="40"/>
    </row>
    <row r="94" spans="1:10" x14ac:dyDescent="0.15">
      <c r="A94" t="str">
        <f>IF('All ratios'!A91&lt;&gt;"",'All ratios'!A91,"")</f>
        <v>d18O_300118_WM2_UNIL_WM3_2@6</v>
      </c>
      <c r="B94" s="40" t="e">
        <f>IF($A94&lt;&gt;"",#REF!,"")</f>
        <v>#REF!</v>
      </c>
      <c r="C94" s="31">
        <f>IF($A94&lt;&gt;"",AVERAGE('Raw1'!D94:DD94),"")</f>
        <v>1030891200</v>
      </c>
      <c r="D94" s="40">
        <f>IF($A94&lt;&gt;"",100*STDEV('Raw1'!D94:DD94)/C94,"")</f>
        <v>0.26142768682448136</v>
      </c>
      <c r="E94" s="40">
        <f>IF($A94&lt;&gt;"",D94/SQRT(COUNT('Raw1'!D94:DD94)),"")</f>
        <v>5.8457007894006645E-2</v>
      </c>
      <c r="F94" s="40">
        <f t="shared" si="1"/>
        <v>3.1145376400759173E-3</v>
      </c>
      <c r="G94" s="31"/>
      <c r="H94" s="40"/>
      <c r="I94" s="31"/>
      <c r="J94" s="40"/>
    </row>
    <row r="95" spans="1:10" x14ac:dyDescent="0.15">
      <c r="A95" t="str">
        <f>IF('All ratios'!A92&lt;&gt;"",'All ratios'!A92,"")</f>
        <v>d18O_300118_WM2_UNIL_WM5@29</v>
      </c>
      <c r="B95" s="40" t="e">
        <f>IF($A95&lt;&gt;"",#REF!,"")</f>
        <v>#REF!</v>
      </c>
      <c r="C95" s="31">
        <f>IF($A95&lt;&gt;"",AVERAGE('Raw1'!D95:DD95),"")</f>
        <v>1005062745</v>
      </c>
      <c r="D95" s="40">
        <f>IF($A95&lt;&gt;"",100*STDEV('Raw1'!D95:DD95)/C95,"")</f>
        <v>0.33320911501623574</v>
      </c>
      <c r="E95" s="40">
        <f>IF($A95&lt;&gt;"",D95/SQRT(COUNT('Raw1'!D95:DD95)),"")</f>
        <v>7.45078231898849E-2</v>
      </c>
      <c r="F95" s="40">
        <f t="shared" si="1"/>
        <v>3.1543030248779485E-3</v>
      </c>
      <c r="G95" s="31"/>
      <c r="H95" s="40"/>
      <c r="I95" s="31"/>
      <c r="J95" s="40"/>
    </row>
    <row r="96" spans="1:10" x14ac:dyDescent="0.15">
      <c r="A96" t="str">
        <f>IF('All ratios'!A93&lt;&gt;"",'All ratios'!A93,"")</f>
        <v>d18O_300118_WM2_UNIL_WM2_2@7</v>
      </c>
      <c r="B96" s="40" t="e">
        <f>IF($A96&lt;&gt;"",#REF!,"")</f>
        <v>#REF!</v>
      </c>
      <c r="C96" s="31">
        <f>IF($A96&lt;&gt;"",AVERAGE('Raw1'!D96:DD96),"")</f>
        <v>1027520200</v>
      </c>
      <c r="D96" s="40">
        <f>IF($A96&lt;&gt;"",100*STDEV('Raw1'!D96:DD96)/C96,"")</f>
        <v>0.26916073023433573</v>
      </c>
      <c r="E96" s="40">
        <f>IF($A96&lt;&gt;"",D96/SQRT(COUNT('Raw1'!D96:DD96)),"")</f>
        <v>6.0186168967745757E-2</v>
      </c>
      <c r="F96" s="40">
        <f t="shared" si="1"/>
        <v>3.1196424104442174E-3</v>
      </c>
      <c r="G96" s="31"/>
      <c r="H96" s="40"/>
      <c r="I96" s="31"/>
      <c r="J96" s="40"/>
    </row>
    <row r="97" spans="1:10" x14ac:dyDescent="0.15">
      <c r="A97" t="str">
        <f>IF('All ratios'!A94&lt;&gt;"",'All ratios'!A94,"")</f>
        <v>d18O_300118_WM2_UNIL_WM2_2@8</v>
      </c>
      <c r="B97" s="40" t="e">
        <f>IF($A97&lt;&gt;"",#REF!,"")</f>
        <v>#REF!</v>
      </c>
      <c r="C97" s="31">
        <f>IF($A97&lt;&gt;"",AVERAGE('Raw1'!D97:DD97),"")</f>
        <v>1037211850</v>
      </c>
      <c r="D97" s="40">
        <f>IF($A97&lt;&gt;"",100*STDEV('Raw1'!D97:DD97)/C97,"")</f>
        <v>0.32017111684683053</v>
      </c>
      <c r="E97" s="40">
        <f>IF($A97&lt;&gt;"",D97/SQRT(COUNT('Raw1'!D97:DD97)),"")</f>
        <v>7.1592438170154121E-2</v>
      </c>
      <c r="F97" s="40">
        <f t="shared" si="1"/>
        <v>3.1050333208896548E-3</v>
      </c>
      <c r="G97" s="31"/>
      <c r="H97" s="40"/>
      <c r="I97" s="31"/>
      <c r="J97" s="40"/>
    </row>
    <row r="98" spans="1:10" x14ac:dyDescent="0.15">
      <c r="A98" t="str">
        <f>IF('All ratios'!A95&lt;&gt;"",'All ratios'!A95,"")</f>
        <v>d18O_300118_WM2_UNIL_WM2_2@9</v>
      </c>
      <c r="B98" s="40" t="e">
        <f>IF($A98&lt;&gt;"",#REF!,"")</f>
        <v>#REF!</v>
      </c>
      <c r="C98" s="31">
        <f>IF($A98&lt;&gt;"",AVERAGE('Raw1'!D98:DD98),"")</f>
        <v>1028560950</v>
      </c>
      <c r="D98" s="40">
        <f>IF($A98&lt;&gt;"",100*STDEV('Raw1'!D98:DD98)/C98,"")</f>
        <v>0.26422990641353039</v>
      </c>
      <c r="E98" s="40">
        <f>IF($A98&lt;&gt;"",D98/SQRT(COUNT('Raw1'!D98:DD98)),"")</f>
        <v>5.9083603242906159E-2</v>
      </c>
      <c r="F98" s="40">
        <f t="shared" si="1"/>
        <v>3.1180637049890662E-3</v>
      </c>
      <c r="G98" s="31"/>
      <c r="H98" s="40"/>
      <c r="I98" s="31"/>
      <c r="J98" s="40"/>
    </row>
    <row r="99" spans="1:10" x14ac:dyDescent="0.15">
      <c r="A99" t="str">
        <f>IF('All ratios'!A96&lt;&gt;"",'All ratios'!A96,"")</f>
        <v>d18O_300118_WM2_UNIL_WM5@30</v>
      </c>
      <c r="B99" s="40" t="e">
        <f>IF($A99&lt;&gt;"",#REF!,"")</f>
        <v>#REF!</v>
      </c>
      <c r="C99" s="31">
        <f>IF($A99&lt;&gt;"",AVERAGE('Raw1'!D99:DD99),"")</f>
        <v>1002747025</v>
      </c>
      <c r="D99" s="40">
        <f>IF($A99&lt;&gt;"",100*STDEV('Raw1'!D99:DD99)/C99,"")</f>
        <v>0.29186319281900536</v>
      </c>
      <c r="E99" s="40">
        <f>IF($A99&lt;&gt;"",D99/SQRT(COUNT('Raw1'!D99:DD99)),"")</f>
        <v>6.5262593927342447E-2</v>
      </c>
      <c r="F99" s="40">
        <f t="shared" si="1"/>
        <v>3.1579431604664551E-3</v>
      </c>
      <c r="G99" s="31"/>
      <c r="H99" s="40"/>
      <c r="I99" s="31"/>
      <c r="J99" s="40"/>
    </row>
    <row r="100" spans="1:10" x14ac:dyDescent="0.15">
      <c r="A100" t="str">
        <f>IF('All ratios'!A97&lt;&gt;"",'All ratios'!A97,"")</f>
        <v>d18O_300118_WM2_UNIL_WM4_2@4</v>
      </c>
      <c r="B100" s="40" t="e">
        <f>IF($A100&lt;&gt;"",#REF!,"")</f>
        <v>#REF!</v>
      </c>
      <c r="C100" s="31">
        <f>IF($A100&lt;&gt;"",AVERAGE('Raw1'!D100:DD100),"")</f>
        <v>1019909300</v>
      </c>
      <c r="D100" s="40">
        <f>IF($A100&lt;&gt;"",100*STDEV('Raw1'!D100:DD100)/C100,"")</f>
        <v>0.30980287978680848</v>
      </c>
      <c r="E100" s="40">
        <f>IF($A100&lt;&gt;"",D100/SQRT(COUNT('Raw1'!D100:DD100)),"")</f>
        <v>6.9274029882849933E-2</v>
      </c>
      <c r="F100" s="40">
        <f t="shared" si="1"/>
        <v>3.1312606768263448E-3</v>
      </c>
      <c r="G100" s="31"/>
      <c r="H100" s="40"/>
      <c r="I100" s="31"/>
      <c r="J100" s="40"/>
    </row>
    <row r="101" spans="1:10" x14ac:dyDescent="0.15">
      <c r="A101" t="str">
        <f>IF('All ratios'!A98&lt;&gt;"",'All ratios'!A98,"")</f>
        <v>d18O_300118_WM2_UNIL_WM4_2@5</v>
      </c>
      <c r="B101" s="40" t="e">
        <f>IF($A101&lt;&gt;"",#REF!,"")</f>
        <v>#REF!</v>
      </c>
      <c r="C101" s="31">
        <f>IF($A101&lt;&gt;"",AVERAGE('Raw1'!D101:DD101),"")</f>
        <v>1022113350</v>
      </c>
      <c r="D101" s="40">
        <f>IF($A101&lt;&gt;"",100*STDEV('Raw1'!D101:DD101)/C101,"")</f>
        <v>0.25934976669276383</v>
      </c>
      <c r="E101" s="40">
        <f>IF($A101&lt;&gt;"",D101/SQRT(COUNT('Raw1'!D101:DD101)),"")</f>
        <v>5.7992370827373067E-2</v>
      </c>
      <c r="F101" s="40">
        <f t="shared" si="1"/>
        <v>3.1278827835493693E-3</v>
      </c>
      <c r="G101" s="31"/>
      <c r="H101" s="40"/>
      <c r="I101" s="31"/>
      <c r="J101" s="40"/>
    </row>
    <row r="102" spans="1:10" x14ac:dyDescent="0.15">
      <c r="A102" t="str">
        <f>IF('All ratios'!A99&lt;&gt;"",'All ratios'!A99,"")</f>
        <v>d18O_300118_WM2_UNIL_WM4_2@6</v>
      </c>
      <c r="B102" s="40" t="e">
        <f>IF($A102&lt;&gt;"",#REF!,"")</f>
        <v>#REF!</v>
      </c>
      <c r="C102" s="31">
        <f>IF($A102&lt;&gt;"",AVERAGE('Raw1'!D102:DD102),"")</f>
        <v>1025860200</v>
      </c>
      <c r="D102" s="40">
        <f>IF($A102&lt;&gt;"",100*STDEV('Raw1'!D102:DD102)/C102,"")</f>
        <v>0.33641746841069048</v>
      </c>
      <c r="E102" s="40">
        <f>IF($A102&lt;&gt;"",D102/SQRT(COUNT('Raw1'!D102:DD102)),"")</f>
        <v>7.5225232818469198E-2</v>
      </c>
      <c r="F102" s="40">
        <f t="shared" si="1"/>
        <v>3.1221654214493529E-3</v>
      </c>
      <c r="G102" s="31"/>
      <c r="H102" s="40"/>
      <c r="I102" s="31"/>
      <c r="J102" s="40"/>
    </row>
    <row r="103" spans="1:10" x14ac:dyDescent="0.15">
      <c r="A103" t="str">
        <f>IF('All ratios'!A100&lt;&gt;"",'All ratios'!A100,"")</f>
        <v>d18O_300118_WM2_UNIL_WM5@31</v>
      </c>
      <c r="B103" s="40" t="e">
        <f>IF($A103&lt;&gt;"",#REF!,"")</f>
        <v>#REF!</v>
      </c>
      <c r="C103" s="31">
        <f>IF($A103&lt;&gt;"",AVERAGE('Raw1'!D103:DD103),"")</f>
        <v>998326355</v>
      </c>
      <c r="D103" s="40">
        <f>IF($A103&lt;&gt;"",100*STDEV('Raw1'!D103:DD103)/C103,"")</f>
        <v>0.30930044080912195</v>
      </c>
      <c r="E103" s="40">
        <f>IF($A103&lt;&gt;"",D103/SQRT(COUNT('Raw1'!D103:DD103)),"")</f>
        <v>6.9161681111984674E-2</v>
      </c>
      <c r="F103" s="40">
        <f t="shared" si="1"/>
        <v>3.1649272515864744E-3</v>
      </c>
      <c r="G103" s="31"/>
      <c r="H103" s="40"/>
      <c r="I103" s="31"/>
      <c r="J103" s="40"/>
    </row>
    <row r="104" spans="1:10" x14ac:dyDescent="0.15">
      <c r="A104" t="str">
        <f>IF('All ratios'!A101&lt;&gt;"",'All ratios'!A101,"")</f>
        <v>d18O_300118_WM2_UNIL_WM1@20</v>
      </c>
      <c r="B104" s="40" t="e">
        <f>IF($A104&lt;&gt;"",#REF!,"")</f>
        <v>#REF!</v>
      </c>
      <c r="C104" s="31">
        <f>IF($A104&lt;&gt;"",AVERAGE('Raw1'!D104:DD104),"")</f>
        <v>989484485</v>
      </c>
      <c r="D104" s="40">
        <f>IF($A104&lt;&gt;"",100*STDEV('Raw1'!D104:DD104)/C104,"")</f>
        <v>0.33993566326443075</v>
      </c>
      <c r="E104" s="40">
        <f>IF($A104&lt;&gt;"",D104/SQRT(COUNT('Raw1'!D104:DD104)),"")</f>
        <v>7.6011925103574518E-2</v>
      </c>
      <c r="F104" s="40">
        <f t="shared" si="1"/>
        <v>3.1790364360555733E-3</v>
      </c>
      <c r="G104" s="31"/>
      <c r="H104" s="40"/>
      <c r="I104" s="31"/>
      <c r="J104" s="40"/>
    </row>
    <row r="105" spans="1:10" x14ac:dyDescent="0.15">
      <c r="A105" t="str">
        <f>IF('All ratios'!A102&lt;&gt;"",'All ratios'!A102,"")</f>
        <v>d18O_300118_WM2_UNIL_WM1@21</v>
      </c>
      <c r="B105" s="40" t="e">
        <f>IF($A105&lt;&gt;"",#REF!,"")</f>
        <v>#REF!</v>
      </c>
      <c r="C105" s="31">
        <f>IF($A105&lt;&gt;"",AVERAGE('Raw1'!D105:DD105),"")</f>
        <v>985185040</v>
      </c>
      <c r="D105" s="40">
        <f>IF($A105&lt;&gt;"",100*STDEV('Raw1'!D105:DD105)/C105,"")</f>
        <v>0.37312978962800625</v>
      </c>
      <c r="E105" s="40">
        <f>IF($A105&lt;&gt;"",D105/SQRT(COUNT('Raw1'!D105:DD105)),"")</f>
        <v>8.3434357403841794E-2</v>
      </c>
      <c r="F105" s="40">
        <f t="shared" ref="F105:F168" si="2">IF(A105&lt;&gt;"",100*SQRT(C105)/C105,"")</f>
        <v>3.1859656990769251E-3</v>
      </c>
      <c r="G105" s="31"/>
      <c r="H105" s="40"/>
      <c r="I105" s="31"/>
      <c r="J105" s="40"/>
    </row>
    <row r="106" spans="1:10" x14ac:dyDescent="0.15">
      <c r="A106" t="str">
        <f>IF('All ratios'!A103&lt;&gt;"",'All ratios'!A103,"")</f>
        <v>d18O_300118_WM2_UNIL_WM1@22</v>
      </c>
      <c r="B106" s="40" t="e">
        <f>IF($A106&lt;&gt;"",#REF!,"")</f>
        <v>#REF!</v>
      </c>
      <c r="C106" s="31">
        <f>IF($A106&lt;&gt;"",AVERAGE('Raw1'!D106:DD106),"")</f>
        <v>988276460</v>
      </c>
      <c r="D106" s="40">
        <f>IF($A106&lt;&gt;"",100*STDEV('Raw1'!D106:DD106)/C106,"")</f>
        <v>0.32420843885406114</v>
      </c>
      <c r="E106" s="40">
        <f>IF($A106&lt;&gt;"",D106/SQRT(COUNT('Raw1'!D106:DD106)),"")</f>
        <v>7.2495210815676475E-2</v>
      </c>
      <c r="F106" s="40">
        <f t="shared" si="2"/>
        <v>3.1809787987410235E-3</v>
      </c>
      <c r="G106" s="31"/>
      <c r="H106" s="40"/>
      <c r="I106" s="31"/>
      <c r="J106" s="40"/>
    </row>
    <row r="107" spans="1:10" x14ac:dyDescent="0.15">
      <c r="A107" t="e">
        <f>IF('All ratios'!#REF!&lt;&gt;"",'All ratios'!#REF!,"")</f>
        <v>#REF!</v>
      </c>
      <c r="B107" s="40" t="e">
        <f>IF($A107&lt;&gt;"",#REF!,"")</f>
        <v>#REF!</v>
      </c>
      <c r="C107" s="31" t="e">
        <f>IF($A107&lt;&gt;"",AVERAGE('Raw1'!D107:DD107),"")</f>
        <v>#REF!</v>
      </c>
      <c r="D107" s="40" t="e">
        <f>IF($A107&lt;&gt;"",100*STDEV('Raw1'!D107:DD107)/C107,"")</f>
        <v>#REF!</v>
      </c>
      <c r="E107" s="40" t="e">
        <f>IF($A107&lt;&gt;"",D107/SQRT(COUNT('Raw1'!D107:DD107)),"")</f>
        <v>#REF!</v>
      </c>
      <c r="F107" s="40" t="e">
        <f t="shared" si="2"/>
        <v>#REF!</v>
      </c>
      <c r="G107" s="31"/>
      <c r="H107" s="40"/>
      <c r="I107" s="31"/>
      <c r="J107" s="40"/>
    </row>
    <row r="108" spans="1:10" x14ac:dyDescent="0.15">
      <c r="A108" t="e">
        <f>IF('All ratios'!#REF!&lt;&gt;"",'All ratios'!#REF!,"")</f>
        <v>#REF!</v>
      </c>
      <c r="B108" s="40" t="e">
        <f>IF($A108&lt;&gt;"",#REF!,"")</f>
        <v>#REF!</v>
      </c>
      <c r="C108" s="31" t="e">
        <f>IF($A108&lt;&gt;"",AVERAGE('Raw1'!D108:DD108),"")</f>
        <v>#REF!</v>
      </c>
      <c r="D108" s="40" t="e">
        <f>IF($A108&lt;&gt;"",100*STDEV('Raw1'!D108:DD108)/C108,"")</f>
        <v>#REF!</v>
      </c>
      <c r="E108" s="40" t="e">
        <f>IF($A108&lt;&gt;"",D108/SQRT(COUNT('Raw1'!D108:DD108)),"")</f>
        <v>#REF!</v>
      </c>
      <c r="F108" s="40" t="e">
        <f t="shared" si="2"/>
        <v>#REF!</v>
      </c>
      <c r="G108" s="31"/>
      <c r="H108" s="40"/>
      <c r="I108" s="31"/>
      <c r="J108" s="40"/>
    </row>
    <row r="109" spans="1:10" x14ac:dyDescent="0.15">
      <c r="A109" t="str">
        <f>IF('All ratios'!A104&lt;&gt;"",'All ratios'!A104,"")</f>
        <v>d18O_300118_WM2_UNIL_WM5@34</v>
      </c>
      <c r="B109" s="40" t="e">
        <f>IF($A109&lt;&gt;"",#REF!,"")</f>
        <v>#REF!</v>
      </c>
      <c r="C109" s="31">
        <f>IF($A109&lt;&gt;"",AVERAGE('Raw1'!D109:DD109),"")</f>
        <v>995005830</v>
      </c>
      <c r="D109" s="40">
        <f>IF($A109&lt;&gt;"",100*STDEV('Raw1'!D109:DD109)/C109,"")</f>
        <v>0.35980161652559012</v>
      </c>
      <c r="E109" s="40">
        <f>IF($A109&lt;&gt;"",D109/SQRT(COUNT('Raw1'!D109:DD109)),"")</f>
        <v>8.0454087296553123E-2</v>
      </c>
      <c r="F109" s="40">
        <f t="shared" si="2"/>
        <v>3.1702038371727156E-3</v>
      </c>
      <c r="G109" s="31"/>
      <c r="H109" s="40"/>
      <c r="I109" s="31"/>
      <c r="J109" s="40"/>
    </row>
    <row r="110" spans="1:10" x14ac:dyDescent="0.15">
      <c r="A110" t="str">
        <f>IF('All ratios'!A105&lt;&gt;"",'All ratios'!A105,"")</f>
        <v/>
      </c>
      <c r="B110" s="40" t="str">
        <f>IF($A110&lt;&gt;"",#REF!,"")</f>
        <v/>
      </c>
      <c r="C110" s="31" t="str">
        <f>IF($A110&lt;&gt;"",AVERAGE('Raw1'!D110:DD110),"")</f>
        <v/>
      </c>
      <c r="D110" s="40" t="str">
        <f>IF($A110&lt;&gt;"",100*STDEV('Raw1'!D110:DD110)/C110,"")</f>
        <v/>
      </c>
      <c r="E110" s="40" t="str">
        <f>IF($A110&lt;&gt;"",D110/SQRT(COUNT('Raw1'!D110:DD110)),"")</f>
        <v/>
      </c>
      <c r="F110" s="40" t="str">
        <f t="shared" si="2"/>
        <v/>
      </c>
      <c r="G110" s="31"/>
      <c r="H110" s="40"/>
      <c r="I110" s="31"/>
      <c r="J110" s="40"/>
    </row>
    <row r="111" spans="1:10" x14ac:dyDescent="0.15">
      <c r="A111" t="str">
        <f>IF('All ratios'!A106&lt;&gt;"",'All ratios'!A106,"")</f>
        <v/>
      </c>
      <c r="B111" s="40" t="str">
        <f>IF($A111&lt;&gt;"",#REF!,"")</f>
        <v/>
      </c>
      <c r="C111" s="31" t="str">
        <f>IF($A111&lt;&gt;"",AVERAGE('Raw1'!D111:DD111),"")</f>
        <v/>
      </c>
      <c r="D111" s="40" t="str">
        <f>IF($A111&lt;&gt;"",100*STDEV('Raw1'!D111:DD111)/C111,"")</f>
        <v/>
      </c>
      <c r="E111" s="40" t="str">
        <f>IF($A111&lt;&gt;"",D111/SQRT(COUNT('Raw1'!D111:DD111)),"")</f>
        <v/>
      </c>
      <c r="F111" s="40" t="str">
        <f t="shared" si="2"/>
        <v/>
      </c>
      <c r="G111" s="31"/>
      <c r="H111" s="40"/>
      <c r="I111" s="31"/>
      <c r="J111" s="40"/>
    </row>
    <row r="112" spans="1:10" x14ac:dyDescent="0.15">
      <c r="A112" t="str">
        <f>IF('All ratios'!A107&lt;&gt;"",'All ratios'!A107,"")</f>
        <v/>
      </c>
      <c r="B112" s="40" t="str">
        <f>IF($A112&lt;&gt;"",#REF!,"")</f>
        <v/>
      </c>
      <c r="C112" s="31" t="str">
        <f>IF($A112&lt;&gt;"",AVERAGE('Raw1'!D112:DD112),"")</f>
        <v/>
      </c>
      <c r="D112" s="40" t="str">
        <f>IF($A112&lt;&gt;"",100*STDEV('Raw1'!D112:DD112)/C112,"")</f>
        <v/>
      </c>
      <c r="E112" s="40" t="str">
        <f>IF($A112&lt;&gt;"",D112/SQRT(COUNT('Raw1'!D112:DD112)),"")</f>
        <v/>
      </c>
      <c r="F112" s="40" t="str">
        <f t="shared" si="2"/>
        <v/>
      </c>
      <c r="G112" s="31"/>
      <c r="H112" s="40"/>
      <c r="I112" s="31"/>
      <c r="J112" s="40"/>
    </row>
    <row r="113" spans="1:10" x14ac:dyDescent="0.15">
      <c r="A113" t="str">
        <f>IF('All ratios'!A108&lt;&gt;"",'All ratios'!A108,"")</f>
        <v/>
      </c>
      <c r="B113" s="40" t="str">
        <f>IF($A113&lt;&gt;"",#REF!,"")</f>
        <v/>
      </c>
      <c r="C113" s="31" t="str">
        <f>IF($A113&lt;&gt;"",AVERAGE('Raw1'!D113:DD113),"")</f>
        <v/>
      </c>
      <c r="D113" s="40" t="str">
        <f>IF($A113&lt;&gt;"",100*STDEV('Raw1'!D113:DD113)/C113,"")</f>
        <v/>
      </c>
      <c r="E113" s="40" t="str">
        <f>IF($A113&lt;&gt;"",D113/SQRT(COUNT('Raw1'!D113:DD113)),"")</f>
        <v/>
      </c>
      <c r="F113" s="40" t="str">
        <f t="shared" si="2"/>
        <v/>
      </c>
      <c r="G113" s="31"/>
      <c r="H113" s="40"/>
      <c r="I113" s="31"/>
      <c r="J113" s="40"/>
    </row>
    <row r="114" spans="1:10" x14ac:dyDescent="0.15">
      <c r="A114" t="str">
        <f>IF('All ratios'!A109&lt;&gt;"",'All ratios'!A109,"")</f>
        <v/>
      </c>
      <c r="B114" s="40" t="str">
        <f>IF($A114&lt;&gt;"",#REF!,"")</f>
        <v/>
      </c>
      <c r="C114" s="31" t="str">
        <f>IF($A114&lt;&gt;"",AVERAGE('Raw1'!D114:DD114),"")</f>
        <v/>
      </c>
      <c r="D114" s="40" t="str">
        <f>IF($A114&lt;&gt;"",100*STDEV('Raw1'!D114:DD114)/C114,"")</f>
        <v/>
      </c>
      <c r="E114" s="40" t="str">
        <f>IF($A114&lt;&gt;"",D114/SQRT(COUNT('Raw1'!D114:DD114)),"")</f>
        <v/>
      </c>
      <c r="F114" s="40" t="str">
        <f t="shared" si="2"/>
        <v/>
      </c>
      <c r="G114" s="31"/>
      <c r="H114" s="40"/>
      <c r="I114" s="31"/>
      <c r="J114" s="40"/>
    </row>
    <row r="115" spans="1:10" x14ac:dyDescent="0.15">
      <c r="A115" t="str">
        <f>IF('All ratios'!A110&lt;&gt;"",'All ratios'!A110,"")</f>
        <v/>
      </c>
      <c r="B115" s="40" t="str">
        <f>IF($A115&lt;&gt;"",#REF!,"")</f>
        <v/>
      </c>
      <c r="C115" s="31" t="str">
        <f>IF($A115&lt;&gt;"",AVERAGE('Raw1'!D115:DD115),"")</f>
        <v/>
      </c>
      <c r="D115" s="40" t="str">
        <f>IF($A115&lt;&gt;"",100*STDEV('Raw1'!D115:DD115)/C115,"")</f>
        <v/>
      </c>
      <c r="E115" s="40" t="str">
        <f>IF($A115&lt;&gt;"",D115/SQRT(COUNT('Raw1'!D115:DD115)),"")</f>
        <v/>
      </c>
      <c r="F115" s="40" t="str">
        <f t="shared" si="2"/>
        <v/>
      </c>
      <c r="G115" s="31"/>
      <c r="H115" s="40"/>
      <c r="I115" s="31"/>
      <c r="J115" s="40"/>
    </row>
    <row r="116" spans="1:10" x14ac:dyDescent="0.15">
      <c r="A116" t="str">
        <f>IF('All ratios'!A111&lt;&gt;"",'All ratios'!A111,"")</f>
        <v/>
      </c>
      <c r="B116" s="40" t="str">
        <f>IF($A116&lt;&gt;"",#REF!,"")</f>
        <v/>
      </c>
      <c r="C116" s="31" t="str">
        <f>IF($A116&lt;&gt;"",AVERAGE('Raw1'!D116:DD116),"")</f>
        <v/>
      </c>
      <c r="D116" s="40" t="str">
        <f>IF($A116&lt;&gt;"",100*STDEV('Raw1'!D116:DD116)/C116,"")</f>
        <v/>
      </c>
      <c r="E116" s="40" t="str">
        <f>IF($A116&lt;&gt;"",D116/SQRT(COUNT('Raw1'!D116:DD116)),"")</f>
        <v/>
      </c>
      <c r="F116" s="40" t="str">
        <f t="shared" si="2"/>
        <v/>
      </c>
      <c r="G116" s="31"/>
      <c r="H116" s="40"/>
      <c r="I116" s="31"/>
      <c r="J116" s="40"/>
    </row>
    <row r="117" spans="1:10" x14ac:dyDescent="0.15">
      <c r="A117" t="str">
        <f>IF('All ratios'!A112&lt;&gt;"",'All ratios'!A112,"")</f>
        <v/>
      </c>
      <c r="B117" s="40" t="str">
        <f>IF($A117&lt;&gt;"",#REF!,"")</f>
        <v/>
      </c>
      <c r="C117" s="31" t="str">
        <f>IF($A117&lt;&gt;"",AVERAGE('Raw1'!D117:DD117),"")</f>
        <v/>
      </c>
      <c r="D117" s="40" t="str">
        <f>IF($A117&lt;&gt;"",100*STDEV('Raw1'!D117:DD117)/C117,"")</f>
        <v/>
      </c>
      <c r="E117" s="40" t="str">
        <f>IF($A117&lt;&gt;"",D117/SQRT(COUNT('Raw1'!D117:DD117)),"")</f>
        <v/>
      </c>
      <c r="F117" s="40" t="str">
        <f t="shared" si="2"/>
        <v/>
      </c>
      <c r="G117" s="31"/>
      <c r="H117" s="40"/>
      <c r="I117" s="31"/>
      <c r="J117" s="40"/>
    </row>
    <row r="118" spans="1:10" x14ac:dyDescent="0.15">
      <c r="A118" t="str">
        <f>IF('All ratios'!A113&lt;&gt;"",'All ratios'!A113,"")</f>
        <v/>
      </c>
      <c r="B118" s="40" t="str">
        <f>IF($A118&lt;&gt;"",#REF!,"")</f>
        <v/>
      </c>
      <c r="C118" s="31" t="str">
        <f>IF($A118&lt;&gt;"",AVERAGE('Raw1'!D118:DD118),"")</f>
        <v/>
      </c>
      <c r="D118" s="40" t="str">
        <f>IF($A118&lt;&gt;"",100*STDEV('Raw1'!D118:DD118)/C118,"")</f>
        <v/>
      </c>
      <c r="E118" s="40" t="str">
        <f>IF($A118&lt;&gt;"",D118/SQRT(COUNT('Raw1'!D118:DD118)),"")</f>
        <v/>
      </c>
      <c r="F118" s="40" t="str">
        <f t="shared" si="2"/>
        <v/>
      </c>
      <c r="G118" s="31"/>
      <c r="H118" s="40"/>
      <c r="I118" s="31"/>
      <c r="J118" s="40"/>
    </row>
    <row r="119" spans="1:10" x14ac:dyDescent="0.15">
      <c r="A119" t="str">
        <f>IF('All ratios'!A114&lt;&gt;"",'All ratios'!A114,"")</f>
        <v/>
      </c>
      <c r="B119" s="40" t="str">
        <f>IF($A119&lt;&gt;"",#REF!,"")</f>
        <v/>
      </c>
      <c r="C119" s="31" t="str">
        <f>IF($A119&lt;&gt;"",AVERAGE('Raw1'!D119:DD119),"")</f>
        <v/>
      </c>
      <c r="D119" s="40" t="str">
        <f>IF($A119&lt;&gt;"",100*STDEV('Raw1'!D119:DD119)/C119,"")</f>
        <v/>
      </c>
      <c r="E119" s="40" t="str">
        <f>IF($A119&lt;&gt;"",D119/SQRT(COUNT('Raw1'!D119:DD119)),"")</f>
        <v/>
      </c>
      <c r="F119" s="40" t="str">
        <f t="shared" si="2"/>
        <v/>
      </c>
      <c r="G119" s="31"/>
      <c r="H119" s="40"/>
      <c r="I119" s="31"/>
      <c r="J119" s="40"/>
    </row>
    <row r="120" spans="1:10" x14ac:dyDescent="0.15">
      <c r="A120" t="str">
        <f>IF('All ratios'!A115&lt;&gt;"",'All ratios'!A115,"")</f>
        <v/>
      </c>
      <c r="B120" s="40" t="str">
        <f>IF($A120&lt;&gt;"",#REF!,"")</f>
        <v/>
      </c>
      <c r="C120" s="31" t="str">
        <f>IF($A120&lt;&gt;"",AVERAGE('Raw1'!D120:DD120),"")</f>
        <v/>
      </c>
      <c r="D120" s="40" t="str">
        <f>IF($A120&lt;&gt;"",100*STDEV('Raw1'!D120:DD120)/C120,"")</f>
        <v/>
      </c>
      <c r="E120" s="40" t="str">
        <f>IF($A120&lt;&gt;"",D120/SQRT(COUNT('Raw1'!D120:DD120)),"")</f>
        <v/>
      </c>
      <c r="F120" s="40" t="str">
        <f t="shared" si="2"/>
        <v/>
      </c>
      <c r="G120" s="31"/>
      <c r="H120" s="40"/>
      <c r="I120" s="31"/>
      <c r="J120" s="40"/>
    </row>
    <row r="121" spans="1:10" x14ac:dyDescent="0.15">
      <c r="A121" t="str">
        <f>IF('All ratios'!A116&lt;&gt;"",'All ratios'!A116,"")</f>
        <v/>
      </c>
      <c r="B121" s="40" t="str">
        <f>IF($A121&lt;&gt;"",#REF!,"")</f>
        <v/>
      </c>
      <c r="C121" s="31" t="str">
        <f>IF($A121&lt;&gt;"",AVERAGE('Raw1'!D121:DD121),"")</f>
        <v/>
      </c>
      <c r="D121" s="40" t="str">
        <f>IF($A121&lt;&gt;"",100*STDEV('Raw1'!D121:DD121)/C121,"")</f>
        <v/>
      </c>
      <c r="E121" s="40" t="str">
        <f>IF($A121&lt;&gt;"",D121/SQRT(COUNT('Raw1'!D121:DD121)),"")</f>
        <v/>
      </c>
      <c r="F121" s="40" t="str">
        <f t="shared" si="2"/>
        <v/>
      </c>
      <c r="G121" s="31"/>
      <c r="H121" s="40"/>
      <c r="I121" s="31"/>
      <c r="J121" s="40"/>
    </row>
    <row r="122" spans="1:10" x14ac:dyDescent="0.15">
      <c r="A122" t="str">
        <f>IF('All ratios'!A117&lt;&gt;"",'All ratios'!A117,"")</f>
        <v/>
      </c>
      <c r="B122" s="40" t="str">
        <f>IF($A122&lt;&gt;"",#REF!,"")</f>
        <v/>
      </c>
      <c r="C122" s="31" t="str">
        <f>IF($A122&lt;&gt;"",AVERAGE('Raw1'!D122:DD122),"")</f>
        <v/>
      </c>
      <c r="D122" s="40" t="str">
        <f>IF($A122&lt;&gt;"",100*STDEV('Raw1'!D122:DD122)/C122,"")</f>
        <v/>
      </c>
      <c r="E122" s="40" t="str">
        <f>IF($A122&lt;&gt;"",D122/SQRT(COUNT('Raw1'!D122:DD122)),"")</f>
        <v/>
      </c>
      <c r="F122" s="40" t="str">
        <f t="shared" si="2"/>
        <v/>
      </c>
      <c r="G122" s="31"/>
      <c r="H122" s="40"/>
      <c r="I122" s="31"/>
      <c r="J122" s="40"/>
    </row>
    <row r="123" spans="1:10" x14ac:dyDescent="0.15">
      <c r="A123" t="str">
        <f>IF('All ratios'!A118&lt;&gt;"",'All ratios'!A118,"")</f>
        <v/>
      </c>
      <c r="B123" s="40" t="str">
        <f>IF($A123&lt;&gt;"",#REF!,"")</f>
        <v/>
      </c>
      <c r="C123" s="31" t="str">
        <f>IF($A123&lt;&gt;"",AVERAGE('Raw1'!D123:DD123),"")</f>
        <v/>
      </c>
      <c r="D123" s="40" t="str">
        <f>IF($A123&lt;&gt;"",100*STDEV('Raw1'!D123:DD123)/C123,"")</f>
        <v/>
      </c>
      <c r="E123" s="40" t="str">
        <f>IF($A123&lt;&gt;"",D123/SQRT(COUNT('Raw1'!D123:DD123)),"")</f>
        <v/>
      </c>
      <c r="F123" s="40" t="str">
        <f t="shared" si="2"/>
        <v/>
      </c>
      <c r="G123" s="31"/>
      <c r="H123" s="40"/>
      <c r="I123" s="31"/>
      <c r="J123" s="40"/>
    </row>
    <row r="124" spans="1:10" x14ac:dyDescent="0.15">
      <c r="A124" t="str">
        <f>IF('All ratios'!A119&lt;&gt;"",'All ratios'!A119,"")</f>
        <v/>
      </c>
      <c r="B124" s="40" t="str">
        <f>IF($A124&lt;&gt;"",#REF!,"")</f>
        <v/>
      </c>
      <c r="C124" s="31" t="str">
        <f>IF($A124&lt;&gt;"",AVERAGE('Raw1'!D124:DD124),"")</f>
        <v/>
      </c>
      <c r="D124" s="40" t="str">
        <f>IF($A124&lt;&gt;"",100*STDEV('Raw1'!D124:DD124)/C124,"")</f>
        <v/>
      </c>
      <c r="E124" s="40" t="str">
        <f>IF($A124&lt;&gt;"",D124/SQRT(COUNT('Raw1'!D124:DD124)),"")</f>
        <v/>
      </c>
      <c r="F124" s="40" t="str">
        <f t="shared" si="2"/>
        <v/>
      </c>
      <c r="G124" s="31"/>
      <c r="H124" s="40"/>
      <c r="I124" s="31"/>
      <c r="J124" s="40"/>
    </row>
    <row r="125" spans="1:10" x14ac:dyDescent="0.15">
      <c r="A125" t="str">
        <f>IF('All ratios'!A120&lt;&gt;"",'All ratios'!A120,"")</f>
        <v/>
      </c>
      <c r="B125" s="40" t="str">
        <f>IF($A125&lt;&gt;"",#REF!,"")</f>
        <v/>
      </c>
      <c r="C125" s="31" t="str">
        <f>IF($A125&lt;&gt;"",AVERAGE('Raw1'!D125:DD125),"")</f>
        <v/>
      </c>
      <c r="D125" s="40" t="str">
        <f>IF($A125&lt;&gt;"",100*STDEV('Raw1'!D125:DD125)/C125,"")</f>
        <v/>
      </c>
      <c r="E125" s="40" t="str">
        <f>IF($A125&lt;&gt;"",D125/SQRT(COUNT('Raw1'!D125:DD125)),"")</f>
        <v/>
      </c>
      <c r="F125" s="40" t="str">
        <f t="shared" si="2"/>
        <v/>
      </c>
      <c r="G125" s="31"/>
      <c r="H125" s="40"/>
      <c r="I125" s="31"/>
      <c r="J125" s="40"/>
    </row>
    <row r="126" spans="1:10" x14ac:dyDescent="0.15">
      <c r="A126" t="str">
        <f>IF('All ratios'!A121&lt;&gt;"",'All ratios'!A121,"")</f>
        <v/>
      </c>
      <c r="B126" s="40" t="str">
        <f>IF($A126&lt;&gt;"",#REF!,"")</f>
        <v/>
      </c>
      <c r="C126" s="31" t="str">
        <f>IF($A126&lt;&gt;"",AVERAGE('Raw1'!D126:DD126),"")</f>
        <v/>
      </c>
      <c r="D126" s="40" t="str">
        <f>IF($A126&lt;&gt;"",100*STDEV('Raw1'!D126:DD126)/C126,"")</f>
        <v/>
      </c>
      <c r="E126" s="40" t="str">
        <f>IF($A126&lt;&gt;"",D126/SQRT(COUNT('Raw1'!D126:DD126)),"")</f>
        <v/>
      </c>
      <c r="F126" s="40" t="str">
        <f t="shared" si="2"/>
        <v/>
      </c>
      <c r="G126" s="31"/>
      <c r="H126" s="40"/>
      <c r="I126" s="31"/>
      <c r="J126" s="40"/>
    </row>
    <row r="127" spans="1:10" x14ac:dyDescent="0.15">
      <c r="A127" t="str">
        <f>IF('All ratios'!A122&lt;&gt;"",'All ratios'!A122,"")</f>
        <v/>
      </c>
      <c r="B127" s="40" t="str">
        <f>IF($A127&lt;&gt;"",#REF!,"")</f>
        <v/>
      </c>
      <c r="C127" s="31" t="str">
        <f>IF($A127&lt;&gt;"",AVERAGE('Raw1'!D127:DD127),"")</f>
        <v/>
      </c>
      <c r="D127" s="40" t="str">
        <f>IF($A127&lt;&gt;"",100*STDEV('Raw1'!D127:DD127)/C127,"")</f>
        <v/>
      </c>
      <c r="E127" s="40" t="str">
        <f>IF($A127&lt;&gt;"",D127/SQRT(COUNT('Raw1'!D127:DD127)),"")</f>
        <v/>
      </c>
      <c r="F127" s="40" t="str">
        <f t="shared" si="2"/>
        <v/>
      </c>
      <c r="G127" s="31"/>
      <c r="H127" s="40"/>
      <c r="I127" s="31"/>
      <c r="J127" s="40"/>
    </row>
    <row r="128" spans="1:10" x14ac:dyDescent="0.15">
      <c r="A128" t="str">
        <f>IF('All ratios'!A123&lt;&gt;"",'All ratios'!A123,"")</f>
        <v/>
      </c>
      <c r="B128" s="40" t="str">
        <f>IF($A128&lt;&gt;"",#REF!,"")</f>
        <v/>
      </c>
      <c r="C128" s="31" t="str">
        <f>IF($A128&lt;&gt;"",AVERAGE('Raw1'!D128:DD128),"")</f>
        <v/>
      </c>
      <c r="D128" s="40" t="str">
        <f>IF($A128&lt;&gt;"",100*STDEV('Raw1'!D128:DD128)/C128,"")</f>
        <v/>
      </c>
      <c r="E128" s="40" t="str">
        <f>IF($A128&lt;&gt;"",D128/SQRT(COUNT('Raw1'!D128:DD128)),"")</f>
        <v/>
      </c>
      <c r="F128" s="40" t="str">
        <f t="shared" si="2"/>
        <v/>
      </c>
      <c r="G128" s="31"/>
      <c r="H128" s="40"/>
      <c r="I128" s="31"/>
      <c r="J128" s="40"/>
    </row>
    <row r="129" spans="1:10" x14ac:dyDescent="0.15">
      <c r="A129" t="str">
        <f>IF('All ratios'!A124&lt;&gt;"",'All ratios'!A124,"")</f>
        <v/>
      </c>
      <c r="B129" s="40" t="str">
        <f>IF($A129&lt;&gt;"",#REF!,"")</f>
        <v/>
      </c>
      <c r="C129" s="31" t="str">
        <f>IF($A129&lt;&gt;"",AVERAGE('Raw1'!D129:DD129),"")</f>
        <v/>
      </c>
      <c r="D129" s="40" t="str">
        <f>IF($A129&lt;&gt;"",100*STDEV('Raw1'!D129:DD129)/C129,"")</f>
        <v/>
      </c>
      <c r="E129" s="40" t="str">
        <f>IF($A129&lt;&gt;"",D129/SQRT(COUNT('Raw1'!D129:DD129)),"")</f>
        <v/>
      </c>
      <c r="F129" s="40" t="str">
        <f t="shared" si="2"/>
        <v/>
      </c>
      <c r="G129" s="31"/>
      <c r="H129" s="40"/>
      <c r="I129" s="31"/>
      <c r="J129" s="40"/>
    </row>
    <row r="130" spans="1:10" x14ac:dyDescent="0.15">
      <c r="A130" t="str">
        <f>IF('All ratios'!A125&lt;&gt;"",'All ratios'!A125,"")</f>
        <v/>
      </c>
      <c r="B130" s="40" t="str">
        <f>IF($A130&lt;&gt;"",#REF!,"")</f>
        <v/>
      </c>
      <c r="C130" s="31" t="str">
        <f>IF($A130&lt;&gt;"",AVERAGE('Raw1'!D130:DD130),"")</f>
        <v/>
      </c>
      <c r="D130" s="40" t="str">
        <f>IF($A130&lt;&gt;"",100*STDEV('Raw1'!D130:DD130)/C130,"")</f>
        <v/>
      </c>
      <c r="E130" s="40" t="str">
        <f>IF($A130&lt;&gt;"",D130/SQRT(COUNT('Raw1'!D130:DD130)),"")</f>
        <v/>
      </c>
      <c r="F130" s="40" t="str">
        <f t="shared" si="2"/>
        <v/>
      </c>
      <c r="G130" s="31"/>
      <c r="H130" s="40"/>
      <c r="I130" s="31"/>
      <c r="J130" s="40"/>
    </row>
    <row r="131" spans="1:10" x14ac:dyDescent="0.15">
      <c r="A131" t="str">
        <f>IF('All ratios'!A126&lt;&gt;"",'All ratios'!A126,"")</f>
        <v/>
      </c>
      <c r="B131" s="40" t="str">
        <f>IF($A131&lt;&gt;"",#REF!,"")</f>
        <v/>
      </c>
      <c r="C131" s="31" t="str">
        <f>IF($A131&lt;&gt;"",AVERAGE('Raw1'!D131:DD131),"")</f>
        <v/>
      </c>
      <c r="D131" s="40" t="str">
        <f>IF($A131&lt;&gt;"",100*STDEV('Raw1'!D131:DD131)/C131,"")</f>
        <v/>
      </c>
      <c r="E131" s="40" t="str">
        <f>IF($A131&lt;&gt;"",D131/SQRT(COUNT('Raw1'!D131:DD131)),"")</f>
        <v/>
      </c>
      <c r="F131" s="40" t="str">
        <f t="shared" si="2"/>
        <v/>
      </c>
      <c r="G131" s="31"/>
      <c r="H131" s="40"/>
      <c r="I131" s="31"/>
      <c r="J131" s="40"/>
    </row>
    <row r="132" spans="1:10" x14ac:dyDescent="0.15">
      <c r="A132" t="str">
        <f>IF('All ratios'!A127&lt;&gt;"",'All ratios'!A127,"")</f>
        <v/>
      </c>
      <c r="B132" s="40" t="str">
        <f>IF($A132&lt;&gt;"",#REF!,"")</f>
        <v/>
      </c>
      <c r="C132" s="31" t="str">
        <f>IF($A132&lt;&gt;"",AVERAGE('Raw1'!D132:DD132),"")</f>
        <v/>
      </c>
      <c r="D132" s="40" t="str">
        <f>IF($A132&lt;&gt;"",100*STDEV('Raw1'!D132:DD132)/C132,"")</f>
        <v/>
      </c>
      <c r="E132" s="40" t="str">
        <f>IF($A132&lt;&gt;"",D132/SQRT(COUNT('Raw1'!D132:DD132)),"")</f>
        <v/>
      </c>
      <c r="F132" s="40" t="str">
        <f t="shared" si="2"/>
        <v/>
      </c>
      <c r="G132" s="31"/>
      <c r="H132" s="40"/>
      <c r="I132" s="31"/>
      <c r="J132" s="40"/>
    </row>
    <row r="133" spans="1:10" x14ac:dyDescent="0.15">
      <c r="A133" t="str">
        <f>IF('All ratios'!A128&lt;&gt;"",'All ratios'!A128,"")</f>
        <v/>
      </c>
      <c r="B133" s="40" t="str">
        <f>IF($A133&lt;&gt;"",#REF!,"")</f>
        <v/>
      </c>
      <c r="C133" s="31" t="str">
        <f>IF($A133&lt;&gt;"",AVERAGE('Raw1'!D133:DD133),"")</f>
        <v/>
      </c>
      <c r="D133" s="40" t="str">
        <f>IF($A133&lt;&gt;"",100*STDEV('Raw1'!D133:DD133)/C133,"")</f>
        <v/>
      </c>
      <c r="E133" s="40" t="str">
        <f>IF($A133&lt;&gt;"",D133/SQRT(COUNT('Raw1'!D133:DD133)),"")</f>
        <v/>
      </c>
      <c r="F133" s="40" t="str">
        <f t="shared" si="2"/>
        <v/>
      </c>
      <c r="G133" s="31"/>
      <c r="H133" s="40"/>
      <c r="I133" s="31"/>
      <c r="J133" s="40"/>
    </row>
    <row r="134" spans="1:10" x14ac:dyDescent="0.15">
      <c r="A134" t="str">
        <f>IF('All ratios'!A129&lt;&gt;"",'All ratios'!A129,"")</f>
        <v/>
      </c>
      <c r="B134" s="40" t="str">
        <f>IF($A134&lt;&gt;"",#REF!,"")</f>
        <v/>
      </c>
      <c r="C134" s="31" t="str">
        <f>IF($A134&lt;&gt;"",AVERAGE('Raw1'!D134:DD134),"")</f>
        <v/>
      </c>
      <c r="D134" s="40" t="str">
        <f>IF($A134&lt;&gt;"",100*STDEV('Raw1'!D134:DD134)/C134,"")</f>
        <v/>
      </c>
      <c r="E134" s="40" t="str">
        <f>IF($A134&lt;&gt;"",D134/SQRT(COUNT('Raw1'!D134:DD134)),"")</f>
        <v/>
      </c>
      <c r="F134" s="40" t="str">
        <f t="shared" si="2"/>
        <v/>
      </c>
      <c r="G134" s="31"/>
      <c r="H134" s="40"/>
      <c r="I134" s="31"/>
      <c r="J134" s="40"/>
    </row>
    <row r="135" spans="1:10" x14ac:dyDescent="0.15">
      <c r="A135" t="str">
        <f>IF('All ratios'!A130&lt;&gt;"",'All ratios'!A130,"")</f>
        <v/>
      </c>
      <c r="B135" s="40" t="str">
        <f>IF($A135&lt;&gt;"",#REF!,"")</f>
        <v/>
      </c>
      <c r="C135" s="31" t="str">
        <f>IF($A135&lt;&gt;"",AVERAGE('Raw1'!D135:DD135),"")</f>
        <v/>
      </c>
      <c r="D135" s="40" t="str">
        <f>IF($A135&lt;&gt;"",100*STDEV('Raw1'!D135:DD135)/C135,"")</f>
        <v/>
      </c>
      <c r="E135" s="40" t="str">
        <f>IF($A135&lt;&gt;"",D135/SQRT(COUNT('Raw1'!D135:DD135)),"")</f>
        <v/>
      </c>
      <c r="F135" s="40" t="str">
        <f t="shared" si="2"/>
        <v/>
      </c>
      <c r="G135" s="31"/>
      <c r="H135" s="40"/>
      <c r="I135" s="31"/>
      <c r="J135" s="40"/>
    </row>
    <row r="136" spans="1:10" x14ac:dyDescent="0.15">
      <c r="A136" t="str">
        <f>IF('All ratios'!A131&lt;&gt;"",'All ratios'!A131,"")</f>
        <v/>
      </c>
      <c r="B136" s="40" t="str">
        <f>IF($A136&lt;&gt;"",#REF!,"")</f>
        <v/>
      </c>
      <c r="C136" s="31" t="str">
        <f>IF($A136&lt;&gt;"",AVERAGE('Raw1'!D136:DD136),"")</f>
        <v/>
      </c>
      <c r="D136" s="40" t="str">
        <f>IF($A136&lt;&gt;"",100*STDEV('Raw1'!D136:DD136)/C136,"")</f>
        <v/>
      </c>
      <c r="E136" s="40" t="str">
        <f>IF($A136&lt;&gt;"",D136/SQRT(COUNT('Raw1'!D136:DD136)),"")</f>
        <v/>
      </c>
      <c r="F136" s="40" t="str">
        <f t="shared" si="2"/>
        <v/>
      </c>
      <c r="G136" s="31"/>
      <c r="H136" s="40"/>
      <c r="I136" s="31"/>
      <c r="J136" s="40"/>
    </row>
    <row r="137" spans="1:10" x14ac:dyDescent="0.15">
      <c r="A137" t="str">
        <f>IF('All ratios'!A132&lt;&gt;"",'All ratios'!A132,"")</f>
        <v/>
      </c>
      <c r="B137" s="40" t="str">
        <f>IF($A137&lt;&gt;"",#REF!,"")</f>
        <v/>
      </c>
      <c r="C137" s="31" t="str">
        <f>IF($A137&lt;&gt;"",AVERAGE('Raw1'!D137:DD137),"")</f>
        <v/>
      </c>
      <c r="D137" s="40" t="str">
        <f>IF($A137&lt;&gt;"",100*STDEV('Raw1'!D137:DD137)/C137,"")</f>
        <v/>
      </c>
      <c r="E137" s="40" t="str">
        <f>IF($A137&lt;&gt;"",D137/SQRT(COUNT('Raw1'!D137:DD137)),"")</f>
        <v/>
      </c>
      <c r="F137" s="40" t="str">
        <f t="shared" si="2"/>
        <v/>
      </c>
      <c r="G137" s="31"/>
      <c r="H137" s="40"/>
      <c r="I137" s="31"/>
      <c r="J137" s="40"/>
    </row>
    <row r="138" spans="1:10" x14ac:dyDescent="0.15">
      <c r="A138" t="str">
        <f>IF('All ratios'!A133&lt;&gt;"",'All ratios'!A133,"")</f>
        <v/>
      </c>
      <c r="B138" s="40" t="str">
        <f>IF($A138&lt;&gt;"",#REF!,"")</f>
        <v/>
      </c>
      <c r="C138" s="31" t="str">
        <f>IF($A138&lt;&gt;"",AVERAGE('Raw1'!D138:DD138),"")</f>
        <v/>
      </c>
      <c r="D138" s="40" t="str">
        <f>IF($A138&lt;&gt;"",100*STDEV('Raw1'!D138:DD138)/C138,"")</f>
        <v/>
      </c>
      <c r="E138" s="40" t="str">
        <f>IF($A138&lt;&gt;"",D138/SQRT(COUNT('Raw1'!D138:DD138)),"")</f>
        <v/>
      </c>
      <c r="F138" s="40" t="str">
        <f t="shared" si="2"/>
        <v/>
      </c>
      <c r="G138" s="31"/>
      <c r="H138" s="40"/>
      <c r="I138" s="31"/>
      <c r="J138" s="40"/>
    </row>
    <row r="139" spans="1:10" x14ac:dyDescent="0.15">
      <c r="A139" t="str">
        <f>IF('All ratios'!A134&lt;&gt;"",'All ratios'!A134,"")</f>
        <v/>
      </c>
      <c r="B139" s="40" t="str">
        <f>IF($A139&lt;&gt;"",#REF!,"")</f>
        <v/>
      </c>
      <c r="C139" s="31" t="str">
        <f>IF($A139&lt;&gt;"",AVERAGE('Raw1'!D139:DD139),"")</f>
        <v/>
      </c>
      <c r="D139" s="40" t="str">
        <f>IF($A139&lt;&gt;"",100*STDEV('Raw1'!D139:DD139)/C139,"")</f>
        <v/>
      </c>
      <c r="E139" s="40" t="str">
        <f>IF($A139&lt;&gt;"",D139/SQRT(COUNT('Raw1'!D139:DD139)),"")</f>
        <v/>
      </c>
      <c r="F139" s="40" t="str">
        <f t="shared" si="2"/>
        <v/>
      </c>
      <c r="G139" s="31"/>
      <c r="H139" s="40"/>
      <c r="I139" s="31"/>
      <c r="J139" s="40"/>
    </row>
    <row r="140" spans="1:10" x14ac:dyDescent="0.15">
      <c r="A140" t="str">
        <f>IF('All ratios'!A135&lt;&gt;"",'All ratios'!A135,"")</f>
        <v/>
      </c>
      <c r="B140" s="40" t="str">
        <f>IF($A140&lt;&gt;"",#REF!,"")</f>
        <v/>
      </c>
      <c r="C140" s="31" t="str">
        <f>IF($A140&lt;&gt;"",AVERAGE('Raw1'!D140:DD140),"")</f>
        <v/>
      </c>
      <c r="D140" s="40" t="str">
        <f>IF($A140&lt;&gt;"",100*STDEV('Raw1'!D140:DD140)/C140,"")</f>
        <v/>
      </c>
      <c r="E140" s="40" t="str">
        <f>IF($A140&lt;&gt;"",D140/SQRT(COUNT('Raw1'!D140:DD140)),"")</f>
        <v/>
      </c>
      <c r="F140" s="40" t="str">
        <f t="shared" si="2"/>
        <v/>
      </c>
      <c r="G140" s="31"/>
      <c r="H140" s="40"/>
      <c r="I140" s="31"/>
      <c r="J140" s="40"/>
    </row>
    <row r="141" spans="1:10" x14ac:dyDescent="0.15">
      <c r="A141" t="str">
        <f>IF('All ratios'!A136&lt;&gt;"",'All ratios'!A136,"")</f>
        <v/>
      </c>
      <c r="B141" s="40" t="str">
        <f>IF($A141&lt;&gt;"",#REF!,"")</f>
        <v/>
      </c>
      <c r="C141" s="31" t="str">
        <f>IF($A141&lt;&gt;"",AVERAGE('Raw1'!D141:DD141),"")</f>
        <v/>
      </c>
      <c r="D141" s="40" t="str">
        <f>IF($A141&lt;&gt;"",100*STDEV('Raw1'!D141:DD141)/C141,"")</f>
        <v/>
      </c>
      <c r="E141" s="40" t="str">
        <f>IF($A141&lt;&gt;"",D141/SQRT(COUNT('Raw1'!D141:DD141)),"")</f>
        <v/>
      </c>
      <c r="F141" s="40" t="str">
        <f t="shared" si="2"/>
        <v/>
      </c>
      <c r="G141" s="31"/>
      <c r="H141" s="40"/>
      <c r="I141" s="31"/>
      <c r="J141" s="40"/>
    </row>
    <row r="142" spans="1:10" x14ac:dyDescent="0.15">
      <c r="A142" t="str">
        <f>IF('All ratios'!A137&lt;&gt;"",'All ratios'!A137,"")</f>
        <v/>
      </c>
      <c r="B142" s="40" t="str">
        <f>IF($A142&lt;&gt;"",#REF!,"")</f>
        <v/>
      </c>
      <c r="C142" s="31" t="str">
        <f>IF($A142&lt;&gt;"",AVERAGE('Raw1'!D142:DD142),"")</f>
        <v/>
      </c>
      <c r="D142" s="40" t="str">
        <f>IF($A142&lt;&gt;"",100*STDEV('Raw1'!D142:DD142)/C142,"")</f>
        <v/>
      </c>
      <c r="E142" s="40" t="str">
        <f>IF($A142&lt;&gt;"",D142/SQRT(COUNT('Raw1'!D142:DD142)),"")</f>
        <v/>
      </c>
      <c r="F142" s="40" t="str">
        <f t="shared" si="2"/>
        <v/>
      </c>
      <c r="G142" s="31"/>
      <c r="H142" s="40"/>
      <c r="I142" s="31"/>
      <c r="J142" s="40"/>
    </row>
    <row r="143" spans="1:10" x14ac:dyDescent="0.15">
      <c r="A143" t="str">
        <f>IF('All ratios'!A138&lt;&gt;"",'All ratios'!A138,"")</f>
        <v/>
      </c>
      <c r="B143" s="40" t="str">
        <f>IF($A143&lt;&gt;"",#REF!,"")</f>
        <v/>
      </c>
      <c r="C143" s="31" t="str">
        <f>IF($A143&lt;&gt;"",AVERAGE('Raw1'!D143:DD143),"")</f>
        <v/>
      </c>
      <c r="D143" s="40" t="str">
        <f>IF($A143&lt;&gt;"",100*STDEV('Raw1'!D143:DD143)/C143,"")</f>
        <v/>
      </c>
      <c r="E143" s="40" t="str">
        <f>IF($A143&lt;&gt;"",D143/SQRT(COUNT('Raw1'!D143:DD143)),"")</f>
        <v/>
      </c>
      <c r="F143" s="40" t="str">
        <f t="shared" si="2"/>
        <v/>
      </c>
      <c r="G143" s="31"/>
      <c r="H143" s="40"/>
      <c r="I143" s="31"/>
      <c r="J143" s="40"/>
    </row>
    <row r="144" spans="1:10" x14ac:dyDescent="0.15">
      <c r="A144" t="str">
        <f>IF('All ratios'!A139&lt;&gt;"",'All ratios'!A139,"")</f>
        <v/>
      </c>
      <c r="B144" s="40" t="str">
        <f>IF($A144&lt;&gt;"",#REF!,"")</f>
        <v/>
      </c>
      <c r="C144" s="31" t="str">
        <f>IF($A144&lt;&gt;"",AVERAGE('Raw1'!D144:DD144),"")</f>
        <v/>
      </c>
      <c r="D144" s="40" t="str">
        <f>IF($A144&lt;&gt;"",100*STDEV('Raw1'!D144:DD144)/C144,"")</f>
        <v/>
      </c>
      <c r="E144" s="40" t="str">
        <f>IF($A144&lt;&gt;"",D144/SQRT(COUNT('Raw1'!D144:DD144)),"")</f>
        <v/>
      </c>
      <c r="F144" s="40" t="str">
        <f t="shared" si="2"/>
        <v/>
      </c>
      <c r="G144" s="31"/>
      <c r="H144" s="40"/>
      <c r="I144" s="31"/>
      <c r="J144" s="40"/>
    </row>
    <row r="145" spans="1:10" x14ac:dyDescent="0.15">
      <c r="A145" t="str">
        <f>IF('All ratios'!A140&lt;&gt;"",'All ratios'!A140,"")</f>
        <v/>
      </c>
      <c r="B145" s="40" t="str">
        <f>IF($A145&lt;&gt;"",#REF!,"")</f>
        <v/>
      </c>
      <c r="C145" s="31" t="str">
        <f>IF($A145&lt;&gt;"",AVERAGE('Raw1'!D145:DD145),"")</f>
        <v/>
      </c>
      <c r="D145" s="40" t="str">
        <f>IF($A145&lt;&gt;"",100*STDEV('Raw1'!D145:DD145)/C145,"")</f>
        <v/>
      </c>
      <c r="E145" s="40" t="str">
        <f>IF($A145&lt;&gt;"",D145/SQRT(COUNT('Raw1'!D145:DD145)),"")</f>
        <v/>
      </c>
      <c r="F145" s="40" t="str">
        <f t="shared" si="2"/>
        <v/>
      </c>
      <c r="G145" s="31"/>
      <c r="H145" s="40"/>
      <c r="I145" s="31"/>
      <c r="J145" s="40"/>
    </row>
    <row r="146" spans="1:10" x14ac:dyDescent="0.15">
      <c r="A146" t="str">
        <f>IF('All ratios'!A141&lt;&gt;"",'All ratios'!A141,"")</f>
        <v/>
      </c>
      <c r="B146" s="40" t="str">
        <f>IF($A146&lt;&gt;"",#REF!,"")</f>
        <v/>
      </c>
      <c r="C146" s="31" t="str">
        <f>IF($A146&lt;&gt;"",AVERAGE('Raw1'!D146:DD146),"")</f>
        <v/>
      </c>
      <c r="D146" s="40" t="str">
        <f>IF($A146&lt;&gt;"",100*STDEV('Raw1'!D146:DD146)/C146,"")</f>
        <v/>
      </c>
      <c r="E146" s="40" t="str">
        <f>IF($A146&lt;&gt;"",D146/SQRT(COUNT('Raw1'!D146:DD146)),"")</f>
        <v/>
      </c>
      <c r="F146" s="40" t="str">
        <f t="shared" si="2"/>
        <v/>
      </c>
      <c r="G146" s="31"/>
      <c r="H146" s="40"/>
      <c r="I146" s="31"/>
      <c r="J146" s="40"/>
    </row>
    <row r="147" spans="1:10" x14ac:dyDescent="0.15">
      <c r="A147" t="str">
        <f>IF('All ratios'!A142&lt;&gt;"",'All ratios'!A142,"")</f>
        <v/>
      </c>
      <c r="B147" s="40" t="str">
        <f>IF($A147&lt;&gt;"",#REF!,"")</f>
        <v/>
      </c>
      <c r="C147" s="31" t="str">
        <f>IF($A147&lt;&gt;"",AVERAGE('Raw1'!D147:DD147),"")</f>
        <v/>
      </c>
      <c r="D147" s="40" t="str">
        <f>IF($A147&lt;&gt;"",100*STDEV('Raw1'!D147:DD147)/C147,"")</f>
        <v/>
      </c>
      <c r="E147" s="40" t="str">
        <f>IF($A147&lt;&gt;"",D147/SQRT(COUNT('Raw1'!D147:DD147)),"")</f>
        <v/>
      </c>
      <c r="F147" s="40" t="str">
        <f t="shared" si="2"/>
        <v/>
      </c>
      <c r="G147" s="31"/>
      <c r="H147" s="40"/>
      <c r="I147" s="31"/>
      <c r="J147" s="40"/>
    </row>
    <row r="148" spans="1:10" x14ac:dyDescent="0.15">
      <c r="A148" t="str">
        <f>IF('All ratios'!A143&lt;&gt;"",'All ratios'!A143,"")</f>
        <v/>
      </c>
      <c r="B148" s="40" t="str">
        <f>IF($A148&lt;&gt;"",#REF!,"")</f>
        <v/>
      </c>
      <c r="C148" s="31" t="str">
        <f>IF($A148&lt;&gt;"",AVERAGE('Raw1'!D148:DD148),"")</f>
        <v/>
      </c>
      <c r="D148" s="40" t="str">
        <f>IF($A148&lt;&gt;"",100*STDEV('Raw1'!D148:DD148)/C148,"")</f>
        <v/>
      </c>
      <c r="E148" s="40" t="str">
        <f>IF($A148&lt;&gt;"",D148/SQRT(COUNT('Raw1'!D148:DD148)),"")</f>
        <v/>
      </c>
      <c r="F148" s="40" t="str">
        <f t="shared" si="2"/>
        <v/>
      </c>
      <c r="G148" s="31"/>
      <c r="H148" s="40"/>
      <c r="I148" s="31"/>
      <c r="J148" s="40"/>
    </row>
    <row r="149" spans="1:10" x14ac:dyDescent="0.15">
      <c r="A149" t="str">
        <f>IF('All ratios'!A144&lt;&gt;"",'All ratios'!A144,"")</f>
        <v/>
      </c>
      <c r="B149" s="40" t="str">
        <f>IF($A149&lt;&gt;"",#REF!,"")</f>
        <v/>
      </c>
      <c r="C149" s="31" t="str">
        <f>IF($A149&lt;&gt;"",AVERAGE('Raw1'!D149:DD149),"")</f>
        <v/>
      </c>
      <c r="D149" s="40" t="str">
        <f>IF($A149&lt;&gt;"",100*STDEV('Raw1'!D149:DD149)/C149,"")</f>
        <v/>
      </c>
      <c r="E149" s="40" t="str">
        <f>IF($A149&lt;&gt;"",D149/SQRT(COUNT('Raw1'!D149:DD149)),"")</f>
        <v/>
      </c>
      <c r="F149" s="40" t="str">
        <f t="shared" si="2"/>
        <v/>
      </c>
      <c r="G149" s="31"/>
      <c r="H149" s="40"/>
      <c r="I149" s="31"/>
      <c r="J149" s="40"/>
    </row>
    <row r="150" spans="1:10" x14ac:dyDescent="0.15">
      <c r="A150" t="str">
        <f>IF('All ratios'!A145&lt;&gt;"",'All ratios'!A145,"")</f>
        <v/>
      </c>
      <c r="B150" s="40" t="str">
        <f>IF($A150&lt;&gt;"",#REF!,"")</f>
        <v/>
      </c>
      <c r="C150" s="31" t="str">
        <f>IF($A150&lt;&gt;"",AVERAGE('Raw1'!D150:DD150),"")</f>
        <v/>
      </c>
      <c r="D150" s="40" t="str">
        <f>IF($A150&lt;&gt;"",100*STDEV('Raw1'!D150:DD150)/C150,"")</f>
        <v/>
      </c>
      <c r="E150" s="40" t="str">
        <f>IF($A150&lt;&gt;"",D150/SQRT(COUNT('Raw1'!D150:DD150)),"")</f>
        <v/>
      </c>
      <c r="F150" s="40" t="str">
        <f t="shared" si="2"/>
        <v/>
      </c>
      <c r="G150" s="31"/>
      <c r="H150" s="40"/>
      <c r="I150" s="31"/>
      <c r="J150" s="40"/>
    </row>
    <row r="151" spans="1:10" x14ac:dyDescent="0.15">
      <c r="A151" t="str">
        <f>IF('All ratios'!A146&lt;&gt;"",'All ratios'!A146,"")</f>
        <v/>
      </c>
      <c r="B151" s="40" t="str">
        <f>IF($A151&lt;&gt;"",#REF!,"")</f>
        <v/>
      </c>
      <c r="C151" s="31" t="str">
        <f>IF($A151&lt;&gt;"",AVERAGE('Raw1'!D151:DD151),"")</f>
        <v/>
      </c>
      <c r="D151" s="40" t="str">
        <f>IF($A151&lt;&gt;"",100*STDEV('Raw1'!D151:DD151)/C151,"")</f>
        <v/>
      </c>
      <c r="E151" s="40" t="str">
        <f>IF($A151&lt;&gt;"",D151/SQRT(COUNT('Raw1'!D151:DD151)),"")</f>
        <v/>
      </c>
      <c r="F151" s="40" t="str">
        <f t="shared" si="2"/>
        <v/>
      </c>
      <c r="G151" s="31"/>
      <c r="H151" s="40"/>
      <c r="I151" s="31"/>
      <c r="J151" s="40"/>
    </row>
    <row r="152" spans="1:10" x14ac:dyDescent="0.15">
      <c r="A152" t="str">
        <f>IF('All ratios'!A147&lt;&gt;"",'All ratios'!A147,"")</f>
        <v/>
      </c>
      <c r="B152" s="40" t="str">
        <f>IF($A152&lt;&gt;"",#REF!,"")</f>
        <v/>
      </c>
      <c r="C152" s="31" t="str">
        <f>IF($A152&lt;&gt;"",AVERAGE('Raw1'!D152:DD152),"")</f>
        <v/>
      </c>
      <c r="D152" s="40" t="str">
        <f>IF($A152&lt;&gt;"",100*STDEV('Raw1'!D152:DD152)/C152,"")</f>
        <v/>
      </c>
      <c r="E152" s="40" t="str">
        <f>IF($A152&lt;&gt;"",D152/SQRT(COUNT('Raw1'!D152:DD152)),"")</f>
        <v/>
      </c>
      <c r="F152" s="40" t="str">
        <f t="shared" si="2"/>
        <v/>
      </c>
      <c r="G152" s="31"/>
      <c r="H152" s="40"/>
      <c r="I152" s="31"/>
      <c r="J152" s="40"/>
    </row>
    <row r="153" spans="1:10" x14ac:dyDescent="0.15">
      <c r="A153" t="str">
        <f>IF('All ratios'!A148&lt;&gt;"",'All ratios'!A148,"")</f>
        <v/>
      </c>
      <c r="B153" s="40" t="str">
        <f>IF($A153&lt;&gt;"",#REF!,"")</f>
        <v/>
      </c>
      <c r="C153" s="31" t="str">
        <f>IF($A153&lt;&gt;"",AVERAGE('Raw1'!D153:DD153),"")</f>
        <v/>
      </c>
      <c r="D153" s="40" t="str">
        <f>IF($A153&lt;&gt;"",100*STDEV('Raw1'!D153:DD153)/C153,"")</f>
        <v/>
      </c>
      <c r="E153" s="40" t="str">
        <f>IF($A153&lt;&gt;"",D153/SQRT(COUNT('Raw1'!D153:DD153)),"")</f>
        <v/>
      </c>
      <c r="F153" s="40" t="str">
        <f t="shared" si="2"/>
        <v/>
      </c>
      <c r="G153" s="31"/>
      <c r="H153" s="40"/>
      <c r="I153" s="31"/>
      <c r="J153" s="40"/>
    </row>
    <row r="154" spans="1:10" x14ac:dyDescent="0.15">
      <c r="A154" t="str">
        <f>IF('All ratios'!A149&lt;&gt;"",'All ratios'!A149,"")</f>
        <v/>
      </c>
      <c r="B154" s="40" t="str">
        <f>IF($A154&lt;&gt;"",#REF!,"")</f>
        <v/>
      </c>
      <c r="C154" s="31" t="str">
        <f>IF($A154&lt;&gt;"",AVERAGE('Raw1'!D154:DD154),"")</f>
        <v/>
      </c>
      <c r="D154" s="40" t="str">
        <f>IF($A154&lt;&gt;"",100*STDEV('Raw1'!D154:DD154)/C154,"")</f>
        <v/>
      </c>
      <c r="E154" s="40" t="str">
        <f>IF($A154&lt;&gt;"",D154/SQRT(COUNT('Raw1'!D154:DD154)),"")</f>
        <v/>
      </c>
      <c r="F154" s="40" t="str">
        <f t="shared" si="2"/>
        <v/>
      </c>
      <c r="G154" s="31"/>
      <c r="H154" s="40"/>
      <c r="I154" s="31"/>
      <c r="J154" s="40"/>
    </row>
    <row r="155" spans="1:10" x14ac:dyDescent="0.15">
      <c r="A155" t="str">
        <f>IF('All ratios'!A150&lt;&gt;"",'All ratios'!A150,"")</f>
        <v/>
      </c>
      <c r="B155" s="40" t="str">
        <f>IF($A155&lt;&gt;"",#REF!,"")</f>
        <v/>
      </c>
      <c r="C155" s="31" t="str">
        <f>IF($A155&lt;&gt;"",AVERAGE('Raw1'!D155:DD155),"")</f>
        <v/>
      </c>
      <c r="D155" s="40" t="str">
        <f>IF($A155&lt;&gt;"",100*STDEV('Raw1'!D155:DD155)/C155,"")</f>
        <v/>
      </c>
      <c r="E155" s="40" t="str">
        <f>IF($A155&lt;&gt;"",D155/SQRT(COUNT('Raw1'!D155:DD155)),"")</f>
        <v/>
      </c>
      <c r="F155" s="40" t="str">
        <f t="shared" si="2"/>
        <v/>
      </c>
      <c r="G155" s="31"/>
      <c r="H155" s="40"/>
      <c r="I155" s="31"/>
      <c r="J155" s="40"/>
    </row>
    <row r="156" spans="1:10" x14ac:dyDescent="0.15">
      <c r="A156" t="str">
        <f>IF('All ratios'!A151&lt;&gt;"",'All ratios'!A151,"")</f>
        <v/>
      </c>
      <c r="B156" s="40" t="str">
        <f>IF($A156&lt;&gt;"",#REF!,"")</f>
        <v/>
      </c>
      <c r="C156" s="31" t="str">
        <f>IF($A156&lt;&gt;"",AVERAGE('Raw1'!D156:DD156),"")</f>
        <v/>
      </c>
      <c r="D156" s="40" t="str">
        <f>IF($A156&lt;&gt;"",100*STDEV('Raw1'!D156:DD156)/C156,"")</f>
        <v/>
      </c>
      <c r="E156" s="40" t="str">
        <f>IF($A156&lt;&gt;"",D156/SQRT(COUNT('Raw1'!D156:DD156)),"")</f>
        <v/>
      </c>
      <c r="F156" s="40" t="str">
        <f t="shared" si="2"/>
        <v/>
      </c>
      <c r="G156" s="31"/>
      <c r="H156" s="40"/>
      <c r="I156" s="31"/>
      <c r="J156" s="40"/>
    </row>
    <row r="157" spans="1:10" x14ac:dyDescent="0.15">
      <c r="A157" t="str">
        <f>IF('All ratios'!A152&lt;&gt;"",'All ratios'!A152,"")</f>
        <v/>
      </c>
      <c r="B157" s="40" t="str">
        <f>IF($A157&lt;&gt;"",#REF!,"")</f>
        <v/>
      </c>
      <c r="C157" s="31" t="str">
        <f>IF($A157&lt;&gt;"",AVERAGE('Raw1'!D157:DD157),"")</f>
        <v/>
      </c>
      <c r="D157" s="40" t="str">
        <f>IF($A157&lt;&gt;"",100*STDEV('Raw1'!D157:DD157)/C157,"")</f>
        <v/>
      </c>
      <c r="E157" s="40" t="str">
        <f>IF($A157&lt;&gt;"",D157/SQRT(COUNT('Raw1'!D157:DD157)),"")</f>
        <v/>
      </c>
      <c r="F157" s="40" t="str">
        <f t="shared" si="2"/>
        <v/>
      </c>
      <c r="G157" s="31"/>
      <c r="H157" s="40"/>
      <c r="I157" s="31"/>
      <c r="J157" s="40"/>
    </row>
    <row r="158" spans="1:10" x14ac:dyDescent="0.15">
      <c r="A158" t="str">
        <f>IF('All ratios'!A153&lt;&gt;"",'All ratios'!A153,"")</f>
        <v/>
      </c>
      <c r="B158" s="40" t="str">
        <f>IF($A158&lt;&gt;"",#REF!,"")</f>
        <v/>
      </c>
      <c r="C158" s="31" t="str">
        <f>IF($A158&lt;&gt;"",AVERAGE('Raw1'!D158:DD158),"")</f>
        <v/>
      </c>
      <c r="D158" s="40" t="str">
        <f>IF($A158&lt;&gt;"",100*STDEV('Raw1'!D158:DD158)/C158,"")</f>
        <v/>
      </c>
      <c r="E158" s="40" t="str">
        <f>IF($A158&lt;&gt;"",D158/SQRT(COUNT('Raw1'!D158:DD158)),"")</f>
        <v/>
      </c>
      <c r="F158" s="40" t="str">
        <f t="shared" si="2"/>
        <v/>
      </c>
      <c r="G158" s="31"/>
      <c r="H158" s="40"/>
      <c r="I158" s="31"/>
      <c r="J158" s="40"/>
    </row>
    <row r="159" spans="1:10" x14ac:dyDescent="0.15">
      <c r="A159" t="str">
        <f>IF('All ratios'!A154&lt;&gt;"",'All ratios'!A154,"")</f>
        <v/>
      </c>
      <c r="B159" s="40" t="str">
        <f>IF($A159&lt;&gt;"",#REF!,"")</f>
        <v/>
      </c>
      <c r="C159" s="31" t="str">
        <f>IF($A159&lt;&gt;"",AVERAGE('Raw1'!D159:DD159),"")</f>
        <v/>
      </c>
      <c r="D159" s="40" t="str">
        <f>IF($A159&lt;&gt;"",100*STDEV('Raw1'!D159:DD159)/C159,"")</f>
        <v/>
      </c>
      <c r="E159" s="40" t="str">
        <f>IF($A159&lt;&gt;"",D159/SQRT(COUNT('Raw1'!D159:DD159)),"")</f>
        <v/>
      </c>
      <c r="F159" s="40" t="str">
        <f t="shared" si="2"/>
        <v/>
      </c>
      <c r="G159" s="31"/>
      <c r="H159" s="40"/>
      <c r="I159" s="31"/>
      <c r="J159" s="40"/>
    </row>
    <row r="160" spans="1:10" x14ac:dyDescent="0.15">
      <c r="A160" t="str">
        <f>IF('All ratios'!A155&lt;&gt;"",'All ratios'!A155,"")</f>
        <v/>
      </c>
      <c r="B160" s="40" t="str">
        <f>IF($A160&lt;&gt;"",#REF!,"")</f>
        <v/>
      </c>
      <c r="C160" s="31" t="str">
        <f>IF($A160&lt;&gt;"",AVERAGE('Raw1'!D160:DD160),"")</f>
        <v/>
      </c>
      <c r="D160" s="40" t="str">
        <f>IF($A160&lt;&gt;"",100*STDEV('Raw1'!D160:DD160)/C160,"")</f>
        <v/>
      </c>
      <c r="E160" s="40" t="str">
        <f>IF($A160&lt;&gt;"",D160/SQRT(COUNT('Raw1'!D160:DD160)),"")</f>
        <v/>
      </c>
      <c r="F160" s="40" t="str">
        <f t="shared" si="2"/>
        <v/>
      </c>
      <c r="G160" s="31"/>
      <c r="H160" s="40"/>
      <c r="I160" s="31"/>
      <c r="J160" s="40"/>
    </row>
    <row r="161" spans="1:10" x14ac:dyDescent="0.15">
      <c r="A161" t="str">
        <f>IF('All ratios'!A156&lt;&gt;"",'All ratios'!A156,"")</f>
        <v/>
      </c>
      <c r="B161" s="40" t="str">
        <f>IF($A161&lt;&gt;"",#REF!,"")</f>
        <v/>
      </c>
      <c r="C161" s="31" t="str">
        <f>IF($A161&lt;&gt;"",AVERAGE('Raw1'!D161:DD161),"")</f>
        <v/>
      </c>
      <c r="D161" s="40" t="str">
        <f>IF($A161&lt;&gt;"",100*STDEV('Raw1'!D161:DD161)/C161,"")</f>
        <v/>
      </c>
      <c r="E161" s="40" t="str">
        <f>IF($A161&lt;&gt;"",D161/SQRT(COUNT('Raw1'!D161:DD161)),"")</f>
        <v/>
      </c>
      <c r="F161" s="40" t="str">
        <f t="shared" si="2"/>
        <v/>
      </c>
      <c r="G161" s="31"/>
      <c r="H161" s="40"/>
      <c r="I161" s="31"/>
      <c r="J161" s="40"/>
    </row>
    <row r="162" spans="1:10" x14ac:dyDescent="0.15">
      <c r="A162" t="str">
        <f>IF('All ratios'!A157&lt;&gt;"",'All ratios'!A157,"")</f>
        <v/>
      </c>
      <c r="B162" s="40" t="str">
        <f>IF($A162&lt;&gt;"",#REF!,"")</f>
        <v/>
      </c>
      <c r="C162" s="31" t="str">
        <f>IF($A162&lt;&gt;"",AVERAGE('Raw1'!D162:DD162),"")</f>
        <v/>
      </c>
      <c r="D162" s="40" t="str">
        <f>IF($A162&lt;&gt;"",100*STDEV('Raw1'!D162:DD162)/C162,"")</f>
        <v/>
      </c>
      <c r="E162" s="40" t="str">
        <f>IF($A162&lt;&gt;"",D162/SQRT(COUNT('Raw1'!D162:DD162)),"")</f>
        <v/>
      </c>
      <c r="F162" s="40" t="str">
        <f t="shared" si="2"/>
        <v/>
      </c>
      <c r="G162" s="31"/>
      <c r="H162" s="40"/>
      <c r="I162" s="31"/>
      <c r="J162" s="40"/>
    </row>
    <row r="163" spans="1:10" x14ac:dyDescent="0.15">
      <c r="A163" t="str">
        <f>IF('All ratios'!A158&lt;&gt;"",'All ratios'!A158,"")</f>
        <v/>
      </c>
      <c r="B163" s="40" t="str">
        <f>IF($A163&lt;&gt;"",#REF!,"")</f>
        <v/>
      </c>
      <c r="C163" s="31" t="str">
        <f>IF($A163&lt;&gt;"",AVERAGE('Raw1'!D163:DD163),"")</f>
        <v/>
      </c>
      <c r="D163" s="40" t="str">
        <f>IF($A163&lt;&gt;"",100*STDEV('Raw1'!D163:DD163)/C163,"")</f>
        <v/>
      </c>
      <c r="E163" s="40" t="str">
        <f>IF($A163&lt;&gt;"",D163/SQRT(COUNT('Raw1'!D163:DD163)),"")</f>
        <v/>
      </c>
      <c r="F163" s="40" t="str">
        <f t="shared" si="2"/>
        <v/>
      </c>
      <c r="G163" s="31"/>
      <c r="H163" s="40"/>
      <c r="I163" s="31"/>
      <c r="J163" s="40"/>
    </row>
    <row r="164" spans="1:10" x14ac:dyDescent="0.15">
      <c r="A164" t="str">
        <f>IF('All ratios'!A159&lt;&gt;"",'All ratios'!A159,"")</f>
        <v/>
      </c>
      <c r="B164" s="40" t="str">
        <f>IF($A164&lt;&gt;"",#REF!,"")</f>
        <v/>
      </c>
      <c r="C164" s="31" t="str">
        <f>IF($A164&lt;&gt;"",AVERAGE('Raw1'!D164:DD164),"")</f>
        <v/>
      </c>
      <c r="D164" s="40" t="str">
        <f>IF($A164&lt;&gt;"",100*STDEV('Raw1'!D164:DD164)/C164,"")</f>
        <v/>
      </c>
      <c r="E164" s="40" t="str">
        <f>IF($A164&lt;&gt;"",D164/SQRT(COUNT('Raw1'!D164:DD164)),"")</f>
        <v/>
      </c>
      <c r="F164" s="40" t="str">
        <f t="shared" si="2"/>
        <v/>
      </c>
      <c r="G164" s="31"/>
      <c r="H164" s="40"/>
      <c r="I164" s="31"/>
      <c r="J164" s="40"/>
    </row>
    <row r="165" spans="1:10" x14ac:dyDescent="0.15">
      <c r="A165" t="str">
        <f>IF('All ratios'!A160&lt;&gt;"",'All ratios'!A160,"")</f>
        <v/>
      </c>
      <c r="B165" s="40" t="str">
        <f>IF($A165&lt;&gt;"",#REF!,"")</f>
        <v/>
      </c>
      <c r="C165" s="31" t="str">
        <f>IF($A165&lt;&gt;"",AVERAGE('Raw1'!D165:DD165),"")</f>
        <v/>
      </c>
      <c r="D165" s="40" t="str">
        <f>IF($A165&lt;&gt;"",100*STDEV('Raw1'!D165:DD165)/C165,"")</f>
        <v/>
      </c>
      <c r="E165" s="40" t="str">
        <f>IF($A165&lt;&gt;"",D165/SQRT(COUNT('Raw1'!D165:DD165)),"")</f>
        <v/>
      </c>
      <c r="F165" s="40" t="str">
        <f t="shared" si="2"/>
        <v/>
      </c>
      <c r="G165" s="31"/>
      <c r="H165" s="40"/>
      <c r="I165" s="31"/>
      <c r="J165" s="40"/>
    </row>
    <row r="166" spans="1:10" x14ac:dyDescent="0.15">
      <c r="A166" t="str">
        <f>IF('All ratios'!A161&lt;&gt;"",'All ratios'!A161,"")</f>
        <v/>
      </c>
      <c r="B166" s="40" t="str">
        <f>IF($A166&lt;&gt;"",#REF!,"")</f>
        <v/>
      </c>
      <c r="C166" s="31" t="str">
        <f>IF($A166&lt;&gt;"",AVERAGE('Raw1'!D166:DD166),"")</f>
        <v/>
      </c>
      <c r="D166" s="40" t="str">
        <f>IF($A166&lt;&gt;"",100*STDEV('Raw1'!D166:DD166)/C166,"")</f>
        <v/>
      </c>
      <c r="E166" s="40" t="str">
        <f>IF($A166&lt;&gt;"",D166/SQRT(COUNT('Raw1'!D166:DD166)),"")</f>
        <v/>
      </c>
      <c r="F166" s="40" t="str">
        <f t="shared" si="2"/>
        <v/>
      </c>
      <c r="G166" s="31"/>
      <c r="H166" s="40"/>
      <c r="I166" s="31"/>
      <c r="J166" s="40"/>
    </row>
    <row r="167" spans="1:10" x14ac:dyDescent="0.15">
      <c r="A167" t="str">
        <f>IF('All ratios'!A162&lt;&gt;"",'All ratios'!A162,"")</f>
        <v/>
      </c>
      <c r="B167" s="40" t="str">
        <f>IF($A167&lt;&gt;"",#REF!,"")</f>
        <v/>
      </c>
      <c r="C167" s="31" t="str">
        <f>IF($A167&lt;&gt;"",AVERAGE('Raw1'!D167:DD167),"")</f>
        <v/>
      </c>
      <c r="D167" s="40" t="str">
        <f>IF($A167&lt;&gt;"",100*STDEV('Raw1'!D167:DD167)/C167,"")</f>
        <v/>
      </c>
      <c r="E167" s="40" t="str">
        <f>IF($A167&lt;&gt;"",D167/SQRT(COUNT('Raw1'!D167:DD167)),"")</f>
        <v/>
      </c>
      <c r="F167" s="40" t="str">
        <f t="shared" si="2"/>
        <v/>
      </c>
      <c r="G167" s="31"/>
      <c r="H167" s="40"/>
      <c r="I167" s="31"/>
      <c r="J167" s="40"/>
    </row>
    <row r="168" spans="1:10" x14ac:dyDescent="0.15">
      <c r="A168" t="str">
        <f>IF('All ratios'!A163&lt;&gt;"",'All ratios'!A163,"")</f>
        <v/>
      </c>
      <c r="B168" s="40" t="str">
        <f>IF($A168&lt;&gt;"",#REF!,"")</f>
        <v/>
      </c>
      <c r="C168" s="31" t="str">
        <f>IF($A168&lt;&gt;"",AVERAGE('Raw1'!D168:DD168),"")</f>
        <v/>
      </c>
      <c r="D168" s="40" t="str">
        <f>IF($A168&lt;&gt;"",100*STDEV('Raw1'!D168:DD168)/C168,"")</f>
        <v/>
      </c>
      <c r="E168" s="40" t="str">
        <f>IF($A168&lt;&gt;"",D168/SQRT(COUNT('Raw1'!D168:DD168)),"")</f>
        <v/>
      </c>
      <c r="F168" s="40" t="str">
        <f t="shared" si="2"/>
        <v/>
      </c>
      <c r="G168" s="31"/>
      <c r="H168" s="40"/>
      <c r="I168" s="31"/>
      <c r="J168" s="40"/>
    </row>
    <row r="169" spans="1:10" x14ac:dyDescent="0.15">
      <c r="A169" t="str">
        <f>IF('All ratios'!A164&lt;&gt;"",'All ratios'!A164,"")</f>
        <v/>
      </c>
      <c r="B169" s="40" t="str">
        <f>IF($A169&lt;&gt;"",#REF!,"")</f>
        <v/>
      </c>
      <c r="C169" s="31" t="str">
        <f>IF($A169&lt;&gt;"",AVERAGE('Raw1'!D169:DD169),"")</f>
        <v/>
      </c>
      <c r="D169" s="40" t="str">
        <f>IF($A169&lt;&gt;"",100*STDEV('Raw1'!D169:DD169)/C169,"")</f>
        <v/>
      </c>
      <c r="E169" s="40" t="str">
        <f>IF($A169&lt;&gt;"",D169/SQRT(COUNT('Raw1'!D169:DD169)),"")</f>
        <v/>
      </c>
      <c r="F169" s="40" t="str">
        <f t="shared" ref="F169:F207" si="3">IF(A169&lt;&gt;"",100*SQRT(C169)/C169,"")</f>
        <v/>
      </c>
      <c r="G169" s="31"/>
      <c r="H169" s="40"/>
      <c r="I169" s="31"/>
      <c r="J169" s="40"/>
    </row>
    <row r="170" spans="1:10" x14ac:dyDescent="0.15">
      <c r="A170" t="str">
        <f>IF('All ratios'!A165&lt;&gt;"",'All ratios'!A165,"")</f>
        <v/>
      </c>
      <c r="B170" s="40" t="str">
        <f>IF($A170&lt;&gt;"",#REF!,"")</f>
        <v/>
      </c>
      <c r="C170" s="31" t="str">
        <f>IF($A170&lt;&gt;"",AVERAGE('Raw1'!D170:DD170),"")</f>
        <v/>
      </c>
      <c r="D170" s="40" t="str">
        <f>IF($A170&lt;&gt;"",100*STDEV('Raw1'!D170:DD170)/C170,"")</f>
        <v/>
      </c>
      <c r="E170" s="40" t="str">
        <f>IF($A170&lt;&gt;"",D170/SQRT(COUNT('Raw1'!D170:DD170)),"")</f>
        <v/>
      </c>
      <c r="F170" s="40" t="str">
        <f t="shared" si="3"/>
        <v/>
      </c>
      <c r="G170" s="31"/>
      <c r="H170" s="40"/>
      <c r="I170" s="31"/>
      <c r="J170" s="40"/>
    </row>
    <row r="171" spans="1:10" x14ac:dyDescent="0.15">
      <c r="A171" t="str">
        <f>IF('All ratios'!A166&lt;&gt;"",'All ratios'!A166,"")</f>
        <v/>
      </c>
      <c r="B171" s="40" t="str">
        <f>IF($A171&lt;&gt;"",#REF!,"")</f>
        <v/>
      </c>
      <c r="C171" s="31" t="str">
        <f>IF($A171&lt;&gt;"",AVERAGE('Raw1'!D171:DD171),"")</f>
        <v/>
      </c>
      <c r="D171" s="40" t="str">
        <f>IF($A171&lt;&gt;"",100*STDEV('Raw1'!D171:DD171)/C171,"")</f>
        <v/>
      </c>
      <c r="E171" s="40" t="str">
        <f>IF($A171&lt;&gt;"",D171/SQRT(COUNT('Raw1'!D171:DD171)),"")</f>
        <v/>
      </c>
      <c r="F171" s="40" t="str">
        <f t="shared" si="3"/>
        <v/>
      </c>
      <c r="G171" s="31"/>
      <c r="H171" s="40"/>
      <c r="I171" s="31"/>
      <c r="J171" s="40"/>
    </row>
    <row r="172" spans="1:10" x14ac:dyDescent="0.15">
      <c r="A172" t="str">
        <f>IF('All ratios'!A167&lt;&gt;"",'All ratios'!A167,"")</f>
        <v/>
      </c>
      <c r="B172" s="40" t="str">
        <f>IF($A172&lt;&gt;"",#REF!,"")</f>
        <v/>
      </c>
      <c r="C172" s="31" t="str">
        <f>IF($A172&lt;&gt;"",AVERAGE('Raw1'!D172:DD172),"")</f>
        <v/>
      </c>
      <c r="D172" s="40" t="str">
        <f>IF($A172&lt;&gt;"",100*STDEV('Raw1'!D172:DD172)/C172,"")</f>
        <v/>
      </c>
      <c r="E172" s="40" t="str">
        <f>IF($A172&lt;&gt;"",D172/SQRT(COUNT('Raw1'!D172:DD172)),"")</f>
        <v/>
      </c>
      <c r="F172" s="40" t="str">
        <f t="shared" si="3"/>
        <v/>
      </c>
      <c r="G172" s="31"/>
      <c r="H172" s="40"/>
      <c r="I172" s="31"/>
      <c r="J172" s="40"/>
    </row>
    <row r="173" spans="1:10" x14ac:dyDescent="0.15">
      <c r="A173" t="str">
        <f>IF('All ratios'!A168&lt;&gt;"",'All ratios'!A168,"")</f>
        <v/>
      </c>
      <c r="B173" s="40" t="str">
        <f>IF($A173&lt;&gt;"",#REF!,"")</f>
        <v/>
      </c>
      <c r="C173" s="31" t="str">
        <f>IF($A173&lt;&gt;"",AVERAGE('Raw1'!D173:DD173),"")</f>
        <v/>
      </c>
      <c r="D173" s="40" t="str">
        <f>IF($A173&lt;&gt;"",100*STDEV('Raw1'!D173:DD173)/C173,"")</f>
        <v/>
      </c>
      <c r="E173" s="40" t="str">
        <f>IF($A173&lt;&gt;"",D173/SQRT(COUNT('Raw1'!D173:DD173)),"")</f>
        <v/>
      </c>
      <c r="F173" s="40" t="str">
        <f t="shared" si="3"/>
        <v/>
      </c>
      <c r="G173" s="31"/>
      <c r="H173" s="40"/>
      <c r="I173" s="31"/>
      <c r="J173" s="40"/>
    </row>
    <row r="174" spans="1:10" x14ac:dyDescent="0.15">
      <c r="A174" t="str">
        <f>IF('All ratios'!A169&lt;&gt;"",'All ratios'!A169,"")</f>
        <v/>
      </c>
      <c r="B174" s="40" t="str">
        <f>IF($A174&lt;&gt;"",#REF!,"")</f>
        <v/>
      </c>
      <c r="C174" s="31" t="str">
        <f>IF($A174&lt;&gt;"",AVERAGE('Raw1'!D174:DD174),"")</f>
        <v/>
      </c>
      <c r="D174" s="40" t="str">
        <f>IF($A174&lt;&gt;"",100*STDEV('Raw1'!D174:DD174)/C174,"")</f>
        <v/>
      </c>
      <c r="E174" s="40" t="str">
        <f>IF($A174&lt;&gt;"",D174/SQRT(COUNT('Raw1'!D174:DD174)),"")</f>
        <v/>
      </c>
      <c r="F174" s="40" t="str">
        <f t="shared" si="3"/>
        <v/>
      </c>
      <c r="G174" s="31"/>
      <c r="H174" s="40"/>
      <c r="I174" s="31"/>
      <c r="J174" s="40"/>
    </row>
    <row r="175" spans="1:10" x14ac:dyDescent="0.15">
      <c r="A175" t="str">
        <f>IF('All ratios'!A170&lt;&gt;"",'All ratios'!A170,"")</f>
        <v/>
      </c>
      <c r="B175" s="40" t="str">
        <f>IF($A175&lt;&gt;"",#REF!,"")</f>
        <v/>
      </c>
      <c r="C175" s="31" t="str">
        <f>IF($A175&lt;&gt;"",AVERAGE('Raw1'!D175:DD175),"")</f>
        <v/>
      </c>
      <c r="D175" s="40" t="str">
        <f>IF($A175&lt;&gt;"",100*STDEV('Raw1'!D175:DD175)/C175,"")</f>
        <v/>
      </c>
      <c r="E175" s="40" t="str">
        <f>IF($A175&lt;&gt;"",D175/SQRT(COUNT('Raw1'!D175:DD175)),"")</f>
        <v/>
      </c>
      <c r="F175" s="40" t="str">
        <f t="shared" si="3"/>
        <v/>
      </c>
      <c r="G175" s="31"/>
      <c r="H175" s="40"/>
      <c r="I175" s="31"/>
      <c r="J175" s="40"/>
    </row>
    <row r="176" spans="1:10" x14ac:dyDescent="0.15">
      <c r="A176" t="str">
        <f>IF('All ratios'!A171&lt;&gt;"",'All ratios'!A171,"")</f>
        <v/>
      </c>
      <c r="B176" s="40" t="str">
        <f>IF($A176&lt;&gt;"",#REF!,"")</f>
        <v/>
      </c>
      <c r="C176" s="31" t="str">
        <f>IF($A176&lt;&gt;"",AVERAGE('Raw1'!D176:DD176),"")</f>
        <v/>
      </c>
      <c r="D176" s="40" t="str">
        <f>IF($A176&lt;&gt;"",100*STDEV('Raw1'!D176:DD176)/C176,"")</f>
        <v/>
      </c>
      <c r="E176" s="40" t="str">
        <f>IF($A176&lt;&gt;"",D176/SQRT(COUNT('Raw1'!D176:DD176)),"")</f>
        <v/>
      </c>
      <c r="F176" s="40" t="str">
        <f t="shared" si="3"/>
        <v/>
      </c>
      <c r="G176" s="31"/>
      <c r="H176" s="40"/>
      <c r="I176" s="31"/>
      <c r="J176" s="40"/>
    </row>
    <row r="177" spans="1:10" x14ac:dyDescent="0.15">
      <c r="A177" t="str">
        <f>IF('All ratios'!A172&lt;&gt;"",'All ratios'!A172,"")</f>
        <v/>
      </c>
      <c r="B177" s="40" t="str">
        <f>IF($A177&lt;&gt;"",#REF!,"")</f>
        <v/>
      </c>
      <c r="C177" s="31" t="str">
        <f>IF($A177&lt;&gt;"",AVERAGE('Raw1'!D177:DD177),"")</f>
        <v/>
      </c>
      <c r="D177" s="40" t="str">
        <f>IF($A177&lt;&gt;"",100*STDEV('Raw1'!D177:DD177)/C177,"")</f>
        <v/>
      </c>
      <c r="E177" s="40" t="str">
        <f>IF($A177&lt;&gt;"",D177/SQRT(COUNT('Raw1'!D177:DD177)),"")</f>
        <v/>
      </c>
      <c r="F177" s="40" t="str">
        <f t="shared" si="3"/>
        <v/>
      </c>
      <c r="G177" s="31"/>
      <c r="H177" s="40"/>
      <c r="I177" s="31"/>
      <c r="J177" s="40"/>
    </row>
    <row r="178" spans="1:10" x14ac:dyDescent="0.15">
      <c r="A178" t="str">
        <f>IF('All ratios'!A173&lt;&gt;"",'All ratios'!A173,"")</f>
        <v/>
      </c>
      <c r="B178" s="40" t="str">
        <f>IF($A178&lt;&gt;"",#REF!,"")</f>
        <v/>
      </c>
      <c r="C178" s="31" t="str">
        <f>IF($A178&lt;&gt;"",AVERAGE('Raw1'!D178:DD178),"")</f>
        <v/>
      </c>
      <c r="D178" s="40" t="str">
        <f>IF($A178&lt;&gt;"",100*STDEV('Raw1'!D178:DD178)/C178,"")</f>
        <v/>
      </c>
      <c r="E178" s="40" t="str">
        <f>IF($A178&lt;&gt;"",D178/SQRT(COUNT('Raw1'!D178:DD178)),"")</f>
        <v/>
      </c>
      <c r="F178" s="40" t="str">
        <f t="shared" si="3"/>
        <v/>
      </c>
      <c r="G178" s="31"/>
      <c r="H178" s="40"/>
      <c r="I178" s="31"/>
      <c r="J178" s="40"/>
    </row>
    <row r="179" spans="1:10" x14ac:dyDescent="0.15">
      <c r="A179" t="str">
        <f>IF('All ratios'!A174&lt;&gt;"",'All ratios'!A174,"")</f>
        <v/>
      </c>
      <c r="B179" s="40" t="str">
        <f>IF($A179&lt;&gt;"",#REF!,"")</f>
        <v/>
      </c>
      <c r="C179" s="31" t="str">
        <f>IF($A179&lt;&gt;"",AVERAGE('Raw1'!D179:DD179),"")</f>
        <v/>
      </c>
      <c r="D179" s="40" t="str">
        <f>IF($A179&lt;&gt;"",100*STDEV('Raw1'!D179:DD179)/C179,"")</f>
        <v/>
      </c>
      <c r="E179" s="40" t="str">
        <f>IF($A179&lt;&gt;"",D179/SQRT(COUNT('Raw1'!D179:DD179)),"")</f>
        <v/>
      </c>
      <c r="F179" s="40" t="str">
        <f t="shared" si="3"/>
        <v/>
      </c>
      <c r="G179" s="31"/>
      <c r="H179" s="40"/>
      <c r="I179" s="31"/>
      <c r="J179" s="40"/>
    </row>
    <row r="180" spans="1:10" x14ac:dyDescent="0.15">
      <c r="A180" t="str">
        <f>IF('All ratios'!A175&lt;&gt;"",'All ratios'!A175,"")</f>
        <v/>
      </c>
      <c r="B180" s="40" t="str">
        <f>IF($A180&lt;&gt;"",#REF!,"")</f>
        <v/>
      </c>
      <c r="C180" s="31" t="str">
        <f>IF($A180&lt;&gt;"",AVERAGE('Raw1'!D180:DD180),"")</f>
        <v/>
      </c>
      <c r="D180" s="40" t="str">
        <f>IF($A180&lt;&gt;"",100*STDEV('Raw1'!D180:DD180)/C180,"")</f>
        <v/>
      </c>
      <c r="E180" s="40" t="str">
        <f>IF($A180&lt;&gt;"",D180/SQRT(COUNT('Raw1'!D180:DD180)),"")</f>
        <v/>
      </c>
      <c r="F180" s="40" t="str">
        <f t="shared" si="3"/>
        <v/>
      </c>
      <c r="G180" s="31"/>
      <c r="H180" s="40"/>
      <c r="I180" s="31"/>
      <c r="J180" s="40"/>
    </row>
    <row r="181" spans="1:10" x14ac:dyDescent="0.15">
      <c r="A181" t="str">
        <f>IF('All ratios'!A176&lt;&gt;"",'All ratios'!A176,"")</f>
        <v/>
      </c>
      <c r="B181" s="40" t="str">
        <f>IF($A181&lt;&gt;"",#REF!,"")</f>
        <v/>
      </c>
      <c r="C181" s="31" t="str">
        <f>IF($A181&lt;&gt;"",AVERAGE('Raw1'!D181:DD181),"")</f>
        <v/>
      </c>
      <c r="D181" s="40" t="str">
        <f>IF($A181&lt;&gt;"",100*STDEV('Raw1'!D181:DD181)/C181,"")</f>
        <v/>
      </c>
      <c r="E181" s="40" t="str">
        <f>IF($A181&lt;&gt;"",D181/SQRT(COUNT('Raw1'!D181:DD181)),"")</f>
        <v/>
      </c>
      <c r="F181" s="40" t="str">
        <f t="shared" si="3"/>
        <v/>
      </c>
      <c r="G181" s="31"/>
      <c r="H181" s="40"/>
      <c r="I181" s="31"/>
      <c r="J181" s="40"/>
    </row>
    <row r="182" spans="1:10" x14ac:dyDescent="0.15">
      <c r="A182" t="str">
        <f>IF('All ratios'!A177&lt;&gt;"",'All ratios'!A177,"")</f>
        <v/>
      </c>
      <c r="B182" s="40" t="str">
        <f>IF($A182&lt;&gt;"",#REF!,"")</f>
        <v/>
      </c>
      <c r="C182" s="31" t="str">
        <f>IF($A182&lt;&gt;"",AVERAGE('Raw1'!D182:DD182),"")</f>
        <v/>
      </c>
      <c r="D182" s="40" t="str">
        <f>IF($A182&lt;&gt;"",100*STDEV('Raw1'!D182:DD182)/C182,"")</f>
        <v/>
      </c>
      <c r="E182" s="40" t="str">
        <f>IF($A182&lt;&gt;"",D182/SQRT(COUNT('Raw1'!D182:DD182)),"")</f>
        <v/>
      </c>
      <c r="F182" s="40" t="str">
        <f t="shared" si="3"/>
        <v/>
      </c>
      <c r="G182" s="31"/>
      <c r="H182" s="40"/>
      <c r="I182" s="31"/>
      <c r="J182" s="40"/>
    </row>
    <row r="183" spans="1:10" x14ac:dyDescent="0.15">
      <c r="A183" t="str">
        <f>IF('All ratios'!A178&lt;&gt;"",'All ratios'!A178,"")</f>
        <v/>
      </c>
      <c r="B183" s="40" t="str">
        <f>IF($A183&lt;&gt;"",#REF!,"")</f>
        <v/>
      </c>
      <c r="C183" s="31" t="str">
        <f>IF($A183&lt;&gt;"",AVERAGE('Raw1'!D183:DD183),"")</f>
        <v/>
      </c>
      <c r="D183" s="40" t="str">
        <f>IF($A183&lt;&gt;"",100*STDEV('Raw1'!D183:DD183)/C183,"")</f>
        <v/>
      </c>
      <c r="E183" s="40" t="str">
        <f>IF($A183&lt;&gt;"",D183/SQRT(COUNT('Raw1'!D183:DD183)),"")</f>
        <v/>
      </c>
      <c r="F183" s="40" t="str">
        <f t="shared" si="3"/>
        <v/>
      </c>
      <c r="G183" s="31"/>
      <c r="H183" s="40"/>
      <c r="I183" s="31"/>
      <c r="J183" s="40"/>
    </row>
    <row r="184" spans="1:10" x14ac:dyDescent="0.15">
      <c r="A184" t="str">
        <f>IF('All ratios'!A179&lt;&gt;"",'All ratios'!A179,"")</f>
        <v/>
      </c>
      <c r="B184" s="40" t="str">
        <f>IF($A184&lt;&gt;"",#REF!,"")</f>
        <v/>
      </c>
      <c r="C184" s="31" t="str">
        <f>IF($A184&lt;&gt;"",AVERAGE('Raw1'!D184:DD184),"")</f>
        <v/>
      </c>
      <c r="D184" s="40" t="str">
        <f>IF($A184&lt;&gt;"",100*STDEV('Raw1'!D184:DD184)/C184,"")</f>
        <v/>
      </c>
      <c r="E184" s="40" t="str">
        <f>IF($A184&lt;&gt;"",D184/SQRT(COUNT('Raw1'!D184:DD184)),"")</f>
        <v/>
      </c>
      <c r="F184" s="40" t="str">
        <f t="shared" si="3"/>
        <v/>
      </c>
      <c r="G184" s="31"/>
      <c r="H184" s="40"/>
      <c r="I184" s="31"/>
      <c r="J184" s="40"/>
    </row>
    <row r="185" spans="1:10" x14ac:dyDescent="0.15">
      <c r="A185" t="str">
        <f>IF('All ratios'!A180&lt;&gt;"",'All ratios'!A180,"")</f>
        <v/>
      </c>
      <c r="B185" s="40" t="str">
        <f>IF($A185&lt;&gt;"",#REF!,"")</f>
        <v/>
      </c>
      <c r="C185" s="31" t="str">
        <f>IF($A185&lt;&gt;"",AVERAGE('Raw1'!D185:DD185),"")</f>
        <v/>
      </c>
      <c r="D185" s="40" t="str">
        <f>IF($A185&lt;&gt;"",100*STDEV('Raw1'!D185:DD185)/C185,"")</f>
        <v/>
      </c>
      <c r="E185" s="40" t="str">
        <f>IF($A185&lt;&gt;"",D185/SQRT(COUNT('Raw1'!D185:DD185)),"")</f>
        <v/>
      </c>
      <c r="F185" s="40" t="str">
        <f t="shared" si="3"/>
        <v/>
      </c>
      <c r="G185" s="31"/>
      <c r="H185" s="40"/>
      <c r="I185" s="31"/>
      <c r="J185" s="40"/>
    </row>
    <row r="186" spans="1:10" x14ac:dyDescent="0.15">
      <c r="A186" t="str">
        <f>IF('All ratios'!A181&lt;&gt;"",'All ratios'!A181,"")</f>
        <v/>
      </c>
      <c r="B186" s="40" t="str">
        <f>IF($A186&lt;&gt;"",#REF!,"")</f>
        <v/>
      </c>
      <c r="C186" s="31" t="str">
        <f>IF($A186&lt;&gt;"",AVERAGE('Raw1'!D186:DD186),"")</f>
        <v/>
      </c>
      <c r="D186" s="40" t="str">
        <f>IF($A186&lt;&gt;"",100*STDEV('Raw1'!D186:DD186)/C186,"")</f>
        <v/>
      </c>
      <c r="E186" s="40" t="str">
        <f>IF($A186&lt;&gt;"",D186/SQRT(COUNT('Raw1'!D186:DD186)),"")</f>
        <v/>
      </c>
      <c r="F186" s="40" t="str">
        <f t="shared" si="3"/>
        <v/>
      </c>
      <c r="G186" s="31"/>
      <c r="H186" s="40"/>
      <c r="I186" s="31"/>
      <c r="J186" s="40"/>
    </row>
    <row r="187" spans="1:10" x14ac:dyDescent="0.15">
      <c r="A187" t="str">
        <f>IF('All ratios'!A182&lt;&gt;"",'All ratios'!A182,"")</f>
        <v/>
      </c>
      <c r="B187" s="40" t="str">
        <f>IF($A187&lt;&gt;"",#REF!,"")</f>
        <v/>
      </c>
      <c r="C187" s="31" t="str">
        <f>IF($A187&lt;&gt;"",AVERAGE('Raw1'!D187:DD187),"")</f>
        <v/>
      </c>
      <c r="D187" s="40" t="str">
        <f>IF($A187&lt;&gt;"",100*STDEV('Raw1'!D187:DD187)/C187,"")</f>
        <v/>
      </c>
      <c r="E187" s="40" t="str">
        <f>IF($A187&lt;&gt;"",D187/SQRT(COUNT('Raw1'!D187:DD187)),"")</f>
        <v/>
      </c>
      <c r="F187" s="40" t="str">
        <f t="shared" si="3"/>
        <v/>
      </c>
      <c r="G187" s="31"/>
      <c r="H187" s="40"/>
      <c r="I187" s="31"/>
      <c r="J187" s="40"/>
    </row>
    <row r="188" spans="1:10" x14ac:dyDescent="0.15">
      <c r="A188" t="str">
        <f>IF('All ratios'!A183&lt;&gt;"",'All ratios'!A183,"")</f>
        <v/>
      </c>
      <c r="B188" s="40" t="str">
        <f>IF($A188&lt;&gt;"",#REF!,"")</f>
        <v/>
      </c>
      <c r="C188" s="31" t="str">
        <f>IF($A188&lt;&gt;"",AVERAGE('Raw1'!D188:DD188),"")</f>
        <v/>
      </c>
      <c r="D188" s="40" t="str">
        <f>IF($A188&lt;&gt;"",100*STDEV('Raw1'!D188:DD188)/C188,"")</f>
        <v/>
      </c>
      <c r="E188" s="40" t="str">
        <f>IF($A188&lt;&gt;"",D188/SQRT(COUNT('Raw1'!D188:DD188)),"")</f>
        <v/>
      </c>
      <c r="F188" s="40" t="str">
        <f t="shared" si="3"/>
        <v/>
      </c>
      <c r="G188" s="31"/>
      <c r="H188" s="40"/>
      <c r="I188" s="31"/>
      <c r="J188" s="40"/>
    </row>
    <row r="189" spans="1:10" x14ac:dyDescent="0.15">
      <c r="A189" t="str">
        <f>IF('All ratios'!A184&lt;&gt;"",'All ratios'!A184,"")</f>
        <v/>
      </c>
      <c r="B189" s="40" t="str">
        <f>IF($A189&lt;&gt;"",#REF!,"")</f>
        <v/>
      </c>
      <c r="C189" s="31" t="str">
        <f>IF($A189&lt;&gt;"",AVERAGE('Raw1'!D189:DD189),"")</f>
        <v/>
      </c>
      <c r="D189" s="40" t="str">
        <f>IF($A189&lt;&gt;"",100*STDEV('Raw1'!D189:DD189)/C189,"")</f>
        <v/>
      </c>
      <c r="E189" s="40" t="str">
        <f>IF($A189&lt;&gt;"",D189/SQRT(COUNT('Raw1'!D189:DD189)),"")</f>
        <v/>
      </c>
      <c r="F189" s="40" t="str">
        <f t="shared" si="3"/>
        <v/>
      </c>
      <c r="G189" s="31"/>
      <c r="H189" s="40"/>
      <c r="I189" s="31"/>
      <c r="J189" s="40"/>
    </row>
    <row r="190" spans="1:10" x14ac:dyDescent="0.15">
      <c r="A190" t="str">
        <f>IF('All ratios'!A185&lt;&gt;"",'All ratios'!A185,"")</f>
        <v/>
      </c>
      <c r="B190" s="40" t="str">
        <f>IF($A190&lt;&gt;"",#REF!,"")</f>
        <v/>
      </c>
      <c r="C190" s="31" t="str">
        <f>IF($A190&lt;&gt;"",AVERAGE('Raw1'!D190:DD190),"")</f>
        <v/>
      </c>
      <c r="D190" s="40" t="str">
        <f>IF($A190&lt;&gt;"",100*STDEV('Raw1'!D190:DD190)/C190,"")</f>
        <v/>
      </c>
      <c r="E190" s="40" t="str">
        <f>IF($A190&lt;&gt;"",D190/SQRT(COUNT('Raw1'!D190:DD190)),"")</f>
        <v/>
      </c>
      <c r="F190" s="40" t="str">
        <f t="shared" si="3"/>
        <v/>
      </c>
      <c r="G190" s="31"/>
      <c r="H190" s="40"/>
      <c r="I190" s="31"/>
      <c r="J190" s="40"/>
    </row>
    <row r="191" spans="1:10" x14ac:dyDescent="0.15">
      <c r="A191" t="str">
        <f>IF('All ratios'!A186&lt;&gt;"",'All ratios'!A186,"")</f>
        <v/>
      </c>
      <c r="B191" s="40" t="str">
        <f>IF($A191&lt;&gt;"",#REF!,"")</f>
        <v/>
      </c>
      <c r="C191" s="31" t="str">
        <f>IF($A191&lt;&gt;"",AVERAGE('Raw1'!D191:DD191),"")</f>
        <v/>
      </c>
      <c r="D191" s="40" t="str">
        <f>IF($A191&lt;&gt;"",100*STDEV('Raw1'!D191:DD191)/C191,"")</f>
        <v/>
      </c>
      <c r="E191" s="40" t="str">
        <f>IF($A191&lt;&gt;"",D191/SQRT(COUNT('Raw1'!D191:DD191)),"")</f>
        <v/>
      </c>
      <c r="F191" s="40" t="str">
        <f t="shared" si="3"/>
        <v/>
      </c>
      <c r="G191" s="31"/>
      <c r="H191" s="40"/>
      <c r="I191" s="31"/>
      <c r="J191" s="40"/>
    </row>
    <row r="192" spans="1:10" x14ac:dyDescent="0.15">
      <c r="A192" t="str">
        <f>IF('All ratios'!A187&lt;&gt;"",'All ratios'!A187,"")</f>
        <v/>
      </c>
      <c r="B192" s="40" t="str">
        <f>IF($A192&lt;&gt;"",#REF!,"")</f>
        <v/>
      </c>
      <c r="C192" s="31" t="str">
        <f>IF($A192&lt;&gt;"",AVERAGE('Raw1'!D192:DD192),"")</f>
        <v/>
      </c>
      <c r="D192" s="40" t="str">
        <f>IF($A192&lt;&gt;"",100*STDEV('Raw1'!D192:DD192)/C192,"")</f>
        <v/>
      </c>
      <c r="E192" s="40" t="str">
        <f>IF($A192&lt;&gt;"",D192/SQRT(COUNT('Raw1'!D192:DD192)),"")</f>
        <v/>
      </c>
      <c r="F192" s="40" t="str">
        <f t="shared" si="3"/>
        <v/>
      </c>
      <c r="G192" s="31"/>
      <c r="H192" s="40"/>
      <c r="I192" s="31"/>
      <c r="J192" s="40"/>
    </row>
    <row r="193" spans="1:10" x14ac:dyDescent="0.15">
      <c r="A193" t="str">
        <f>IF('All ratios'!A188&lt;&gt;"",'All ratios'!A188,"")</f>
        <v/>
      </c>
      <c r="B193" s="40" t="str">
        <f>IF($A193&lt;&gt;"",#REF!,"")</f>
        <v/>
      </c>
      <c r="C193" s="31" t="str">
        <f>IF($A193&lt;&gt;"",AVERAGE('Raw1'!D193:DD193),"")</f>
        <v/>
      </c>
      <c r="D193" s="40" t="str">
        <f>IF($A193&lt;&gt;"",100*STDEV('Raw1'!D193:DD193)/C193,"")</f>
        <v/>
      </c>
      <c r="E193" s="40" t="str">
        <f>IF($A193&lt;&gt;"",D193/SQRT(COUNT('Raw1'!D193:DD193)),"")</f>
        <v/>
      </c>
      <c r="F193" s="40" t="str">
        <f t="shared" si="3"/>
        <v/>
      </c>
      <c r="G193" s="31"/>
      <c r="H193" s="40"/>
      <c r="I193" s="31"/>
      <c r="J193" s="40"/>
    </row>
    <row r="194" spans="1:10" x14ac:dyDescent="0.15">
      <c r="A194" t="str">
        <f>IF('All ratios'!A189&lt;&gt;"",'All ratios'!A189,"")</f>
        <v/>
      </c>
      <c r="B194" s="40" t="str">
        <f>IF($A194&lt;&gt;"",#REF!,"")</f>
        <v/>
      </c>
      <c r="C194" s="31" t="str">
        <f>IF($A194&lt;&gt;"",AVERAGE('Raw1'!D194:DD194),"")</f>
        <v/>
      </c>
      <c r="D194" s="40" t="str">
        <f>IF($A194&lt;&gt;"",100*STDEV('Raw1'!D194:DD194)/C194,"")</f>
        <v/>
      </c>
      <c r="E194" s="40" t="str">
        <f>IF($A194&lt;&gt;"",D194/SQRT(COUNT('Raw1'!D194:DD194)),"")</f>
        <v/>
      </c>
      <c r="F194" s="40" t="str">
        <f t="shared" si="3"/>
        <v/>
      </c>
      <c r="G194" s="31"/>
      <c r="H194" s="40"/>
      <c r="I194" s="31"/>
      <c r="J194" s="40"/>
    </row>
    <row r="195" spans="1:10" x14ac:dyDescent="0.15">
      <c r="A195" t="str">
        <f>IF('All ratios'!A190&lt;&gt;"",'All ratios'!A190,"")</f>
        <v/>
      </c>
      <c r="B195" s="40" t="str">
        <f>IF($A195&lt;&gt;"",#REF!,"")</f>
        <v/>
      </c>
      <c r="C195" s="31" t="str">
        <f>IF($A195&lt;&gt;"",AVERAGE('Raw1'!D195:DD195),"")</f>
        <v/>
      </c>
      <c r="D195" s="40" t="str">
        <f>IF($A195&lt;&gt;"",100*STDEV('Raw1'!D195:DD195)/C195,"")</f>
        <v/>
      </c>
      <c r="E195" s="40" t="str">
        <f>IF($A195&lt;&gt;"",D195/SQRT(COUNT('Raw1'!D195:DD195)),"")</f>
        <v/>
      </c>
      <c r="F195" s="40" t="str">
        <f t="shared" si="3"/>
        <v/>
      </c>
      <c r="G195" s="31"/>
      <c r="H195" s="40"/>
      <c r="I195" s="31"/>
      <c r="J195" s="40"/>
    </row>
    <row r="196" spans="1:10" x14ac:dyDescent="0.15">
      <c r="A196" t="str">
        <f>IF('All ratios'!A191&lt;&gt;"",'All ratios'!A191,"")</f>
        <v/>
      </c>
      <c r="B196" s="40" t="str">
        <f>IF($A196&lt;&gt;"",#REF!,"")</f>
        <v/>
      </c>
      <c r="C196" s="31" t="str">
        <f>IF($A196&lt;&gt;"",AVERAGE('Raw1'!D196:DD196),"")</f>
        <v/>
      </c>
      <c r="D196" s="40" t="str">
        <f>IF($A196&lt;&gt;"",100*STDEV('Raw1'!D196:DD196)/C196,"")</f>
        <v/>
      </c>
      <c r="E196" s="40" t="str">
        <f>IF($A196&lt;&gt;"",D196/SQRT(COUNT('Raw1'!D196:DD196)),"")</f>
        <v/>
      </c>
      <c r="F196" s="40" t="str">
        <f t="shared" si="3"/>
        <v/>
      </c>
      <c r="G196" s="31"/>
      <c r="H196" s="40"/>
      <c r="I196" s="31"/>
      <c r="J196" s="40"/>
    </row>
    <row r="197" spans="1:10" x14ac:dyDescent="0.15">
      <c r="A197" t="str">
        <f>IF('All ratios'!A192&lt;&gt;"",'All ratios'!A192,"")</f>
        <v/>
      </c>
      <c r="B197" s="40" t="str">
        <f>IF($A197&lt;&gt;"",#REF!,"")</f>
        <v/>
      </c>
      <c r="C197" s="31" t="str">
        <f>IF($A197&lt;&gt;"",AVERAGE('Raw1'!D197:DD197),"")</f>
        <v/>
      </c>
      <c r="D197" s="40" t="str">
        <f>IF($A197&lt;&gt;"",100*STDEV('Raw1'!D197:DD197)/C197,"")</f>
        <v/>
      </c>
      <c r="E197" s="40" t="str">
        <f>IF($A197&lt;&gt;"",D197/SQRT(COUNT('Raw1'!D197:DD197)),"")</f>
        <v/>
      </c>
      <c r="F197" s="40" t="str">
        <f t="shared" si="3"/>
        <v/>
      </c>
      <c r="G197" s="31"/>
      <c r="H197" s="40"/>
      <c r="I197" s="31"/>
      <c r="J197" s="40"/>
    </row>
    <row r="198" spans="1:10" x14ac:dyDescent="0.15">
      <c r="A198" t="str">
        <f>IF('All ratios'!A193&lt;&gt;"",'All ratios'!A193,"")</f>
        <v/>
      </c>
      <c r="B198" s="40" t="str">
        <f>IF($A198&lt;&gt;"",#REF!,"")</f>
        <v/>
      </c>
      <c r="C198" s="31" t="str">
        <f>IF($A198&lt;&gt;"",AVERAGE('Raw1'!D198:DD198),"")</f>
        <v/>
      </c>
      <c r="D198" s="40" t="str">
        <f>IF($A198&lt;&gt;"",100*STDEV('Raw1'!D198:DD198)/C198,"")</f>
        <v/>
      </c>
      <c r="E198" s="40" t="str">
        <f>IF($A198&lt;&gt;"",D198/SQRT(COUNT('Raw1'!D198:DD198)),"")</f>
        <v/>
      </c>
      <c r="F198" s="40" t="str">
        <f t="shared" si="3"/>
        <v/>
      </c>
      <c r="G198" s="31"/>
      <c r="H198" s="40"/>
      <c r="I198" s="31"/>
      <c r="J198" s="40"/>
    </row>
    <row r="199" spans="1:10" x14ac:dyDescent="0.15">
      <c r="A199" t="str">
        <f>IF('All ratios'!A194&lt;&gt;"",'All ratios'!A194,"")</f>
        <v/>
      </c>
      <c r="B199" s="40" t="str">
        <f>IF($A199&lt;&gt;"",#REF!,"")</f>
        <v/>
      </c>
      <c r="C199" s="31" t="str">
        <f>IF($A199&lt;&gt;"",AVERAGE('Raw1'!D199:DD199),"")</f>
        <v/>
      </c>
      <c r="D199" s="40" t="str">
        <f>IF($A199&lt;&gt;"",100*STDEV('Raw1'!D199:DD199)/C199,"")</f>
        <v/>
      </c>
      <c r="E199" s="40" t="str">
        <f>IF($A199&lt;&gt;"",D199/SQRT(COUNT('Raw1'!D199:DD199)),"")</f>
        <v/>
      </c>
      <c r="F199" s="40" t="str">
        <f t="shared" si="3"/>
        <v/>
      </c>
      <c r="G199" s="31"/>
      <c r="H199" s="40"/>
      <c r="I199" s="31"/>
      <c r="J199" s="40"/>
    </row>
    <row r="200" spans="1:10" x14ac:dyDescent="0.15">
      <c r="A200" t="str">
        <f>IF('All ratios'!A195&lt;&gt;"",'All ratios'!A195,"")</f>
        <v/>
      </c>
      <c r="B200" s="40" t="str">
        <f>IF($A200&lt;&gt;"",#REF!,"")</f>
        <v/>
      </c>
      <c r="C200" s="31" t="str">
        <f>IF($A200&lt;&gt;"",AVERAGE('Raw1'!D200:DD200),"")</f>
        <v/>
      </c>
      <c r="D200" s="40" t="str">
        <f>IF($A200&lt;&gt;"",100*STDEV('Raw1'!D200:DD200)/C200,"")</f>
        <v/>
      </c>
      <c r="E200" s="40" t="str">
        <f>IF($A200&lt;&gt;"",D200/SQRT(COUNT('Raw1'!D200:DD200)),"")</f>
        <v/>
      </c>
      <c r="F200" s="40" t="str">
        <f t="shared" si="3"/>
        <v/>
      </c>
      <c r="G200" s="31"/>
      <c r="H200" s="40"/>
      <c r="I200" s="31"/>
      <c r="J200" s="40"/>
    </row>
    <row r="201" spans="1:10" x14ac:dyDescent="0.15">
      <c r="A201" t="str">
        <f>IF('All ratios'!A196&lt;&gt;"",'All ratios'!A196,"")</f>
        <v/>
      </c>
      <c r="B201" s="40" t="str">
        <f>IF($A201&lt;&gt;"",#REF!,"")</f>
        <v/>
      </c>
      <c r="C201" s="31" t="str">
        <f>IF($A201&lt;&gt;"",AVERAGE('Raw1'!D201:DD201),"")</f>
        <v/>
      </c>
      <c r="D201" s="40" t="str">
        <f>IF($A201&lt;&gt;"",100*STDEV('Raw1'!D201:DD201)/C201,"")</f>
        <v/>
      </c>
      <c r="E201" s="40" t="str">
        <f>IF($A201&lt;&gt;"",D201/SQRT(COUNT('Raw1'!D201:DD201)),"")</f>
        <v/>
      </c>
      <c r="F201" s="40" t="str">
        <f t="shared" si="3"/>
        <v/>
      </c>
      <c r="G201" s="31"/>
      <c r="H201" s="40"/>
      <c r="I201" s="31"/>
      <c r="J201" s="40"/>
    </row>
    <row r="202" spans="1:10" x14ac:dyDescent="0.15">
      <c r="A202" t="str">
        <f>IF('All ratios'!A197&lt;&gt;"",'All ratios'!A197,"")</f>
        <v/>
      </c>
      <c r="B202" s="40" t="str">
        <f>IF($A202&lt;&gt;"",#REF!,"")</f>
        <v/>
      </c>
      <c r="C202" s="31" t="str">
        <f>IF($A202&lt;&gt;"",AVERAGE('Raw1'!D202:DD202),"")</f>
        <v/>
      </c>
      <c r="D202" s="40" t="str">
        <f>IF($A202&lt;&gt;"",100*STDEV('Raw1'!D202:DD202)/C202,"")</f>
        <v/>
      </c>
      <c r="E202" s="40" t="str">
        <f>IF($A202&lt;&gt;"",D202/SQRT(COUNT('Raw1'!D202:DD202)),"")</f>
        <v/>
      </c>
      <c r="F202" s="40" t="str">
        <f t="shared" si="3"/>
        <v/>
      </c>
      <c r="G202" s="31"/>
      <c r="H202" s="40"/>
      <c r="I202" s="31"/>
      <c r="J202" s="40"/>
    </row>
    <row r="203" spans="1:10" x14ac:dyDescent="0.15">
      <c r="A203" t="str">
        <f>IF('All ratios'!A198&lt;&gt;"",'All ratios'!A198,"")</f>
        <v/>
      </c>
      <c r="B203" s="40" t="str">
        <f>IF($A203&lt;&gt;"",#REF!,"")</f>
        <v/>
      </c>
      <c r="C203" s="31" t="str">
        <f>IF($A203&lt;&gt;"",AVERAGE('Raw1'!D203:DD203),"")</f>
        <v/>
      </c>
      <c r="D203" s="40" t="str">
        <f>IF($A203&lt;&gt;"",100*STDEV('Raw1'!D203:DD203)/C203,"")</f>
        <v/>
      </c>
      <c r="E203" s="40" t="str">
        <f>IF($A203&lt;&gt;"",D203/SQRT(COUNT('Raw1'!D203:DD203)),"")</f>
        <v/>
      </c>
      <c r="F203" s="40" t="str">
        <f t="shared" si="3"/>
        <v/>
      </c>
      <c r="G203" s="31"/>
      <c r="H203" s="40"/>
      <c r="I203" s="31"/>
      <c r="J203" s="40"/>
    </row>
    <row r="204" spans="1:10" x14ac:dyDescent="0.15">
      <c r="A204" t="str">
        <f>IF('All ratios'!A199&lt;&gt;"",'All ratios'!A199,"")</f>
        <v/>
      </c>
      <c r="B204" s="40" t="str">
        <f>IF($A204&lt;&gt;"",#REF!,"")</f>
        <v/>
      </c>
      <c r="C204" s="31" t="str">
        <f>IF($A204&lt;&gt;"",AVERAGE('Raw1'!D204:DD204),"")</f>
        <v/>
      </c>
      <c r="D204" s="40" t="str">
        <f>IF($A204&lt;&gt;"",100*STDEV('Raw1'!D204:DD204)/C204,"")</f>
        <v/>
      </c>
      <c r="E204" s="40" t="str">
        <f>IF($A204&lt;&gt;"",D204/SQRT(COUNT('Raw1'!D204:DD204)),"")</f>
        <v/>
      </c>
      <c r="F204" s="40" t="str">
        <f t="shared" si="3"/>
        <v/>
      </c>
      <c r="G204" s="31"/>
      <c r="H204" s="40"/>
      <c r="I204" s="31"/>
      <c r="J204" s="40"/>
    </row>
    <row r="205" spans="1:10" x14ac:dyDescent="0.15">
      <c r="A205" t="str">
        <f>IF('All ratios'!A200&lt;&gt;"",'All ratios'!A200,"")</f>
        <v/>
      </c>
      <c r="B205" s="40" t="str">
        <f>IF($A205&lt;&gt;"",#REF!,"")</f>
        <v/>
      </c>
      <c r="C205" s="31" t="str">
        <f>IF($A205&lt;&gt;"",AVERAGE('Raw1'!D205:DD205),"")</f>
        <v/>
      </c>
      <c r="D205" s="40" t="str">
        <f>IF($A205&lt;&gt;"",100*STDEV('Raw1'!D205:DD205)/C205,"")</f>
        <v/>
      </c>
      <c r="E205" s="40" t="str">
        <f>IF($A205&lt;&gt;"",D205/SQRT(COUNT('Raw1'!D205:DD205)),"")</f>
        <v/>
      </c>
      <c r="F205" s="40" t="str">
        <f t="shared" si="3"/>
        <v/>
      </c>
      <c r="G205" s="31"/>
      <c r="H205" s="40"/>
      <c r="I205" s="31"/>
      <c r="J205" s="40"/>
    </row>
    <row r="206" spans="1:10" x14ac:dyDescent="0.15">
      <c r="A206" t="str">
        <f>IF('All ratios'!A201&lt;&gt;"",'All ratios'!A201,"")</f>
        <v/>
      </c>
      <c r="B206" s="40" t="str">
        <f>IF($A206&lt;&gt;"",#REF!,"")</f>
        <v/>
      </c>
      <c r="C206" s="31" t="str">
        <f>IF($A206&lt;&gt;"",AVERAGE('Raw1'!D206:DD206),"")</f>
        <v/>
      </c>
      <c r="D206" s="40" t="str">
        <f>IF($A206&lt;&gt;"",100*STDEV('Raw1'!D206:DD206)/C206,"")</f>
        <v/>
      </c>
      <c r="E206" s="40" t="str">
        <f>IF($A206&lt;&gt;"",D206/SQRT(COUNT('Raw1'!D206:DD206)),"")</f>
        <v/>
      </c>
      <c r="F206" s="40" t="str">
        <f t="shared" si="3"/>
        <v/>
      </c>
      <c r="G206" s="31"/>
      <c r="H206" s="40"/>
      <c r="I206" s="31"/>
      <c r="J206" s="40"/>
    </row>
    <row r="207" spans="1:10" x14ac:dyDescent="0.15">
      <c r="A207" t="str">
        <f>IF('All ratios'!A202&lt;&gt;"",'All ratios'!A202,"")</f>
        <v/>
      </c>
      <c r="B207" s="40" t="str">
        <f>IF($A207&lt;&gt;"",#REF!,"")</f>
        <v/>
      </c>
      <c r="C207" s="31" t="str">
        <f>IF($A207&lt;&gt;"",AVERAGE('Raw1'!D207:DD207),"")</f>
        <v/>
      </c>
      <c r="D207" s="40" t="str">
        <f>IF($A207&lt;&gt;"",100*STDEV('Raw1'!D207:DD207)/C207,"")</f>
        <v/>
      </c>
      <c r="E207" s="40" t="str">
        <f>IF($A207&lt;&gt;"",D207/SQRT(COUNT('Raw1'!D207:DD207)),"")</f>
        <v/>
      </c>
      <c r="F207" s="40" t="str">
        <f t="shared" si="3"/>
        <v/>
      </c>
      <c r="G207" s="31"/>
      <c r="H207" s="40"/>
      <c r="I207" s="31"/>
      <c r="J207" s="40"/>
    </row>
    <row r="208" spans="1:10" x14ac:dyDescent="0.15">
      <c r="B208" s="40"/>
      <c r="C208" s="31"/>
      <c r="D208" s="40"/>
    </row>
    <row r="209" spans="2:4" x14ac:dyDescent="0.15">
      <c r="B209" s="40"/>
      <c r="C209" s="31"/>
      <c r="D209" s="40"/>
    </row>
    <row r="210" spans="2:4" x14ac:dyDescent="0.15">
      <c r="B210" s="40"/>
      <c r="C210" s="31"/>
      <c r="D210" s="40"/>
    </row>
  </sheetData>
  <phoneticPr fontId="18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 codeName="Sheet11"/>
  <dimension ref="A4:H109"/>
  <sheetViews>
    <sheetView workbookViewId="0">
      <selection activeCell="B8" sqref="B8:B14"/>
    </sheetView>
  </sheetViews>
  <sheetFormatPr baseColWidth="10" defaultColWidth="8.83203125" defaultRowHeight="13" x14ac:dyDescent="0.15"/>
  <sheetData>
    <row r="4" spans="1:8" ht="14" thickBot="1" x14ac:dyDescent="0.2"/>
    <row r="5" spans="1:8" ht="21" thickBot="1" x14ac:dyDescent="0.25">
      <c r="A5" s="2" t="s">
        <v>89</v>
      </c>
      <c r="C5" s="19"/>
      <c r="D5" s="20"/>
    </row>
    <row r="6" spans="1:8" x14ac:dyDescent="0.15">
      <c r="A6" s="3" t="s">
        <v>96</v>
      </c>
      <c r="B6" s="4"/>
      <c r="C6" s="4" t="s">
        <v>90</v>
      </c>
      <c r="D6" s="4" t="s">
        <v>91</v>
      </c>
      <c r="E6" s="4" t="s">
        <v>92</v>
      </c>
      <c r="F6" s="4" t="s">
        <v>93</v>
      </c>
      <c r="G6" s="4" t="s">
        <v>94</v>
      </c>
      <c r="H6" s="4" t="s">
        <v>95</v>
      </c>
    </row>
    <row r="7" spans="1:8" ht="14" thickBot="1" x14ac:dyDescent="0.2">
      <c r="A7" s="6"/>
      <c r="B7" s="6"/>
      <c r="C7" s="7" t="s">
        <v>137</v>
      </c>
      <c r="D7" s="6"/>
      <c r="E7" s="6"/>
      <c r="F7" s="6"/>
      <c r="G7" s="6"/>
      <c r="H7" s="6"/>
    </row>
    <row r="8" spans="1:8" x14ac:dyDescent="0.15">
      <c r="A8" t="s">
        <v>805</v>
      </c>
      <c r="B8" s="40"/>
    </row>
    <row r="9" spans="1:8" x14ac:dyDescent="0.15">
      <c r="A9" t="s">
        <v>816</v>
      </c>
      <c r="B9" s="40"/>
    </row>
    <row r="10" spans="1:8" x14ac:dyDescent="0.15">
      <c r="A10" t="s">
        <v>817</v>
      </c>
      <c r="B10" s="40"/>
    </row>
    <row r="11" spans="1:8" x14ac:dyDescent="0.15">
      <c r="A11" t="s">
        <v>820</v>
      </c>
      <c r="B11" s="40"/>
    </row>
    <row r="12" spans="1:8" x14ac:dyDescent="0.15">
      <c r="A12" t="s">
        <v>821</v>
      </c>
      <c r="B12" s="40"/>
    </row>
    <row r="13" spans="1:8" x14ac:dyDescent="0.15">
      <c r="A13" t="s">
        <v>823</v>
      </c>
      <c r="B13" s="40"/>
    </row>
    <row r="14" spans="1:8" x14ac:dyDescent="0.15">
      <c r="A14" t="s">
        <v>824</v>
      </c>
      <c r="B14" s="40"/>
    </row>
    <row r="15" spans="1:8" x14ac:dyDescent="0.15">
      <c r="A15" t="s">
        <v>825</v>
      </c>
    </row>
    <row r="16" spans="1:8" x14ac:dyDescent="0.15">
      <c r="A16" t="s">
        <v>826</v>
      </c>
    </row>
    <row r="17" spans="1:1" x14ac:dyDescent="0.15">
      <c r="A17" t="s">
        <v>827</v>
      </c>
    </row>
    <row r="18" spans="1:1" x14ac:dyDescent="0.15">
      <c r="A18" t="s">
        <v>828</v>
      </c>
    </row>
    <row r="19" spans="1:1" x14ac:dyDescent="0.15">
      <c r="A19" t="s">
        <v>829</v>
      </c>
    </row>
    <row r="20" spans="1:1" x14ac:dyDescent="0.15">
      <c r="A20" t="s">
        <v>830</v>
      </c>
    </row>
    <row r="21" spans="1:1" x14ac:dyDescent="0.15">
      <c r="A21" t="s">
        <v>831</v>
      </c>
    </row>
    <row r="22" spans="1:1" x14ac:dyDescent="0.15">
      <c r="A22" t="s">
        <v>832</v>
      </c>
    </row>
    <row r="23" spans="1:1" x14ac:dyDescent="0.15">
      <c r="A23" t="s">
        <v>833</v>
      </c>
    </row>
    <row r="24" spans="1:1" x14ac:dyDescent="0.15">
      <c r="A24" t="s">
        <v>834</v>
      </c>
    </row>
    <row r="25" spans="1:1" x14ac:dyDescent="0.15">
      <c r="A25" t="s">
        <v>835</v>
      </c>
    </row>
    <row r="26" spans="1:1" x14ac:dyDescent="0.15">
      <c r="A26" t="s">
        <v>836</v>
      </c>
    </row>
    <row r="27" spans="1:1" x14ac:dyDescent="0.15">
      <c r="A27" t="s">
        <v>837</v>
      </c>
    </row>
    <row r="28" spans="1:1" x14ac:dyDescent="0.15">
      <c r="A28" t="s">
        <v>838</v>
      </c>
    </row>
    <row r="29" spans="1:1" x14ac:dyDescent="0.15">
      <c r="A29" t="s">
        <v>839</v>
      </c>
    </row>
    <row r="30" spans="1:1" x14ac:dyDescent="0.15">
      <c r="A30" t="s">
        <v>840</v>
      </c>
    </row>
    <row r="31" spans="1:1" x14ac:dyDescent="0.15">
      <c r="A31" t="s">
        <v>841</v>
      </c>
    </row>
    <row r="32" spans="1:1" x14ac:dyDescent="0.15">
      <c r="A32" t="s">
        <v>842</v>
      </c>
    </row>
    <row r="33" spans="1:1" x14ac:dyDescent="0.15">
      <c r="A33" t="s">
        <v>843</v>
      </c>
    </row>
    <row r="34" spans="1:1" x14ac:dyDescent="0.15">
      <c r="A34" t="s">
        <v>844</v>
      </c>
    </row>
    <row r="35" spans="1:1" x14ac:dyDescent="0.15">
      <c r="A35" t="s">
        <v>845</v>
      </c>
    </row>
    <row r="36" spans="1:1" x14ac:dyDescent="0.15">
      <c r="A36" t="s">
        <v>846</v>
      </c>
    </row>
    <row r="37" spans="1:1" x14ac:dyDescent="0.15">
      <c r="A37" t="s">
        <v>847</v>
      </c>
    </row>
    <row r="38" spans="1:1" x14ac:dyDescent="0.15">
      <c r="A38" t="s">
        <v>848</v>
      </c>
    </row>
    <row r="39" spans="1:1" x14ac:dyDescent="0.15">
      <c r="A39" t="s">
        <v>849</v>
      </c>
    </row>
    <row r="40" spans="1:1" x14ac:dyDescent="0.15">
      <c r="A40" t="s">
        <v>850</v>
      </c>
    </row>
    <row r="41" spans="1:1" x14ac:dyDescent="0.15">
      <c r="A41" t="s">
        <v>851</v>
      </c>
    </row>
    <row r="42" spans="1:1" x14ac:dyDescent="0.15">
      <c r="A42" t="s">
        <v>852</v>
      </c>
    </row>
    <row r="43" spans="1:1" x14ac:dyDescent="0.15">
      <c r="A43" t="s">
        <v>853</v>
      </c>
    </row>
    <row r="44" spans="1:1" x14ac:dyDescent="0.15">
      <c r="A44" t="s">
        <v>854</v>
      </c>
    </row>
    <row r="45" spans="1:1" x14ac:dyDescent="0.15">
      <c r="A45" t="s">
        <v>855</v>
      </c>
    </row>
    <row r="46" spans="1:1" x14ac:dyDescent="0.15">
      <c r="A46" t="s">
        <v>856</v>
      </c>
    </row>
    <row r="47" spans="1:1" x14ac:dyDescent="0.15">
      <c r="A47" t="s">
        <v>857</v>
      </c>
    </row>
    <row r="48" spans="1:1" x14ac:dyDescent="0.15">
      <c r="A48" t="s">
        <v>858</v>
      </c>
    </row>
    <row r="49" spans="1:1" x14ac:dyDescent="0.15">
      <c r="A49" t="s">
        <v>859</v>
      </c>
    </row>
    <row r="50" spans="1:1" x14ac:dyDescent="0.15">
      <c r="A50" t="s">
        <v>860</v>
      </c>
    </row>
    <row r="51" spans="1:1" x14ac:dyDescent="0.15">
      <c r="A51" t="s">
        <v>861</v>
      </c>
    </row>
    <row r="52" spans="1:1" x14ac:dyDescent="0.15">
      <c r="A52" t="s">
        <v>862</v>
      </c>
    </row>
    <row r="53" spans="1:1" x14ac:dyDescent="0.15">
      <c r="A53" t="s">
        <v>863</v>
      </c>
    </row>
    <row r="54" spans="1:1" x14ac:dyDescent="0.15">
      <c r="A54" t="s">
        <v>864</v>
      </c>
    </row>
    <row r="55" spans="1:1" x14ac:dyDescent="0.15">
      <c r="A55" t="s">
        <v>865</v>
      </c>
    </row>
    <row r="56" spans="1:1" x14ac:dyDescent="0.15">
      <c r="A56" t="s">
        <v>866</v>
      </c>
    </row>
    <row r="57" spans="1:1" x14ac:dyDescent="0.15">
      <c r="A57" t="s">
        <v>867</v>
      </c>
    </row>
    <row r="58" spans="1:1" x14ac:dyDescent="0.15">
      <c r="A58" t="s">
        <v>868</v>
      </c>
    </row>
    <row r="59" spans="1:1" x14ac:dyDescent="0.15">
      <c r="A59" t="s">
        <v>869</v>
      </c>
    </row>
    <row r="60" spans="1:1" x14ac:dyDescent="0.15">
      <c r="A60" t="s">
        <v>870</v>
      </c>
    </row>
    <row r="61" spans="1:1" x14ac:dyDescent="0.15">
      <c r="A61" t="s">
        <v>871</v>
      </c>
    </row>
    <row r="62" spans="1:1" x14ac:dyDescent="0.15">
      <c r="A62" t="s">
        <v>872</v>
      </c>
    </row>
    <row r="63" spans="1:1" x14ac:dyDescent="0.15">
      <c r="A63" t="s">
        <v>873</v>
      </c>
    </row>
    <row r="64" spans="1:1" x14ac:dyDescent="0.15">
      <c r="A64" t="s">
        <v>874</v>
      </c>
    </row>
    <row r="65" spans="1:1" x14ac:dyDescent="0.15">
      <c r="A65" t="s">
        <v>875</v>
      </c>
    </row>
    <row r="66" spans="1:1" x14ac:dyDescent="0.15">
      <c r="A66" t="s">
        <v>876</v>
      </c>
    </row>
    <row r="67" spans="1:1" x14ac:dyDescent="0.15">
      <c r="A67" t="s">
        <v>877</v>
      </c>
    </row>
    <row r="68" spans="1:1" x14ac:dyDescent="0.15">
      <c r="A68" t="s">
        <v>878</v>
      </c>
    </row>
    <row r="69" spans="1:1" x14ac:dyDescent="0.15">
      <c r="A69" t="s">
        <v>879</v>
      </c>
    </row>
    <row r="70" spans="1:1" x14ac:dyDescent="0.15">
      <c r="A70" t="s">
        <v>880</v>
      </c>
    </row>
    <row r="71" spans="1:1" x14ac:dyDescent="0.15">
      <c r="A71" t="s">
        <v>881</v>
      </c>
    </row>
    <row r="72" spans="1:1" x14ac:dyDescent="0.15">
      <c r="A72" t="s">
        <v>882</v>
      </c>
    </row>
    <row r="73" spans="1:1" x14ac:dyDescent="0.15">
      <c r="A73" t="s">
        <v>883</v>
      </c>
    </row>
    <row r="74" spans="1:1" x14ac:dyDescent="0.15">
      <c r="A74" t="s">
        <v>884</v>
      </c>
    </row>
    <row r="75" spans="1:1" x14ac:dyDescent="0.15">
      <c r="A75" t="s">
        <v>885</v>
      </c>
    </row>
    <row r="76" spans="1:1" x14ac:dyDescent="0.15">
      <c r="A76" t="s">
        <v>886</v>
      </c>
    </row>
    <row r="77" spans="1:1" x14ac:dyDescent="0.15">
      <c r="A77" t="s">
        <v>887</v>
      </c>
    </row>
    <row r="78" spans="1:1" x14ac:dyDescent="0.15">
      <c r="A78" t="s">
        <v>888</v>
      </c>
    </row>
    <row r="79" spans="1:1" x14ac:dyDescent="0.15">
      <c r="A79" t="s">
        <v>889</v>
      </c>
    </row>
    <row r="80" spans="1:1" x14ac:dyDescent="0.15">
      <c r="A80" t="s">
        <v>890</v>
      </c>
    </row>
    <row r="81" spans="1:1" x14ac:dyDescent="0.15">
      <c r="A81" t="s">
        <v>892</v>
      </c>
    </row>
    <row r="82" spans="1:1" x14ac:dyDescent="0.15">
      <c r="A82" t="s">
        <v>893</v>
      </c>
    </row>
    <row r="83" spans="1:1" x14ac:dyDescent="0.15">
      <c r="A83" t="s">
        <v>894</v>
      </c>
    </row>
    <row r="84" spans="1:1" x14ac:dyDescent="0.15">
      <c r="A84" t="s">
        <v>895</v>
      </c>
    </row>
    <row r="85" spans="1:1" x14ac:dyDescent="0.15">
      <c r="A85" t="s">
        <v>896</v>
      </c>
    </row>
    <row r="86" spans="1:1" x14ac:dyDescent="0.15">
      <c r="A86" t="s">
        <v>898</v>
      </c>
    </row>
    <row r="87" spans="1:1" x14ac:dyDescent="0.15">
      <c r="A87" t="s">
        <v>900</v>
      </c>
    </row>
    <row r="88" spans="1:1" x14ac:dyDescent="0.15">
      <c r="A88" t="s">
        <v>901</v>
      </c>
    </row>
    <row r="89" spans="1:1" x14ac:dyDescent="0.15">
      <c r="A89" t="s">
        <v>903</v>
      </c>
    </row>
    <row r="90" spans="1:1" x14ac:dyDescent="0.15">
      <c r="A90" t="s">
        <v>906</v>
      </c>
    </row>
    <row r="91" spans="1:1" x14ac:dyDescent="0.15">
      <c r="A91" t="s">
        <v>907</v>
      </c>
    </row>
    <row r="92" spans="1:1" x14ac:dyDescent="0.15">
      <c r="A92" t="s">
        <v>908</v>
      </c>
    </row>
    <row r="93" spans="1:1" x14ac:dyDescent="0.15">
      <c r="A93" t="s">
        <v>910</v>
      </c>
    </row>
    <row r="94" spans="1:1" x14ac:dyDescent="0.15">
      <c r="A94" t="s">
        <v>911</v>
      </c>
    </row>
    <row r="95" spans="1:1" x14ac:dyDescent="0.15">
      <c r="A95" t="s">
        <v>912</v>
      </c>
    </row>
    <row r="96" spans="1:1" x14ac:dyDescent="0.15">
      <c r="A96" t="s">
        <v>913</v>
      </c>
    </row>
    <row r="97" spans="1:1" x14ac:dyDescent="0.15">
      <c r="A97" t="s">
        <v>914</v>
      </c>
    </row>
    <row r="98" spans="1:1" x14ac:dyDescent="0.15">
      <c r="A98" t="s">
        <v>915</v>
      </c>
    </row>
    <row r="99" spans="1:1" x14ac:dyDescent="0.15">
      <c r="A99" t="s">
        <v>917</v>
      </c>
    </row>
    <row r="100" spans="1:1" x14ac:dyDescent="0.15">
      <c r="A100" t="s">
        <v>918</v>
      </c>
    </row>
    <row r="101" spans="1:1" x14ac:dyDescent="0.15">
      <c r="A101" t="s">
        <v>919</v>
      </c>
    </row>
    <row r="102" spans="1:1" x14ac:dyDescent="0.15">
      <c r="A102" t="s">
        <v>920</v>
      </c>
    </row>
    <row r="103" spans="1:1" x14ac:dyDescent="0.15">
      <c r="A103" t="s">
        <v>921</v>
      </c>
    </row>
    <row r="104" spans="1:1" x14ac:dyDescent="0.15">
      <c r="A104" t="s">
        <v>923</v>
      </c>
    </row>
    <row r="105" spans="1:1" x14ac:dyDescent="0.15">
      <c r="A105" t="s">
        <v>925</v>
      </c>
    </row>
    <row r="106" spans="1:1" x14ac:dyDescent="0.15">
      <c r="A106" t="s">
        <v>926</v>
      </c>
    </row>
    <row r="107" spans="1:1" x14ac:dyDescent="0.15">
      <c r="A107" t="s">
        <v>927</v>
      </c>
    </row>
    <row r="108" spans="1:1" x14ac:dyDescent="0.15">
      <c r="A108" t="s">
        <v>928</v>
      </c>
    </row>
    <row r="109" spans="1:1" x14ac:dyDescent="0.15">
      <c r="A109" t="s">
        <v>1021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 codeName="Sheet81"/>
  <dimension ref="A5:N7"/>
  <sheetViews>
    <sheetView topLeftCell="A4" workbookViewId="0">
      <selection activeCell="E12" sqref="E12"/>
    </sheetView>
  </sheetViews>
  <sheetFormatPr baseColWidth="10" defaultColWidth="8.83203125" defaultRowHeight="13" x14ac:dyDescent="0.15"/>
  <sheetData>
    <row r="5" spans="1:14" ht="14" thickBot="1" x14ac:dyDescent="0.2"/>
    <row r="6" spans="1:14" x14ac:dyDescent="0.15">
      <c r="A6" s="3" t="s">
        <v>96</v>
      </c>
      <c r="B6" s="4"/>
      <c r="C6" s="5"/>
      <c r="D6" s="4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ht="14" thickBot="1" x14ac:dyDescent="0.2">
      <c r="A7" s="6"/>
      <c r="B7" s="6"/>
      <c r="C7" s="7"/>
      <c r="D7" s="6"/>
      <c r="E7" s="18" t="s">
        <v>121</v>
      </c>
      <c r="F7" s="18" t="s">
        <v>122</v>
      </c>
      <c r="G7" s="18" t="s">
        <v>123</v>
      </c>
      <c r="H7" s="18" t="s">
        <v>124</v>
      </c>
      <c r="I7" s="18" t="s">
        <v>125</v>
      </c>
      <c r="J7" s="18" t="s">
        <v>126</v>
      </c>
      <c r="K7" s="18" t="s">
        <v>127</v>
      </c>
      <c r="L7" s="18" t="s">
        <v>128</v>
      </c>
      <c r="M7" s="18" t="s">
        <v>129</v>
      </c>
      <c r="N7" s="18" t="s">
        <v>130</v>
      </c>
    </row>
  </sheetData>
  <phoneticPr fontId="18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5"/>
  <dimension ref="A1:AD7"/>
  <sheetViews>
    <sheetView topLeftCell="N1" workbookViewId="0">
      <selection activeCell="O10" sqref="O10"/>
    </sheetView>
  </sheetViews>
  <sheetFormatPr baseColWidth="10" defaultColWidth="8.83203125" defaultRowHeight="13" x14ac:dyDescent="0.15"/>
  <cols>
    <col min="1" max="1" width="14.5" bestFit="1" customWidth="1"/>
    <col min="2" max="3" width="24.83203125" bestFit="1" customWidth="1"/>
    <col min="4" max="4" width="12.5" bestFit="1" customWidth="1"/>
    <col min="5" max="5" width="24.83203125" bestFit="1" customWidth="1"/>
    <col min="6" max="6" width="12" bestFit="1" customWidth="1"/>
    <col min="7" max="7" width="12.5" bestFit="1" customWidth="1"/>
    <col min="8" max="8" width="12" bestFit="1" customWidth="1"/>
    <col min="9" max="9" width="12.5" bestFit="1" customWidth="1"/>
    <col min="10" max="10" width="12" bestFit="1" customWidth="1"/>
    <col min="11" max="11" width="12.5" bestFit="1" customWidth="1"/>
    <col min="12" max="12" width="12" bestFit="1" customWidth="1"/>
    <col min="13" max="13" width="24.83203125" bestFit="1" customWidth="1"/>
    <col min="14" max="14" width="20.5" bestFit="1" customWidth="1"/>
    <col min="15" max="15" width="12.5" bestFit="1" customWidth="1"/>
    <col min="17" max="17" width="12.5" bestFit="1" customWidth="1"/>
    <col min="19" max="19" width="12.5" bestFit="1" customWidth="1"/>
  </cols>
  <sheetData>
    <row r="1" spans="1:30" ht="15" x14ac:dyDescent="0.2">
      <c r="A1" t="s">
        <v>318</v>
      </c>
      <c r="D1" s="75" t="s">
        <v>319</v>
      </c>
      <c r="E1" s="76">
        <v>1.96</v>
      </c>
    </row>
    <row r="2" spans="1:30" ht="15" x14ac:dyDescent="0.2">
      <c r="A2" t="s">
        <v>320</v>
      </c>
      <c r="D2" s="75" t="s">
        <v>321</v>
      </c>
      <c r="E2" s="76">
        <v>0.47229022924549302</v>
      </c>
    </row>
    <row r="3" spans="1:30" ht="15" x14ac:dyDescent="0.2">
      <c r="D3" s="75" t="s">
        <v>322</v>
      </c>
      <c r="E3" s="76">
        <v>0.4602715334965502</v>
      </c>
    </row>
    <row r="4" spans="1:30" ht="15" x14ac:dyDescent="0.2">
      <c r="D4" s="75" t="s">
        <v>323</v>
      </c>
      <c r="E4" s="76">
        <v>1.7805475183618963E-3</v>
      </c>
    </row>
    <row r="5" spans="1:30" ht="14" thickBot="1" x14ac:dyDescent="0.2">
      <c r="D5" t="s">
        <v>324</v>
      </c>
    </row>
    <row r="6" spans="1:30" x14ac:dyDescent="0.15">
      <c r="A6" s="3" t="s">
        <v>96</v>
      </c>
      <c r="B6" s="3" t="s">
        <v>190</v>
      </c>
      <c r="C6" s="3" t="s">
        <v>190</v>
      </c>
      <c r="D6" s="3" t="s">
        <v>325</v>
      </c>
      <c r="E6" s="3" t="s">
        <v>314</v>
      </c>
      <c r="F6" s="3"/>
      <c r="G6" s="3" t="s">
        <v>315</v>
      </c>
      <c r="H6" s="3"/>
      <c r="I6" s="3" t="s">
        <v>316</v>
      </c>
      <c r="J6" s="3"/>
      <c r="K6" s="3" t="s">
        <v>317</v>
      </c>
      <c r="L6" s="3"/>
      <c r="M6" s="3" t="s">
        <v>314</v>
      </c>
      <c r="N6" s="3" t="s">
        <v>315</v>
      </c>
      <c r="O6" s="3" t="s">
        <v>315</v>
      </c>
      <c r="P6" s="3"/>
      <c r="Q6" s="3" t="s">
        <v>316</v>
      </c>
      <c r="R6" s="3"/>
      <c r="S6" s="3" t="s">
        <v>317</v>
      </c>
      <c r="T6" s="3"/>
      <c r="U6" s="3" t="s">
        <v>329</v>
      </c>
      <c r="V6" s="3"/>
      <c r="W6" s="3" t="s">
        <v>328</v>
      </c>
      <c r="X6" s="3"/>
      <c r="Y6" s="3" t="s">
        <v>335</v>
      </c>
      <c r="Z6" s="3"/>
      <c r="AA6" s="3" t="s">
        <v>333</v>
      </c>
      <c r="AB6" s="3"/>
      <c r="AC6" s="3" t="s">
        <v>333</v>
      </c>
      <c r="AD6" s="3"/>
    </row>
    <row r="7" spans="1:30" ht="14" thickBot="1" x14ac:dyDescent="0.2">
      <c r="A7" s="68"/>
      <c r="B7" s="25" t="s">
        <v>84</v>
      </c>
      <c r="C7" s="24" t="s">
        <v>81</v>
      </c>
      <c r="D7" s="77" t="s">
        <v>331</v>
      </c>
      <c r="E7" s="25" t="s">
        <v>84</v>
      </c>
      <c r="F7" s="8"/>
      <c r="G7" s="8"/>
      <c r="H7" s="8"/>
      <c r="I7" s="8"/>
      <c r="J7" s="8"/>
      <c r="K7" s="8"/>
      <c r="L7" s="8"/>
      <c r="M7" s="24" t="s">
        <v>327</v>
      </c>
      <c r="N7" s="24" t="s">
        <v>327</v>
      </c>
      <c r="O7" s="78" t="s">
        <v>330</v>
      </c>
      <c r="P7" s="78"/>
      <c r="Q7" s="78" t="s">
        <v>330</v>
      </c>
      <c r="R7" s="78"/>
      <c r="S7" s="78" t="s">
        <v>330</v>
      </c>
      <c r="T7" s="78"/>
      <c r="U7" s="78" t="s">
        <v>330</v>
      </c>
      <c r="V7" s="78"/>
      <c r="W7" s="78" t="s">
        <v>330</v>
      </c>
      <c r="X7" s="78"/>
      <c r="Y7" s="78" t="s">
        <v>332</v>
      </c>
      <c r="Z7" s="78"/>
      <c r="AA7" s="25" t="s">
        <v>84</v>
      </c>
      <c r="AB7" s="78"/>
      <c r="AC7" s="78" t="s">
        <v>330</v>
      </c>
      <c r="AD7" s="78"/>
    </row>
  </sheetData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06945" r:id="rId4" name="Button 1">
              <controlPr defaultSize="0" print="0" autoFill="0" autoPict="0" macro="[0]!Process_bgd">
                <anchor moveWithCells="1" sizeWithCells="1">
                  <from>
                    <xdr:col>8</xdr:col>
                    <xdr:colOff>228600</xdr:colOff>
                    <xdr:row>1</xdr:row>
                    <xdr:rowOff>101600</xdr:rowOff>
                  </from>
                  <to>
                    <xdr:col>9</xdr:col>
                    <xdr:colOff>558800</xdr:colOff>
                    <xdr:row>3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6946" r:id="rId5" name="Button 2">
              <controlPr defaultSize="0" print="0" autoFill="0" autoPict="0" macro="[0]!Process_bgd">
                <anchor moveWithCells="1" sizeWithCells="1">
                  <from>
                    <xdr:col>27</xdr:col>
                    <xdr:colOff>228600</xdr:colOff>
                    <xdr:row>2</xdr:row>
                    <xdr:rowOff>101600</xdr:rowOff>
                  </from>
                  <to>
                    <xdr:col>29</xdr:col>
                    <xdr:colOff>177800</xdr:colOff>
                    <xdr:row>4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 codeName="Sheet75"/>
  <dimension ref="A1:Z408"/>
  <sheetViews>
    <sheetView workbookViewId="0">
      <selection activeCell="A408" sqref="A408:IV408"/>
    </sheetView>
  </sheetViews>
  <sheetFormatPr baseColWidth="10" defaultColWidth="8.83203125" defaultRowHeight="13" x14ac:dyDescent="0.15"/>
  <cols>
    <col min="5" max="5" width="11.1640625" bestFit="1" customWidth="1"/>
    <col min="13" max="13" width="10.83203125" bestFit="1" customWidth="1"/>
  </cols>
  <sheetData>
    <row r="1" spans="1:26" x14ac:dyDescent="0.15">
      <c r="M1" s="32"/>
    </row>
    <row r="2" spans="1:26" x14ac:dyDescent="0.15">
      <c r="M2" s="32"/>
    </row>
    <row r="3" spans="1:26" x14ac:dyDescent="0.15">
      <c r="D3" t="s">
        <v>194</v>
      </c>
      <c r="M3" s="32"/>
    </row>
    <row r="4" spans="1:26" x14ac:dyDescent="0.15">
      <c r="D4" t="s">
        <v>197</v>
      </c>
      <c r="M4" s="32"/>
    </row>
    <row r="5" spans="1:26" ht="14" thickBot="1" x14ac:dyDescent="0.2">
      <c r="F5">
        <v>1</v>
      </c>
      <c r="M5" s="30" t="e">
        <f>IF(#REF!&lt;&gt;"",#REF!,"")</f>
        <v>#REF!</v>
      </c>
      <c r="P5" s="30" t="e">
        <f>IF(#REF!&lt;&gt;"",#REF!,"")</f>
        <v>#REF!</v>
      </c>
      <c r="S5" s="30" t="e">
        <f>IF(#REF!&lt;&gt;"",#REF!,"")</f>
        <v>#REF!</v>
      </c>
      <c r="V5" s="30" t="e">
        <f>IF(#REF!&lt;&gt;"",#REF!,"")</f>
        <v>#REF!</v>
      </c>
      <c r="Y5" s="30" t="e">
        <f>IF(#REF!&lt;&gt;"",#REF!,"")</f>
        <v>#REF!</v>
      </c>
    </row>
    <row r="6" spans="1:26" x14ac:dyDescent="0.15">
      <c r="A6" s="4"/>
      <c r="B6" s="4" t="s">
        <v>50</v>
      </c>
      <c r="C6" s="4" t="s">
        <v>134</v>
      </c>
      <c r="D6" s="3" t="s">
        <v>194</v>
      </c>
      <c r="E6" s="4" t="s">
        <v>195</v>
      </c>
      <c r="F6" s="4" t="s">
        <v>196</v>
      </c>
      <c r="G6" s="55"/>
      <c r="I6" s="3"/>
      <c r="J6" s="3"/>
      <c r="K6" s="3"/>
      <c r="M6" s="135" t="s">
        <v>72</v>
      </c>
      <c r="N6" s="135"/>
      <c r="P6" s="135" t="s">
        <v>73</v>
      </c>
      <c r="Q6" s="135"/>
      <c r="S6" s="135" t="s">
        <v>74</v>
      </c>
      <c r="T6" s="135"/>
      <c r="V6" s="135" t="s">
        <v>75</v>
      </c>
      <c r="W6" s="135"/>
      <c r="Y6" s="135" t="s">
        <v>76</v>
      </c>
      <c r="Z6" s="135"/>
    </row>
    <row r="7" spans="1:26" ht="14" thickBot="1" x14ac:dyDescent="0.2">
      <c r="A7" s="6"/>
      <c r="B7" s="18" t="s">
        <v>51</v>
      </c>
      <c r="C7" s="18" t="s">
        <v>49</v>
      </c>
      <c r="D7" s="7"/>
      <c r="E7" s="7"/>
      <c r="F7" s="6"/>
      <c r="G7" s="56"/>
      <c r="I7" s="7"/>
      <c r="J7" s="7"/>
      <c r="K7" s="7"/>
      <c r="M7" s="7"/>
      <c r="N7" s="7" t="s">
        <v>194</v>
      </c>
      <c r="P7" s="7"/>
      <c r="Q7" s="7" t="s">
        <v>194</v>
      </c>
      <c r="S7" s="7"/>
      <c r="T7" s="7" t="s">
        <v>194</v>
      </c>
      <c r="V7" s="7"/>
      <c r="W7" s="7" t="s">
        <v>194</v>
      </c>
      <c r="Y7" s="7"/>
      <c r="Z7" s="7" t="s">
        <v>194</v>
      </c>
    </row>
    <row r="8" spans="1:26" x14ac:dyDescent="0.15">
      <c r="A8" t="e">
        <f>IF(#REF!&lt;&gt;"",#REF!,"")</f>
        <v>#REF!</v>
      </c>
      <c r="B8" s="40" t="e">
        <f>IF(#REF!&lt;&gt;"",#REF!,"")</f>
        <v>#REF!</v>
      </c>
      <c r="C8" s="40" t="e">
        <f>IF(#REF!&lt;&gt;"",#REF!,"")</f>
        <v>#REF!</v>
      </c>
      <c r="D8" t="e">
        <f>IF(A8&lt;&gt;"",#REF!,-20000)</f>
        <v>#REF!</v>
      </c>
      <c r="E8" t="e">
        <f t="shared" ref="E8:E40" si="0">IF(A8&lt;&gt;"",D8/C8,-20000)</f>
        <v>#REF!</v>
      </c>
      <c r="F8" t="e">
        <f t="shared" ref="F8:F40" si="1">IF($F$5=1,D8,E8)</f>
        <v>#REF!</v>
      </c>
      <c r="J8" s="31"/>
      <c r="K8" s="31"/>
      <c r="N8" t="e">
        <f t="shared" ref="N8:N39" si="2">IF(M$5="",-20000,IF(LEFT($A8,LEN(M$5))=M$5,$F8,-1000))</f>
        <v>#REF!</v>
      </c>
      <c r="Q8" t="e">
        <f t="shared" ref="Q8:Q39" si="3">IF(P$5="",-20000,IF(LEFT($A8,LEN(P$5))=P$5,$F8,-1000))</f>
        <v>#REF!</v>
      </c>
      <c r="T8" t="e">
        <f t="shared" ref="T8:T39" si="4">IF(S$5="",-20000,IF(LEFT($A8,LEN(S$5))=S$5,$F8,-1000))</f>
        <v>#REF!</v>
      </c>
      <c r="W8" t="e">
        <f t="shared" ref="W8:W39" si="5">IF(V$5="",-20000,IF(LEFT($A8,LEN(V$5))=V$5,$F8,-1000))</f>
        <v>#REF!</v>
      </c>
      <c r="Z8" t="e">
        <f t="shared" ref="Z8:Z39" si="6">IF(Y$5="",-20000,IF(LEFT($A8,LEN(Y$5))=Y$5,$F8,-1000))</f>
        <v>#REF!</v>
      </c>
    </row>
    <row r="9" spans="1:26" x14ac:dyDescent="0.15">
      <c r="A9" t="e">
        <f>IF(#REF!&lt;&gt;"",#REF!,"")</f>
        <v>#REF!</v>
      </c>
      <c r="B9" s="40" t="e">
        <f>IF(#REF!&lt;&gt;"",#REF!,"")</f>
        <v>#REF!</v>
      </c>
      <c r="C9" s="40" t="e">
        <f>IF(#REF!&lt;&gt;"",#REF!,"")</f>
        <v>#REF!</v>
      </c>
      <c r="D9" t="e">
        <f>IF(A9&lt;&gt;"",#REF!,-20000)</f>
        <v>#REF!</v>
      </c>
      <c r="E9" t="e">
        <f t="shared" si="0"/>
        <v>#REF!</v>
      </c>
      <c r="F9" t="e">
        <f t="shared" si="1"/>
        <v>#REF!</v>
      </c>
      <c r="J9" s="31"/>
      <c r="K9" s="31"/>
      <c r="N9" t="e">
        <f t="shared" si="2"/>
        <v>#REF!</v>
      </c>
      <c r="Q9" t="e">
        <f t="shared" si="3"/>
        <v>#REF!</v>
      </c>
      <c r="T9" t="e">
        <f t="shared" si="4"/>
        <v>#REF!</v>
      </c>
      <c r="W9" t="e">
        <f t="shared" si="5"/>
        <v>#REF!</v>
      </c>
      <c r="Z9" t="e">
        <f t="shared" si="6"/>
        <v>#REF!</v>
      </c>
    </row>
    <row r="10" spans="1:26" x14ac:dyDescent="0.15">
      <c r="A10" t="e">
        <f>IF(#REF!&lt;&gt;"",#REF!,"")</f>
        <v>#REF!</v>
      </c>
      <c r="B10" s="40" t="e">
        <f>IF(#REF!&lt;&gt;"",#REF!,"")</f>
        <v>#REF!</v>
      </c>
      <c r="C10" s="40" t="e">
        <f>IF(#REF!&lt;&gt;"",#REF!,"")</f>
        <v>#REF!</v>
      </c>
      <c r="D10" t="e">
        <f>IF(A10&lt;&gt;"",#REF!,-20000)</f>
        <v>#REF!</v>
      </c>
      <c r="E10" t="e">
        <f t="shared" si="0"/>
        <v>#REF!</v>
      </c>
      <c r="F10" t="e">
        <f t="shared" si="1"/>
        <v>#REF!</v>
      </c>
      <c r="J10" s="31"/>
      <c r="K10" s="31"/>
      <c r="N10" t="e">
        <f t="shared" si="2"/>
        <v>#REF!</v>
      </c>
      <c r="Q10" t="e">
        <f t="shared" si="3"/>
        <v>#REF!</v>
      </c>
      <c r="T10" t="e">
        <f t="shared" si="4"/>
        <v>#REF!</v>
      </c>
      <c r="W10" t="e">
        <f t="shared" si="5"/>
        <v>#REF!</v>
      </c>
      <c r="Z10" t="e">
        <f t="shared" si="6"/>
        <v>#REF!</v>
      </c>
    </row>
    <row r="11" spans="1:26" x14ac:dyDescent="0.15">
      <c r="A11" t="e">
        <f>IF(#REF!&lt;&gt;"",#REF!,"")</f>
        <v>#REF!</v>
      </c>
      <c r="B11" s="40" t="e">
        <f>IF(#REF!&lt;&gt;"",#REF!,"")</f>
        <v>#REF!</v>
      </c>
      <c r="C11" s="40" t="e">
        <f>IF(#REF!&lt;&gt;"",#REF!,"")</f>
        <v>#REF!</v>
      </c>
      <c r="D11" t="e">
        <f>IF(A11&lt;&gt;"",#REF!,-20000)</f>
        <v>#REF!</v>
      </c>
      <c r="E11" t="e">
        <f t="shared" si="0"/>
        <v>#REF!</v>
      </c>
      <c r="F11" t="e">
        <f t="shared" si="1"/>
        <v>#REF!</v>
      </c>
      <c r="J11" s="31"/>
      <c r="K11" s="31"/>
      <c r="N11" t="e">
        <f t="shared" si="2"/>
        <v>#REF!</v>
      </c>
      <c r="Q11" t="e">
        <f t="shared" si="3"/>
        <v>#REF!</v>
      </c>
      <c r="T11" t="e">
        <f t="shared" si="4"/>
        <v>#REF!</v>
      </c>
      <c r="W11" t="e">
        <f t="shared" si="5"/>
        <v>#REF!</v>
      </c>
      <c r="Z11" t="e">
        <f t="shared" si="6"/>
        <v>#REF!</v>
      </c>
    </row>
    <row r="12" spans="1:26" x14ac:dyDescent="0.15">
      <c r="A12" t="e">
        <f>IF(#REF!&lt;&gt;"",#REF!,"")</f>
        <v>#REF!</v>
      </c>
      <c r="B12" s="40" t="e">
        <f>IF(#REF!&lt;&gt;"",#REF!,"")</f>
        <v>#REF!</v>
      </c>
      <c r="C12" s="40" t="e">
        <f>IF(#REF!&lt;&gt;"",#REF!,"")</f>
        <v>#REF!</v>
      </c>
      <c r="D12" t="e">
        <f>IF(A12&lt;&gt;"",#REF!,-20000)</f>
        <v>#REF!</v>
      </c>
      <c r="E12" t="e">
        <f t="shared" si="0"/>
        <v>#REF!</v>
      </c>
      <c r="F12" t="e">
        <f t="shared" si="1"/>
        <v>#REF!</v>
      </c>
      <c r="J12" s="31"/>
      <c r="K12" s="31"/>
      <c r="N12" t="e">
        <f t="shared" si="2"/>
        <v>#REF!</v>
      </c>
      <c r="Q12" t="e">
        <f t="shared" si="3"/>
        <v>#REF!</v>
      </c>
      <c r="T12" t="e">
        <f t="shared" si="4"/>
        <v>#REF!</v>
      </c>
      <c r="W12" t="e">
        <f t="shared" si="5"/>
        <v>#REF!</v>
      </c>
      <c r="Z12" t="e">
        <f t="shared" si="6"/>
        <v>#REF!</v>
      </c>
    </row>
    <row r="13" spans="1:26" x14ac:dyDescent="0.15">
      <c r="A13" t="e">
        <f>IF(#REF!&lt;&gt;"",#REF!,"")</f>
        <v>#REF!</v>
      </c>
      <c r="B13" s="40" t="e">
        <f>IF(#REF!&lt;&gt;"",#REF!,"")</f>
        <v>#REF!</v>
      </c>
      <c r="C13" s="40" t="e">
        <f>IF(#REF!&lt;&gt;"",#REF!,"")</f>
        <v>#REF!</v>
      </c>
      <c r="D13" t="e">
        <f>IF(A13&lt;&gt;"",#REF!,-20000)</f>
        <v>#REF!</v>
      </c>
      <c r="E13" t="e">
        <f t="shared" si="0"/>
        <v>#REF!</v>
      </c>
      <c r="F13" t="e">
        <f t="shared" si="1"/>
        <v>#REF!</v>
      </c>
      <c r="J13" s="31"/>
      <c r="K13" s="31"/>
      <c r="N13" t="e">
        <f t="shared" si="2"/>
        <v>#REF!</v>
      </c>
      <c r="Q13" t="e">
        <f t="shared" si="3"/>
        <v>#REF!</v>
      </c>
      <c r="T13" t="e">
        <f t="shared" si="4"/>
        <v>#REF!</v>
      </c>
      <c r="W13" t="e">
        <f t="shared" si="5"/>
        <v>#REF!</v>
      </c>
      <c r="Z13" t="e">
        <f t="shared" si="6"/>
        <v>#REF!</v>
      </c>
    </row>
    <row r="14" spans="1:26" x14ac:dyDescent="0.15">
      <c r="A14" t="e">
        <f>IF(#REF!&lt;&gt;"",#REF!,"")</f>
        <v>#REF!</v>
      </c>
      <c r="B14" s="40" t="e">
        <f>IF(#REF!&lt;&gt;"",#REF!,"")</f>
        <v>#REF!</v>
      </c>
      <c r="C14" s="40" t="e">
        <f>IF(#REF!&lt;&gt;"",#REF!,"")</f>
        <v>#REF!</v>
      </c>
      <c r="D14" t="e">
        <f>IF(A14&lt;&gt;"",#REF!,-20000)</f>
        <v>#REF!</v>
      </c>
      <c r="E14" t="e">
        <f t="shared" si="0"/>
        <v>#REF!</v>
      </c>
      <c r="F14" t="e">
        <f t="shared" si="1"/>
        <v>#REF!</v>
      </c>
      <c r="J14" s="31"/>
      <c r="K14" s="31"/>
      <c r="N14" t="e">
        <f t="shared" si="2"/>
        <v>#REF!</v>
      </c>
      <c r="Q14" t="e">
        <f t="shared" si="3"/>
        <v>#REF!</v>
      </c>
      <c r="T14" t="e">
        <f t="shared" si="4"/>
        <v>#REF!</v>
      </c>
      <c r="W14" t="e">
        <f t="shared" si="5"/>
        <v>#REF!</v>
      </c>
      <c r="Z14" t="e">
        <f t="shared" si="6"/>
        <v>#REF!</v>
      </c>
    </row>
    <row r="15" spans="1:26" x14ac:dyDescent="0.15">
      <c r="A15" t="e">
        <f>IF(#REF!&lt;&gt;"",#REF!,"")</f>
        <v>#REF!</v>
      </c>
      <c r="B15" s="40" t="e">
        <f>IF(#REF!&lt;&gt;"",#REF!,"")</f>
        <v>#REF!</v>
      </c>
      <c r="C15" s="40" t="e">
        <f>IF(#REF!&lt;&gt;"",#REF!,"")</f>
        <v>#REF!</v>
      </c>
      <c r="D15" t="e">
        <f>IF(A15&lt;&gt;"",#REF!,-20000)</f>
        <v>#REF!</v>
      </c>
      <c r="E15" t="e">
        <f t="shared" si="0"/>
        <v>#REF!</v>
      </c>
      <c r="F15" t="e">
        <f t="shared" si="1"/>
        <v>#REF!</v>
      </c>
      <c r="J15" s="31"/>
      <c r="K15" s="31"/>
      <c r="N15" t="e">
        <f t="shared" si="2"/>
        <v>#REF!</v>
      </c>
      <c r="Q15" t="e">
        <f t="shared" si="3"/>
        <v>#REF!</v>
      </c>
      <c r="T15" t="e">
        <f t="shared" si="4"/>
        <v>#REF!</v>
      </c>
      <c r="W15" t="e">
        <f t="shared" si="5"/>
        <v>#REF!</v>
      </c>
      <c r="Z15" t="e">
        <f t="shared" si="6"/>
        <v>#REF!</v>
      </c>
    </row>
    <row r="16" spans="1:26" x14ac:dyDescent="0.15">
      <c r="A16" t="e">
        <f>IF(#REF!&lt;&gt;"",#REF!,"")</f>
        <v>#REF!</v>
      </c>
      <c r="B16" s="40" t="e">
        <f>IF(#REF!&lt;&gt;"",#REF!,"")</f>
        <v>#REF!</v>
      </c>
      <c r="C16" s="40" t="e">
        <f>IF(#REF!&lt;&gt;"",#REF!,"")</f>
        <v>#REF!</v>
      </c>
      <c r="D16" t="e">
        <f>IF(A16&lt;&gt;"",#REF!,-20000)</f>
        <v>#REF!</v>
      </c>
      <c r="E16" t="e">
        <f t="shared" si="0"/>
        <v>#REF!</v>
      </c>
      <c r="F16" t="e">
        <f t="shared" si="1"/>
        <v>#REF!</v>
      </c>
      <c r="J16" s="31"/>
      <c r="K16" s="31"/>
      <c r="N16" t="e">
        <f t="shared" si="2"/>
        <v>#REF!</v>
      </c>
      <c r="Q16" t="e">
        <f t="shared" si="3"/>
        <v>#REF!</v>
      </c>
      <c r="T16" t="e">
        <f t="shared" si="4"/>
        <v>#REF!</v>
      </c>
      <c r="W16" t="e">
        <f t="shared" si="5"/>
        <v>#REF!</v>
      </c>
      <c r="Z16" t="e">
        <f t="shared" si="6"/>
        <v>#REF!</v>
      </c>
    </row>
    <row r="17" spans="1:26" x14ac:dyDescent="0.15">
      <c r="A17" t="e">
        <f>IF(#REF!&lt;&gt;"",#REF!,"")</f>
        <v>#REF!</v>
      </c>
      <c r="B17" s="40" t="e">
        <f>IF(#REF!&lt;&gt;"",#REF!,"")</f>
        <v>#REF!</v>
      </c>
      <c r="C17" s="40" t="e">
        <f>IF(#REF!&lt;&gt;"",#REF!,"")</f>
        <v>#REF!</v>
      </c>
      <c r="D17" t="e">
        <f>IF(A17&lt;&gt;"",#REF!,-20000)</f>
        <v>#REF!</v>
      </c>
      <c r="E17" t="e">
        <f t="shared" si="0"/>
        <v>#REF!</v>
      </c>
      <c r="F17" t="e">
        <f t="shared" si="1"/>
        <v>#REF!</v>
      </c>
      <c r="J17" s="31"/>
      <c r="K17" s="31"/>
      <c r="N17" t="e">
        <f t="shared" si="2"/>
        <v>#REF!</v>
      </c>
      <c r="Q17" t="e">
        <f t="shared" si="3"/>
        <v>#REF!</v>
      </c>
      <c r="T17" t="e">
        <f t="shared" si="4"/>
        <v>#REF!</v>
      </c>
      <c r="W17" t="e">
        <f t="shared" si="5"/>
        <v>#REF!</v>
      </c>
      <c r="Z17" t="e">
        <f t="shared" si="6"/>
        <v>#REF!</v>
      </c>
    </row>
    <row r="18" spans="1:26" x14ac:dyDescent="0.15">
      <c r="A18" t="e">
        <f>IF(#REF!&lt;&gt;"",#REF!,"")</f>
        <v>#REF!</v>
      </c>
      <c r="B18" s="40" t="e">
        <f>IF(#REF!&lt;&gt;"",#REF!,"")</f>
        <v>#REF!</v>
      </c>
      <c r="C18" s="40" t="e">
        <f>IF(#REF!&lt;&gt;"",#REF!,"")</f>
        <v>#REF!</v>
      </c>
      <c r="D18" t="e">
        <f>IF(A18&lt;&gt;"",#REF!,-20000)</f>
        <v>#REF!</v>
      </c>
      <c r="E18" t="e">
        <f t="shared" si="0"/>
        <v>#REF!</v>
      </c>
      <c r="F18" t="e">
        <f t="shared" si="1"/>
        <v>#REF!</v>
      </c>
      <c r="J18" s="31"/>
      <c r="K18" s="31"/>
      <c r="N18" t="e">
        <f t="shared" si="2"/>
        <v>#REF!</v>
      </c>
      <c r="Q18" t="e">
        <f t="shared" si="3"/>
        <v>#REF!</v>
      </c>
      <c r="T18" t="e">
        <f t="shared" si="4"/>
        <v>#REF!</v>
      </c>
      <c r="W18" t="e">
        <f t="shared" si="5"/>
        <v>#REF!</v>
      </c>
      <c r="Z18" t="e">
        <f t="shared" si="6"/>
        <v>#REF!</v>
      </c>
    </row>
    <row r="19" spans="1:26" x14ac:dyDescent="0.15">
      <c r="A19" t="e">
        <f>IF(#REF!&lt;&gt;"",#REF!,"")</f>
        <v>#REF!</v>
      </c>
      <c r="B19" s="40" t="e">
        <f>IF(#REF!&lt;&gt;"",#REF!,"")</f>
        <v>#REF!</v>
      </c>
      <c r="C19" s="40" t="e">
        <f>IF(#REF!&lt;&gt;"",#REF!,"")</f>
        <v>#REF!</v>
      </c>
      <c r="D19" t="e">
        <f>IF(A19&lt;&gt;"",#REF!,-20000)</f>
        <v>#REF!</v>
      </c>
      <c r="E19" t="e">
        <f t="shared" si="0"/>
        <v>#REF!</v>
      </c>
      <c r="F19" t="e">
        <f t="shared" si="1"/>
        <v>#REF!</v>
      </c>
      <c r="J19" s="31"/>
      <c r="K19" s="31"/>
      <c r="N19" t="e">
        <f t="shared" si="2"/>
        <v>#REF!</v>
      </c>
      <c r="Q19" t="e">
        <f t="shared" si="3"/>
        <v>#REF!</v>
      </c>
      <c r="T19" t="e">
        <f t="shared" si="4"/>
        <v>#REF!</v>
      </c>
      <c r="W19" t="e">
        <f t="shared" si="5"/>
        <v>#REF!</v>
      </c>
      <c r="Z19" t="e">
        <f t="shared" si="6"/>
        <v>#REF!</v>
      </c>
    </row>
    <row r="20" spans="1:26" x14ac:dyDescent="0.15">
      <c r="A20" t="e">
        <f>IF(#REF!&lt;&gt;"",#REF!,"")</f>
        <v>#REF!</v>
      </c>
      <c r="B20" s="40" t="e">
        <f>IF(#REF!&lt;&gt;"",#REF!,"")</f>
        <v>#REF!</v>
      </c>
      <c r="C20" s="40" t="e">
        <f>IF(#REF!&lt;&gt;"",#REF!,"")</f>
        <v>#REF!</v>
      </c>
      <c r="D20" t="e">
        <f>IF(A20&lt;&gt;"",#REF!,-20000)</f>
        <v>#REF!</v>
      </c>
      <c r="E20" t="e">
        <f t="shared" si="0"/>
        <v>#REF!</v>
      </c>
      <c r="F20" t="e">
        <f t="shared" si="1"/>
        <v>#REF!</v>
      </c>
      <c r="J20" s="31"/>
      <c r="K20" s="31"/>
      <c r="N20" t="e">
        <f t="shared" si="2"/>
        <v>#REF!</v>
      </c>
      <c r="Q20" t="e">
        <f t="shared" si="3"/>
        <v>#REF!</v>
      </c>
      <c r="T20" t="e">
        <f t="shared" si="4"/>
        <v>#REF!</v>
      </c>
      <c r="W20" t="e">
        <f t="shared" si="5"/>
        <v>#REF!</v>
      </c>
      <c r="Z20" t="e">
        <f t="shared" si="6"/>
        <v>#REF!</v>
      </c>
    </row>
    <row r="21" spans="1:26" x14ac:dyDescent="0.15">
      <c r="A21" t="e">
        <f>IF(#REF!&lt;&gt;"",#REF!,"")</f>
        <v>#REF!</v>
      </c>
      <c r="B21" s="40" t="e">
        <f>IF(#REF!&lt;&gt;"",#REF!,"")</f>
        <v>#REF!</v>
      </c>
      <c r="C21" s="40" t="e">
        <f>IF(#REF!&lt;&gt;"",#REF!,"")</f>
        <v>#REF!</v>
      </c>
      <c r="D21" t="e">
        <f>IF(A21&lt;&gt;"",#REF!,-20000)</f>
        <v>#REF!</v>
      </c>
      <c r="E21" t="e">
        <f t="shared" si="0"/>
        <v>#REF!</v>
      </c>
      <c r="F21" t="e">
        <f t="shared" si="1"/>
        <v>#REF!</v>
      </c>
      <c r="J21" s="31"/>
      <c r="K21" s="31"/>
      <c r="N21" t="e">
        <f t="shared" si="2"/>
        <v>#REF!</v>
      </c>
      <c r="Q21" t="e">
        <f t="shared" si="3"/>
        <v>#REF!</v>
      </c>
      <c r="T21" t="e">
        <f t="shared" si="4"/>
        <v>#REF!</v>
      </c>
      <c r="W21" t="e">
        <f t="shared" si="5"/>
        <v>#REF!</v>
      </c>
      <c r="Z21" t="e">
        <f t="shared" si="6"/>
        <v>#REF!</v>
      </c>
    </row>
    <row r="22" spans="1:26" x14ac:dyDescent="0.15">
      <c r="A22" t="e">
        <f>IF(#REF!&lt;&gt;"",#REF!,"")</f>
        <v>#REF!</v>
      </c>
      <c r="B22" s="40" t="e">
        <f>IF(#REF!&lt;&gt;"",#REF!,"")</f>
        <v>#REF!</v>
      </c>
      <c r="C22" s="40" t="e">
        <f>IF(#REF!&lt;&gt;"",#REF!,"")</f>
        <v>#REF!</v>
      </c>
      <c r="D22" t="e">
        <f>IF(A22&lt;&gt;"",#REF!,-20000)</f>
        <v>#REF!</v>
      </c>
      <c r="E22" t="e">
        <f t="shared" si="0"/>
        <v>#REF!</v>
      </c>
      <c r="F22" t="e">
        <f t="shared" si="1"/>
        <v>#REF!</v>
      </c>
      <c r="J22" s="31"/>
      <c r="K22" s="31"/>
      <c r="N22" t="e">
        <f t="shared" si="2"/>
        <v>#REF!</v>
      </c>
      <c r="Q22" t="e">
        <f t="shared" si="3"/>
        <v>#REF!</v>
      </c>
      <c r="T22" t="e">
        <f t="shared" si="4"/>
        <v>#REF!</v>
      </c>
      <c r="W22" t="e">
        <f t="shared" si="5"/>
        <v>#REF!</v>
      </c>
      <c r="Z22" t="e">
        <f t="shared" si="6"/>
        <v>#REF!</v>
      </c>
    </row>
    <row r="23" spans="1:26" x14ac:dyDescent="0.15">
      <c r="A23" t="e">
        <f>IF(#REF!&lt;&gt;"",#REF!,"")</f>
        <v>#REF!</v>
      </c>
      <c r="B23" s="40" t="e">
        <f>IF(#REF!&lt;&gt;"",#REF!,"")</f>
        <v>#REF!</v>
      </c>
      <c r="C23" s="40" t="e">
        <f>IF(#REF!&lt;&gt;"",#REF!,"")</f>
        <v>#REF!</v>
      </c>
      <c r="D23" t="e">
        <f>IF(A23&lt;&gt;"",#REF!,-20000)</f>
        <v>#REF!</v>
      </c>
      <c r="E23" t="e">
        <f t="shared" si="0"/>
        <v>#REF!</v>
      </c>
      <c r="F23" t="e">
        <f t="shared" si="1"/>
        <v>#REF!</v>
      </c>
      <c r="J23" s="31"/>
      <c r="K23" s="31"/>
      <c r="N23" t="e">
        <f t="shared" si="2"/>
        <v>#REF!</v>
      </c>
      <c r="Q23" t="e">
        <f t="shared" si="3"/>
        <v>#REF!</v>
      </c>
      <c r="T23" t="e">
        <f t="shared" si="4"/>
        <v>#REF!</v>
      </c>
      <c r="W23" t="e">
        <f t="shared" si="5"/>
        <v>#REF!</v>
      </c>
      <c r="Z23" t="e">
        <f t="shared" si="6"/>
        <v>#REF!</v>
      </c>
    </row>
    <row r="24" spans="1:26" x14ac:dyDescent="0.15">
      <c r="A24" t="e">
        <f>IF(#REF!&lt;&gt;"",#REF!,"")</f>
        <v>#REF!</v>
      </c>
      <c r="B24" s="40" t="e">
        <f>IF(#REF!&lt;&gt;"",#REF!,"")</f>
        <v>#REF!</v>
      </c>
      <c r="C24" s="40" t="e">
        <f>IF(#REF!&lt;&gt;"",#REF!,"")</f>
        <v>#REF!</v>
      </c>
      <c r="D24" t="e">
        <f>IF(A24&lt;&gt;"",#REF!,-20000)</f>
        <v>#REF!</v>
      </c>
      <c r="E24" t="e">
        <f t="shared" si="0"/>
        <v>#REF!</v>
      </c>
      <c r="F24" t="e">
        <f t="shared" si="1"/>
        <v>#REF!</v>
      </c>
      <c r="J24" s="31"/>
      <c r="K24" s="31"/>
      <c r="N24" t="e">
        <f t="shared" si="2"/>
        <v>#REF!</v>
      </c>
      <c r="Q24" t="e">
        <f t="shared" si="3"/>
        <v>#REF!</v>
      </c>
      <c r="T24" t="e">
        <f t="shared" si="4"/>
        <v>#REF!</v>
      </c>
      <c r="W24" t="e">
        <f t="shared" si="5"/>
        <v>#REF!</v>
      </c>
      <c r="Z24" t="e">
        <f t="shared" si="6"/>
        <v>#REF!</v>
      </c>
    </row>
    <row r="25" spans="1:26" x14ac:dyDescent="0.15">
      <c r="A25" t="e">
        <f>IF(#REF!&lt;&gt;"",#REF!,"")</f>
        <v>#REF!</v>
      </c>
      <c r="B25" s="40" t="e">
        <f>IF(#REF!&lt;&gt;"",#REF!,"")</f>
        <v>#REF!</v>
      </c>
      <c r="C25" s="40" t="e">
        <f>IF(#REF!&lt;&gt;"",#REF!,"")</f>
        <v>#REF!</v>
      </c>
      <c r="D25" t="e">
        <f>IF(A25&lt;&gt;"",#REF!,-20000)</f>
        <v>#REF!</v>
      </c>
      <c r="E25" t="e">
        <f t="shared" si="0"/>
        <v>#REF!</v>
      </c>
      <c r="F25" t="e">
        <f t="shared" si="1"/>
        <v>#REF!</v>
      </c>
      <c r="J25" s="31"/>
      <c r="K25" s="31"/>
      <c r="N25" t="e">
        <f t="shared" si="2"/>
        <v>#REF!</v>
      </c>
      <c r="Q25" t="e">
        <f t="shared" si="3"/>
        <v>#REF!</v>
      </c>
      <c r="T25" t="e">
        <f t="shared" si="4"/>
        <v>#REF!</v>
      </c>
      <c r="W25" t="e">
        <f t="shared" si="5"/>
        <v>#REF!</v>
      </c>
      <c r="Z25" t="e">
        <f t="shared" si="6"/>
        <v>#REF!</v>
      </c>
    </row>
    <row r="26" spans="1:26" x14ac:dyDescent="0.15">
      <c r="A26" t="e">
        <f>IF(#REF!&lt;&gt;"",#REF!,"")</f>
        <v>#REF!</v>
      </c>
      <c r="B26" s="40" t="e">
        <f>IF(#REF!&lt;&gt;"",#REF!,"")</f>
        <v>#REF!</v>
      </c>
      <c r="C26" s="40" t="e">
        <f>IF(#REF!&lt;&gt;"",#REF!,"")</f>
        <v>#REF!</v>
      </c>
      <c r="D26" t="e">
        <f>IF(A26&lt;&gt;"",#REF!,-20000)</f>
        <v>#REF!</v>
      </c>
      <c r="E26" t="e">
        <f t="shared" si="0"/>
        <v>#REF!</v>
      </c>
      <c r="F26" t="e">
        <f t="shared" si="1"/>
        <v>#REF!</v>
      </c>
      <c r="J26" s="31"/>
      <c r="K26" s="31"/>
      <c r="N26" t="e">
        <f t="shared" si="2"/>
        <v>#REF!</v>
      </c>
      <c r="Q26" t="e">
        <f t="shared" si="3"/>
        <v>#REF!</v>
      </c>
      <c r="T26" t="e">
        <f t="shared" si="4"/>
        <v>#REF!</v>
      </c>
      <c r="W26" t="e">
        <f t="shared" si="5"/>
        <v>#REF!</v>
      </c>
      <c r="Z26" t="e">
        <f t="shared" si="6"/>
        <v>#REF!</v>
      </c>
    </row>
    <row r="27" spans="1:26" x14ac:dyDescent="0.15">
      <c r="A27" t="e">
        <f>IF(#REF!&lt;&gt;"",#REF!,"")</f>
        <v>#REF!</v>
      </c>
      <c r="B27" s="40" t="e">
        <f>IF(#REF!&lt;&gt;"",#REF!,"")</f>
        <v>#REF!</v>
      </c>
      <c r="C27" s="40" t="e">
        <f>IF(#REF!&lt;&gt;"",#REF!,"")</f>
        <v>#REF!</v>
      </c>
      <c r="D27" t="e">
        <f>IF(A27&lt;&gt;"",#REF!,-20000)</f>
        <v>#REF!</v>
      </c>
      <c r="E27" t="e">
        <f t="shared" si="0"/>
        <v>#REF!</v>
      </c>
      <c r="F27" t="e">
        <f t="shared" si="1"/>
        <v>#REF!</v>
      </c>
      <c r="J27" s="31"/>
      <c r="K27" s="31"/>
      <c r="N27" t="e">
        <f t="shared" si="2"/>
        <v>#REF!</v>
      </c>
      <c r="Q27" t="e">
        <f t="shared" si="3"/>
        <v>#REF!</v>
      </c>
      <c r="T27" t="e">
        <f t="shared" si="4"/>
        <v>#REF!</v>
      </c>
      <c r="W27" t="e">
        <f t="shared" si="5"/>
        <v>#REF!</v>
      </c>
      <c r="Z27" t="e">
        <f t="shared" si="6"/>
        <v>#REF!</v>
      </c>
    </row>
    <row r="28" spans="1:26" x14ac:dyDescent="0.15">
      <c r="A28" t="e">
        <f>IF(#REF!&lt;&gt;"",#REF!,"")</f>
        <v>#REF!</v>
      </c>
      <c r="B28" s="40" t="e">
        <f>IF(#REF!&lt;&gt;"",#REF!,"")</f>
        <v>#REF!</v>
      </c>
      <c r="C28" s="40" t="e">
        <f>IF(#REF!&lt;&gt;"",#REF!,"")</f>
        <v>#REF!</v>
      </c>
      <c r="D28" t="e">
        <f>IF(A28&lt;&gt;"",#REF!,-20000)</f>
        <v>#REF!</v>
      </c>
      <c r="E28" t="e">
        <f t="shared" si="0"/>
        <v>#REF!</v>
      </c>
      <c r="F28" t="e">
        <f t="shared" si="1"/>
        <v>#REF!</v>
      </c>
      <c r="J28" s="31"/>
      <c r="K28" s="31"/>
      <c r="N28" t="e">
        <f t="shared" si="2"/>
        <v>#REF!</v>
      </c>
      <c r="Q28" t="e">
        <f t="shared" si="3"/>
        <v>#REF!</v>
      </c>
      <c r="T28" t="e">
        <f t="shared" si="4"/>
        <v>#REF!</v>
      </c>
      <c r="W28" t="e">
        <f t="shared" si="5"/>
        <v>#REF!</v>
      </c>
      <c r="Z28" t="e">
        <f t="shared" si="6"/>
        <v>#REF!</v>
      </c>
    </row>
    <row r="29" spans="1:26" x14ac:dyDescent="0.15">
      <c r="A29" t="e">
        <f>IF(#REF!&lt;&gt;"",#REF!,"")</f>
        <v>#REF!</v>
      </c>
      <c r="B29" s="40" t="e">
        <f>IF(#REF!&lt;&gt;"",#REF!,"")</f>
        <v>#REF!</v>
      </c>
      <c r="C29" s="40" t="e">
        <f>IF(#REF!&lt;&gt;"",#REF!,"")</f>
        <v>#REF!</v>
      </c>
      <c r="D29" t="e">
        <f>IF(A29&lt;&gt;"",#REF!,-20000)</f>
        <v>#REF!</v>
      </c>
      <c r="E29" t="e">
        <f t="shared" si="0"/>
        <v>#REF!</v>
      </c>
      <c r="F29" t="e">
        <f t="shared" si="1"/>
        <v>#REF!</v>
      </c>
      <c r="J29" s="31"/>
      <c r="K29" s="31"/>
      <c r="N29" t="e">
        <f t="shared" si="2"/>
        <v>#REF!</v>
      </c>
      <c r="Q29" t="e">
        <f t="shared" si="3"/>
        <v>#REF!</v>
      </c>
      <c r="T29" t="e">
        <f t="shared" si="4"/>
        <v>#REF!</v>
      </c>
      <c r="W29" t="e">
        <f t="shared" si="5"/>
        <v>#REF!</v>
      </c>
      <c r="Z29" t="e">
        <f t="shared" si="6"/>
        <v>#REF!</v>
      </c>
    </row>
    <row r="30" spans="1:26" x14ac:dyDescent="0.15">
      <c r="A30" t="e">
        <f>IF(#REF!&lt;&gt;"",#REF!,"")</f>
        <v>#REF!</v>
      </c>
      <c r="B30" s="40" t="e">
        <f>IF(#REF!&lt;&gt;"",#REF!,"")</f>
        <v>#REF!</v>
      </c>
      <c r="C30" s="40" t="e">
        <f>IF(#REF!&lt;&gt;"",#REF!,"")</f>
        <v>#REF!</v>
      </c>
      <c r="D30" t="e">
        <f>IF(A30&lt;&gt;"",#REF!,-20000)</f>
        <v>#REF!</v>
      </c>
      <c r="E30" t="e">
        <f t="shared" si="0"/>
        <v>#REF!</v>
      </c>
      <c r="F30" t="e">
        <f t="shared" si="1"/>
        <v>#REF!</v>
      </c>
      <c r="J30" s="31"/>
      <c r="K30" s="31"/>
      <c r="N30" t="e">
        <f t="shared" si="2"/>
        <v>#REF!</v>
      </c>
      <c r="Q30" t="e">
        <f t="shared" si="3"/>
        <v>#REF!</v>
      </c>
      <c r="T30" t="e">
        <f t="shared" si="4"/>
        <v>#REF!</v>
      </c>
      <c r="W30" t="e">
        <f t="shared" si="5"/>
        <v>#REF!</v>
      </c>
      <c r="Z30" t="e">
        <f t="shared" si="6"/>
        <v>#REF!</v>
      </c>
    </row>
    <row r="31" spans="1:26" x14ac:dyDescent="0.15">
      <c r="A31" t="e">
        <f>IF(#REF!&lt;&gt;"",#REF!,"")</f>
        <v>#REF!</v>
      </c>
      <c r="B31" s="40" t="e">
        <f>IF(#REF!&lt;&gt;"",#REF!,"")</f>
        <v>#REF!</v>
      </c>
      <c r="C31" s="40" t="e">
        <f>IF(#REF!&lt;&gt;"",#REF!,"")</f>
        <v>#REF!</v>
      </c>
      <c r="D31" t="e">
        <f>IF(A31&lt;&gt;"",#REF!,-20000)</f>
        <v>#REF!</v>
      </c>
      <c r="E31" t="e">
        <f t="shared" si="0"/>
        <v>#REF!</v>
      </c>
      <c r="F31" t="e">
        <f t="shared" si="1"/>
        <v>#REF!</v>
      </c>
      <c r="J31" s="31"/>
      <c r="K31" s="31"/>
      <c r="N31" t="e">
        <f t="shared" si="2"/>
        <v>#REF!</v>
      </c>
      <c r="Q31" t="e">
        <f t="shared" si="3"/>
        <v>#REF!</v>
      </c>
      <c r="T31" t="e">
        <f t="shared" si="4"/>
        <v>#REF!</v>
      </c>
      <c r="W31" t="e">
        <f t="shared" si="5"/>
        <v>#REF!</v>
      </c>
      <c r="Z31" t="e">
        <f t="shared" si="6"/>
        <v>#REF!</v>
      </c>
    </row>
    <row r="32" spans="1:26" x14ac:dyDescent="0.15">
      <c r="A32" t="e">
        <f>IF(#REF!&lt;&gt;"",#REF!,"")</f>
        <v>#REF!</v>
      </c>
      <c r="B32" s="40" t="e">
        <f>IF(#REF!&lt;&gt;"",#REF!,"")</f>
        <v>#REF!</v>
      </c>
      <c r="C32" s="40" t="e">
        <f>IF(#REF!&lt;&gt;"",#REF!,"")</f>
        <v>#REF!</v>
      </c>
      <c r="D32" t="e">
        <f>IF(A32&lt;&gt;"",#REF!,-20000)</f>
        <v>#REF!</v>
      </c>
      <c r="E32" t="e">
        <f t="shared" si="0"/>
        <v>#REF!</v>
      </c>
      <c r="F32" t="e">
        <f t="shared" si="1"/>
        <v>#REF!</v>
      </c>
      <c r="J32" s="31"/>
      <c r="K32" s="31"/>
      <c r="N32" t="e">
        <f t="shared" si="2"/>
        <v>#REF!</v>
      </c>
      <c r="Q32" t="e">
        <f t="shared" si="3"/>
        <v>#REF!</v>
      </c>
      <c r="T32" t="e">
        <f t="shared" si="4"/>
        <v>#REF!</v>
      </c>
      <c r="W32" t="e">
        <f t="shared" si="5"/>
        <v>#REF!</v>
      </c>
      <c r="Z32" t="e">
        <f t="shared" si="6"/>
        <v>#REF!</v>
      </c>
    </row>
    <row r="33" spans="1:26" x14ac:dyDescent="0.15">
      <c r="A33" t="e">
        <f>IF(#REF!&lt;&gt;"",#REF!,"")</f>
        <v>#REF!</v>
      </c>
      <c r="B33" s="40" t="e">
        <f>IF(#REF!&lt;&gt;"",#REF!,"")</f>
        <v>#REF!</v>
      </c>
      <c r="C33" s="40" t="e">
        <f>IF(#REF!&lt;&gt;"",#REF!,"")</f>
        <v>#REF!</v>
      </c>
      <c r="D33" t="e">
        <f>IF(A33&lt;&gt;"",#REF!,-20000)</f>
        <v>#REF!</v>
      </c>
      <c r="E33" t="e">
        <f t="shared" si="0"/>
        <v>#REF!</v>
      </c>
      <c r="F33" t="e">
        <f t="shared" si="1"/>
        <v>#REF!</v>
      </c>
      <c r="J33" s="31"/>
      <c r="K33" s="31"/>
      <c r="N33" t="e">
        <f t="shared" si="2"/>
        <v>#REF!</v>
      </c>
      <c r="Q33" t="e">
        <f t="shared" si="3"/>
        <v>#REF!</v>
      </c>
      <c r="T33" t="e">
        <f t="shared" si="4"/>
        <v>#REF!</v>
      </c>
      <c r="W33" t="e">
        <f t="shared" si="5"/>
        <v>#REF!</v>
      </c>
      <c r="Z33" t="e">
        <f t="shared" si="6"/>
        <v>#REF!</v>
      </c>
    </row>
    <row r="34" spans="1:26" x14ac:dyDescent="0.15">
      <c r="A34" t="e">
        <f>IF(#REF!&lt;&gt;"",#REF!,"")</f>
        <v>#REF!</v>
      </c>
      <c r="B34" s="40" t="e">
        <f>IF(#REF!&lt;&gt;"",#REF!,"")</f>
        <v>#REF!</v>
      </c>
      <c r="C34" s="40" t="e">
        <f>IF(#REF!&lt;&gt;"",#REF!,"")</f>
        <v>#REF!</v>
      </c>
      <c r="D34" t="e">
        <f>IF(A34&lt;&gt;"",#REF!,-20000)</f>
        <v>#REF!</v>
      </c>
      <c r="E34" t="e">
        <f t="shared" si="0"/>
        <v>#REF!</v>
      </c>
      <c r="F34" t="e">
        <f t="shared" si="1"/>
        <v>#REF!</v>
      </c>
      <c r="J34" s="31"/>
      <c r="K34" s="31"/>
      <c r="N34" t="e">
        <f t="shared" si="2"/>
        <v>#REF!</v>
      </c>
      <c r="Q34" t="e">
        <f t="shared" si="3"/>
        <v>#REF!</v>
      </c>
      <c r="T34" t="e">
        <f t="shared" si="4"/>
        <v>#REF!</v>
      </c>
      <c r="W34" t="e">
        <f t="shared" si="5"/>
        <v>#REF!</v>
      </c>
      <c r="Z34" t="e">
        <f t="shared" si="6"/>
        <v>#REF!</v>
      </c>
    </row>
    <row r="35" spans="1:26" x14ac:dyDescent="0.15">
      <c r="A35" t="e">
        <f>IF(#REF!&lt;&gt;"",#REF!,"")</f>
        <v>#REF!</v>
      </c>
      <c r="B35" s="40" t="e">
        <f>IF(#REF!&lt;&gt;"",#REF!,"")</f>
        <v>#REF!</v>
      </c>
      <c r="C35" s="40" t="e">
        <f>IF(#REF!&lt;&gt;"",#REF!,"")</f>
        <v>#REF!</v>
      </c>
      <c r="D35" t="e">
        <f>IF(A35&lt;&gt;"",#REF!,-20000)</f>
        <v>#REF!</v>
      </c>
      <c r="E35" t="e">
        <f t="shared" si="0"/>
        <v>#REF!</v>
      </c>
      <c r="F35" t="e">
        <f t="shared" si="1"/>
        <v>#REF!</v>
      </c>
      <c r="J35" s="31"/>
      <c r="K35" s="31"/>
      <c r="N35" t="e">
        <f t="shared" si="2"/>
        <v>#REF!</v>
      </c>
      <c r="Q35" t="e">
        <f t="shared" si="3"/>
        <v>#REF!</v>
      </c>
      <c r="T35" t="e">
        <f t="shared" si="4"/>
        <v>#REF!</v>
      </c>
      <c r="W35" t="e">
        <f t="shared" si="5"/>
        <v>#REF!</v>
      </c>
      <c r="Z35" t="e">
        <f t="shared" si="6"/>
        <v>#REF!</v>
      </c>
    </row>
    <row r="36" spans="1:26" x14ac:dyDescent="0.15">
      <c r="A36" t="e">
        <f>IF(#REF!&lt;&gt;"",#REF!,"")</f>
        <v>#REF!</v>
      </c>
      <c r="B36" s="40" t="e">
        <f>IF(#REF!&lt;&gt;"",#REF!,"")</f>
        <v>#REF!</v>
      </c>
      <c r="C36" s="40" t="e">
        <f>IF(#REF!&lt;&gt;"",#REF!,"")</f>
        <v>#REF!</v>
      </c>
      <c r="D36" t="e">
        <f>IF(A36&lt;&gt;"",#REF!,-20000)</f>
        <v>#REF!</v>
      </c>
      <c r="E36" t="e">
        <f t="shared" si="0"/>
        <v>#REF!</v>
      </c>
      <c r="F36" t="e">
        <f t="shared" si="1"/>
        <v>#REF!</v>
      </c>
      <c r="J36" s="31"/>
      <c r="K36" s="31"/>
      <c r="N36" t="e">
        <f t="shared" si="2"/>
        <v>#REF!</v>
      </c>
      <c r="Q36" t="e">
        <f t="shared" si="3"/>
        <v>#REF!</v>
      </c>
      <c r="T36" t="e">
        <f t="shared" si="4"/>
        <v>#REF!</v>
      </c>
      <c r="W36" t="e">
        <f t="shared" si="5"/>
        <v>#REF!</v>
      </c>
      <c r="Z36" t="e">
        <f t="shared" si="6"/>
        <v>#REF!</v>
      </c>
    </row>
    <row r="37" spans="1:26" x14ac:dyDescent="0.15">
      <c r="A37" t="e">
        <f>IF(#REF!&lt;&gt;"",#REF!,"")</f>
        <v>#REF!</v>
      </c>
      <c r="B37" s="40" t="e">
        <f>IF(#REF!&lt;&gt;"",#REF!,"")</f>
        <v>#REF!</v>
      </c>
      <c r="C37" s="40" t="e">
        <f>IF(#REF!&lt;&gt;"",#REF!,"")</f>
        <v>#REF!</v>
      </c>
      <c r="D37" t="e">
        <f>IF(A37&lt;&gt;"",#REF!,-20000)</f>
        <v>#REF!</v>
      </c>
      <c r="E37" t="e">
        <f t="shared" si="0"/>
        <v>#REF!</v>
      </c>
      <c r="F37" t="e">
        <f t="shared" si="1"/>
        <v>#REF!</v>
      </c>
      <c r="J37" s="31"/>
      <c r="K37" s="31"/>
      <c r="N37" t="e">
        <f t="shared" si="2"/>
        <v>#REF!</v>
      </c>
      <c r="Q37" t="e">
        <f t="shared" si="3"/>
        <v>#REF!</v>
      </c>
      <c r="T37" t="e">
        <f t="shared" si="4"/>
        <v>#REF!</v>
      </c>
      <c r="W37" t="e">
        <f t="shared" si="5"/>
        <v>#REF!</v>
      </c>
      <c r="Z37" t="e">
        <f t="shared" si="6"/>
        <v>#REF!</v>
      </c>
    </row>
    <row r="38" spans="1:26" x14ac:dyDescent="0.15">
      <c r="A38" t="e">
        <f>IF(#REF!&lt;&gt;"",#REF!,"")</f>
        <v>#REF!</v>
      </c>
      <c r="B38" s="40" t="e">
        <f>IF(#REF!&lt;&gt;"",#REF!,"")</f>
        <v>#REF!</v>
      </c>
      <c r="C38" s="40" t="e">
        <f>IF(#REF!&lt;&gt;"",#REF!,"")</f>
        <v>#REF!</v>
      </c>
      <c r="D38" t="e">
        <f>IF(A38&lt;&gt;"",#REF!,-20000)</f>
        <v>#REF!</v>
      </c>
      <c r="E38" t="e">
        <f t="shared" si="0"/>
        <v>#REF!</v>
      </c>
      <c r="F38" t="e">
        <f t="shared" si="1"/>
        <v>#REF!</v>
      </c>
      <c r="J38" s="31"/>
      <c r="K38" s="31"/>
      <c r="N38" t="e">
        <f t="shared" si="2"/>
        <v>#REF!</v>
      </c>
      <c r="Q38" t="e">
        <f t="shared" si="3"/>
        <v>#REF!</v>
      </c>
      <c r="T38" t="e">
        <f t="shared" si="4"/>
        <v>#REF!</v>
      </c>
      <c r="W38" t="e">
        <f t="shared" si="5"/>
        <v>#REF!</v>
      </c>
      <c r="Z38" t="e">
        <f t="shared" si="6"/>
        <v>#REF!</v>
      </c>
    </row>
    <row r="39" spans="1:26" x14ac:dyDescent="0.15">
      <c r="A39" t="e">
        <f>IF(#REF!&lt;&gt;"",#REF!,"")</f>
        <v>#REF!</v>
      </c>
      <c r="B39" s="40" t="e">
        <f>IF(#REF!&lt;&gt;"",#REF!,"")</f>
        <v>#REF!</v>
      </c>
      <c r="C39" s="40" t="e">
        <f>IF(#REF!&lt;&gt;"",#REF!,"")</f>
        <v>#REF!</v>
      </c>
      <c r="D39" t="e">
        <f>IF(A39&lt;&gt;"",#REF!,-20000)</f>
        <v>#REF!</v>
      </c>
      <c r="E39" t="e">
        <f t="shared" si="0"/>
        <v>#REF!</v>
      </c>
      <c r="F39" t="e">
        <f t="shared" si="1"/>
        <v>#REF!</v>
      </c>
      <c r="J39" s="31"/>
      <c r="K39" s="31"/>
      <c r="N39" t="e">
        <f t="shared" si="2"/>
        <v>#REF!</v>
      </c>
      <c r="Q39" t="e">
        <f t="shared" si="3"/>
        <v>#REF!</v>
      </c>
      <c r="T39" t="e">
        <f t="shared" si="4"/>
        <v>#REF!</v>
      </c>
      <c r="W39" t="e">
        <f t="shared" si="5"/>
        <v>#REF!</v>
      </c>
      <c r="Z39" t="e">
        <f t="shared" si="6"/>
        <v>#REF!</v>
      </c>
    </row>
    <row r="40" spans="1:26" x14ac:dyDescent="0.15">
      <c r="A40" t="e">
        <f>IF(#REF!&lt;&gt;"",#REF!,"")</f>
        <v>#REF!</v>
      </c>
      <c r="B40" s="40" t="e">
        <f>IF(#REF!&lt;&gt;"",#REF!,"")</f>
        <v>#REF!</v>
      </c>
      <c r="C40" s="40" t="e">
        <f>IF(#REF!&lt;&gt;"",#REF!,"")</f>
        <v>#REF!</v>
      </c>
      <c r="D40" t="e">
        <f>IF(A40&lt;&gt;"",#REF!,-20000)</f>
        <v>#REF!</v>
      </c>
      <c r="E40" t="e">
        <f t="shared" si="0"/>
        <v>#REF!</v>
      </c>
      <c r="F40" t="e">
        <f t="shared" si="1"/>
        <v>#REF!</v>
      </c>
      <c r="J40" s="31"/>
      <c r="K40" s="31"/>
      <c r="N40" t="e">
        <f t="shared" ref="N40:N71" si="7">IF(M$5="",-20000,IF(LEFT($A40,LEN(M$5))=M$5,$F40,-1000))</f>
        <v>#REF!</v>
      </c>
      <c r="Q40" t="e">
        <f t="shared" ref="Q40:Q71" si="8">IF(P$5="",-20000,IF(LEFT($A40,LEN(P$5))=P$5,$F40,-1000))</f>
        <v>#REF!</v>
      </c>
      <c r="T40" t="e">
        <f t="shared" ref="T40:T71" si="9">IF(S$5="",-20000,IF(LEFT($A40,LEN(S$5))=S$5,$F40,-1000))</f>
        <v>#REF!</v>
      </c>
      <c r="W40" t="e">
        <f t="shared" ref="W40:W71" si="10">IF(V$5="",-20000,IF(LEFT($A40,LEN(V$5))=V$5,$F40,-1000))</f>
        <v>#REF!</v>
      </c>
      <c r="Z40" t="e">
        <f t="shared" ref="Z40:Z71" si="11">IF(Y$5="",-20000,IF(LEFT($A40,LEN(Y$5))=Y$5,$F40,-1000))</f>
        <v>#REF!</v>
      </c>
    </row>
    <row r="41" spans="1:26" x14ac:dyDescent="0.15">
      <c r="A41" t="e">
        <f>IF(#REF!&lt;&gt;"",#REF!,"")</f>
        <v>#REF!</v>
      </c>
      <c r="B41" s="40" t="e">
        <f>IF(#REF!&lt;&gt;"",#REF!,"")</f>
        <v>#REF!</v>
      </c>
      <c r="C41" s="40" t="e">
        <f>IF(#REF!&lt;&gt;"",#REF!,"")</f>
        <v>#REF!</v>
      </c>
      <c r="D41" t="e">
        <f>IF(A41&lt;&gt;"",#REF!,-20000)</f>
        <v>#REF!</v>
      </c>
      <c r="E41" t="e">
        <f t="shared" ref="E41:E104" si="12">IF(A41&lt;&gt;"",D41/C41,-20000)</f>
        <v>#REF!</v>
      </c>
      <c r="F41" t="e">
        <f t="shared" ref="F41:F104" si="13">IF($F$5=1,D41,E41)</f>
        <v>#REF!</v>
      </c>
      <c r="J41" s="31"/>
      <c r="K41" s="31"/>
      <c r="N41" t="e">
        <f t="shared" si="7"/>
        <v>#REF!</v>
      </c>
      <c r="Q41" t="e">
        <f t="shared" si="8"/>
        <v>#REF!</v>
      </c>
      <c r="T41" t="e">
        <f t="shared" si="9"/>
        <v>#REF!</v>
      </c>
      <c r="W41" t="e">
        <f t="shared" si="10"/>
        <v>#REF!</v>
      </c>
      <c r="Z41" t="e">
        <f t="shared" si="11"/>
        <v>#REF!</v>
      </c>
    </row>
    <row r="42" spans="1:26" x14ac:dyDescent="0.15">
      <c r="A42" t="e">
        <f>IF(#REF!&lt;&gt;"",#REF!,"")</f>
        <v>#REF!</v>
      </c>
      <c r="B42" s="40" t="e">
        <f>IF(#REF!&lt;&gt;"",#REF!,"")</f>
        <v>#REF!</v>
      </c>
      <c r="C42" s="40" t="e">
        <f>IF(#REF!&lt;&gt;"",#REF!,"")</f>
        <v>#REF!</v>
      </c>
      <c r="D42" t="e">
        <f>IF(A42&lt;&gt;"",#REF!,-20000)</f>
        <v>#REF!</v>
      </c>
      <c r="E42" t="e">
        <f t="shared" si="12"/>
        <v>#REF!</v>
      </c>
      <c r="F42" t="e">
        <f t="shared" si="13"/>
        <v>#REF!</v>
      </c>
      <c r="J42" s="31"/>
      <c r="K42" s="31"/>
      <c r="N42" t="e">
        <f t="shared" si="7"/>
        <v>#REF!</v>
      </c>
      <c r="Q42" t="e">
        <f t="shared" si="8"/>
        <v>#REF!</v>
      </c>
      <c r="T42" t="e">
        <f t="shared" si="9"/>
        <v>#REF!</v>
      </c>
      <c r="W42" t="e">
        <f t="shared" si="10"/>
        <v>#REF!</v>
      </c>
      <c r="Z42" t="e">
        <f t="shared" si="11"/>
        <v>#REF!</v>
      </c>
    </row>
    <row r="43" spans="1:26" x14ac:dyDescent="0.15">
      <c r="A43" t="e">
        <f>IF(#REF!&lt;&gt;"",#REF!,"")</f>
        <v>#REF!</v>
      </c>
      <c r="B43" s="40" t="e">
        <f>IF(#REF!&lt;&gt;"",#REF!,"")</f>
        <v>#REF!</v>
      </c>
      <c r="C43" s="40" t="e">
        <f>IF(#REF!&lt;&gt;"",#REF!,"")</f>
        <v>#REF!</v>
      </c>
      <c r="D43" t="e">
        <f>IF(A43&lt;&gt;"",#REF!,-20000)</f>
        <v>#REF!</v>
      </c>
      <c r="E43" t="e">
        <f t="shared" si="12"/>
        <v>#REF!</v>
      </c>
      <c r="F43" t="e">
        <f t="shared" si="13"/>
        <v>#REF!</v>
      </c>
      <c r="J43" s="31"/>
      <c r="K43" s="31"/>
      <c r="N43" t="e">
        <f t="shared" si="7"/>
        <v>#REF!</v>
      </c>
      <c r="Q43" t="e">
        <f t="shared" si="8"/>
        <v>#REF!</v>
      </c>
      <c r="T43" t="e">
        <f t="shared" si="9"/>
        <v>#REF!</v>
      </c>
      <c r="W43" t="e">
        <f t="shared" si="10"/>
        <v>#REF!</v>
      </c>
      <c r="Z43" t="e">
        <f t="shared" si="11"/>
        <v>#REF!</v>
      </c>
    </row>
    <row r="44" spans="1:26" x14ac:dyDescent="0.15">
      <c r="A44" t="e">
        <f>IF(#REF!&lt;&gt;"",#REF!,"")</f>
        <v>#REF!</v>
      </c>
      <c r="B44" s="40" t="e">
        <f>IF(#REF!&lt;&gt;"",#REF!,"")</f>
        <v>#REF!</v>
      </c>
      <c r="C44" s="40" t="e">
        <f>IF(#REF!&lt;&gt;"",#REF!,"")</f>
        <v>#REF!</v>
      </c>
      <c r="D44" t="e">
        <f>IF(A44&lt;&gt;"",#REF!,-20000)</f>
        <v>#REF!</v>
      </c>
      <c r="E44" t="e">
        <f t="shared" si="12"/>
        <v>#REF!</v>
      </c>
      <c r="F44" t="e">
        <f t="shared" si="13"/>
        <v>#REF!</v>
      </c>
      <c r="J44" s="31"/>
      <c r="K44" s="31"/>
      <c r="N44" t="e">
        <f t="shared" si="7"/>
        <v>#REF!</v>
      </c>
      <c r="Q44" t="e">
        <f t="shared" si="8"/>
        <v>#REF!</v>
      </c>
      <c r="T44" t="e">
        <f t="shared" si="9"/>
        <v>#REF!</v>
      </c>
      <c r="W44" t="e">
        <f t="shared" si="10"/>
        <v>#REF!</v>
      </c>
      <c r="Z44" t="e">
        <f t="shared" si="11"/>
        <v>#REF!</v>
      </c>
    </row>
    <row r="45" spans="1:26" x14ac:dyDescent="0.15">
      <c r="A45" t="e">
        <f>IF(#REF!&lt;&gt;"",#REF!,"")</f>
        <v>#REF!</v>
      </c>
      <c r="B45" s="40" t="e">
        <f>IF(#REF!&lt;&gt;"",#REF!,"")</f>
        <v>#REF!</v>
      </c>
      <c r="C45" s="40" t="e">
        <f>IF(#REF!&lt;&gt;"",#REF!,"")</f>
        <v>#REF!</v>
      </c>
      <c r="D45" t="e">
        <f>IF(A45&lt;&gt;"",#REF!,-20000)</f>
        <v>#REF!</v>
      </c>
      <c r="E45" t="e">
        <f t="shared" si="12"/>
        <v>#REF!</v>
      </c>
      <c r="F45" t="e">
        <f t="shared" si="13"/>
        <v>#REF!</v>
      </c>
      <c r="J45" s="31"/>
      <c r="K45" s="31"/>
      <c r="N45" t="e">
        <f t="shared" si="7"/>
        <v>#REF!</v>
      </c>
      <c r="Q45" t="e">
        <f t="shared" si="8"/>
        <v>#REF!</v>
      </c>
      <c r="T45" t="e">
        <f t="shared" si="9"/>
        <v>#REF!</v>
      </c>
      <c r="W45" t="e">
        <f t="shared" si="10"/>
        <v>#REF!</v>
      </c>
      <c r="Z45" t="e">
        <f t="shared" si="11"/>
        <v>#REF!</v>
      </c>
    </row>
    <row r="46" spans="1:26" x14ac:dyDescent="0.15">
      <c r="A46" t="e">
        <f>IF(#REF!&lt;&gt;"",#REF!,"")</f>
        <v>#REF!</v>
      </c>
      <c r="B46" s="40" t="e">
        <f>IF(#REF!&lt;&gt;"",#REF!,"")</f>
        <v>#REF!</v>
      </c>
      <c r="C46" s="40" t="e">
        <f>IF(#REF!&lt;&gt;"",#REF!,"")</f>
        <v>#REF!</v>
      </c>
      <c r="D46" t="e">
        <f>IF(A46&lt;&gt;"",#REF!,-20000)</f>
        <v>#REF!</v>
      </c>
      <c r="E46" t="e">
        <f t="shared" si="12"/>
        <v>#REF!</v>
      </c>
      <c r="F46" t="e">
        <f t="shared" si="13"/>
        <v>#REF!</v>
      </c>
      <c r="J46" s="31"/>
      <c r="K46" s="31"/>
      <c r="N46" t="e">
        <f t="shared" si="7"/>
        <v>#REF!</v>
      </c>
      <c r="Q46" t="e">
        <f t="shared" si="8"/>
        <v>#REF!</v>
      </c>
      <c r="T46" t="e">
        <f t="shared" si="9"/>
        <v>#REF!</v>
      </c>
      <c r="W46" t="e">
        <f t="shared" si="10"/>
        <v>#REF!</v>
      </c>
      <c r="Z46" t="e">
        <f t="shared" si="11"/>
        <v>#REF!</v>
      </c>
    </row>
    <row r="47" spans="1:26" x14ac:dyDescent="0.15">
      <c r="A47" t="e">
        <f>IF(#REF!&lt;&gt;"",#REF!,"")</f>
        <v>#REF!</v>
      </c>
      <c r="B47" s="40" t="e">
        <f>IF(#REF!&lt;&gt;"",#REF!,"")</f>
        <v>#REF!</v>
      </c>
      <c r="C47" s="40" t="e">
        <f>IF(#REF!&lt;&gt;"",#REF!,"")</f>
        <v>#REF!</v>
      </c>
      <c r="D47" t="e">
        <f>IF(A47&lt;&gt;"",#REF!,-20000)</f>
        <v>#REF!</v>
      </c>
      <c r="E47" t="e">
        <f t="shared" si="12"/>
        <v>#REF!</v>
      </c>
      <c r="F47" t="e">
        <f t="shared" si="13"/>
        <v>#REF!</v>
      </c>
      <c r="J47" s="31"/>
      <c r="K47" s="31"/>
      <c r="N47" t="e">
        <f t="shared" si="7"/>
        <v>#REF!</v>
      </c>
      <c r="Q47" t="e">
        <f t="shared" si="8"/>
        <v>#REF!</v>
      </c>
      <c r="T47" t="e">
        <f t="shared" si="9"/>
        <v>#REF!</v>
      </c>
      <c r="W47" t="e">
        <f t="shared" si="10"/>
        <v>#REF!</v>
      </c>
      <c r="Z47" t="e">
        <f t="shared" si="11"/>
        <v>#REF!</v>
      </c>
    </row>
    <row r="48" spans="1:26" x14ac:dyDescent="0.15">
      <c r="A48" t="e">
        <f>IF(#REF!&lt;&gt;"",#REF!,"")</f>
        <v>#REF!</v>
      </c>
      <c r="B48" s="40" t="e">
        <f>IF(#REF!&lt;&gt;"",#REF!,"")</f>
        <v>#REF!</v>
      </c>
      <c r="C48" s="40" t="e">
        <f>IF(#REF!&lt;&gt;"",#REF!,"")</f>
        <v>#REF!</v>
      </c>
      <c r="D48" t="e">
        <f>IF(A48&lt;&gt;"",#REF!,-20000)</f>
        <v>#REF!</v>
      </c>
      <c r="E48" t="e">
        <f t="shared" si="12"/>
        <v>#REF!</v>
      </c>
      <c r="F48" t="e">
        <f t="shared" si="13"/>
        <v>#REF!</v>
      </c>
      <c r="J48" s="31"/>
      <c r="K48" s="31"/>
      <c r="N48" t="e">
        <f t="shared" si="7"/>
        <v>#REF!</v>
      </c>
      <c r="Q48" t="e">
        <f t="shared" si="8"/>
        <v>#REF!</v>
      </c>
      <c r="T48" t="e">
        <f t="shared" si="9"/>
        <v>#REF!</v>
      </c>
      <c r="W48" t="e">
        <f t="shared" si="10"/>
        <v>#REF!</v>
      </c>
      <c r="Z48" t="e">
        <f t="shared" si="11"/>
        <v>#REF!</v>
      </c>
    </row>
    <row r="49" spans="1:26" x14ac:dyDescent="0.15">
      <c r="A49" t="e">
        <f>IF(#REF!&lt;&gt;"",#REF!,"")</f>
        <v>#REF!</v>
      </c>
      <c r="B49" s="40" t="e">
        <f>IF(#REF!&lt;&gt;"",#REF!,"")</f>
        <v>#REF!</v>
      </c>
      <c r="C49" s="40" t="e">
        <f>IF(#REF!&lt;&gt;"",#REF!,"")</f>
        <v>#REF!</v>
      </c>
      <c r="D49" t="e">
        <f>IF(A49&lt;&gt;"",#REF!,-20000)</f>
        <v>#REF!</v>
      </c>
      <c r="E49" t="e">
        <f t="shared" si="12"/>
        <v>#REF!</v>
      </c>
      <c r="F49" t="e">
        <f t="shared" si="13"/>
        <v>#REF!</v>
      </c>
      <c r="J49" s="31"/>
      <c r="K49" s="31"/>
      <c r="N49" t="e">
        <f t="shared" si="7"/>
        <v>#REF!</v>
      </c>
      <c r="Q49" t="e">
        <f t="shared" si="8"/>
        <v>#REF!</v>
      </c>
      <c r="T49" t="e">
        <f t="shared" si="9"/>
        <v>#REF!</v>
      </c>
      <c r="W49" t="e">
        <f t="shared" si="10"/>
        <v>#REF!</v>
      </c>
      <c r="Z49" t="e">
        <f t="shared" si="11"/>
        <v>#REF!</v>
      </c>
    </row>
    <row r="50" spans="1:26" x14ac:dyDescent="0.15">
      <c r="A50" t="e">
        <f>IF(#REF!&lt;&gt;"",#REF!,"")</f>
        <v>#REF!</v>
      </c>
      <c r="B50" s="40" t="e">
        <f>IF(#REF!&lt;&gt;"",#REF!,"")</f>
        <v>#REF!</v>
      </c>
      <c r="C50" s="40" t="e">
        <f>IF(#REF!&lt;&gt;"",#REF!,"")</f>
        <v>#REF!</v>
      </c>
      <c r="D50" t="e">
        <f>IF(A50&lt;&gt;"",#REF!,-20000)</f>
        <v>#REF!</v>
      </c>
      <c r="E50" t="e">
        <f t="shared" si="12"/>
        <v>#REF!</v>
      </c>
      <c r="F50" t="e">
        <f t="shared" si="13"/>
        <v>#REF!</v>
      </c>
      <c r="J50" s="31"/>
      <c r="K50" s="31"/>
      <c r="N50" t="e">
        <f t="shared" si="7"/>
        <v>#REF!</v>
      </c>
      <c r="Q50" t="e">
        <f t="shared" si="8"/>
        <v>#REF!</v>
      </c>
      <c r="T50" t="e">
        <f t="shared" si="9"/>
        <v>#REF!</v>
      </c>
      <c r="W50" t="e">
        <f t="shared" si="10"/>
        <v>#REF!</v>
      </c>
      <c r="Z50" t="e">
        <f t="shared" si="11"/>
        <v>#REF!</v>
      </c>
    </row>
    <row r="51" spans="1:26" x14ac:dyDescent="0.15">
      <c r="A51" t="e">
        <f>IF(#REF!&lt;&gt;"",#REF!,"")</f>
        <v>#REF!</v>
      </c>
      <c r="B51" s="40" t="e">
        <f>IF(#REF!&lt;&gt;"",#REF!,"")</f>
        <v>#REF!</v>
      </c>
      <c r="C51" s="40" t="e">
        <f>IF(#REF!&lt;&gt;"",#REF!,"")</f>
        <v>#REF!</v>
      </c>
      <c r="D51" t="e">
        <f>IF(A51&lt;&gt;"",#REF!,-20000)</f>
        <v>#REF!</v>
      </c>
      <c r="E51" t="e">
        <f t="shared" si="12"/>
        <v>#REF!</v>
      </c>
      <c r="F51" t="e">
        <f t="shared" si="13"/>
        <v>#REF!</v>
      </c>
      <c r="J51" s="31"/>
      <c r="K51" s="31"/>
      <c r="N51" t="e">
        <f t="shared" si="7"/>
        <v>#REF!</v>
      </c>
      <c r="Q51" t="e">
        <f t="shared" si="8"/>
        <v>#REF!</v>
      </c>
      <c r="T51" t="e">
        <f t="shared" si="9"/>
        <v>#REF!</v>
      </c>
      <c r="W51" t="e">
        <f t="shared" si="10"/>
        <v>#REF!</v>
      </c>
      <c r="Z51" t="e">
        <f t="shared" si="11"/>
        <v>#REF!</v>
      </c>
    </row>
    <row r="52" spans="1:26" x14ac:dyDescent="0.15">
      <c r="A52" t="e">
        <f>IF(#REF!&lt;&gt;"",#REF!,"")</f>
        <v>#REF!</v>
      </c>
      <c r="B52" s="40" t="e">
        <f>IF(#REF!&lt;&gt;"",#REF!,"")</f>
        <v>#REF!</v>
      </c>
      <c r="C52" s="40" t="e">
        <f>IF(#REF!&lt;&gt;"",#REF!,"")</f>
        <v>#REF!</v>
      </c>
      <c r="D52" t="e">
        <f>IF(A52&lt;&gt;"",#REF!,-20000)</f>
        <v>#REF!</v>
      </c>
      <c r="E52" t="e">
        <f t="shared" si="12"/>
        <v>#REF!</v>
      </c>
      <c r="F52" t="e">
        <f t="shared" si="13"/>
        <v>#REF!</v>
      </c>
      <c r="J52" s="31"/>
      <c r="K52" s="31"/>
      <c r="N52" t="e">
        <f t="shared" si="7"/>
        <v>#REF!</v>
      </c>
      <c r="Q52" t="e">
        <f t="shared" si="8"/>
        <v>#REF!</v>
      </c>
      <c r="T52" t="e">
        <f t="shared" si="9"/>
        <v>#REF!</v>
      </c>
      <c r="W52" t="e">
        <f t="shared" si="10"/>
        <v>#REF!</v>
      </c>
      <c r="Z52" t="e">
        <f t="shared" si="11"/>
        <v>#REF!</v>
      </c>
    </row>
    <row r="53" spans="1:26" x14ac:dyDescent="0.15">
      <c r="A53" t="e">
        <f>IF(#REF!&lt;&gt;"",#REF!,"")</f>
        <v>#REF!</v>
      </c>
      <c r="B53" s="40" t="e">
        <f>IF(#REF!&lt;&gt;"",#REF!,"")</f>
        <v>#REF!</v>
      </c>
      <c r="C53" s="40" t="e">
        <f>IF(#REF!&lt;&gt;"",#REF!,"")</f>
        <v>#REF!</v>
      </c>
      <c r="D53" t="e">
        <f>IF(A53&lt;&gt;"",#REF!,-20000)</f>
        <v>#REF!</v>
      </c>
      <c r="E53" t="e">
        <f t="shared" si="12"/>
        <v>#REF!</v>
      </c>
      <c r="F53" t="e">
        <f t="shared" si="13"/>
        <v>#REF!</v>
      </c>
      <c r="J53" s="31"/>
      <c r="K53" s="31"/>
      <c r="N53" t="e">
        <f t="shared" si="7"/>
        <v>#REF!</v>
      </c>
      <c r="Q53" t="e">
        <f t="shared" si="8"/>
        <v>#REF!</v>
      </c>
      <c r="T53" t="e">
        <f t="shared" si="9"/>
        <v>#REF!</v>
      </c>
      <c r="W53" t="e">
        <f t="shared" si="10"/>
        <v>#REF!</v>
      </c>
      <c r="Z53" t="e">
        <f t="shared" si="11"/>
        <v>#REF!</v>
      </c>
    </row>
    <row r="54" spans="1:26" x14ac:dyDescent="0.15">
      <c r="A54" t="e">
        <f>IF(#REF!&lt;&gt;"",#REF!,"")</f>
        <v>#REF!</v>
      </c>
      <c r="B54" s="40" t="e">
        <f>IF(#REF!&lt;&gt;"",#REF!,"")</f>
        <v>#REF!</v>
      </c>
      <c r="C54" s="40" t="e">
        <f>IF(#REF!&lt;&gt;"",#REF!,"")</f>
        <v>#REF!</v>
      </c>
      <c r="D54" t="e">
        <f>IF(A54&lt;&gt;"",#REF!,-20000)</f>
        <v>#REF!</v>
      </c>
      <c r="E54" t="e">
        <f t="shared" si="12"/>
        <v>#REF!</v>
      </c>
      <c r="F54" t="e">
        <f t="shared" si="13"/>
        <v>#REF!</v>
      </c>
      <c r="J54" s="31"/>
      <c r="K54" s="31"/>
      <c r="N54" t="e">
        <f t="shared" si="7"/>
        <v>#REF!</v>
      </c>
      <c r="Q54" t="e">
        <f t="shared" si="8"/>
        <v>#REF!</v>
      </c>
      <c r="T54" t="e">
        <f t="shared" si="9"/>
        <v>#REF!</v>
      </c>
      <c r="W54" t="e">
        <f t="shared" si="10"/>
        <v>#REF!</v>
      </c>
      <c r="Z54" t="e">
        <f t="shared" si="11"/>
        <v>#REF!</v>
      </c>
    </row>
    <row r="55" spans="1:26" x14ac:dyDescent="0.15">
      <c r="A55" t="e">
        <f>IF(#REF!&lt;&gt;"",#REF!,"")</f>
        <v>#REF!</v>
      </c>
      <c r="B55" s="40" t="e">
        <f>IF(#REF!&lt;&gt;"",#REF!,"")</f>
        <v>#REF!</v>
      </c>
      <c r="C55" s="40" t="e">
        <f>IF(#REF!&lt;&gt;"",#REF!,"")</f>
        <v>#REF!</v>
      </c>
      <c r="D55" t="e">
        <f>IF(A55&lt;&gt;"",#REF!,-20000)</f>
        <v>#REF!</v>
      </c>
      <c r="E55" t="e">
        <f t="shared" si="12"/>
        <v>#REF!</v>
      </c>
      <c r="F55" t="e">
        <f t="shared" si="13"/>
        <v>#REF!</v>
      </c>
      <c r="J55" s="31"/>
      <c r="K55" s="31"/>
      <c r="N55" t="e">
        <f t="shared" si="7"/>
        <v>#REF!</v>
      </c>
      <c r="Q55" t="e">
        <f t="shared" si="8"/>
        <v>#REF!</v>
      </c>
      <c r="T55" t="e">
        <f t="shared" si="9"/>
        <v>#REF!</v>
      </c>
      <c r="W55" t="e">
        <f t="shared" si="10"/>
        <v>#REF!</v>
      </c>
      <c r="Z55" t="e">
        <f t="shared" si="11"/>
        <v>#REF!</v>
      </c>
    </row>
    <row r="56" spans="1:26" x14ac:dyDescent="0.15">
      <c r="A56" t="e">
        <f>IF(#REF!&lt;&gt;"",#REF!,"")</f>
        <v>#REF!</v>
      </c>
      <c r="B56" s="40" t="e">
        <f>IF(#REF!&lt;&gt;"",#REF!,"")</f>
        <v>#REF!</v>
      </c>
      <c r="C56" s="40" t="e">
        <f>IF(#REF!&lt;&gt;"",#REF!,"")</f>
        <v>#REF!</v>
      </c>
      <c r="D56" t="e">
        <f>IF(A56&lt;&gt;"",#REF!,-20000)</f>
        <v>#REF!</v>
      </c>
      <c r="E56" t="e">
        <f t="shared" si="12"/>
        <v>#REF!</v>
      </c>
      <c r="F56" t="e">
        <f t="shared" si="13"/>
        <v>#REF!</v>
      </c>
      <c r="J56" s="31"/>
      <c r="K56" s="31"/>
      <c r="N56" t="e">
        <f t="shared" si="7"/>
        <v>#REF!</v>
      </c>
      <c r="Q56" t="e">
        <f t="shared" si="8"/>
        <v>#REF!</v>
      </c>
      <c r="T56" t="e">
        <f t="shared" si="9"/>
        <v>#REF!</v>
      </c>
      <c r="W56" t="e">
        <f t="shared" si="10"/>
        <v>#REF!</v>
      </c>
      <c r="Z56" t="e">
        <f t="shared" si="11"/>
        <v>#REF!</v>
      </c>
    </row>
    <row r="57" spans="1:26" x14ac:dyDescent="0.15">
      <c r="A57" t="e">
        <f>IF(#REF!&lt;&gt;"",#REF!,"")</f>
        <v>#REF!</v>
      </c>
      <c r="B57" s="40" t="e">
        <f>IF(#REF!&lt;&gt;"",#REF!,"")</f>
        <v>#REF!</v>
      </c>
      <c r="C57" s="40" t="e">
        <f>IF(#REF!&lt;&gt;"",#REF!,"")</f>
        <v>#REF!</v>
      </c>
      <c r="D57" t="e">
        <f>IF(A57&lt;&gt;"",#REF!,-20000)</f>
        <v>#REF!</v>
      </c>
      <c r="E57" t="e">
        <f t="shared" si="12"/>
        <v>#REF!</v>
      </c>
      <c r="F57" t="e">
        <f t="shared" si="13"/>
        <v>#REF!</v>
      </c>
      <c r="J57" s="31"/>
      <c r="K57" s="31"/>
      <c r="N57" t="e">
        <f t="shared" si="7"/>
        <v>#REF!</v>
      </c>
      <c r="Q57" t="e">
        <f t="shared" si="8"/>
        <v>#REF!</v>
      </c>
      <c r="T57" t="e">
        <f t="shared" si="9"/>
        <v>#REF!</v>
      </c>
      <c r="W57" t="e">
        <f t="shared" si="10"/>
        <v>#REF!</v>
      </c>
      <c r="Z57" t="e">
        <f t="shared" si="11"/>
        <v>#REF!</v>
      </c>
    </row>
    <row r="58" spans="1:26" x14ac:dyDescent="0.15">
      <c r="A58" t="e">
        <f>IF(#REF!&lt;&gt;"",#REF!,"")</f>
        <v>#REF!</v>
      </c>
      <c r="B58" s="40" t="e">
        <f>IF(#REF!&lt;&gt;"",#REF!,"")</f>
        <v>#REF!</v>
      </c>
      <c r="C58" s="40" t="e">
        <f>IF(#REF!&lt;&gt;"",#REF!,"")</f>
        <v>#REF!</v>
      </c>
      <c r="D58" t="e">
        <f>IF(A58&lt;&gt;"",#REF!,-20000)</f>
        <v>#REF!</v>
      </c>
      <c r="E58" t="e">
        <f t="shared" si="12"/>
        <v>#REF!</v>
      </c>
      <c r="F58" t="e">
        <f t="shared" si="13"/>
        <v>#REF!</v>
      </c>
      <c r="J58" s="31"/>
      <c r="K58" s="31"/>
      <c r="N58" t="e">
        <f t="shared" si="7"/>
        <v>#REF!</v>
      </c>
      <c r="Q58" t="e">
        <f t="shared" si="8"/>
        <v>#REF!</v>
      </c>
      <c r="T58" t="e">
        <f t="shared" si="9"/>
        <v>#REF!</v>
      </c>
      <c r="W58" t="e">
        <f t="shared" si="10"/>
        <v>#REF!</v>
      </c>
      <c r="Z58" t="e">
        <f t="shared" si="11"/>
        <v>#REF!</v>
      </c>
    </row>
    <row r="59" spans="1:26" x14ac:dyDescent="0.15">
      <c r="A59" t="e">
        <f>IF(#REF!&lt;&gt;"",#REF!,"")</f>
        <v>#REF!</v>
      </c>
      <c r="B59" s="40" t="e">
        <f>IF(#REF!&lt;&gt;"",#REF!,"")</f>
        <v>#REF!</v>
      </c>
      <c r="C59" s="40" t="e">
        <f>IF(#REF!&lt;&gt;"",#REF!,"")</f>
        <v>#REF!</v>
      </c>
      <c r="D59" t="e">
        <f>IF(A59&lt;&gt;"",#REF!,-20000)</f>
        <v>#REF!</v>
      </c>
      <c r="E59" t="e">
        <f t="shared" si="12"/>
        <v>#REF!</v>
      </c>
      <c r="F59" t="e">
        <f t="shared" si="13"/>
        <v>#REF!</v>
      </c>
      <c r="J59" s="31"/>
      <c r="K59" s="31"/>
      <c r="N59" t="e">
        <f t="shared" si="7"/>
        <v>#REF!</v>
      </c>
      <c r="Q59" t="e">
        <f t="shared" si="8"/>
        <v>#REF!</v>
      </c>
      <c r="T59" t="e">
        <f t="shared" si="9"/>
        <v>#REF!</v>
      </c>
      <c r="W59" t="e">
        <f t="shared" si="10"/>
        <v>#REF!</v>
      </c>
      <c r="Z59" t="e">
        <f t="shared" si="11"/>
        <v>#REF!</v>
      </c>
    </row>
    <row r="60" spans="1:26" x14ac:dyDescent="0.15">
      <c r="A60" t="e">
        <f>IF(#REF!&lt;&gt;"",#REF!,"")</f>
        <v>#REF!</v>
      </c>
      <c r="B60" s="40" t="e">
        <f>IF(#REF!&lt;&gt;"",#REF!,"")</f>
        <v>#REF!</v>
      </c>
      <c r="C60" s="40" t="e">
        <f>IF(#REF!&lt;&gt;"",#REF!,"")</f>
        <v>#REF!</v>
      </c>
      <c r="D60" t="e">
        <f>IF(A60&lt;&gt;"",#REF!,-20000)</f>
        <v>#REF!</v>
      </c>
      <c r="E60" t="e">
        <f t="shared" si="12"/>
        <v>#REF!</v>
      </c>
      <c r="F60" t="e">
        <f t="shared" si="13"/>
        <v>#REF!</v>
      </c>
      <c r="J60" s="31"/>
      <c r="K60" s="31"/>
      <c r="N60" t="e">
        <f t="shared" si="7"/>
        <v>#REF!</v>
      </c>
      <c r="Q60" t="e">
        <f t="shared" si="8"/>
        <v>#REF!</v>
      </c>
      <c r="T60" t="e">
        <f t="shared" si="9"/>
        <v>#REF!</v>
      </c>
      <c r="W60" t="e">
        <f t="shared" si="10"/>
        <v>#REF!</v>
      </c>
      <c r="Z60" t="e">
        <f t="shared" si="11"/>
        <v>#REF!</v>
      </c>
    </row>
    <row r="61" spans="1:26" x14ac:dyDescent="0.15">
      <c r="A61" t="e">
        <f>IF(#REF!&lt;&gt;"",#REF!,"")</f>
        <v>#REF!</v>
      </c>
      <c r="B61" s="40" t="e">
        <f>IF(#REF!&lt;&gt;"",#REF!,"")</f>
        <v>#REF!</v>
      </c>
      <c r="C61" s="40" t="e">
        <f>IF(#REF!&lt;&gt;"",#REF!,"")</f>
        <v>#REF!</v>
      </c>
      <c r="D61" t="e">
        <f>IF(A61&lt;&gt;"",#REF!,-20000)</f>
        <v>#REF!</v>
      </c>
      <c r="E61" t="e">
        <f t="shared" si="12"/>
        <v>#REF!</v>
      </c>
      <c r="F61" t="e">
        <f t="shared" si="13"/>
        <v>#REF!</v>
      </c>
      <c r="J61" s="31"/>
      <c r="K61" s="31"/>
      <c r="N61" t="e">
        <f t="shared" si="7"/>
        <v>#REF!</v>
      </c>
      <c r="Q61" t="e">
        <f t="shared" si="8"/>
        <v>#REF!</v>
      </c>
      <c r="T61" t="e">
        <f t="shared" si="9"/>
        <v>#REF!</v>
      </c>
      <c r="W61" t="e">
        <f t="shared" si="10"/>
        <v>#REF!</v>
      </c>
      <c r="Z61" t="e">
        <f t="shared" si="11"/>
        <v>#REF!</v>
      </c>
    </row>
    <row r="62" spans="1:26" x14ac:dyDescent="0.15">
      <c r="A62" t="e">
        <f>IF(#REF!&lt;&gt;"",#REF!,"")</f>
        <v>#REF!</v>
      </c>
      <c r="B62" s="40" t="e">
        <f>IF(#REF!&lt;&gt;"",#REF!,"")</f>
        <v>#REF!</v>
      </c>
      <c r="C62" s="40" t="e">
        <f>IF(#REF!&lt;&gt;"",#REF!,"")</f>
        <v>#REF!</v>
      </c>
      <c r="D62" t="e">
        <f>IF(A62&lt;&gt;"",#REF!,-20000)</f>
        <v>#REF!</v>
      </c>
      <c r="E62" t="e">
        <f t="shared" si="12"/>
        <v>#REF!</v>
      </c>
      <c r="F62" t="e">
        <f t="shared" si="13"/>
        <v>#REF!</v>
      </c>
      <c r="J62" s="31"/>
      <c r="K62" s="31"/>
      <c r="N62" t="e">
        <f t="shared" si="7"/>
        <v>#REF!</v>
      </c>
      <c r="Q62" t="e">
        <f t="shared" si="8"/>
        <v>#REF!</v>
      </c>
      <c r="T62" t="e">
        <f t="shared" si="9"/>
        <v>#REF!</v>
      </c>
      <c r="W62" t="e">
        <f t="shared" si="10"/>
        <v>#REF!</v>
      </c>
      <c r="Z62" t="e">
        <f t="shared" si="11"/>
        <v>#REF!</v>
      </c>
    </row>
    <row r="63" spans="1:26" x14ac:dyDescent="0.15">
      <c r="A63" t="e">
        <f>IF(#REF!&lt;&gt;"",#REF!,"")</f>
        <v>#REF!</v>
      </c>
      <c r="B63" s="40" t="e">
        <f>IF(#REF!&lt;&gt;"",#REF!,"")</f>
        <v>#REF!</v>
      </c>
      <c r="C63" s="40" t="e">
        <f>IF(#REF!&lt;&gt;"",#REF!,"")</f>
        <v>#REF!</v>
      </c>
      <c r="D63" t="e">
        <f>IF(A63&lt;&gt;"",#REF!,-20000)</f>
        <v>#REF!</v>
      </c>
      <c r="E63" t="e">
        <f t="shared" si="12"/>
        <v>#REF!</v>
      </c>
      <c r="F63" t="e">
        <f t="shared" si="13"/>
        <v>#REF!</v>
      </c>
      <c r="J63" s="31"/>
      <c r="K63" s="31"/>
      <c r="N63" t="e">
        <f t="shared" si="7"/>
        <v>#REF!</v>
      </c>
      <c r="Q63" t="e">
        <f t="shared" si="8"/>
        <v>#REF!</v>
      </c>
      <c r="T63" t="e">
        <f t="shared" si="9"/>
        <v>#REF!</v>
      </c>
      <c r="W63" t="e">
        <f t="shared" si="10"/>
        <v>#REF!</v>
      </c>
      <c r="Z63" t="e">
        <f t="shared" si="11"/>
        <v>#REF!</v>
      </c>
    </row>
    <row r="64" spans="1:26" x14ac:dyDescent="0.15">
      <c r="A64" t="e">
        <f>IF(#REF!&lt;&gt;"",#REF!,"")</f>
        <v>#REF!</v>
      </c>
      <c r="B64" s="40" t="e">
        <f>IF(#REF!&lt;&gt;"",#REF!,"")</f>
        <v>#REF!</v>
      </c>
      <c r="C64" s="40" t="e">
        <f>IF(#REF!&lt;&gt;"",#REF!,"")</f>
        <v>#REF!</v>
      </c>
      <c r="D64" t="e">
        <f>IF(A64&lt;&gt;"",#REF!,-20000)</f>
        <v>#REF!</v>
      </c>
      <c r="E64" t="e">
        <f t="shared" si="12"/>
        <v>#REF!</v>
      </c>
      <c r="F64" t="e">
        <f t="shared" si="13"/>
        <v>#REF!</v>
      </c>
      <c r="J64" s="31"/>
      <c r="K64" s="31"/>
      <c r="N64" t="e">
        <f t="shared" si="7"/>
        <v>#REF!</v>
      </c>
      <c r="Q64" t="e">
        <f t="shared" si="8"/>
        <v>#REF!</v>
      </c>
      <c r="T64" t="e">
        <f t="shared" si="9"/>
        <v>#REF!</v>
      </c>
      <c r="W64" t="e">
        <f t="shared" si="10"/>
        <v>#REF!</v>
      </c>
      <c r="Z64" t="e">
        <f t="shared" si="11"/>
        <v>#REF!</v>
      </c>
    </row>
    <row r="65" spans="1:26" x14ac:dyDescent="0.15">
      <c r="A65" t="e">
        <f>IF(#REF!&lt;&gt;"",#REF!,"")</f>
        <v>#REF!</v>
      </c>
      <c r="B65" s="40" t="e">
        <f>IF(#REF!&lt;&gt;"",#REF!,"")</f>
        <v>#REF!</v>
      </c>
      <c r="C65" s="40" t="e">
        <f>IF(#REF!&lt;&gt;"",#REF!,"")</f>
        <v>#REF!</v>
      </c>
      <c r="D65" t="e">
        <f>IF(A65&lt;&gt;"",#REF!,-20000)</f>
        <v>#REF!</v>
      </c>
      <c r="E65" t="e">
        <f t="shared" si="12"/>
        <v>#REF!</v>
      </c>
      <c r="F65" t="e">
        <f t="shared" si="13"/>
        <v>#REF!</v>
      </c>
      <c r="J65" s="31"/>
      <c r="K65" s="31"/>
      <c r="N65" t="e">
        <f t="shared" si="7"/>
        <v>#REF!</v>
      </c>
      <c r="Q65" t="e">
        <f t="shared" si="8"/>
        <v>#REF!</v>
      </c>
      <c r="T65" t="e">
        <f t="shared" si="9"/>
        <v>#REF!</v>
      </c>
      <c r="W65" t="e">
        <f t="shared" si="10"/>
        <v>#REF!</v>
      </c>
      <c r="Z65" t="e">
        <f t="shared" si="11"/>
        <v>#REF!</v>
      </c>
    </row>
    <row r="66" spans="1:26" x14ac:dyDescent="0.15">
      <c r="A66" t="e">
        <f>IF(#REF!&lt;&gt;"",#REF!,"")</f>
        <v>#REF!</v>
      </c>
      <c r="B66" s="40" t="e">
        <f>IF(#REF!&lt;&gt;"",#REF!,"")</f>
        <v>#REF!</v>
      </c>
      <c r="C66" s="40" t="e">
        <f>IF(#REF!&lt;&gt;"",#REF!,"")</f>
        <v>#REF!</v>
      </c>
      <c r="D66" t="e">
        <f>IF(A66&lt;&gt;"",#REF!,-20000)</f>
        <v>#REF!</v>
      </c>
      <c r="E66" t="e">
        <f t="shared" si="12"/>
        <v>#REF!</v>
      </c>
      <c r="F66" t="e">
        <f t="shared" si="13"/>
        <v>#REF!</v>
      </c>
      <c r="J66" s="31"/>
      <c r="K66" s="31"/>
      <c r="N66" t="e">
        <f t="shared" si="7"/>
        <v>#REF!</v>
      </c>
      <c r="Q66" t="e">
        <f t="shared" si="8"/>
        <v>#REF!</v>
      </c>
      <c r="T66" t="e">
        <f t="shared" si="9"/>
        <v>#REF!</v>
      </c>
      <c r="W66" t="e">
        <f t="shared" si="10"/>
        <v>#REF!</v>
      </c>
      <c r="Z66" t="e">
        <f t="shared" si="11"/>
        <v>#REF!</v>
      </c>
    </row>
    <row r="67" spans="1:26" x14ac:dyDescent="0.15">
      <c r="A67" t="e">
        <f>IF(#REF!&lt;&gt;"",#REF!,"")</f>
        <v>#REF!</v>
      </c>
      <c r="B67" s="40" t="e">
        <f>IF(#REF!&lt;&gt;"",#REF!,"")</f>
        <v>#REF!</v>
      </c>
      <c r="C67" s="40" t="e">
        <f>IF(#REF!&lt;&gt;"",#REF!,"")</f>
        <v>#REF!</v>
      </c>
      <c r="D67" t="e">
        <f>IF(A67&lt;&gt;"",#REF!,-20000)</f>
        <v>#REF!</v>
      </c>
      <c r="E67" t="e">
        <f t="shared" si="12"/>
        <v>#REF!</v>
      </c>
      <c r="F67" t="e">
        <f t="shared" si="13"/>
        <v>#REF!</v>
      </c>
      <c r="J67" s="31"/>
      <c r="K67" s="31"/>
      <c r="N67" t="e">
        <f t="shared" si="7"/>
        <v>#REF!</v>
      </c>
      <c r="Q67" t="e">
        <f t="shared" si="8"/>
        <v>#REF!</v>
      </c>
      <c r="T67" t="e">
        <f t="shared" si="9"/>
        <v>#REF!</v>
      </c>
      <c r="W67" t="e">
        <f t="shared" si="10"/>
        <v>#REF!</v>
      </c>
      <c r="Z67" t="e">
        <f t="shared" si="11"/>
        <v>#REF!</v>
      </c>
    </row>
    <row r="68" spans="1:26" x14ac:dyDescent="0.15">
      <c r="A68" t="e">
        <f>IF(#REF!&lt;&gt;"",#REF!,"")</f>
        <v>#REF!</v>
      </c>
      <c r="B68" s="40" t="e">
        <f>IF(#REF!&lt;&gt;"",#REF!,"")</f>
        <v>#REF!</v>
      </c>
      <c r="C68" s="40" t="e">
        <f>IF(#REF!&lt;&gt;"",#REF!,"")</f>
        <v>#REF!</v>
      </c>
      <c r="D68" t="e">
        <f>IF(A68&lt;&gt;"",#REF!,-20000)</f>
        <v>#REF!</v>
      </c>
      <c r="E68" t="e">
        <f t="shared" si="12"/>
        <v>#REF!</v>
      </c>
      <c r="F68" t="e">
        <f t="shared" si="13"/>
        <v>#REF!</v>
      </c>
      <c r="J68" s="31"/>
      <c r="K68" s="31"/>
      <c r="N68" t="e">
        <f t="shared" si="7"/>
        <v>#REF!</v>
      </c>
      <c r="Q68" t="e">
        <f t="shared" si="8"/>
        <v>#REF!</v>
      </c>
      <c r="T68" t="e">
        <f t="shared" si="9"/>
        <v>#REF!</v>
      </c>
      <c r="W68" t="e">
        <f t="shared" si="10"/>
        <v>#REF!</v>
      </c>
      <c r="Z68" t="e">
        <f t="shared" si="11"/>
        <v>#REF!</v>
      </c>
    </row>
    <row r="69" spans="1:26" x14ac:dyDescent="0.15">
      <c r="A69" t="e">
        <f>IF(#REF!&lt;&gt;"",#REF!,"")</f>
        <v>#REF!</v>
      </c>
      <c r="B69" s="40" t="e">
        <f>IF(#REF!&lt;&gt;"",#REF!,"")</f>
        <v>#REF!</v>
      </c>
      <c r="C69" s="40" t="e">
        <f>IF(#REF!&lt;&gt;"",#REF!,"")</f>
        <v>#REF!</v>
      </c>
      <c r="D69" t="e">
        <f>IF(A69&lt;&gt;"",#REF!,-20000)</f>
        <v>#REF!</v>
      </c>
      <c r="E69" t="e">
        <f t="shared" si="12"/>
        <v>#REF!</v>
      </c>
      <c r="F69" t="e">
        <f t="shared" si="13"/>
        <v>#REF!</v>
      </c>
      <c r="J69" s="31"/>
      <c r="K69" s="31"/>
      <c r="N69" t="e">
        <f t="shared" si="7"/>
        <v>#REF!</v>
      </c>
      <c r="Q69" t="e">
        <f t="shared" si="8"/>
        <v>#REF!</v>
      </c>
      <c r="T69" t="e">
        <f t="shared" si="9"/>
        <v>#REF!</v>
      </c>
      <c r="W69" t="e">
        <f t="shared" si="10"/>
        <v>#REF!</v>
      </c>
      <c r="Z69" t="e">
        <f t="shared" si="11"/>
        <v>#REF!</v>
      </c>
    </row>
    <row r="70" spans="1:26" x14ac:dyDescent="0.15">
      <c r="A70" t="e">
        <f>IF(#REF!&lt;&gt;"",#REF!,"")</f>
        <v>#REF!</v>
      </c>
      <c r="B70" s="40" t="e">
        <f>IF(#REF!&lt;&gt;"",#REF!,"")</f>
        <v>#REF!</v>
      </c>
      <c r="C70" s="40" t="e">
        <f>IF(#REF!&lt;&gt;"",#REF!,"")</f>
        <v>#REF!</v>
      </c>
      <c r="D70" t="e">
        <f>IF(A70&lt;&gt;"",#REF!,-20000)</f>
        <v>#REF!</v>
      </c>
      <c r="E70" t="e">
        <f t="shared" si="12"/>
        <v>#REF!</v>
      </c>
      <c r="F70" t="e">
        <f t="shared" si="13"/>
        <v>#REF!</v>
      </c>
      <c r="J70" s="31"/>
      <c r="K70" s="31"/>
      <c r="N70" t="e">
        <f t="shared" si="7"/>
        <v>#REF!</v>
      </c>
      <c r="Q70" t="e">
        <f t="shared" si="8"/>
        <v>#REF!</v>
      </c>
      <c r="T70" t="e">
        <f t="shared" si="9"/>
        <v>#REF!</v>
      </c>
      <c r="W70" t="e">
        <f t="shared" si="10"/>
        <v>#REF!</v>
      </c>
      <c r="Z70" t="e">
        <f t="shared" si="11"/>
        <v>#REF!</v>
      </c>
    </row>
    <row r="71" spans="1:26" x14ac:dyDescent="0.15">
      <c r="A71" t="e">
        <f>IF(#REF!&lt;&gt;"",#REF!,"")</f>
        <v>#REF!</v>
      </c>
      <c r="B71" s="40" t="e">
        <f>IF(#REF!&lt;&gt;"",#REF!,"")</f>
        <v>#REF!</v>
      </c>
      <c r="C71" s="40" t="e">
        <f>IF(#REF!&lt;&gt;"",#REF!,"")</f>
        <v>#REF!</v>
      </c>
      <c r="D71" t="e">
        <f>IF(A71&lt;&gt;"",#REF!,-20000)</f>
        <v>#REF!</v>
      </c>
      <c r="E71" t="e">
        <f t="shared" si="12"/>
        <v>#REF!</v>
      </c>
      <c r="F71" t="e">
        <f t="shared" si="13"/>
        <v>#REF!</v>
      </c>
      <c r="J71" s="31"/>
      <c r="K71" s="31"/>
      <c r="N71" t="e">
        <f t="shared" si="7"/>
        <v>#REF!</v>
      </c>
      <c r="Q71" t="e">
        <f t="shared" si="8"/>
        <v>#REF!</v>
      </c>
      <c r="T71" t="e">
        <f t="shared" si="9"/>
        <v>#REF!</v>
      </c>
      <c r="W71" t="e">
        <f t="shared" si="10"/>
        <v>#REF!</v>
      </c>
      <c r="Z71" t="e">
        <f t="shared" si="11"/>
        <v>#REF!</v>
      </c>
    </row>
    <row r="72" spans="1:26" x14ac:dyDescent="0.15">
      <c r="A72" t="e">
        <f>IF(#REF!&lt;&gt;"",#REF!,"")</f>
        <v>#REF!</v>
      </c>
      <c r="B72" s="40" t="e">
        <f>IF(#REF!&lt;&gt;"",#REF!,"")</f>
        <v>#REF!</v>
      </c>
      <c r="C72" s="40" t="e">
        <f>IF(#REF!&lt;&gt;"",#REF!,"")</f>
        <v>#REF!</v>
      </c>
      <c r="D72" t="e">
        <f>IF(A72&lt;&gt;"",#REF!,-20000)</f>
        <v>#REF!</v>
      </c>
      <c r="E72" t="e">
        <f t="shared" si="12"/>
        <v>#REF!</v>
      </c>
      <c r="F72" t="e">
        <f t="shared" si="13"/>
        <v>#REF!</v>
      </c>
      <c r="J72" s="31"/>
      <c r="K72" s="31"/>
      <c r="N72" t="e">
        <f t="shared" ref="N72:N103" si="14">IF(M$5="",-20000,IF(LEFT($A72,LEN(M$5))=M$5,$F72,-1000))</f>
        <v>#REF!</v>
      </c>
      <c r="Q72" t="e">
        <f t="shared" ref="Q72:Q103" si="15">IF(P$5="",-20000,IF(LEFT($A72,LEN(P$5))=P$5,$F72,-1000))</f>
        <v>#REF!</v>
      </c>
      <c r="T72" t="e">
        <f t="shared" ref="T72:T103" si="16">IF(S$5="",-20000,IF(LEFT($A72,LEN(S$5))=S$5,$F72,-1000))</f>
        <v>#REF!</v>
      </c>
      <c r="W72" t="e">
        <f t="shared" ref="W72:W103" si="17">IF(V$5="",-20000,IF(LEFT($A72,LEN(V$5))=V$5,$F72,-1000))</f>
        <v>#REF!</v>
      </c>
      <c r="Z72" t="e">
        <f t="shared" ref="Z72:Z103" si="18">IF(Y$5="",-20000,IF(LEFT($A72,LEN(Y$5))=Y$5,$F72,-1000))</f>
        <v>#REF!</v>
      </c>
    </row>
    <row r="73" spans="1:26" x14ac:dyDescent="0.15">
      <c r="A73" t="e">
        <f>IF(#REF!&lt;&gt;"",#REF!,"")</f>
        <v>#REF!</v>
      </c>
      <c r="B73" s="40" t="e">
        <f>IF(#REF!&lt;&gt;"",#REF!,"")</f>
        <v>#REF!</v>
      </c>
      <c r="C73" s="40" t="e">
        <f>IF(#REF!&lt;&gt;"",#REF!,"")</f>
        <v>#REF!</v>
      </c>
      <c r="D73" t="e">
        <f>IF(A73&lt;&gt;"",#REF!,-20000)</f>
        <v>#REF!</v>
      </c>
      <c r="E73" t="e">
        <f t="shared" si="12"/>
        <v>#REF!</v>
      </c>
      <c r="F73" t="e">
        <f t="shared" si="13"/>
        <v>#REF!</v>
      </c>
      <c r="J73" s="31"/>
      <c r="K73" s="31"/>
      <c r="N73" t="e">
        <f t="shared" si="14"/>
        <v>#REF!</v>
      </c>
      <c r="Q73" t="e">
        <f t="shared" si="15"/>
        <v>#REF!</v>
      </c>
      <c r="T73" t="e">
        <f t="shared" si="16"/>
        <v>#REF!</v>
      </c>
      <c r="W73" t="e">
        <f t="shared" si="17"/>
        <v>#REF!</v>
      </c>
      <c r="Z73" t="e">
        <f t="shared" si="18"/>
        <v>#REF!</v>
      </c>
    </row>
    <row r="74" spans="1:26" x14ac:dyDescent="0.15">
      <c r="A74" t="e">
        <f>IF(#REF!&lt;&gt;"",#REF!,"")</f>
        <v>#REF!</v>
      </c>
      <c r="B74" s="40" t="e">
        <f>IF(#REF!&lt;&gt;"",#REF!,"")</f>
        <v>#REF!</v>
      </c>
      <c r="C74" s="40" t="e">
        <f>IF(#REF!&lt;&gt;"",#REF!,"")</f>
        <v>#REF!</v>
      </c>
      <c r="D74" t="e">
        <f>IF(A74&lt;&gt;"",#REF!,-20000)</f>
        <v>#REF!</v>
      </c>
      <c r="E74" t="e">
        <f t="shared" si="12"/>
        <v>#REF!</v>
      </c>
      <c r="F74" t="e">
        <f t="shared" si="13"/>
        <v>#REF!</v>
      </c>
      <c r="J74" s="31"/>
      <c r="K74" s="31"/>
      <c r="N74" t="e">
        <f t="shared" si="14"/>
        <v>#REF!</v>
      </c>
      <c r="Q74" t="e">
        <f t="shared" si="15"/>
        <v>#REF!</v>
      </c>
      <c r="T74" t="e">
        <f t="shared" si="16"/>
        <v>#REF!</v>
      </c>
      <c r="W74" t="e">
        <f t="shared" si="17"/>
        <v>#REF!</v>
      </c>
      <c r="Z74" t="e">
        <f t="shared" si="18"/>
        <v>#REF!</v>
      </c>
    </row>
    <row r="75" spans="1:26" x14ac:dyDescent="0.15">
      <c r="A75" t="e">
        <f>IF(#REF!&lt;&gt;"",#REF!,"")</f>
        <v>#REF!</v>
      </c>
      <c r="B75" s="40" t="e">
        <f>IF(#REF!&lt;&gt;"",#REF!,"")</f>
        <v>#REF!</v>
      </c>
      <c r="C75" s="40" t="e">
        <f>IF(#REF!&lt;&gt;"",#REF!,"")</f>
        <v>#REF!</v>
      </c>
      <c r="D75" t="e">
        <f>IF(A75&lt;&gt;"",#REF!,-20000)</f>
        <v>#REF!</v>
      </c>
      <c r="E75" t="e">
        <f t="shared" si="12"/>
        <v>#REF!</v>
      </c>
      <c r="F75" t="e">
        <f t="shared" si="13"/>
        <v>#REF!</v>
      </c>
      <c r="J75" s="31"/>
      <c r="K75" s="31"/>
      <c r="N75" t="e">
        <f t="shared" si="14"/>
        <v>#REF!</v>
      </c>
      <c r="Q75" t="e">
        <f t="shared" si="15"/>
        <v>#REF!</v>
      </c>
      <c r="T75" t="e">
        <f t="shared" si="16"/>
        <v>#REF!</v>
      </c>
      <c r="W75" t="e">
        <f t="shared" si="17"/>
        <v>#REF!</v>
      </c>
      <c r="Z75" t="e">
        <f t="shared" si="18"/>
        <v>#REF!</v>
      </c>
    </row>
    <row r="76" spans="1:26" x14ac:dyDescent="0.15">
      <c r="A76" t="e">
        <f>IF(#REF!&lt;&gt;"",#REF!,"")</f>
        <v>#REF!</v>
      </c>
      <c r="B76" s="40" t="e">
        <f>IF(#REF!&lt;&gt;"",#REF!,"")</f>
        <v>#REF!</v>
      </c>
      <c r="C76" s="40" t="e">
        <f>IF(#REF!&lt;&gt;"",#REF!,"")</f>
        <v>#REF!</v>
      </c>
      <c r="D76" t="e">
        <f>IF(A76&lt;&gt;"",#REF!,-20000)</f>
        <v>#REF!</v>
      </c>
      <c r="E76" t="e">
        <f t="shared" si="12"/>
        <v>#REF!</v>
      </c>
      <c r="F76" t="e">
        <f t="shared" si="13"/>
        <v>#REF!</v>
      </c>
      <c r="J76" s="31"/>
      <c r="K76" s="31"/>
      <c r="N76" t="e">
        <f t="shared" si="14"/>
        <v>#REF!</v>
      </c>
      <c r="Q76" t="e">
        <f t="shared" si="15"/>
        <v>#REF!</v>
      </c>
      <c r="T76" t="e">
        <f t="shared" si="16"/>
        <v>#REF!</v>
      </c>
      <c r="W76" t="e">
        <f t="shared" si="17"/>
        <v>#REF!</v>
      </c>
      <c r="Z76" t="e">
        <f t="shared" si="18"/>
        <v>#REF!</v>
      </c>
    </row>
    <row r="77" spans="1:26" x14ac:dyDescent="0.15">
      <c r="A77" t="e">
        <f>IF(#REF!&lt;&gt;"",#REF!,"")</f>
        <v>#REF!</v>
      </c>
      <c r="B77" s="40" t="e">
        <f>IF(#REF!&lt;&gt;"",#REF!,"")</f>
        <v>#REF!</v>
      </c>
      <c r="C77" s="40" t="e">
        <f>IF(#REF!&lt;&gt;"",#REF!,"")</f>
        <v>#REF!</v>
      </c>
      <c r="D77" t="e">
        <f>IF(A77&lt;&gt;"",#REF!,-20000)</f>
        <v>#REF!</v>
      </c>
      <c r="E77" t="e">
        <f t="shared" si="12"/>
        <v>#REF!</v>
      </c>
      <c r="F77" t="e">
        <f t="shared" si="13"/>
        <v>#REF!</v>
      </c>
      <c r="J77" s="31"/>
      <c r="K77" s="31"/>
      <c r="N77" t="e">
        <f t="shared" si="14"/>
        <v>#REF!</v>
      </c>
      <c r="Q77" t="e">
        <f t="shared" si="15"/>
        <v>#REF!</v>
      </c>
      <c r="T77" t="e">
        <f t="shared" si="16"/>
        <v>#REF!</v>
      </c>
      <c r="W77" t="e">
        <f t="shared" si="17"/>
        <v>#REF!</v>
      </c>
      <c r="Z77" t="e">
        <f t="shared" si="18"/>
        <v>#REF!</v>
      </c>
    </row>
    <row r="78" spans="1:26" x14ac:dyDescent="0.15">
      <c r="A78" t="e">
        <f>IF(#REF!&lt;&gt;"",#REF!,"")</f>
        <v>#REF!</v>
      </c>
      <c r="B78" s="40" t="e">
        <f>IF(#REF!&lt;&gt;"",#REF!,"")</f>
        <v>#REF!</v>
      </c>
      <c r="C78" s="40" t="e">
        <f>IF(#REF!&lt;&gt;"",#REF!,"")</f>
        <v>#REF!</v>
      </c>
      <c r="D78" t="e">
        <f>IF(A78&lt;&gt;"",#REF!,-20000)</f>
        <v>#REF!</v>
      </c>
      <c r="E78" t="e">
        <f t="shared" si="12"/>
        <v>#REF!</v>
      </c>
      <c r="F78" t="e">
        <f t="shared" si="13"/>
        <v>#REF!</v>
      </c>
      <c r="J78" s="31"/>
      <c r="K78" s="31"/>
      <c r="N78" t="e">
        <f t="shared" si="14"/>
        <v>#REF!</v>
      </c>
      <c r="Q78" t="e">
        <f t="shared" si="15"/>
        <v>#REF!</v>
      </c>
      <c r="T78" t="e">
        <f t="shared" si="16"/>
        <v>#REF!</v>
      </c>
      <c r="W78" t="e">
        <f t="shared" si="17"/>
        <v>#REF!</v>
      </c>
      <c r="Z78" t="e">
        <f t="shared" si="18"/>
        <v>#REF!</v>
      </c>
    </row>
    <row r="79" spans="1:26" x14ac:dyDescent="0.15">
      <c r="A79" t="e">
        <f>IF(#REF!&lt;&gt;"",#REF!,"")</f>
        <v>#REF!</v>
      </c>
      <c r="B79" s="40" t="e">
        <f>IF(#REF!&lt;&gt;"",#REF!,"")</f>
        <v>#REF!</v>
      </c>
      <c r="C79" s="40" t="e">
        <f>IF(#REF!&lt;&gt;"",#REF!,"")</f>
        <v>#REF!</v>
      </c>
      <c r="D79" t="e">
        <f>IF(A79&lt;&gt;"",#REF!,-20000)</f>
        <v>#REF!</v>
      </c>
      <c r="E79" t="e">
        <f t="shared" si="12"/>
        <v>#REF!</v>
      </c>
      <c r="F79" t="e">
        <f t="shared" si="13"/>
        <v>#REF!</v>
      </c>
      <c r="J79" s="31"/>
      <c r="K79" s="31"/>
      <c r="N79" t="e">
        <f t="shared" si="14"/>
        <v>#REF!</v>
      </c>
      <c r="Q79" t="e">
        <f t="shared" si="15"/>
        <v>#REF!</v>
      </c>
      <c r="T79" t="e">
        <f t="shared" si="16"/>
        <v>#REF!</v>
      </c>
      <c r="W79" t="e">
        <f t="shared" si="17"/>
        <v>#REF!</v>
      </c>
      <c r="Z79" t="e">
        <f t="shared" si="18"/>
        <v>#REF!</v>
      </c>
    </row>
    <row r="80" spans="1:26" x14ac:dyDescent="0.15">
      <c r="A80" t="e">
        <f>IF(#REF!&lt;&gt;"",#REF!,"")</f>
        <v>#REF!</v>
      </c>
      <c r="B80" s="40" t="e">
        <f>IF(#REF!&lt;&gt;"",#REF!,"")</f>
        <v>#REF!</v>
      </c>
      <c r="C80" s="40" t="e">
        <f>IF(#REF!&lt;&gt;"",#REF!,"")</f>
        <v>#REF!</v>
      </c>
      <c r="D80" t="e">
        <f>IF(A80&lt;&gt;"",#REF!,-20000)</f>
        <v>#REF!</v>
      </c>
      <c r="E80" t="e">
        <f t="shared" si="12"/>
        <v>#REF!</v>
      </c>
      <c r="F80" t="e">
        <f t="shared" si="13"/>
        <v>#REF!</v>
      </c>
      <c r="J80" s="31"/>
      <c r="K80" s="31"/>
      <c r="N80" t="e">
        <f t="shared" si="14"/>
        <v>#REF!</v>
      </c>
      <c r="Q80" t="e">
        <f t="shared" si="15"/>
        <v>#REF!</v>
      </c>
      <c r="T80" t="e">
        <f t="shared" si="16"/>
        <v>#REF!</v>
      </c>
      <c r="W80" t="e">
        <f t="shared" si="17"/>
        <v>#REF!</v>
      </c>
      <c r="Z80" t="e">
        <f t="shared" si="18"/>
        <v>#REF!</v>
      </c>
    </row>
    <row r="81" spans="1:26" x14ac:dyDescent="0.15">
      <c r="A81" t="e">
        <f>IF(#REF!&lt;&gt;"",#REF!,"")</f>
        <v>#REF!</v>
      </c>
      <c r="B81" s="40" t="e">
        <f>IF(#REF!&lt;&gt;"",#REF!,"")</f>
        <v>#REF!</v>
      </c>
      <c r="C81" s="40" t="e">
        <f>IF(#REF!&lt;&gt;"",#REF!,"")</f>
        <v>#REF!</v>
      </c>
      <c r="D81" t="e">
        <f>IF(A81&lt;&gt;"",#REF!,-20000)</f>
        <v>#REF!</v>
      </c>
      <c r="E81" t="e">
        <f t="shared" si="12"/>
        <v>#REF!</v>
      </c>
      <c r="F81" t="e">
        <f t="shared" si="13"/>
        <v>#REF!</v>
      </c>
      <c r="J81" s="31"/>
      <c r="K81" s="31"/>
      <c r="N81" t="e">
        <f t="shared" si="14"/>
        <v>#REF!</v>
      </c>
      <c r="Q81" t="e">
        <f t="shared" si="15"/>
        <v>#REF!</v>
      </c>
      <c r="T81" t="e">
        <f t="shared" si="16"/>
        <v>#REF!</v>
      </c>
      <c r="W81" t="e">
        <f t="shared" si="17"/>
        <v>#REF!</v>
      </c>
      <c r="Z81" t="e">
        <f t="shared" si="18"/>
        <v>#REF!</v>
      </c>
    </row>
    <row r="82" spans="1:26" x14ac:dyDescent="0.15">
      <c r="A82" t="e">
        <f>IF(#REF!&lt;&gt;"",#REF!,"")</f>
        <v>#REF!</v>
      </c>
      <c r="B82" s="40" t="e">
        <f>IF(#REF!&lt;&gt;"",#REF!,"")</f>
        <v>#REF!</v>
      </c>
      <c r="C82" s="40" t="e">
        <f>IF(#REF!&lt;&gt;"",#REF!,"")</f>
        <v>#REF!</v>
      </c>
      <c r="D82" t="e">
        <f>IF(A82&lt;&gt;"",#REF!,-20000)</f>
        <v>#REF!</v>
      </c>
      <c r="E82" t="e">
        <f t="shared" si="12"/>
        <v>#REF!</v>
      </c>
      <c r="F82" t="e">
        <f t="shared" si="13"/>
        <v>#REF!</v>
      </c>
      <c r="N82" t="e">
        <f t="shared" si="14"/>
        <v>#REF!</v>
      </c>
      <c r="Q82" t="e">
        <f t="shared" si="15"/>
        <v>#REF!</v>
      </c>
      <c r="T82" t="e">
        <f t="shared" si="16"/>
        <v>#REF!</v>
      </c>
      <c r="W82" t="e">
        <f t="shared" si="17"/>
        <v>#REF!</v>
      </c>
      <c r="Z82" t="e">
        <f t="shared" si="18"/>
        <v>#REF!</v>
      </c>
    </row>
    <row r="83" spans="1:26" x14ac:dyDescent="0.15">
      <c r="A83" t="e">
        <f>IF(#REF!&lt;&gt;"",#REF!,"")</f>
        <v>#REF!</v>
      </c>
      <c r="B83" s="40" t="e">
        <f>IF(#REF!&lt;&gt;"",#REF!,"")</f>
        <v>#REF!</v>
      </c>
      <c r="C83" s="40" t="e">
        <f>IF(#REF!&lt;&gt;"",#REF!,"")</f>
        <v>#REF!</v>
      </c>
      <c r="D83" t="e">
        <f>IF(A83&lt;&gt;"",#REF!,-20000)</f>
        <v>#REF!</v>
      </c>
      <c r="E83" t="e">
        <f t="shared" si="12"/>
        <v>#REF!</v>
      </c>
      <c r="F83" t="e">
        <f t="shared" si="13"/>
        <v>#REF!</v>
      </c>
      <c r="N83" t="e">
        <f t="shared" si="14"/>
        <v>#REF!</v>
      </c>
      <c r="Q83" t="e">
        <f t="shared" si="15"/>
        <v>#REF!</v>
      </c>
      <c r="T83" t="e">
        <f t="shared" si="16"/>
        <v>#REF!</v>
      </c>
      <c r="W83" t="e">
        <f t="shared" si="17"/>
        <v>#REF!</v>
      </c>
      <c r="Z83" t="e">
        <f t="shared" si="18"/>
        <v>#REF!</v>
      </c>
    </row>
    <row r="84" spans="1:26" x14ac:dyDescent="0.15">
      <c r="A84" t="e">
        <f>IF(#REF!&lt;&gt;"",#REF!,"")</f>
        <v>#REF!</v>
      </c>
      <c r="B84" s="40" t="e">
        <f>IF(#REF!&lt;&gt;"",#REF!,"")</f>
        <v>#REF!</v>
      </c>
      <c r="C84" s="40" t="e">
        <f>IF(#REF!&lt;&gt;"",#REF!,"")</f>
        <v>#REF!</v>
      </c>
      <c r="D84" t="e">
        <f>IF(A84&lt;&gt;"",#REF!,-20000)</f>
        <v>#REF!</v>
      </c>
      <c r="E84" t="e">
        <f t="shared" si="12"/>
        <v>#REF!</v>
      </c>
      <c r="F84" t="e">
        <f t="shared" si="13"/>
        <v>#REF!</v>
      </c>
      <c r="N84" t="e">
        <f t="shared" si="14"/>
        <v>#REF!</v>
      </c>
      <c r="Q84" t="e">
        <f t="shared" si="15"/>
        <v>#REF!</v>
      </c>
      <c r="T84" t="e">
        <f t="shared" si="16"/>
        <v>#REF!</v>
      </c>
      <c r="W84" t="e">
        <f t="shared" si="17"/>
        <v>#REF!</v>
      </c>
      <c r="Z84" t="e">
        <f t="shared" si="18"/>
        <v>#REF!</v>
      </c>
    </row>
    <row r="85" spans="1:26" x14ac:dyDescent="0.15">
      <c r="A85" t="e">
        <f>IF(#REF!&lt;&gt;"",#REF!,"")</f>
        <v>#REF!</v>
      </c>
      <c r="B85" s="40" t="e">
        <f>IF(#REF!&lt;&gt;"",#REF!,"")</f>
        <v>#REF!</v>
      </c>
      <c r="C85" s="40" t="e">
        <f>IF(#REF!&lt;&gt;"",#REF!,"")</f>
        <v>#REF!</v>
      </c>
      <c r="D85" t="e">
        <f>IF(A85&lt;&gt;"",#REF!,-20000)</f>
        <v>#REF!</v>
      </c>
      <c r="E85" t="e">
        <f t="shared" si="12"/>
        <v>#REF!</v>
      </c>
      <c r="F85" t="e">
        <f t="shared" si="13"/>
        <v>#REF!</v>
      </c>
      <c r="N85" t="e">
        <f t="shared" si="14"/>
        <v>#REF!</v>
      </c>
      <c r="Q85" t="e">
        <f t="shared" si="15"/>
        <v>#REF!</v>
      </c>
      <c r="T85" t="e">
        <f t="shared" si="16"/>
        <v>#REF!</v>
      </c>
      <c r="W85" t="e">
        <f t="shared" si="17"/>
        <v>#REF!</v>
      </c>
      <c r="Z85" t="e">
        <f t="shared" si="18"/>
        <v>#REF!</v>
      </c>
    </row>
    <row r="86" spans="1:26" x14ac:dyDescent="0.15">
      <c r="A86" t="e">
        <f>IF(#REF!&lt;&gt;"",#REF!,"")</f>
        <v>#REF!</v>
      </c>
      <c r="B86" s="40" t="e">
        <f>IF(#REF!&lt;&gt;"",#REF!,"")</f>
        <v>#REF!</v>
      </c>
      <c r="C86" s="40" t="e">
        <f>IF(#REF!&lt;&gt;"",#REF!,"")</f>
        <v>#REF!</v>
      </c>
      <c r="D86" t="e">
        <f>IF(A86&lt;&gt;"",#REF!,-20000)</f>
        <v>#REF!</v>
      </c>
      <c r="E86" t="e">
        <f t="shared" si="12"/>
        <v>#REF!</v>
      </c>
      <c r="F86" t="e">
        <f t="shared" si="13"/>
        <v>#REF!</v>
      </c>
      <c r="N86" t="e">
        <f t="shared" si="14"/>
        <v>#REF!</v>
      </c>
      <c r="Q86" t="e">
        <f t="shared" si="15"/>
        <v>#REF!</v>
      </c>
      <c r="T86" t="e">
        <f t="shared" si="16"/>
        <v>#REF!</v>
      </c>
      <c r="W86" t="e">
        <f t="shared" si="17"/>
        <v>#REF!</v>
      </c>
      <c r="Z86" t="e">
        <f t="shared" si="18"/>
        <v>#REF!</v>
      </c>
    </row>
    <row r="87" spans="1:26" x14ac:dyDescent="0.15">
      <c r="A87" t="e">
        <f>IF(#REF!&lt;&gt;"",#REF!,"")</f>
        <v>#REF!</v>
      </c>
      <c r="B87" s="40" t="e">
        <f>IF(#REF!&lt;&gt;"",#REF!,"")</f>
        <v>#REF!</v>
      </c>
      <c r="C87" s="40" t="e">
        <f>IF(#REF!&lt;&gt;"",#REF!,"")</f>
        <v>#REF!</v>
      </c>
      <c r="D87" t="e">
        <f>IF(A87&lt;&gt;"",#REF!,-20000)</f>
        <v>#REF!</v>
      </c>
      <c r="E87" t="e">
        <f t="shared" si="12"/>
        <v>#REF!</v>
      </c>
      <c r="F87" t="e">
        <f t="shared" si="13"/>
        <v>#REF!</v>
      </c>
      <c r="N87" t="e">
        <f t="shared" si="14"/>
        <v>#REF!</v>
      </c>
      <c r="Q87" t="e">
        <f t="shared" si="15"/>
        <v>#REF!</v>
      </c>
      <c r="T87" t="e">
        <f t="shared" si="16"/>
        <v>#REF!</v>
      </c>
      <c r="W87" t="e">
        <f t="shared" si="17"/>
        <v>#REF!</v>
      </c>
      <c r="Z87" t="e">
        <f t="shared" si="18"/>
        <v>#REF!</v>
      </c>
    </row>
    <row r="88" spans="1:26" x14ac:dyDescent="0.15">
      <c r="A88" t="e">
        <f>IF(#REF!&lt;&gt;"",#REF!,"")</f>
        <v>#REF!</v>
      </c>
      <c r="B88" s="40" t="e">
        <f>IF(#REF!&lt;&gt;"",#REF!,"")</f>
        <v>#REF!</v>
      </c>
      <c r="C88" s="40" t="e">
        <f>IF(#REF!&lt;&gt;"",#REF!,"")</f>
        <v>#REF!</v>
      </c>
      <c r="D88" t="e">
        <f>IF(A88&lt;&gt;"",#REF!,-20000)</f>
        <v>#REF!</v>
      </c>
      <c r="E88" t="e">
        <f t="shared" si="12"/>
        <v>#REF!</v>
      </c>
      <c r="F88" t="e">
        <f t="shared" si="13"/>
        <v>#REF!</v>
      </c>
      <c r="N88" t="e">
        <f t="shared" si="14"/>
        <v>#REF!</v>
      </c>
      <c r="Q88" t="e">
        <f t="shared" si="15"/>
        <v>#REF!</v>
      </c>
      <c r="T88" t="e">
        <f t="shared" si="16"/>
        <v>#REF!</v>
      </c>
      <c r="W88" t="e">
        <f t="shared" si="17"/>
        <v>#REF!</v>
      </c>
      <c r="Z88" t="e">
        <f t="shared" si="18"/>
        <v>#REF!</v>
      </c>
    </row>
    <row r="89" spans="1:26" x14ac:dyDescent="0.15">
      <c r="A89" t="e">
        <f>IF(#REF!&lt;&gt;"",#REF!,"")</f>
        <v>#REF!</v>
      </c>
      <c r="B89" s="40" t="e">
        <f>IF(#REF!&lt;&gt;"",#REF!,"")</f>
        <v>#REF!</v>
      </c>
      <c r="C89" s="40" t="e">
        <f>IF(#REF!&lt;&gt;"",#REF!,"")</f>
        <v>#REF!</v>
      </c>
      <c r="D89" t="e">
        <f>IF(A89&lt;&gt;"",#REF!,-20000)</f>
        <v>#REF!</v>
      </c>
      <c r="E89" t="e">
        <f t="shared" si="12"/>
        <v>#REF!</v>
      </c>
      <c r="F89" t="e">
        <f t="shared" si="13"/>
        <v>#REF!</v>
      </c>
      <c r="N89" t="e">
        <f t="shared" si="14"/>
        <v>#REF!</v>
      </c>
      <c r="Q89" t="e">
        <f t="shared" si="15"/>
        <v>#REF!</v>
      </c>
      <c r="T89" t="e">
        <f t="shared" si="16"/>
        <v>#REF!</v>
      </c>
      <c r="W89" t="e">
        <f t="shared" si="17"/>
        <v>#REF!</v>
      </c>
      <c r="Z89" t="e">
        <f t="shared" si="18"/>
        <v>#REF!</v>
      </c>
    </row>
    <row r="90" spans="1:26" x14ac:dyDescent="0.15">
      <c r="A90" t="e">
        <f>IF(#REF!&lt;&gt;"",#REF!,"")</f>
        <v>#REF!</v>
      </c>
      <c r="B90" s="40" t="e">
        <f>IF(#REF!&lt;&gt;"",#REF!,"")</f>
        <v>#REF!</v>
      </c>
      <c r="C90" s="40" t="e">
        <f>IF(#REF!&lt;&gt;"",#REF!,"")</f>
        <v>#REF!</v>
      </c>
      <c r="D90" t="e">
        <f>IF(A90&lt;&gt;"",#REF!,-20000)</f>
        <v>#REF!</v>
      </c>
      <c r="E90" t="e">
        <f t="shared" si="12"/>
        <v>#REF!</v>
      </c>
      <c r="F90" t="e">
        <f t="shared" si="13"/>
        <v>#REF!</v>
      </c>
      <c r="N90" t="e">
        <f t="shared" si="14"/>
        <v>#REF!</v>
      </c>
      <c r="Q90" t="e">
        <f t="shared" si="15"/>
        <v>#REF!</v>
      </c>
      <c r="T90" t="e">
        <f t="shared" si="16"/>
        <v>#REF!</v>
      </c>
      <c r="W90" t="e">
        <f t="shared" si="17"/>
        <v>#REF!</v>
      </c>
      <c r="Z90" t="e">
        <f t="shared" si="18"/>
        <v>#REF!</v>
      </c>
    </row>
    <row r="91" spans="1:26" x14ac:dyDescent="0.15">
      <c r="A91" t="e">
        <f>IF(#REF!&lt;&gt;"",#REF!,"")</f>
        <v>#REF!</v>
      </c>
      <c r="B91" s="40" t="e">
        <f>IF(#REF!&lt;&gt;"",#REF!,"")</f>
        <v>#REF!</v>
      </c>
      <c r="C91" s="40" t="e">
        <f>IF(#REF!&lt;&gt;"",#REF!,"")</f>
        <v>#REF!</v>
      </c>
      <c r="D91" t="e">
        <f>IF(A91&lt;&gt;"",#REF!,-20000)</f>
        <v>#REF!</v>
      </c>
      <c r="E91" t="e">
        <f t="shared" si="12"/>
        <v>#REF!</v>
      </c>
      <c r="F91" t="e">
        <f t="shared" si="13"/>
        <v>#REF!</v>
      </c>
      <c r="N91" t="e">
        <f t="shared" si="14"/>
        <v>#REF!</v>
      </c>
      <c r="Q91" t="e">
        <f t="shared" si="15"/>
        <v>#REF!</v>
      </c>
      <c r="T91" t="e">
        <f t="shared" si="16"/>
        <v>#REF!</v>
      </c>
      <c r="W91" t="e">
        <f t="shared" si="17"/>
        <v>#REF!</v>
      </c>
      <c r="Z91" t="e">
        <f t="shared" si="18"/>
        <v>#REF!</v>
      </c>
    </row>
    <row r="92" spans="1:26" x14ac:dyDescent="0.15">
      <c r="A92" t="e">
        <f>IF(#REF!&lt;&gt;"",#REF!,"")</f>
        <v>#REF!</v>
      </c>
      <c r="B92" s="40" t="e">
        <f>IF(#REF!&lt;&gt;"",#REF!,"")</f>
        <v>#REF!</v>
      </c>
      <c r="C92" s="40" t="e">
        <f>IF(#REF!&lt;&gt;"",#REF!,"")</f>
        <v>#REF!</v>
      </c>
      <c r="D92" t="e">
        <f>IF(A92&lt;&gt;"",#REF!,-20000)</f>
        <v>#REF!</v>
      </c>
      <c r="E92" t="e">
        <f t="shared" si="12"/>
        <v>#REF!</v>
      </c>
      <c r="F92" t="e">
        <f t="shared" si="13"/>
        <v>#REF!</v>
      </c>
      <c r="N92" t="e">
        <f t="shared" si="14"/>
        <v>#REF!</v>
      </c>
      <c r="Q92" t="e">
        <f t="shared" si="15"/>
        <v>#REF!</v>
      </c>
      <c r="T92" t="e">
        <f t="shared" si="16"/>
        <v>#REF!</v>
      </c>
      <c r="W92" t="e">
        <f t="shared" si="17"/>
        <v>#REF!</v>
      </c>
      <c r="Z92" t="e">
        <f t="shared" si="18"/>
        <v>#REF!</v>
      </c>
    </row>
    <row r="93" spans="1:26" x14ac:dyDescent="0.15">
      <c r="A93" t="e">
        <f>IF(#REF!&lt;&gt;"",#REF!,"")</f>
        <v>#REF!</v>
      </c>
      <c r="B93" s="40" t="e">
        <f>IF(#REF!&lt;&gt;"",#REF!,"")</f>
        <v>#REF!</v>
      </c>
      <c r="C93" s="40" t="e">
        <f>IF(#REF!&lt;&gt;"",#REF!,"")</f>
        <v>#REF!</v>
      </c>
      <c r="D93" t="e">
        <f>IF(A93&lt;&gt;"",#REF!,-20000)</f>
        <v>#REF!</v>
      </c>
      <c r="E93" t="e">
        <f t="shared" si="12"/>
        <v>#REF!</v>
      </c>
      <c r="F93" t="e">
        <f t="shared" si="13"/>
        <v>#REF!</v>
      </c>
      <c r="N93" t="e">
        <f t="shared" si="14"/>
        <v>#REF!</v>
      </c>
      <c r="Q93" t="e">
        <f t="shared" si="15"/>
        <v>#REF!</v>
      </c>
      <c r="T93" t="e">
        <f t="shared" si="16"/>
        <v>#REF!</v>
      </c>
      <c r="W93" t="e">
        <f t="shared" si="17"/>
        <v>#REF!</v>
      </c>
      <c r="Z93" t="e">
        <f t="shared" si="18"/>
        <v>#REF!</v>
      </c>
    </row>
    <row r="94" spans="1:26" x14ac:dyDescent="0.15">
      <c r="A94" t="e">
        <f>IF(#REF!&lt;&gt;"",#REF!,"")</f>
        <v>#REF!</v>
      </c>
      <c r="B94" s="40" t="e">
        <f>IF(#REF!&lt;&gt;"",#REF!,"")</f>
        <v>#REF!</v>
      </c>
      <c r="C94" s="40" t="e">
        <f>IF(#REF!&lt;&gt;"",#REF!,"")</f>
        <v>#REF!</v>
      </c>
      <c r="D94" t="e">
        <f>IF(A94&lt;&gt;"",#REF!,-20000)</f>
        <v>#REF!</v>
      </c>
      <c r="E94" t="e">
        <f t="shared" si="12"/>
        <v>#REF!</v>
      </c>
      <c r="F94" t="e">
        <f t="shared" si="13"/>
        <v>#REF!</v>
      </c>
      <c r="N94" t="e">
        <f t="shared" si="14"/>
        <v>#REF!</v>
      </c>
      <c r="Q94" t="e">
        <f t="shared" si="15"/>
        <v>#REF!</v>
      </c>
      <c r="T94" t="e">
        <f t="shared" si="16"/>
        <v>#REF!</v>
      </c>
      <c r="W94" t="e">
        <f t="shared" si="17"/>
        <v>#REF!</v>
      </c>
      <c r="Z94" t="e">
        <f t="shared" si="18"/>
        <v>#REF!</v>
      </c>
    </row>
    <row r="95" spans="1:26" x14ac:dyDescent="0.15">
      <c r="A95" t="e">
        <f>IF(#REF!&lt;&gt;"",#REF!,"")</f>
        <v>#REF!</v>
      </c>
      <c r="B95" s="40" t="e">
        <f>IF(#REF!&lt;&gt;"",#REF!,"")</f>
        <v>#REF!</v>
      </c>
      <c r="C95" s="40" t="e">
        <f>IF(#REF!&lt;&gt;"",#REF!,"")</f>
        <v>#REF!</v>
      </c>
      <c r="D95" t="e">
        <f>IF(A95&lt;&gt;"",#REF!,-20000)</f>
        <v>#REF!</v>
      </c>
      <c r="E95" t="e">
        <f t="shared" si="12"/>
        <v>#REF!</v>
      </c>
      <c r="F95" t="e">
        <f t="shared" si="13"/>
        <v>#REF!</v>
      </c>
      <c r="N95" t="e">
        <f t="shared" si="14"/>
        <v>#REF!</v>
      </c>
      <c r="Q95" t="e">
        <f t="shared" si="15"/>
        <v>#REF!</v>
      </c>
      <c r="T95" t="e">
        <f t="shared" si="16"/>
        <v>#REF!</v>
      </c>
      <c r="W95" t="e">
        <f t="shared" si="17"/>
        <v>#REF!</v>
      </c>
      <c r="Z95" t="e">
        <f t="shared" si="18"/>
        <v>#REF!</v>
      </c>
    </row>
    <row r="96" spans="1:26" x14ac:dyDescent="0.15">
      <c r="A96" t="e">
        <f>IF(#REF!&lt;&gt;"",#REF!,"")</f>
        <v>#REF!</v>
      </c>
      <c r="B96" s="40" t="e">
        <f>IF(#REF!&lt;&gt;"",#REF!,"")</f>
        <v>#REF!</v>
      </c>
      <c r="C96" s="40" t="e">
        <f>IF(#REF!&lt;&gt;"",#REF!,"")</f>
        <v>#REF!</v>
      </c>
      <c r="D96" t="e">
        <f>IF(A96&lt;&gt;"",#REF!,-20000)</f>
        <v>#REF!</v>
      </c>
      <c r="E96" t="e">
        <f t="shared" si="12"/>
        <v>#REF!</v>
      </c>
      <c r="F96" t="e">
        <f t="shared" si="13"/>
        <v>#REF!</v>
      </c>
      <c r="N96" t="e">
        <f t="shared" si="14"/>
        <v>#REF!</v>
      </c>
      <c r="Q96" t="e">
        <f t="shared" si="15"/>
        <v>#REF!</v>
      </c>
      <c r="T96" t="e">
        <f t="shared" si="16"/>
        <v>#REF!</v>
      </c>
      <c r="W96" t="e">
        <f t="shared" si="17"/>
        <v>#REF!</v>
      </c>
      <c r="Z96" t="e">
        <f t="shared" si="18"/>
        <v>#REF!</v>
      </c>
    </row>
    <row r="97" spans="1:26" x14ac:dyDescent="0.15">
      <c r="A97" t="e">
        <f>IF(#REF!&lt;&gt;"",#REF!,"")</f>
        <v>#REF!</v>
      </c>
      <c r="B97" s="40" t="e">
        <f>IF(#REF!&lt;&gt;"",#REF!,"")</f>
        <v>#REF!</v>
      </c>
      <c r="C97" s="40" t="e">
        <f>IF(#REF!&lt;&gt;"",#REF!,"")</f>
        <v>#REF!</v>
      </c>
      <c r="D97" t="e">
        <f>IF(A97&lt;&gt;"",#REF!,-20000)</f>
        <v>#REF!</v>
      </c>
      <c r="E97" t="e">
        <f t="shared" si="12"/>
        <v>#REF!</v>
      </c>
      <c r="F97" t="e">
        <f t="shared" si="13"/>
        <v>#REF!</v>
      </c>
      <c r="N97" t="e">
        <f t="shared" si="14"/>
        <v>#REF!</v>
      </c>
      <c r="Q97" t="e">
        <f t="shared" si="15"/>
        <v>#REF!</v>
      </c>
      <c r="T97" t="e">
        <f t="shared" si="16"/>
        <v>#REF!</v>
      </c>
      <c r="W97" t="e">
        <f t="shared" si="17"/>
        <v>#REF!</v>
      </c>
      <c r="Z97" t="e">
        <f t="shared" si="18"/>
        <v>#REF!</v>
      </c>
    </row>
    <row r="98" spans="1:26" x14ac:dyDescent="0.15">
      <c r="A98" t="e">
        <f>IF(#REF!&lt;&gt;"",#REF!,"")</f>
        <v>#REF!</v>
      </c>
      <c r="B98" s="40" t="e">
        <f>IF(#REF!&lt;&gt;"",#REF!,"")</f>
        <v>#REF!</v>
      </c>
      <c r="C98" s="40" t="e">
        <f>IF(#REF!&lt;&gt;"",#REF!,"")</f>
        <v>#REF!</v>
      </c>
      <c r="D98" t="e">
        <f>IF(A98&lt;&gt;"",#REF!,-20000)</f>
        <v>#REF!</v>
      </c>
      <c r="E98" t="e">
        <f t="shared" si="12"/>
        <v>#REF!</v>
      </c>
      <c r="F98" t="e">
        <f t="shared" si="13"/>
        <v>#REF!</v>
      </c>
      <c r="N98" t="e">
        <f t="shared" si="14"/>
        <v>#REF!</v>
      </c>
      <c r="Q98" t="e">
        <f t="shared" si="15"/>
        <v>#REF!</v>
      </c>
      <c r="T98" t="e">
        <f t="shared" si="16"/>
        <v>#REF!</v>
      </c>
      <c r="W98" t="e">
        <f t="shared" si="17"/>
        <v>#REF!</v>
      </c>
      <c r="Z98" t="e">
        <f t="shared" si="18"/>
        <v>#REF!</v>
      </c>
    </row>
    <row r="99" spans="1:26" x14ac:dyDescent="0.15">
      <c r="A99" t="e">
        <f>IF(#REF!&lt;&gt;"",#REF!,"")</f>
        <v>#REF!</v>
      </c>
      <c r="B99" s="40" t="e">
        <f>IF(#REF!&lt;&gt;"",#REF!,"")</f>
        <v>#REF!</v>
      </c>
      <c r="C99" s="40" t="e">
        <f>IF(#REF!&lt;&gt;"",#REF!,"")</f>
        <v>#REF!</v>
      </c>
      <c r="D99" t="e">
        <f>IF(A99&lt;&gt;"",#REF!,-20000)</f>
        <v>#REF!</v>
      </c>
      <c r="E99" t="e">
        <f t="shared" si="12"/>
        <v>#REF!</v>
      </c>
      <c r="F99" t="e">
        <f t="shared" si="13"/>
        <v>#REF!</v>
      </c>
      <c r="N99" t="e">
        <f t="shared" si="14"/>
        <v>#REF!</v>
      </c>
      <c r="Q99" t="e">
        <f t="shared" si="15"/>
        <v>#REF!</v>
      </c>
      <c r="T99" t="e">
        <f t="shared" si="16"/>
        <v>#REF!</v>
      </c>
      <c r="W99" t="e">
        <f t="shared" si="17"/>
        <v>#REF!</v>
      </c>
      <c r="Z99" t="e">
        <f t="shared" si="18"/>
        <v>#REF!</v>
      </c>
    </row>
    <row r="100" spans="1:26" x14ac:dyDescent="0.15">
      <c r="A100" t="e">
        <f>IF(#REF!&lt;&gt;"",#REF!,"")</f>
        <v>#REF!</v>
      </c>
      <c r="B100" s="40" t="e">
        <f>IF(#REF!&lt;&gt;"",#REF!,"")</f>
        <v>#REF!</v>
      </c>
      <c r="C100" s="40" t="e">
        <f>IF(#REF!&lt;&gt;"",#REF!,"")</f>
        <v>#REF!</v>
      </c>
      <c r="D100" t="e">
        <f>IF(A100&lt;&gt;"",#REF!,-20000)</f>
        <v>#REF!</v>
      </c>
      <c r="E100" t="e">
        <f t="shared" si="12"/>
        <v>#REF!</v>
      </c>
      <c r="F100" t="e">
        <f t="shared" si="13"/>
        <v>#REF!</v>
      </c>
      <c r="N100" t="e">
        <f t="shared" si="14"/>
        <v>#REF!</v>
      </c>
      <c r="Q100" t="e">
        <f t="shared" si="15"/>
        <v>#REF!</v>
      </c>
      <c r="T100" t="e">
        <f t="shared" si="16"/>
        <v>#REF!</v>
      </c>
      <c r="W100" t="e">
        <f t="shared" si="17"/>
        <v>#REF!</v>
      </c>
      <c r="Z100" t="e">
        <f t="shared" si="18"/>
        <v>#REF!</v>
      </c>
    </row>
    <row r="101" spans="1:26" x14ac:dyDescent="0.15">
      <c r="A101" t="e">
        <f>IF(#REF!&lt;&gt;"",#REF!,"")</f>
        <v>#REF!</v>
      </c>
      <c r="B101" s="40" t="e">
        <f>IF(#REF!&lt;&gt;"",#REF!,"")</f>
        <v>#REF!</v>
      </c>
      <c r="C101" s="40" t="e">
        <f>IF(#REF!&lt;&gt;"",#REF!,"")</f>
        <v>#REF!</v>
      </c>
      <c r="D101" t="e">
        <f>IF(A101&lt;&gt;"",#REF!,-20000)</f>
        <v>#REF!</v>
      </c>
      <c r="E101" t="e">
        <f t="shared" si="12"/>
        <v>#REF!</v>
      </c>
      <c r="F101" t="e">
        <f t="shared" si="13"/>
        <v>#REF!</v>
      </c>
      <c r="N101" t="e">
        <f t="shared" si="14"/>
        <v>#REF!</v>
      </c>
      <c r="Q101" t="e">
        <f t="shared" si="15"/>
        <v>#REF!</v>
      </c>
      <c r="T101" t="e">
        <f t="shared" si="16"/>
        <v>#REF!</v>
      </c>
      <c r="W101" t="e">
        <f t="shared" si="17"/>
        <v>#REF!</v>
      </c>
      <c r="Z101" t="e">
        <f t="shared" si="18"/>
        <v>#REF!</v>
      </c>
    </row>
    <row r="102" spans="1:26" x14ac:dyDescent="0.15">
      <c r="A102" t="e">
        <f>IF(#REF!&lt;&gt;"",#REF!,"")</f>
        <v>#REF!</v>
      </c>
      <c r="B102" s="40" t="e">
        <f>IF(#REF!&lt;&gt;"",#REF!,"")</f>
        <v>#REF!</v>
      </c>
      <c r="C102" s="40" t="e">
        <f>IF(#REF!&lt;&gt;"",#REF!,"")</f>
        <v>#REF!</v>
      </c>
      <c r="D102" t="e">
        <f>IF(A102&lt;&gt;"",#REF!,-20000)</f>
        <v>#REF!</v>
      </c>
      <c r="E102" t="e">
        <f t="shared" si="12"/>
        <v>#REF!</v>
      </c>
      <c r="F102" t="e">
        <f t="shared" si="13"/>
        <v>#REF!</v>
      </c>
      <c r="N102" t="e">
        <f t="shared" si="14"/>
        <v>#REF!</v>
      </c>
      <c r="Q102" t="e">
        <f t="shared" si="15"/>
        <v>#REF!</v>
      </c>
      <c r="T102" t="e">
        <f t="shared" si="16"/>
        <v>#REF!</v>
      </c>
      <c r="W102" t="e">
        <f t="shared" si="17"/>
        <v>#REF!</v>
      </c>
      <c r="Z102" t="e">
        <f t="shared" si="18"/>
        <v>#REF!</v>
      </c>
    </row>
    <row r="103" spans="1:26" x14ac:dyDescent="0.15">
      <c r="A103" t="e">
        <f>IF(#REF!&lt;&gt;"",#REF!,"")</f>
        <v>#REF!</v>
      </c>
      <c r="B103" s="40" t="e">
        <f>IF(#REF!&lt;&gt;"",#REF!,"")</f>
        <v>#REF!</v>
      </c>
      <c r="C103" s="40" t="e">
        <f>IF(#REF!&lt;&gt;"",#REF!,"")</f>
        <v>#REF!</v>
      </c>
      <c r="D103" t="e">
        <f>IF(A103&lt;&gt;"",#REF!,-20000)</f>
        <v>#REF!</v>
      </c>
      <c r="E103" t="e">
        <f t="shared" si="12"/>
        <v>#REF!</v>
      </c>
      <c r="F103" t="e">
        <f t="shared" si="13"/>
        <v>#REF!</v>
      </c>
      <c r="N103" t="e">
        <f t="shared" si="14"/>
        <v>#REF!</v>
      </c>
      <c r="Q103" t="e">
        <f t="shared" si="15"/>
        <v>#REF!</v>
      </c>
      <c r="T103" t="e">
        <f t="shared" si="16"/>
        <v>#REF!</v>
      </c>
      <c r="W103" t="e">
        <f t="shared" si="17"/>
        <v>#REF!</v>
      </c>
      <c r="Z103" t="e">
        <f t="shared" si="18"/>
        <v>#REF!</v>
      </c>
    </row>
    <row r="104" spans="1:26" x14ac:dyDescent="0.15">
      <c r="A104" t="e">
        <f>IF(#REF!&lt;&gt;"",#REF!,"")</f>
        <v>#REF!</v>
      </c>
      <c r="B104" s="40" t="e">
        <f>IF(#REF!&lt;&gt;"",#REF!,"")</f>
        <v>#REF!</v>
      </c>
      <c r="C104" s="40" t="e">
        <f>IF(#REF!&lt;&gt;"",#REF!,"")</f>
        <v>#REF!</v>
      </c>
      <c r="D104" t="e">
        <f>IF(A104&lt;&gt;"",#REF!,-20000)</f>
        <v>#REF!</v>
      </c>
      <c r="E104" t="e">
        <f t="shared" si="12"/>
        <v>#REF!</v>
      </c>
      <c r="F104" t="e">
        <f t="shared" si="13"/>
        <v>#REF!</v>
      </c>
      <c r="N104" t="e">
        <f t="shared" ref="N104:N135" si="19">IF(M$5="",-20000,IF(LEFT($A104,LEN(M$5))=M$5,$F104,-1000))</f>
        <v>#REF!</v>
      </c>
      <c r="Q104" t="e">
        <f t="shared" ref="Q104:Q135" si="20">IF(P$5="",-20000,IF(LEFT($A104,LEN(P$5))=P$5,$F104,-1000))</f>
        <v>#REF!</v>
      </c>
      <c r="T104" t="e">
        <f t="shared" ref="T104:T135" si="21">IF(S$5="",-20000,IF(LEFT($A104,LEN(S$5))=S$5,$F104,-1000))</f>
        <v>#REF!</v>
      </c>
      <c r="W104" t="e">
        <f t="shared" ref="W104:W135" si="22">IF(V$5="",-20000,IF(LEFT($A104,LEN(V$5))=V$5,$F104,-1000))</f>
        <v>#REF!</v>
      </c>
      <c r="Z104" t="e">
        <f t="shared" ref="Z104:Z135" si="23">IF(Y$5="",-20000,IF(LEFT($A104,LEN(Y$5))=Y$5,$F104,-1000))</f>
        <v>#REF!</v>
      </c>
    </row>
    <row r="105" spans="1:26" x14ac:dyDescent="0.15">
      <c r="A105" t="e">
        <f>IF(#REF!&lt;&gt;"",#REF!,"")</f>
        <v>#REF!</v>
      </c>
      <c r="B105" s="40" t="e">
        <f>IF(#REF!&lt;&gt;"",#REF!,"")</f>
        <v>#REF!</v>
      </c>
      <c r="C105" s="40" t="e">
        <f>IF(#REF!&lt;&gt;"",#REF!,"")</f>
        <v>#REF!</v>
      </c>
      <c r="D105" t="e">
        <f>IF(A105&lt;&gt;"",#REF!,-20000)</f>
        <v>#REF!</v>
      </c>
      <c r="E105" t="e">
        <f t="shared" ref="E105:E168" si="24">IF(A105&lt;&gt;"",D105/C105,-20000)</f>
        <v>#REF!</v>
      </c>
      <c r="F105" t="e">
        <f t="shared" ref="F105:F168" si="25">IF($F$5=1,D105,E105)</f>
        <v>#REF!</v>
      </c>
      <c r="N105" t="e">
        <f t="shared" si="19"/>
        <v>#REF!</v>
      </c>
      <c r="Q105" t="e">
        <f t="shared" si="20"/>
        <v>#REF!</v>
      </c>
      <c r="T105" t="e">
        <f t="shared" si="21"/>
        <v>#REF!</v>
      </c>
      <c r="W105" t="e">
        <f t="shared" si="22"/>
        <v>#REF!</v>
      </c>
      <c r="Z105" t="e">
        <f t="shared" si="23"/>
        <v>#REF!</v>
      </c>
    </row>
    <row r="106" spans="1:26" x14ac:dyDescent="0.15">
      <c r="A106" t="e">
        <f>IF(#REF!&lt;&gt;"",#REF!,"")</f>
        <v>#REF!</v>
      </c>
      <c r="B106" s="40" t="e">
        <f>IF(#REF!&lt;&gt;"",#REF!,"")</f>
        <v>#REF!</v>
      </c>
      <c r="C106" s="40" t="e">
        <f>IF(#REF!&lt;&gt;"",#REF!,"")</f>
        <v>#REF!</v>
      </c>
      <c r="D106" t="e">
        <f>IF(A106&lt;&gt;"",#REF!,-20000)</f>
        <v>#REF!</v>
      </c>
      <c r="E106" t="e">
        <f t="shared" si="24"/>
        <v>#REF!</v>
      </c>
      <c r="F106" t="e">
        <f t="shared" si="25"/>
        <v>#REF!</v>
      </c>
      <c r="N106" t="e">
        <f t="shared" si="19"/>
        <v>#REF!</v>
      </c>
      <c r="Q106" t="e">
        <f t="shared" si="20"/>
        <v>#REF!</v>
      </c>
      <c r="T106" t="e">
        <f t="shared" si="21"/>
        <v>#REF!</v>
      </c>
      <c r="W106" t="e">
        <f t="shared" si="22"/>
        <v>#REF!</v>
      </c>
      <c r="Z106" t="e">
        <f t="shared" si="23"/>
        <v>#REF!</v>
      </c>
    </row>
    <row r="107" spans="1:26" x14ac:dyDescent="0.15">
      <c r="A107" t="e">
        <f>IF(#REF!&lt;&gt;"",#REF!,"")</f>
        <v>#REF!</v>
      </c>
      <c r="B107" s="40" t="e">
        <f>IF(#REF!&lt;&gt;"",#REF!,"")</f>
        <v>#REF!</v>
      </c>
      <c r="C107" s="40" t="e">
        <f>IF(#REF!&lt;&gt;"",#REF!,"")</f>
        <v>#REF!</v>
      </c>
      <c r="D107" t="e">
        <f>IF(A107&lt;&gt;"",#REF!,-20000)</f>
        <v>#REF!</v>
      </c>
      <c r="E107" t="e">
        <f t="shared" si="24"/>
        <v>#REF!</v>
      </c>
      <c r="F107" t="e">
        <f t="shared" si="25"/>
        <v>#REF!</v>
      </c>
      <c r="N107" t="e">
        <f t="shared" si="19"/>
        <v>#REF!</v>
      </c>
      <c r="Q107" t="e">
        <f t="shared" si="20"/>
        <v>#REF!</v>
      </c>
      <c r="T107" t="e">
        <f t="shared" si="21"/>
        <v>#REF!</v>
      </c>
      <c r="W107" t="e">
        <f t="shared" si="22"/>
        <v>#REF!</v>
      </c>
      <c r="Z107" t="e">
        <f t="shared" si="23"/>
        <v>#REF!</v>
      </c>
    </row>
    <row r="108" spans="1:26" x14ac:dyDescent="0.15">
      <c r="A108" t="e">
        <f>IF(#REF!&lt;&gt;"",#REF!,"")</f>
        <v>#REF!</v>
      </c>
      <c r="B108" s="40" t="e">
        <f>IF(#REF!&lt;&gt;"",#REF!,"")</f>
        <v>#REF!</v>
      </c>
      <c r="C108" s="40" t="e">
        <f>IF(#REF!&lt;&gt;"",#REF!,"")</f>
        <v>#REF!</v>
      </c>
      <c r="D108" t="e">
        <f>IF(A108&lt;&gt;"",#REF!,-20000)</f>
        <v>#REF!</v>
      </c>
      <c r="E108" t="e">
        <f t="shared" si="24"/>
        <v>#REF!</v>
      </c>
      <c r="F108" t="e">
        <f t="shared" si="25"/>
        <v>#REF!</v>
      </c>
      <c r="N108" t="e">
        <f t="shared" si="19"/>
        <v>#REF!</v>
      </c>
      <c r="Q108" t="e">
        <f t="shared" si="20"/>
        <v>#REF!</v>
      </c>
      <c r="T108" t="e">
        <f t="shared" si="21"/>
        <v>#REF!</v>
      </c>
      <c r="W108" t="e">
        <f t="shared" si="22"/>
        <v>#REF!</v>
      </c>
      <c r="Z108" t="e">
        <f t="shared" si="23"/>
        <v>#REF!</v>
      </c>
    </row>
    <row r="109" spans="1:26" x14ac:dyDescent="0.15">
      <c r="A109" t="e">
        <f>IF(#REF!&lt;&gt;"",#REF!,"")</f>
        <v>#REF!</v>
      </c>
      <c r="B109" s="40" t="e">
        <f>IF(#REF!&lt;&gt;"",#REF!,"")</f>
        <v>#REF!</v>
      </c>
      <c r="C109" s="40" t="e">
        <f>IF(#REF!&lt;&gt;"",#REF!,"")</f>
        <v>#REF!</v>
      </c>
      <c r="D109" t="e">
        <f>IF(A109&lt;&gt;"",#REF!,-20000)</f>
        <v>#REF!</v>
      </c>
      <c r="E109" t="e">
        <f t="shared" si="24"/>
        <v>#REF!</v>
      </c>
      <c r="F109" t="e">
        <f t="shared" si="25"/>
        <v>#REF!</v>
      </c>
      <c r="N109" t="e">
        <f t="shared" si="19"/>
        <v>#REF!</v>
      </c>
      <c r="Q109" t="e">
        <f t="shared" si="20"/>
        <v>#REF!</v>
      </c>
      <c r="T109" t="e">
        <f t="shared" si="21"/>
        <v>#REF!</v>
      </c>
      <c r="W109" t="e">
        <f t="shared" si="22"/>
        <v>#REF!</v>
      </c>
      <c r="Z109" t="e">
        <f t="shared" si="23"/>
        <v>#REF!</v>
      </c>
    </row>
    <row r="110" spans="1:26" x14ac:dyDescent="0.15">
      <c r="A110" t="e">
        <f>IF(#REF!&lt;&gt;"",#REF!,"")</f>
        <v>#REF!</v>
      </c>
      <c r="B110" s="40" t="e">
        <f>IF(#REF!&lt;&gt;"",#REF!,"")</f>
        <v>#REF!</v>
      </c>
      <c r="C110" s="40" t="e">
        <f>IF(#REF!&lt;&gt;"",#REF!,"")</f>
        <v>#REF!</v>
      </c>
      <c r="D110" t="e">
        <f>IF(A110&lt;&gt;"",#REF!,-20000)</f>
        <v>#REF!</v>
      </c>
      <c r="E110" t="e">
        <f t="shared" si="24"/>
        <v>#REF!</v>
      </c>
      <c r="F110" t="e">
        <f t="shared" si="25"/>
        <v>#REF!</v>
      </c>
      <c r="N110" t="e">
        <f t="shared" si="19"/>
        <v>#REF!</v>
      </c>
      <c r="Q110" t="e">
        <f t="shared" si="20"/>
        <v>#REF!</v>
      </c>
      <c r="T110" t="e">
        <f t="shared" si="21"/>
        <v>#REF!</v>
      </c>
      <c r="W110" t="e">
        <f t="shared" si="22"/>
        <v>#REF!</v>
      </c>
      <c r="Z110" t="e">
        <f t="shared" si="23"/>
        <v>#REF!</v>
      </c>
    </row>
    <row r="111" spans="1:26" x14ac:dyDescent="0.15">
      <c r="A111" t="e">
        <f>IF(#REF!&lt;&gt;"",#REF!,"")</f>
        <v>#REF!</v>
      </c>
      <c r="B111" s="40" t="e">
        <f>IF(#REF!&lt;&gt;"",#REF!,"")</f>
        <v>#REF!</v>
      </c>
      <c r="C111" s="40" t="e">
        <f>IF(#REF!&lt;&gt;"",#REF!,"")</f>
        <v>#REF!</v>
      </c>
      <c r="D111" t="e">
        <f>IF(A111&lt;&gt;"",#REF!,-20000)</f>
        <v>#REF!</v>
      </c>
      <c r="E111" t="e">
        <f t="shared" si="24"/>
        <v>#REF!</v>
      </c>
      <c r="F111" t="e">
        <f t="shared" si="25"/>
        <v>#REF!</v>
      </c>
      <c r="N111" t="e">
        <f t="shared" si="19"/>
        <v>#REF!</v>
      </c>
      <c r="Q111" t="e">
        <f t="shared" si="20"/>
        <v>#REF!</v>
      </c>
      <c r="T111" t="e">
        <f t="shared" si="21"/>
        <v>#REF!</v>
      </c>
      <c r="W111" t="e">
        <f t="shared" si="22"/>
        <v>#REF!</v>
      </c>
      <c r="Z111" t="e">
        <f t="shared" si="23"/>
        <v>#REF!</v>
      </c>
    </row>
    <row r="112" spans="1:26" x14ac:dyDescent="0.15">
      <c r="A112" t="e">
        <f>IF(#REF!&lt;&gt;"",#REF!,"")</f>
        <v>#REF!</v>
      </c>
      <c r="B112" s="40" t="e">
        <f>IF(#REF!&lt;&gt;"",#REF!,"")</f>
        <v>#REF!</v>
      </c>
      <c r="C112" s="40" t="e">
        <f>IF(#REF!&lt;&gt;"",#REF!,"")</f>
        <v>#REF!</v>
      </c>
      <c r="D112" t="e">
        <f>IF(A112&lt;&gt;"",#REF!,-20000)</f>
        <v>#REF!</v>
      </c>
      <c r="E112" t="e">
        <f t="shared" si="24"/>
        <v>#REF!</v>
      </c>
      <c r="F112" t="e">
        <f t="shared" si="25"/>
        <v>#REF!</v>
      </c>
      <c r="N112" t="e">
        <f t="shared" si="19"/>
        <v>#REF!</v>
      </c>
      <c r="Q112" t="e">
        <f t="shared" si="20"/>
        <v>#REF!</v>
      </c>
      <c r="T112" t="e">
        <f t="shared" si="21"/>
        <v>#REF!</v>
      </c>
      <c r="W112" t="e">
        <f t="shared" si="22"/>
        <v>#REF!</v>
      </c>
      <c r="Z112" t="e">
        <f t="shared" si="23"/>
        <v>#REF!</v>
      </c>
    </row>
    <row r="113" spans="1:26" x14ac:dyDescent="0.15">
      <c r="A113" t="e">
        <f>IF(#REF!&lt;&gt;"",#REF!,"")</f>
        <v>#REF!</v>
      </c>
      <c r="B113" s="40" t="e">
        <f>IF(#REF!&lt;&gt;"",#REF!,"")</f>
        <v>#REF!</v>
      </c>
      <c r="C113" s="40" t="e">
        <f>IF(#REF!&lt;&gt;"",#REF!,"")</f>
        <v>#REF!</v>
      </c>
      <c r="D113" t="e">
        <f>IF(A113&lt;&gt;"",#REF!,-20000)</f>
        <v>#REF!</v>
      </c>
      <c r="E113" t="e">
        <f t="shared" si="24"/>
        <v>#REF!</v>
      </c>
      <c r="F113" t="e">
        <f t="shared" si="25"/>
        <v>#REF!</v>
      </c>
      <c r="N113" t="e">
        <f t="shared" si="19"/>
        <v>#REF!</v>
      </c>
      <c r="Q113" t="e">
        <f t="shared" si="20"/>
        <v>#REF!</v>
      </c>
      <c r="T113" t="e">
        <f t="shared" si="21"/>
        <v>#REF!</v>
      </c>
      <c r="W113" t="e">
        <f t="shared" si="22"/>
        <v>#REF!</v>
      </c>
      <c r="Z113" t="e">
        <f t="shared" si="23"/>
        <v>#REF!</v>
      </c>
    </row>
    <row r="114" spans="1:26" x14ac:dyDescent="0.15">
      <c r="A114" t="e">
        <f>IF(#REF!&lt;&gt;"",#REF!,"")</f>
        <v>#REF!</v>
      </c>
      <c r="B114" s="40" t="e">
        <f>IF(#REF!&lt;&gt;"",#REF!,"")</f>
        <v>#REF!</v>
      </c>
      <c r="C114" s="40" t="e">
        <f>IF(#REF!&lt;&gt;"",#REF!,"")</f>
        <v>#REF!</v>
      </c>
      <c r="D114" t="e">
        <f>IF(A114&lt;&gt;"",#REF!,-20000)</f>
        <v>#REF!</v>
      </c>
      <c r="E114" t="e">
        <f t="shared" si="24"/>
        <v>#REF!</v>
      </c>
      <c r="F114" t="e">
        <f t="shared" si="25"/>
        <v>#REF!</v>
      </c>
      <c r="N114" t="e">
        <f t="shared" si="19"/>
        <v>#REF!</v>
      </c>
      <c r="Q114" t="e">
        <f t="shared" si="20"/>
        <v>#REF!</v>
      </c>
      <c r="T114" t="e">
        <f t="shared" si="21"/>
        <v>#REF!</v>
      </c>
      <c r="W114" t="e">
        <f t="shared" si="22"/>
        <v>#REF!</v>
      </c>
      <c r="Z114" t="e">
        <f t="shared" si="23"/>
        <v>#REF!</v>
      </c>
    </row>
    <row r="115" spans="1:26" x14ac:dyDescent="0.15">
      <c r="A115" t="e">
        <f>IF(#REF!&lt;&gt;"",#REF!,"")</f>
        <v>#REF!</v>
      </c>
      <c r="B115" s="40" t="e">
        <f>IF(#REF!&lt;&gt;"",#REF!,"")</f>
        <v>#REF!</v>
      </c>
      <c r="C115" s="40" t="e">
        <f>IF(#REF!&lt;&gt;"",#REF!,"")</f>
        <v>#REF!</v>
      </c>
      <c r="D115" t="e">
        <f>IF(A115&lt;&gt;"",#REF!,-20000)</f>
        <v>#REF!</v>
      </c>
      <c r="E115" t="e">
        <f t="shared" si="24"/>
        <v>#REF!</v>
      </c>
      <c r="F115" t="e">
        <f t="shared" si="25"/>
        <v>#REF!</v>
      </c>
      <c r="N115" t="e">
        <f t="shared" si="19"/>
        <v>#REF!</v>
      </c>
      <c r="Q115" t="e">
        <f t="shared" si="20"/>
        <v>#REF!</v>
      </c>
      <c r="T115" t="e">
        <f t="shared" si="21"/>
        <v>#REF!</v>
      </c>
      <c r="W115" t="e">
        <f t="shared" si="22"/>
        <v>#REF!</v>
      </c>
      <c r="Z115" t="e">
        <f t="shared" si="23"/>
        <v>#REF!</v>
      </c>
    </row>
    <row r="116" spans="1:26" x14ac:dyDescent="0.15">
      <c r="A116" t="e">
        <f>IF(#REF!&lt;&gt;"",#REF!,"")</f>
        <v>#REF!</v>
      </c>
      <c r="B116" s="40" t="e">
        <f>IF(#REF!&lt;&gt;"",#REF!,"")</f>
        <v>#REF!</v>
      </c>
      <c r="C116" s="40" t="e">
        <f>IF(#REF!&lt;&gt;"",#REF!,"")</f>
        <v>#REF!</v>
      </c>
      <c r="D116" t="e">
        <f>IF(A116&lt;&gt;"",#REF!,-20000)</f>
        <v>#REF!</v>
      </c>
      <c r="E116" t="e">
        <f t="shared" si="24"/>
        <v>#REF!</v>
      </c>
      <c r="F116" t="e">
        <f t="shared" si="25"/>
        <v>#REF!</v>
      </c>
      <c r="N116" t="e">
        <f t="shared" si="19"/>
        <v>#REF!</v>
      </c>
      <c r="Q116" t="e">
        <f t="shared" si="20"/>
        <v>#REF!</v>
      </c>
      <c r="T116" t="e">
        <f t="shared" si="21"/>
        <v>#REF!</v>
      </c>
      <c r="W116" t="e">
        <f t="shared" si="22"/>
        <v>#REF!</v>
      </c>
      <c r="Z116" t="e">
        <f t="shared" si="23"/>
        <v>#REF!</v>
      </c>
    </row>
    <row r="117" spans="1:26" x14ac:dyDescent="0.15">
      <c r="A117" t="e">
        <f>IF(#REF!&lt;&gt;"",#REF!,"")</f>
        <v>#REF!</v>
      </c>
      <c r="B117" s="40" t="e">
        <f>IF(#REF!&lt;&gt;"",#REF!,"")</f>
        <v>#REF!</v>
      </c>
      <c r="C117" s="40" t="e">
        <f>IF(#REF!&lt;&gt;"",#REF!,"")</f>
        <v>#REF!</v>
      </c>
      <c r="D117" t="e">
        <f>IF(A117&lt;&gt;"",#REF!,-20000)</f>
        <v>#REF!</v>
      </c>
      <c r="E117" t="e">
        <f t="shared" si="24"/>
        <v>#REF!</v>
      </c>
      <c r="F117" t="e">
        <f t="shared" si="25"/>
        <v>#REF!</v>
      </c>
      <c r="N117" t="e">
        <f t="shared" si="19"/>
        <v>#REF!</v>
      </c>
      <c r="Q117" t="e">
        <f t="shared" si="20"/>
        <v>#REF!</v>
      </c>
      <c r="T117" t="e">
        <f t="shared" si="21"/>
        <v>#REF!</v>
      </c>
      <c r="W117" t="e">
        <f t="shared" si="22"/>
        <v>#REF!</v>
      </c>
      <c r="Z117" t="e">
        <f t="shared" si="23"/>
        <v>#REF!</v>
      </c>
    </row>
    <row r="118" spans="1:26" x14ac:dyDescent="0.15">
      <c r="A118" t="e">
        <f>IF(#REF!&lt;&gt;"",#REF!,"")</f>
        <v>#REF!</v>
      </c>
      <c r="B118" s="40" t="e">
        <f>IF(#REF!&lt;&gt;"",#REF!,"")</f>
        <v>#REF!</v>
      </c>
      <c r="C118" s="40" t="e">
        <f>IF(#REF!&lt;&gt;"",#REF!,"")</f>
        <v>#REF!</v>
      </c>
      <c r="D118" t="e">
        <f>IF(A118&lt;&gt;"",#REF!,-20000)</f>
        <v>#REF!</v>
      </c>
      <c r="E118" t="e">
        <f t="shared" si="24"/>
        <v>#REF!</v>
      </c>
      <c r="F118" t="e">
        <f t="shared" si="25"/>
        <v>#REF!</v>
      </c>
      <c r="N118" t="e">
        <f t="shared" si="19"/>
        <v>#REF!</v>
      </c>
      <c r="Q118" t="e">
        <f t="shared" si="20"/>
        <v>#REF!</v>
      </c>
      <c r="T118" t="e">
        <f t="shared" si="21"/>
        <v>#REF!</v>
      </c>
      <c r="W118" t="e">
        <f t="shared" si="22"/>
        <v>#REF!</v>
      </c>
      <c r="Z118" t="e">
        <f t="shared" si="23"/>
        <v>#REF!</v>
      </c>
    </row>
    <row r="119" spans="1:26" x14ac:dyDescent="0.15">
      <c r="A119" t="e">
        <f>IF(#REF!&lt;&gt;"",#REF!,"")</f>
        <v>#REF!</v>
      </c>
      <c r="B119" s="40" t="e">
        <f>IF(#REF!&lt;&gt;"",#REF!,"")</f>
        <v>#REF!</v>
      </c>
      <c r="C119" s="40" t="e">
        <f>IF(#REF!&lt;&gt;"",#REF!,"")</f>
        <v>#REF!</v>
      </c>
      <c r="D119" t="e">
        <f>IF(A119&lt;&gt;"",#REF!,-20000)</f>
        <v>#REF!</v>
      </c>
      <c r="E119" t="e">
        <f t="shared" si="24"/>
        <v>#REF!</v>
      </c>
      <c r="F119" t="e">
        <f t="shared" si="25"/>
        <v>#REF!</v>
      </c>
      <c r="N119" t="e">
        <f t="shared" si="19"/>
        <v>#REF!</v>
      </c>
      <c r="Q119" t="e">
        <f t="shared" si="20"/>
        <v>#REF!</v>
      </c>
      <c r="T119" t="e">
        <f t="shared" si="21"/>
        <v>#REF!</v>
      </c>
      <c r="W119" t="e">
        <f t="shared" si="22"/>
        <v>#REF!</v>
      </c>
      <c r="Z119" t="e">
        <f t="shared" si="23"/>
        <v>#REF!</v>
      </c>
    </row>
    <row r="120" spans="1:26" x14ac:dyDescent="0.15">
      <c r="A120" t="e">
        <f>IF(#REF!&lt;&gt;"",#REF!,"")</f>
        <v>#REF!</v>
      </c>
      <c r="B120" s="40" t="e">
        <f>IF(#REF!&lt;&gt;"",#REF!,"")</f>
        <v>#REF!</v>
      </c>
      <c r="C120" s="40" t="e">
        <f>IF(#REF!&lt;&gt;"",#REF!,"")</f>
        <v>#REF!</v>
      </c>
      <c r="D120" t="e">
        <f>IF(A120&lt;&gt;"",#REF!,-20000)</f>
        <v>#REF!</v>
      </c>
      <c r="E120" t="e">
        <f t="shared" si="24"/>
        <v>#REF!</v>
      </c>
      <c r="F120" t="e">
        <f t="shared" si="25"/>
        <v>#REF!</v>
      </c>
      <c r="N120" t="e">
        <f t="shared" si="19"/>
        <v>#REF!</v>
      </c>
      <c r="Q120" t="e">
        <f t="shared" si="20"/>
        <v>#REF!</v>
      </c>
      <c r="T120" t="e">
        <f t="shared" si="21"/>
        <v>#REF!</v>
      </c>
      <c r="W120" t="e">
        <f t="shared" si="22"/>
        <v>#REF!</v>
      </c>
      <c r="Z120" t="e">
        <f t="shared" si="23"/>
        <v>#REF!</v>
      </c>
    </row>
    <row r="121" spans="1:26" x14ac:dyDescent="0.15">
      <c r="A121" t="e">
        <f>IF(#REF!&lt;&gt;"",#REF!,"")</f>
        <v>#REF!</v>
      </c>
      <c r="B121" s="40" t="e">
        <f>IF(#REF!&lt;&gt;"",#REF!,"")</f>
        <v>#REF!</v>
      </c>
      <c r="C121" s="40" t="e">
        <f>IF(#REF!&lt;&gt;"",#REF!,"")</f>
        <v>#REF!</v>
      </c>
      <c r="D121" t="e">
        <f>IF(A121&lt;&gt;"",#REF!,-20000)</f>
        <v>#REF!</v>
      </c>
      <c r="E121" t="e">
        <f t="shared" si="24"/>
        <v>#REF!</v>
      </c>
      <c r="F121" t="e">
        <f t="shared" si="25"/>
        <v>#REF!</v>
      </c>
      <c r="N121" t="e">
        <f t="shared" si="19"/>
        <v>#REF!</v>
      </c>
      <c r="Q121" t="e">
        <f t="shared" si="20"/>
        <v>#REF!</v>
      </c>
      <c r="T121" t="e">
        <f t="shared" si="21"/>
        <v>#REF!</v>
      </c>
      <c r="W121" t="e">
        <f t="shared" si="22"/>
        <v>#REF!</v>
      </c>
      <c r="Z121" t="e">
        <f t="shared" si="23"/>
        <v>#REF!</v>
      </c>
    </row>
    <row r="122" spans="1:26" x14ac:dyDescent="0.15">
      <c r="A122" t="e">
        <f>IF(#REF!&lt;&gt;"",#REF!,"")</f>
        <v>#REF!</v>
      </c>
      <c r="B122" s="40" t="e">
        <f>IF(#REF!&lt;&gt;"",#REF!,"")</f>
        <v>#REF!</v>
      </c>
      <c r="C122" s="40" t="e">
        <f>IF(#REF!&lt;&gt;"",#REF!,"")</f>
        <v>#REF!</v>
      </c>
      <c r="D122" t="e">
        <f>IF(A122&lt;&gt;"",#REF!,-20000)</f>
        <v>#REF!</v>
      </c>
      <c r="E122" t="e">
        <f t="shared" si="24"/>
        <v>#REF!</v>
      </c>
      <c r="F122" t="e">
        <f t="shared" si="25"/>
        <v>#REF!</v>
      </c>
      <c r="N122" t="e">
        <f t="shared" si="19"/>
        <v>#REF!</v>
      </c>
      <c r="Q122" t="e">
        <f t="shared" si="20"/>
        <v>#REF!</v>
      </c>
      <c r="T122" t="e">
        <f t="shared" si="21"/>
        <v>#REF!</v>
      </c>
      <c r="W122" t="e">
        <f t="shared" si="22"/>
        <v>#REF!</v>
      </c>
      <c r="Z122" t="e">
        <f t="shared" si="23"/>
        <v>#REF!</v>
      </c>
    </row>
    <row r="123" spans="1:26" x14ac:dyDescent="0.15">
      <c r="A123" t="e">
        <f>IF(#REF!&lt;&gt;"",#REF!,"")</f>
        <v>#REF!</v>
      </c>
      <c r="B123" s="40" t="e">
        <f>IF(#REF!&lt;&gt;"",#REF!,"")</f>
        <v>#REF!</v>
      </c>
      <c r="C123" s="40" t="e">
        <f>IF(#REF!&lt;&gt;"",#REF!,"")</f>
        <v>#REF!</v>
      </c>
      <c r="D123" t="e">
        <f>IF(A123&lt;&gt;"",#REF!,-20000)</f>
        <v>#REF!</v>
      </c>
      <c r="E123" t="e">
        <f t="shared" si="24"/>
        <v>#REF!</v>
      </c>
      <c r="F123" t="e">
        <f t="shared" si="25"/>
        <v>#REF!</v>
      </c>
      <c r="N123" t="e">
        <f t="shared" si="19"/>
        <v>#REF!</v>
      </c>
      <c r="Q123" t="e">
        <f t="shared" si="20"/>
        <v>#REF!</v>
      </c>
      <c r="T123" t="e">
        <f t="shared" si="21"/>
        <v>#REF!</v>
      </c>
      <c r="W123" t="e">
        <f t="shared" si="22"/>
        <v>#REF!</v>
      </c>
      <c r="Z123" t="e">
        <f t="shared" si="23"/>
        <v>#REF!</v>
      </c>
    </row>
    <row r="124" spans="1:26" x14ac:dyDescent="0.15">
      <c r="A124" t="e">
        <f>IF(#REF!&lt;&gt;"",#REF!,"")</f>
        <v>#REF!</v>
      </c>
      <c r="B124" s="40" t="e">
        <f>IF(#REF!&lt;&gt;"",#REF!,"")</f>
        <v>#REF!</v>
      </c>
      <c r="C124" s="40" t="e">
        <f>IF(#REF!&lt;&gt;"",#REF!,"")</f>
        <v>#REF!</v>
      </c>
      <c r="D124" t="e">
        <f>IF(A124&lt;&gt;"",#REF!,-20000)</f>
        <v>#REF!</v>
      </c>
      <c r="E124" t="e">
        <f t="shared" si="24"/>
        <v>#REF!</v>
      </c>
      <c r="F124" t="e">
        <f t="shared" si="25"/>
        <v>#REF!</v>
      </c>
      <c r="N124" t="e">
        <f t="shared" si="19"/>
        <v>#REF!</v>
      </c>
      <c r="Q124" t="e">
        <f t="shared" si="20"/>
        <v>#REF!</v>
      </c>
      <c r="T124" t="e">
        <f t="shared" si="21"/>
        <v>#REF!</v>
      </c>
      <c r="W124" t="e">
        <f t="shared" si="22"/>
        <v>#REF!</v>
      </c>
      <c r="Z124" t="e">
        <f t="shared" si="23"/>
        <v>#REF!</v>
      </c>
    </row>
    <row r="125" spans="1:26" x14ac:dyDescent="0.15">
      <c r="A125" t="e">
        <f>IF(#REF!&lt;&gt;"",#REF!,"")</f>
        <v>#REF!</v>
      </c>
      <c r="B125" s="40" t="e">
        <f>IF(#REF!&lt;&gt;"",#REF!,"")</f>
        <v>#REF!</v>
      </c>
      <c r="C125" s="40" t="e">
        <f>IF(#REF!&lt;&gt;"",#REF!,"")</f>
        <v>#REF!</v>
      </c>
      <c r="D125" t="e">
        <f>IF(A125&lt;&gt;"",#REF!,-20000)</f>
        <v>#REF!</v>
      </c>
      <c r="E125" t="e">
        <f t="shared" si="24"/>
        <v>#REF!</v>
      </c>
      <c r="F125" t="e">
        <f t="shared" si="25"/>
        <v>#REF!</v>
      </c>
      <c r="N125" t="e">
        <f t="shared" si="19"/>
        <v>#REF!</v>
      </c>
      <c r="Q125" t="e">
        <f t="shared" si="20"/>
        <v>#REF!</v>
      </c>
      <c r="T125" t="e">
        <f t="shared" si="21"/>
        <v>#REF!</v>
      </c>
      <c r="W125" t="e">
        <f t="shared" si="22"/>
        <v>#REF!</v>
      </c>
      <c r="Z125" t="e">
        <f t="shared" si="23"/>
        <v>#REF!</v>
      </c>
    </row>
    <row r="126" spans="1:26" x14ac:dyDescent="0.15">
      <c r="A126" t="e">
        <f>IF(#REF!&lt;&gt;"",#REF!,"")</f>
        <v>#REF!</v>
      </c>
      <c r="B126" s="40" t="e">
        <f>IF(#REF!&lt;&gt;"",#REF!,"")</f>
        <v>#REF!</v>
      </c>
      <c r="C126" s="40" t="e">
        <f>IF(#REF!&lt;&gt;"",#REF!,"")</f>
        <v>#REF!</v>
      </c>
      <c r="D126" t="e">
        <f>IF(A126&lt;&gt;"",#REF!,-20000)</f>
        <v>#REF!</v>
      </c>
      <c r="E126" t="e">
        <f t="shared" si="24"/>
        <v>#REF!</v>
      </c>
      <c r="F126" t="e">
        <f t="shared" si="25"/>
        <v>#REF!</v>
      </c>
      <c r="N126" t="e">
        <f t="shared" si="19"/>
        <v>#REF!</v>
      </c>
      <c r="Q126" t="e">
        <f t="shared" si="20"/>
        <v>#REF!</v>
      </c>
      <c r="T126" t="e">
        <f t="shared" si="21"/>
        <v>#REF!</v>
      </c>
      <c r="W126" t="e">
        <f t="shared" si="22"/>
        <v>#REF!</v>
      </c>
      <c r="Z126" t="e">
        <f t="shared" si="23"/>
        <v>#REF!</v>
      </c>
    </row>
    <row r="127" spans="1:26" x14ac:dyDescent="0.15">
      <c r="A127" t="e">
        <f>IF(#REF!&lt;&gt;"",#REF!,"")</f>
        <v>#REF!</v>
      </c>
      <c r="B127" s="40" t="e">
        <f>IF(#REF!&lt;&gt;"",#REF!,"")</f>
        <v>#REF!</v>
      </c>
      <c r="C127" s="40" t="e">
        <f>IF(#REF!&lt;&gt;"",#REF!,"")</f>
        <v>#REF!</v>
      </c>
      <c r="D127" t="e">
        <f>IF(A127&lt;&gt;"",#REF!,-20000)</f>
        <v>#REF!</v>
      </c>
      <c r="E127" t="e">
        <f t="shared" si="24"/>
        <v>#REF!</v>
      </c>
      <c r="F127" t="e">
        <f t="shared" si="25"/>
        <v>#REF!</v>
      </c>
      <c r="N127" t="e">
        <f t="shared" si="19"/>
        <v>#REF!</v>
      </c>
      <c r="Q127" t="e">
        <f t="shared" si="20"/>
        <v>#REF!</v>
      </c>
      <c r="T127" t="e">
        <f t="shared" si="21"/>
        <v>#REF!</v>
      </c>
      <c r="W127" t="e">
        <f t="shared" si="22"/>
        <v>#REF!</v>
      </c>
      <c r="Z127" t="e">
        <f t="shared" si="23"/>
        <v>#REF!</v>
      </c>
    </row>
    <row r="128" spans="1:26" x14ac:dyDescent="0.15">
      <c r="A128" t="e">
        <f>IF(#REF!&lt;&gt;"",#REF!,"")</f>
        <v>#REF!</v>
      </c>
      <c r="B128" s="40" t="e">
        <f>IF(#REF!&lt;&gt;"",#REF!,"")</f>
        <v>#REF!</v>
      </c>
      <c r="C128" s="40" t="e">
        <f>IF(#REF!&lt;&gt;"",#REF!,"")</f>
        <v>#REF!</v>
      </c>
      <c r="D128" t="e">
        <f>IF(A128&lt;&gt;"",#REF!,-20000)</f>
        <v>#REF!</v>
      </c>
      <c r="E128" t="e">
        <f t="shared" si="24"/>
        <v>#REF!</v>
      </c>
      <c r="F128" t="e">
        <f t="shared" si="25"/>
        <v>#REF!</v>
      </c>
      <c r="N128" t="e">
        <f t="shared" si="19"/>
        <v>#REF!</v>
      </c>
      <c r="Q128" t="e">
        <f t="shared" si="20"/>
        <v>#REF!</v>
      </c>
      <c r="T128" t="e">
        <f t="shared" si="21"/>
        <v>#REF!</v>
      </c>
      <c r="W128" t="e">
        <f t="shared" si="22"/>
        <v>#REF!</v>
      </c>
      <c r="Z128" t="e">
        <f t="shared" si="23"/>
        <v>#REF!</v>
      </c>
    </row>
    <row r="129" spans="1:26" x14ac:dyDescent="0.15">
      <c r="A129" t="e">
        <f>IF(#REF!&lt;&gt;"",#REF!,"")</f>
        <v>#REF!</v>
      </c>
      <c r="B129" s="40" t="e">
        <f>IF(#REF!&lt;&gt;"",#REF!,"")</f>
        <v>#REF!</v>
      </c>
      <c r="C129" s="40" t="e">
        <f>IF(#REF!&lt;&gt;"",#REF!,"")</f>
        <v>#REF!</v>
      </c>
      <c r="D129" t="e">
        <f>IF(A129&lt;&gt;"",#REF!,-20000)</f>
        <v>#REF!</v>
      </c>
      <c r="E129" t="e">
        <f t="shared" si="24"/>
        <v>#REF!</v>
      </c>
      <c r="F129" t="e">
        <f t="shared" si="25"/>
        <v>#REF!</v>
      </c>
      <c r="N129" t="e">
        <f t="shared" si="19"/>
        <v>#REF!</v>
      </c>
      <c r="Q129" t="e">
        <f t="shared" si="20"/>
        <v>#REF!</v>
      </c>
      <c r="T129" t="e">
        <f t="shared" si="21"/>
        <v>#REF!</v>
      </c>
      <c r="W129" t="e">
        <f t="shared" si="22"/>
        <v>#REF!</v>
      </c>
      <c r="Z129" t="e">
        <f t="shared" si="23"/>
        <v>#REF!</v>
      </c>
    </row>
    <row r="130" spans="1:26" x14ac:dyDescent="0.15">
      <c r="A130" t="e">
        <f>IF(#REF!&lt;&gt;"",#REF!,"")</f>
        <v>#REF!</v>
      </c>
      <c r="B130" s="40" t="e">
        <f>IF(#REF!&lt;&gt;"",#REF!,"")</f>
        <v>#REF!</v>
      </c>
      <c r="C130" s="40" t="e">
        <f>IF(#REF!&lt;&gt;"",#REF!,"")</f>
        <v>#REF!</v>
      </c>
      <c r="D130" t="e">
        <f>IF(A130&lt;&gt;"",#REF!,-20000)</f>
        <v>#REF!</v>
      </c>
      <c r="E130" t="e">
        <f t="shared" si="24"/>
        <v>#REF!</v>
      </c>
      <c r="F130" t="e">
        <f t="shared" si="25"/>
        <v>#REF!</v>
      </c>
      <c r="N130" t="e">
        <f t="shared" si="19"/>
        <v>#REF!</v>
      </c>
      <c r="Q130" t="e">
        <f t="shared" si="20"/>
        <v>#REF!</v>
      </c>
      <c r="T130" t="e">
        <f t="shared" si="21"/>
        <v>#REF!</v>
      </c>
      <c r="W130" t="e">
        <f t="shared" si="22"/>
        <v>#REF!</v>
      </c>
      <c r="Z130" t="e">
        <f t="shared" si="23"/>
        <v>#REF!</v>
      </c>
    </row>
    <row r="131" spans="1:26" x14ac:dyDescent="0.15">
      <c r="A131" t="e">
        <f>IF(#REF!&lt;&gt;"",#REF!,"")</f>
        <v>#REF!</v>
      </c>
      <c r="B131" s="40" t="e">
        <f>IF(#REF!&lt;&gt;"",#REF!,"")</f>
        <v>#REF!</v>
      </c>
      <c r="C131" s="40" t="e">
        <f>IF(#REF!&lt;&gt;"",#REF!,"")</f>
        <v>#REF!</v>
      </c>
      <c r="D131" t="e">
        <f>IF(A131&lt;&gt;"",#REF!,-20000)</f>
        <v>#REF!</v>
      </c>
      <c r="E131" t="e">
        <f t="shared" si="24"/>
        <v>#REF!</v>
      </c>
      <c r="F131" t="e">
        <f t="shared" si="25"/>
        <v>#REF!</v>
      </c>
      <c r="N131" t="e">
        <f t="shared" si="19"/>
        <v>#REF!</v>
      </c>
      <c r="Q131" t="e">
        <f t="shared" si="20"/>
        <v>#REF!</v>
      </c>
      <c r="T131" t="e">
        <f t="shared" si="21"/>
        <v>#REF!</v>
      </c>
      <c r="W131" t="e">
        <f t="shared" si="22"/>
        <v>#REF!</v>
      </c>
      <c r="Z131" t="e">
        <f t="shared" si="23"/>
        <v>#REF!</v>
      </c>
    </row>
    <row r="132" spans="1:26" x14ac:dyDescent="0.15">
      <c r="A132" t="e">
        <f>IF(#REF!&lt;&gt;"",#REF!,"")</f>
        <v>#REF!</v>
      </c>
      <c r="B132" s="40" t="e">
        <f>IF(#REF!&lt;&gt;"",#REF!,"")</f>
        <v>#REF!</v>
      </c>
      <c r="C132" s="40" t="e">
        <f>IF(#REF!&lt;&gt;"",#REF!,"")</f>
        <v>#REF!</v>
      </c>
      <c r="D132" t="e">
        <f>IF(A132&lt;&gt;"",#REF!,-20000)</f>
        <v>#REF!</v>
      </c>
      <c r="E132" t="e">
        <f t="shared" si="24"/>
        <v>#REF!</v>
      </c>
      <c r="F132" t="e">
        <f t="shared" si="25"/>
        <v>#REF!</v>
      </c>
      <c r="N132" t="e">
        <f t="shared" si="19"/>
        <v>#REF!</v>
      </c>
      <c r="Q132" t="e">
        <f t="shared" si="20"/>
        <v>#REF!</v>
      </c>
      <c r="T132" t="e">
        <f t="shared" si="21"/>
        <v>#REF!</v>
      </c>
      <c r="W132" t="e">
        <f t="shared" si="22"/>
        <v>#REF!</v>
      </c>
      <c r="Z132" t="e">
        <f t="shared" si="23"/>
        <v>#REF!</v>
      </c>
    </row>
    <row r="133" spans="1:26" x14ac:dyDescent="0.15">
      <c r="A133" t="e">
        <f>IF(#REF!&lt;&gt;"",#REF!,"")</f>
        <v>#REF!</v>
      </c>
      <c r="B133" s="40" t="e">
        <f>IF(#REF!&lt;&gt;"",#REF!,"")</f>
        <v>#REF!</v>
      </c>
      <c r="C133" s="40" t="e">
        <f>IF(#REF!&lt;&gt;"",#REF!,"")</f>
        <v>#REF!</v>
      </c>
      <c r="D133" t="e">
        <f>IF(A133&lt;&gt;"",#REF!,-20000)</f>
        <v>#REF!</v>
      </c>
      <c r="E133" t="e">
        <f t="shared" si="24"/>
        <v>#REF!</v>
      </c>
      <c r="F133" t="e">
        <f t="shared" si="25"/>
        <v>#REF!</v>
      </c>
      <c r="N133" t="e">
        <f t="shared" si="19"/>
        <v>#REF!</v>
      </c>
      <c r="Q133" t="e">
        <f t="shared" si="20"/>
        <v>#REF!</v>
      </c>
      <c r="T133" t="e">
        <f t="shared" si="21"/>
        <v>#REF!</v>
      </c>
      <c r="W133" t="e">
        <f t="shared" si="22"/>
        <v>#REF!</v>
      </c>
      <c r="Z133" t="e">
        <f t="shared" si="23"/>
        <v>#REF!</v>
      </c>
    </row>
    <row r="134" spans="1:26" x14ac:dyDescent="0.15">
      <c r="A134" t="e">
        <f>IF(#REF!&lt;&gt;"",#REF!,"")</f>
        <v>#REF!</v>
      </c>
      <c r="B134" s="40" t="e">
        <f>IF(#REF!&lt;&gt;"",#REF!,"")</f>
        <v>#REF!</v>
      </c>
      <c r="C134" s="40" t="e">
        <f>IF(#REF!&lt;&gt;"",#REF!,"")</f>
        <v>#REF!</v>
      </c>
      <c r="D134" t="e">
        <f>IF(A134&lt;&gt;"",#REF!,-20000)</f>
        <v>#REF!</v>
      </c>
      <c r="E134" t="e">
        <f t="shared" si="24"/>
        <v>#REF!</v>
      </c>
      <c r="F134" t="e">
        <f t="shared" si="25"/>
        <v>#REF!</v>
      </c>
      <c r="N134" t="e">
        <f t="shared" si="19"/>
        <v>#REF!</v>
      </c>
      <c r="Q134" t="e">
        <f t="shared" si="20"/>
        <v>#REF!</v>
      </c>
      <c r="T134" t="e">
        <f t="shared" si="21"/>
        <v>#REF!</v>
      </c>
      <c r="W134" t="e">
        <f t="shared" si="22"/>
        <v>#REF!</v>
      </c>
      <c r="Z134" t="e">
        <f t="shared" si="23"/>
        <v>#REF!</v>
      </c>
    </row>
    <row r="135" spans="1:26" x14ac:dyDescent="0.15">
      <c r="A135" t="e">
        <f>IF(#REF!&lt;&gt;"",#REF!,"")</f>
        <v>#REF!</v>
      </c>
      <c r="B135" s="40" t="e">
        <f>IF(#REF!&lt;&gt;"",#REF!,"")</f>
        <v>#REF!</v>
      </c>
      <c r="C135" s="40" t="e">
        <f>IF(#REF!&lt;&gt;"",#REF!,"")</f>
        <v>#REF!</v>
      </c>
      <c r="D135" t="e">
        <f>IF(A135&lt;&gt;"",#REF!,-20000)</f>
        <v>#REF!</v>
      </c>
      <c r="E135" t="e">
        <f t="shared" si="24"/>
        <v>#REF!</v>
      </c>
      <c r="F135" t="e">
        <f t="shared" si="25"/>
        <v>#REF!</v>
      </c>
      <c r="N135" t="e">
        <f t="shared" si="19"/>
        <v>#REF!</v>
      </c>
      <c r="Q135" t="e">
        <f t="shared" si="20"/>
        <v>#REF!</v>
      </c>
      <c r="T135" t="e">
        <f t="shared" si="21"/>
        <v>#REF!</v>
      </c>
      <c r="W135" t="e">
        <f t="shared" si="22"/>
        <v>#REF!</v>
      </c>
      <c r="Z135" t="e">
        <f t="shared" si="23"/>
        <v>#REF!</v>
      </c>
    </row>
    <row r="136" spans="1:26" x14ac:dyDescent="0.15">
      <c r="A136" t="e">
        <f>IF(#REF!&lt;&gt;"",#REF!,"")</f>
        <v>#REF!</v>
      </c>
      <c r="B136" s="40" t="e">
        <f>IF(#REF!&lt;&gt;"",#REF!,"")</f>
        <v>#REF!</v>
      </c>
      <c r="C136" s="40" t="e">
        <f>IF(#REF!&lt;&gt;"",#REF!,"")</f>
        <v>#REF!</v>
      </c>
      <c r="D136" t="e">
        <f>IF(A136&lt;&gt;"",#REF!,-20000)</f>
        <v>#REF!</v>
      </c>
      <c r="E136" t="e">
        <f t="shared" si="24"/>
        <v>#REF!</v>
      </c>
      <c r="F136" t="e">
        <f t="shared" si="25"/>
        <v>#REF!</v>
      </c>
      <c r="N136" t="e">
        <f t="shared" ref="N136:N167" si="26">IF(M$5="",-20000,IF(LEFT($A136,LEN(M$5))=M$5,$F136,-1000))</f>
        <v>#REF!</v>
      </c>
      <c r="Q136" t="e">
        <f t="shared" ref="Q136:Q167" si="27">IF(P$5="",-20000,IF(LEFT($A136,LEN(P$5))=P$5,$F136,-1000))</f>
        <v>#REF!</v>
      </c>
      <c r="T136" t="e">
        <f t="shared" ref="T136:T167" si="28">IF(S$5="",-20000,IF(LEFT($A136,LEN(S$5))=S$5,$F136,-1000))</f>
        <v>#REF!</v>
      </c>
      <c r="W136" t="e">
        <f t="shared" ref="W136:W167" si="29">IF(V$5="",-20000,IF(LEFT($A136,LEN(V$5))=V$5,$F136,-1000))</f>
        <v>#REF!</v>
      </c>
      <c r="Z136" t="e">
        <f t="shared" ref="Z136:Z167" si="30">IF(Y$5="",-20000,IF(LEFT($A136,LEN(Y$5))=Y$5,$F136,-1000))</f>
        <v>#REF!</v>
      </c>
    </row>
    <row r="137" spans="1:26" x14ac:dyDescent="0.15">
      <c r="A137" t="e">
        <f>IF(#REF!&lt;&gt;"",#REF!,"")</f>
        <v>#REF!</v>
      </c>
      <c r="B137" s="40" t="e">
        <f>IF(#REF!&lt;&gt;"",#REF!,"")</f>
        <v>#REF!</v>
      </c>
      <c r="C137" s="40" t="e">
        <f>IF(#REF!&lt;&gt;"",#REF!,"")</f>
        <v>#REF!</v>
      </c>
      <c r="D137" t="e">
        <f>IF(A137&lt;&gt;"",#REF!,-20000)</f>
        <v>#REF!</v>
      </c>
      <c r="E137" t="e">
        <f t="shared" si="24"/>
        <v>#REF!</v>
      </c>
      <c r="F137" t="e">
        <f t="shared" si="25"/>
        <v>#REF!</v>
      </c>
      <c r="N137" t="e">
        <f t="shared" si="26"/>
        <v>#REF!</v>
      </c>
      <c r="Q137" t="e">
        <f t="shared" si="27"/>
        <v>#REF!</v>
      </c>
      <c r="T137" t="e">
        <f t="shared" si="28"/>
        <v>#REF!</v>
      </c>
      <c r="W137" t="e">
        <f t="shared" si="29"/>
        <v>#REF!</v>
      </c>
      <c r="Z137" t="e">
        <f t="shared" si="30"/>
        <v>#REF!</v>
      </c>
    </row>
    <row r="138" spans="1:26" x14ac:dyDescent="0.15">
      <c r="A138" t="e">
        <f>IF(#REF!&lt;&gt;"",#REF!,"")</f>
        <v>#REF!</v>
      </c>
      <c r="B138" s="40" t="e">
        <f>IF(#REF!&lt;&gt;"",#REF!,"")</f>
        <v>#REF!</v>
      </c>
      <c r="C138" s="40" t="e">
        <f>IF(#REF!&lt;&gt;"",#REF!,"")</f>
        <v>#REF!</v>
      </c>
      <c r="D138" t="e">
        <f>IF(A138&lt;&gt;"",#REF!,-20000)</f>
        <v>#REF!</v>
      </c>
      <c r="E138" t="e">
        <f t="shared" si="24"/>
        <v>#REF!</v>
      </c>
      <c r="F138" t="e">
        <f t="shared" si="25"/>
        <v>#REF!</v>
      </c>
      <c r="N138" t="e">
        <f t="shared" si="26"/>
        <v>#REF!</v>
      </c>
      <c r="Q138" t="e">
        <f t="shared" si="27"/>
        <v>#REF!</v>
      </c>
      <c r="T138" t="e">
        <f t="shared" si="28"/>
        <v>#REF!</v>
      </c>
      <c r="W138" t="e">
        <f t="shared" si="29"/>
        <v>#REF!</v>
      </c>
      <c r="Z138" t="e">
        <f t="shared" si="30"/>
        <v>#REF!</v>
      </c>
    </row>
    <row r="139" spans="1:26" x14ac:dyDescent="0.15">
      <c r="A139" t="e">
        <f>IF(#REF!&lt;&gt;"",#REF!,"")</f>
        <v>#REF!</v>
      </c>
      <c r="B139" s="40" t="e">
        <f>IF(#REF!&lt;&gt;"",#REF!,"")</f>
        <v>#REF!</v>
      </c>
      <c r="C139" s="40" t="e">
        <f>IF(#REF!&lt;&gt;"",#REF!,"")</f>
        <v>#REF!</v>
      </c>
      <c r="D139" t="e">
        <f>IF(A139&lt;&gt;"",#REF!,-20000)</f>
        <v>#REF!</v>
      </c>
      <c r="E139" t="e">
        <f t="shared" si="24"/>
        <v>#REF!</v>
      </c>
      <c r="F139" t="e">
        <f t="shared" si="25"/>
        <v>#REF!</v>
      </c>
      <c r="N139" t="e">
        <f t="shared" si="26"/>
        <v>#REF!</v>
      </c>
      <c r="Q139" t="e">
        <f t="shared" si="27"/>
        <v>#REF!</v>
      </c>
      <c r="T139" t="e">
        <f t="shared" si="28"/>
        <v>#REF!</v>
      </c>
      <c r="W139" t="e">
        <f t="shared" si="29"/>
        <v>#REF!</v>
      </c>
      <c r="Z139" t="e">
        <f t="shared" si="30"/>
        <v>#REF!</v>
      </c>
    </row>
    <row r="140" spans="1:26" x14ac:dyDescent="0.15">
      <c r="A140" t="e">
        <f>IF(#REF!&lt;&gt;"",#REF!,"")</f>
        <v>#REF!</v>
      </c>
      <c r="B140" s="40" t="e">
        <f>IF(#REF!&lt;&gt;"",#REF!,"")</f>
        <v>#REF!</v>
      </c>
      <c r="C140" s="40" t="e">
        <f>IF(#REF!&lt;&gt;"",#REF!,"")</f>
        <v>#REF!</v>
      </c>
      <c r="D140" t="e">
        <f>IF(A140&lt;&gt;"",#REF!,-20000)</f>
        <v>#REF!</v>
      </c>
      <c r="E140" t="e">
        <f t="shared" si="24"/>
        <v>#REF!</v>
      </c>
      <c r="F140" t="e">
        <f t="shared" si="25"/>
        <v>#REF!</v>
      </c>
      <c r="N140" t="e">
        <f t="shared" si="26"/>
        <v>#REF!</v>
      </c>
      <c r="Q140" t="e">
        <f t="shared" si="27"/>
        <v>#REF!</v>
      </c>
      <c r="T140" t="e">
        <f t="shared" si="28"/>
        <v>#REF!</v>
      </c>
      <c r="W140" t="e">
        <f t="shared" si="29"/>
        <v>#REF!</v>
      </c>
      <c r="Z140" t="e">
        <f t="shared" si="30"/>
        <v>#REF!</v>
      </c>
    </row>
    <row r="141" spans="1:26" x14ac:dyDescent="0.15">
      <c r="A141" t="e">
        <f>IF(#REF!&lt;&gt;"",#REF!,"")</f>
        <v>#REF!</v>
      </c>
      <c r="B141" s="40" t="e">
        <f>IF(#REF!&lt;&gt;"",#REF!,"")</f>
        <v>#REF!</v>
      </c>
      <c r="C141" s="40" t="e">
        <f>IF(#REF!&lt;&gt;"",#REF!,"")</f>
        <v>#REF!</v>
      </c>
      <c r="D141" t="e">
        <f>IF(A141&lt;&gt;"",#REF!,-20000)</f>
        <v>#REF!</v>
      </c>
      <c r="E141" t="e">
        <f t="shared" si="24"/>
        <v>#REF!</v>
      </c>
      <c r="F141" t="e">
        <f t="shared" si="25"/>
        <v>#REF!</v>
      </c>
      <c r="N141" t="e">
        <f t="shared" si="26"/>
        <v>#REF!</v>
      </c>
      <c r="Q141" t="e">
        <f t="shared" si="27"/>
        <v>#REF!</v>
      </c>
      <c r="T141" t="e">
        <f t="shared" si="28"/>
        <v>#REF!</v>
      </c>
      <c r="W141" t="e">
        <f t="shared" si="29"/>
        <v>#REF!</v>
      </c>
      <c r="Z141" t="e">
        <f t="shared" si="30"/>
        <v>#REF!</v>
      </c>
    </row>
    <row r="142" spans="1:26" x14ac:dyDescent="0.15">
      <c r="A142" t="e">
        <f>IF(#REF!&lt;&gt;"",#REF!,"")</f>
        <v>#REF!</v>
      </c>
      <c r="B142" s="40" t="e">
        <f>IF(#REF!&lt;&gt;"",#REF!,"")</f>
        <v>#REF!</v>
      </c>
      <c r="C142" s="40" t="e">
        <f>IF(#REF!&lt;&gt;"",#REF!,"")</f>
        <v>#REF!</v>
      </c>
      <c r="D142" t="e">
        <f>IF(A142&lt;&gt;"",#REF!,-20000)</f>
        <v>#REF!</v>
      </c>
      <c r="E142" t="e">
        <f t="shared" si="24"/>
        <v>#REF!</v>
      </c>
      <c r="F142" t="e">
        <f t="shared" si="25"/>
        <v>#REF!</v>
      </c>
      <c r="N142" t="e">
        <f t="shared" si="26"/>
        <v>#REF!</v>
      </c>
      <c r="Q142" t="e">
        <f t="shared" si="27"/>
        <v>#REF!</v>
      </c>
      <c r="T142" t="e">
        <f t="shared" si="28"/>
        <v>#REF!</v>
      </c>
      <c r="W142" t="e">
        <f t="shared" si="29"/>
        <v>#REF!</v>
      </c>
      <c r="Z142" t="e">
        <f t="shared" si="30"/>
        <v>#REF!</v>
      </c>
    </row>
    <row r="143" spans="1:26" x14ac:dyDescent="0.15">
      <c r="A143" t="e">
        <f>IF(#REF!&lt;&gt;"",#REF!,"")</f>
        <v>#REF!</v>
      </c>
      <c r="B143" s="40" t="e">
        <f>IF(#REF!&lt;&gt;"",#REF!,"")</f>
        <v>#REF!</v>
      </c>
      <c r="C143" s="40" t="e">
        <f>IF(#REF!&lt;&gt;"",#REF!,"")</f>
        <v>#REF!</v>
      </c>
      <c r="D143" t="e">
        <f>IF(A143&lt;&gt;"",#REF!,-20000)</f>
        <v>#REF!</v>
      </c>
      <c r="E143" t="e">
        <f t="shared" si="24"/>
        <v>#REF!</v>
      </c>
      <c r="F143" t="e">
        <f t="shared" si="25"/>
        <v>#REF!</v>
      </c>
      <c r="N143" t="e">
        <f t="shared" si="26"/>
        <v>#REF!</v>
      </c>
      <c r="Q143" t="e">
        <f t="shared" si="27"/>
        <v>#REF!</v>
      </c>
      <c r="T143" t="e">
        <f t="shared" si="28"/>
        <v>#REF!</v>
      </c>
      <c r="W143" t="e">
        <f t="shared" si="29"/>
        <v>#REF!</v>
      </c>
      <c r="Z143" t="e">
        <f t="shared" si="30"/>
        <v>#REF!</v>
      </c>
    </row>
    <row r="144" spans="1:26" x14ac:dyDescent="0.15">
      <c r="A144" t="e">
        <f>IF(#REF!&lt;&gt;"",#REF!,"")</f>
        <v>#REF!</v>
      </c>
      <c r="B144" s="40" t="e">
        <f>IF(#REF!&lt;&gt;"",#REF!,"")</f>
        <v>#REF!</v>
      </c>
      <c r="C144" s="40" t="e">
        <f>IF(#REF!&lt;&gt;"",#REF!,"")</f>
        <v>#REF!</v>
      </c>
      <c r="D144" t="e">
        <f>IF(A144&lt;&gt;"",#REF!,-20000)</f>
        <v>#REF!</v>
      </c>
      <c r="E144" t="e">
        <f t="shared" si="24"/>
        <v>#REF!</v>
      </c>
      <c r="F144" t="e">
        <f t="shared" si="25"/>
        <v>#REF!</v>
      </c>
      <c r="N144" t="e">
        <f t="shared" si="26"/>
        <v>#REF!</v>
      </c>
      <c r="Q144" t="e">
        <f t="shared" si="27"/>
        <v>#REF!</v>
      </c>
      <c r="T144" t="e">
        <f t="shared" si="28"/>
        <v>#REF!</v>
      </c>
      <c r="W144" t="e">
        <f t="shared" si="29"/>
        <v>#REF!</v>
      </c>
      <c r="Z144" t="e">
        <f t="shared" si="30"/>
        <v>#REF!</v>
      </c>
    </row>
    <row r="145" spans="1:26" x14ac:dyDescent="0.15">
      <c r="A145" t="e">
        <f>IF(#REF!&lt;&gt;"",#REF!,"")</f>
        <v>#REF!</v>
      </c>
      <c r="B145" s="40" t="e">
        <f>IF(#REF!&lt;&gt;"",#REF!,"")</f>
        <v>#REF!</v>
      </c>
      <c r="C145" s="40" t="e">
        <f>IF(#REF!&lt;&gt;"",#REF!,"")</f>
        <v>#REF!</v>
      </c>
      <c r="D145" t="e">
        <f>IF(A145&lt;&gt;"",#REF!,-20000)</f>
        <v>#REF!</v>
      </c>
      <c r="E145" t="e">
        <f t="shared" si="24"/>
        <v>#REF!</v>
      </c>
      <c r="F145" t="e">
        <f t="shared" si="25"/>
        <v>#REF!</v>
      </c>
      <c r="N145" t="e">
        <f t="shared" si="26"/>
        <v>#REF!</v>
      </c>
      <c r="Q145" t="e">
        <f t="shared" si="27"/>
        <v>#REF!</v>
      </c>
      <c r="T145" t="e">
        <f t="shared" si="28"/>
        <v>#REF!</v>
      </c>
      <c r="W145" t="e">
        <f t="shared" si="29"/>
        <v>#REF!</v>
      </c>
      <c r="Z145" t="e">
        <f t="shared" si="30"/>
        <v>#REF!</v>
      </c>
    </row>
    <row r="146" spans="1:26" x14ac:dyDescent="0.15">
      <c r="A146" t="e">
        <f>IF(#REF!&lt;&gt;"",#REF!,"")</f>
        <v>#REF!</v>
      </c>
      <c r="B146" s="40" t="e">
        <f>IF(#REF!&lt;&gt;"",#REF!,"")</f>
        <v>#REF!</v>
      </c>
      <c r="C146" s="40" t="e">
        <f>IF(#REF!&lt;&gt;"",#REF!,"")</f>
        <v>#REF!</v>
      </c>
      <c r="D146" t="e">
        <f>IF(A146&lt;&gt;"",#REF!,-20000)</f>
        <v>#REF!</v>
      </c>
      <c r="E146" t="e">
        <f t="shared" si="24"/>
        <v>#REF!</v>
      </c>
      <c r="F146" t="e">
        <f t="shared" si="25"/>
        <v>#REF!</v>
      </c>
      <c r="N146" t="e">
        <f t="shared" si="26"/>
        <v>#REF!</v>
      </c>
      <c r="Q146" t="e">
        <f t="shared" si="27"/>
        <v>#REF!</v>
      </c>
      <c r="T146" t="e">
        <f t="shared" si="28"/>
        <v>#REF!</v>
      </c>
      <c r="W146" t="e">
        <f t="shared" si="29"/>
        <v>#REF!</v>
      </c>
      <c r="Z146" t="e">
        <f t="shared" si="30"/>
        <v>#REF!</v>
      </c>
    </row>
    <row r="147" spans="1:26" x14ac:dyDescent="0.15">
      <c r="A147" t="e">
        <f>IF(#REF!&lt;&gt;"",#REF!,"")</f>
        <v>#REF!</v>
      </c>
      <c r="B147" s="40" t="e">
        <f>IF(#REF!&lt;&gt;"",#REF!,"")</f>
        <v>#REF!</v>
      </c>
      <c r="C147" s="40" t="e">
        <f>IF(#REF!&lt;&gt;"",#REF!,"")</f>
        <v>#REF!</v>
      </c>
      <c r="D147" t="e">
        <f>IF(A147&lt;&gt;"",#REF!,-20000)</f>
        <v>#REF!</v>
      </c>
      <c r="E147" t="e">
        <f t="shared" si="24"/>
        <v>#REF!</v>
      </c>
      <c r="F147" t="e">
        <f t="shared" si="25"/>
        <v>#REF!</v>
      </c>
      <c r="N147" t="e">
        <f t="shared" si="26"/>
        <v>#REF!</v>
      </c>
      <c r="Q147" t="e">
        <f t="shared" si="27"/>
        <v>#REF!</v>
      </c>
      <c r="T147" t="e">
        <f t="shared" si="28"/>
        <v>#REF!</v>
      </c>
      <c r="W147" t="e">
        <f t="shared" si="29"/>
        <v>#REF!</v>
      </c>
      <c r="Z147" t="e">
        <f t="shared" si="30"/>
        <v>#REF!</v>
      </c>
    </row>
    <row r="148" spans="1:26" x14ac:dyDescent="0.15">
      <c r="A148" t="e">
        <f>IF(#REF!&lt;&gt;"",#REF!,"")</f>
        <v>#REF!</v>
      </c>
      <c r="B148" s="40" t="e">
        <f>IF(#REF!&lt;&gt;"",#REF!,"")</f>
        <v>#REF!</v>
      </c>
      <c r="C148" s="40" t="e">
        <f>IF(#REF!&lt;&gt;"",#REF!,"")</f>
        <v>#REF!</v>
      </c>
      <c r="D148" t="e">
        <f>IF(A148&lt;&gt;"",#REF!,-20000)</f>
        <v>#REF!</v>
      </c>
      <c r="E148" t="e">
        <f t="shared" si="24"/>
        <v>#REF!</v>
      </c>
      <c r="F148" t="e">
        <f t="shared" si="25"/>
        <v>#REF!</v>
      </c>
      <c r="N148" t="e">
        <f t="shared" si="26"/>
        <v>#REF!</v>
      </c>
      <c r="Q148" t="e">
        <f t="shared" si="27"/>
        <v>#REF!</v>
      </c>
      <c r="T148" t="e">
        <f t="shared" si="28"/>
        <v>#REF!</v>
      </c>
      <c r="W148" t="e">
        <f t="shared" si="29"/>
        <v>#REF!</v>
      </c>
      <c r="Z148" t="e">
        <f t="shared" si="30"/>
        <v>#REF!</v>
      </c>
    </row>
    <row r="149" spans="1:26" x14ac:dyDescent="0.15">
      <c r="A149" t="e">
        <f>IF(#REF!&lt;&gt;"",#REF!,"")</f>
        <v>#REF!</v>
      </c>
      <c r="B149" s="40" t="e">
        <f>IF(#REF!&lt;&gt;"",#REF!,"")</f>
        <v>#REF!</v>
      </c>
      <c r="C149" s="40" t="e">
        <f>IF(#REF!&lt;&gt;"",#REF!,"")</f>
        <v>#REF!</v>
      </c>
      <c r="D149" t="e">
        <f>IF(A149&lt;&gt;"",#REF!,-20000)</f>
        <v>#REF!</v>
      </c>
      <c r="E149" t="e">
        <f t="shared" si="24"/>
        <v>#REF!</v>
      </c>
      <c r="F149" t="e">
        <f t="shared" si="25"/>
        <v>#REF!</v>
      </c>
      <c r="N149" t="e">
        <f t="shared" si="26"/>
        <v>#REF!</v>
      </c>
      <c r="Q149" t="e">
        <f t="shared" si="27"/>
        <v>#REF!</v>
      </c>
      <c r="T149" t="e">
        <f t="shared" si="28"/>
        <v>#REF!</v>
      </c>
      <c r="W149" t="e">
        <f t="shared" si="29"/>
        <v>#REF!</v>
      </c>
      <c r="Z149" t="e">
        <f t="shared" si="30"/>
        <v>#REF!</v>
      </c>
    </row>
    <row r="150" spans="1:26" x14ac:dyDescent="0.15">
      <c r="A150" t="e">
        <f>IF(#REF!&lt;&gt;"",#REF!,"")</f>
        <v>#REF!</v>
      </c>
      <c r="B150" s="40" t="e">
        <f>IF(#REF!&lt;&gt;"",#REF!,"")</f>
        <v>#REF!</v>
      </c>
      <c r="C150" s="40" t="e">
        <f>IF(#REF!&lt;&gt;"",#REF!,"")</f>
        <v>#REF!</v>
      </c>
      <c r="D150" t="e">
        <f>IF(A150&lt;&gt;"",#REF!,-20000)</f>
        <v>#REF!</v>
      </c>
      <c r="E150" t="e">
        <f t="shared" si="24"/>
        <v>#REF!</v>
      </c>
      <c r="F150" t="e">
        <f t="shared" si="25"/>
        <v>#REF!</v>
      </c>
      <c r="N150" t="e">
        <f t="shared" si="26"/>
        <v>#REF!</v>
      </c>
      <c r="Q150" t="e">
        <f t="shared" si="27"/>
        <v>#REF!</v>
      </c>
      <c r="T150" t="e">
        <f t="shared" si="28"/>
        <v>#REF!</v>
      </c>
      <c r="W150" t="e">
        <f t="shared" si="29"/>
        <v>#REF!</v>
      </c>
      <c r="Z150" t="e">
        <f t="shared" si="30"/>
        <v>#REF!</v>
      </c>
    </row>
    <row r="151" spans="1:26" x14ac:dyDescent="0.15">
      <c r="A151" t="e">
        <f>IF(#REF!&lt;&gt;"",#REF!,"")</f>
        <v>#REF!</v>
      </c>
      <c r="B151" s="40" t="e">
        <f>IF(#REF!&lt;&gt;"",#REF!,"")</f>
        <v>#REF!</v>
      </c>
      <c r="C151" s="40" t="e">
        <f>IF(#REF!&lt;&gt;"",#REF!,"")</f>
        <v>#REF!</v>
      </c>
      <c r="D151" t="e">
        <f>IF(A151&lt;&gt;"",#REF!,-20000)</f>
        <v>#REF!</v>
      </c>
      <c r="E151" t="e">
        <f t="shared" si="24"/>
        <v>#REF!</v>
      </c>
      <c r="F151" t="e">
        <f t="shared" si="25"/>
        <v>#REF!</v>
      </c>
      <c r="N151" t="e">
        <f t="shared" si="26"/>
        <v>#REF!</v>
      </c>
      <c r="Q151" t="e">
        <f t="shared" si="27"/>
        <v>#REF!</v>
      </c>
      <c r="T151" t="e">
        <f t="shared" si="28"/>
        <v>#REF!</v>
      </c>
      <c r="W151" t="e">
        <f t="shared" si="29"/>
        <v>#REF!</v>
      </c>
      <c r="Z151" t="e">
        <f t="shared" si="30"/>
        <v>#REF!</v>
      </c>
    </row>
    <row r="152" spans="1:26" x14ac:dyDescent="0.15">
      <c r="A152" t="e">
        <f>IF(#REF!&lt;&gt;"",#REF!,"")</f>
        <v>#REF!</v>
      </c>
      <c r="B152" s="40" t="e">
        <f>IF(#REF!&lt;&gt;"",#REF!,"")</f>
        <v>#REF!</v>
      </c>
      <c r="C152" s="40" t="e">
        <f>IF(#REF!&lt;&gt;"",#REF!,"")</f>
        <v>#REF!</v>
      </c>
      <c r="D152" t="e">
        <f>IF(A152&lt;&gt;"",#REF!,-20000)</f>
        <v>#REF!</v>
      </c>
      <c r="E152" t="e">
        <f t="shared" si="24"/>
        <v>#REF!</v>
      </c>
      <c r="F152" t="e">
        <f t="shared" si="25"/>
        <v>#REF!</v>
      </c>
      <c r="N152" t="e">
        <f t="shared" si="26"/>
        <v>#REF!</v>
      </c>
      <c r="Q152" t="e">
        <f t="shared" si="27"/>
        <v>#REF!</v>
      </c>
      <c r="T152" t="e">
        <f t="shared" si="28"/>
        <v>#REF!</v>
      </c>
      <c r="W152" t="e">
        <f t="shared" si="29"/>
        <v>#REF!</v>
      </c>
      <c r="Z152" t="e">
        <f t="shared" si="30"/>
        <v>#REF!</v>
      </c>
    </row>
    <row r="153" spans="1:26" x14ac:dyDescent="0.15">
      <c r="A153" t="e">
        <f>IF(#REF!&lt;&gt;"",#REF!,"")</f>
        <v>#REF!</v>
      </c>
      <c r="B153" s="40" t="e">
        <f>IF(#REF!&lt;&gt;"",#REF!,"")</f>
        <v>#REF!</v>
      </c>
      <c r="C153" s="40" t="e">
        <f>IF(#REF!&lt;&gt;"",#REF!,"")</f>
        <v>#REF!</v>
      </c>
      <c r="D153" t="e">
        <f>IF(A153&lt;&gt;"",#REF!,-20000)</f>
        <v>#REF!</v>
      </c>
      <c r="E153" t="e">
        <f t="shared" si="24"/>
        <v>#REF!</v>
      </c>
      <c r="F153" t="e">
        <f t="shared" si="25"/>
        <v>#REF!</v>
      </c>
      <c r="N153" t="e">
        <f t="shared" si="26"/>
        <v>#REF!</v>
      </c>
      <c r="Q153" t="e">
        <f t="shared" si="27"/>
        <v>#REF!</v>
      </c>
      <c r="T153" t="e">
        <f t="shared" si="28"/>
        <v>#REF!</v>
      </c>
      <c r="W153" t="e">
        <f t="shared" si="29"/>
        <v>#REF!</v>
      </c>
      <c r="Z153" t="e">
        <f t="shared" si="30"/>
        <v>#REF!</v>
      </c>
    </row>
    <row r="154" spans="1:26" x14ac:dyDescent="0.15">
      <c r="A154" t="e">
        <f>IF(#REF!&lt;&gt;"",#REF!,"")</f>
        <v>#REF!</v>
      </c>
      <c r="B154" s="40" t="e">
        <f>IF(#REF!&lt;&gt;"",#REF!,"")</f>
        <v>#REF!</v>
      </c>
      <c r="C154" s="40" t="e">
        <f>IF(#REF!&lt;&gt;"",#REF!,"")</f>
        <v>#REF!</v>
      </c>
      <c r="D154" t="e">
        <f>IF(A154&lt;&gt;"",#REF!,-20000)</f>
        <v>#REF!</v>
      </c>
      <c r="E154" t="e">
        <f t="shared" si="24"/>
        <v>#REF!</v>
      </c>
      <c r="F154" t="e">
        <f t="shared" si="25"/>
        <v>#REF!</v>
      </c>
      <c r="N154" t="e">
        <f t="shared" si="26"/>
        <v>#REF!</v>
      </c>
      <c r="Q154" t="e">
        <f t="shared" si="27"/>
        <v>#REF!</v>
      </c>
      <c r="T154" t="e">
        <f t="shared" si="28"/>
        <v>#REF!</v>
      </c>
      <c r="W154" t="e">
        <f t="shared" si="29"/>
        <v>#REF!</v>
      </c>
      <c r="Z154" t="e">
        <f t="shared" si="30"/>
        <v>#REF!</v>
      </c>
    </row>
    <row r="155" spans="1:26" x14ac:dyDescent="0.15">
      <c r="A155" t="e">
        <f>IF(#REF!&lt;&gt;"",#REF!,"")</f>
        <v>#REF!</v>
      </c>
      <c r="B155" s="40" t="e">
        <f>IF(#REF!&lt;&gt;"",#REF!,"")</f>
        <v>#REF!</v>
      </c>
      <c r="C155" s="40" t="e">
        <f>IF(#REF!&lt;&gt;"",#REF!,"")</f>
        <v>#REF!</v>
      </c>
      <c r="D155" t="e">
        <f>IF(A155&lt;&gt;"",#REF!,-20000)</f>
        <v>#REF!</v>
      </c>
      <c r="E155" t="e">
        <f t="shared" si="24"/>
        <v>#REF!</v>
      </c>
      <c r="F155" t="e">
        <f t="shared" si="25"/>
        <v>#REF!</v>
      </c>
      <c r="N155" t="e">
        <f t="shared" si="26"/>
        <v>#REF!</v>
      </c>
      <c r="Q155" t="e">
        <f t="shared" si="27"/>
        <v>#REF!</v>
      </c>
      <c r="T155" t="e">
        <f t="shared" si="28"/>
        <v>#REF!</v>
      </c>
      <c r="W155" t="e">
        <f t="shared" si="29"/>
        <v>#REF!</v>
      </c>
      <c r="Z155" t="e">
        <f t="shared" si="30"/>
        <v>#REF!</v>
      </c>
    </row>
    <row r="156" spans="1:26" x14ac:dyDescent="0.15">
      <c r="A156" t="e">
        <f>IF(#REF!&lt;&gt;"",#REF!,"")</f>
        <v>#REF!</v>
      </c>
      <c r="B156" s="40" t="e">
        <f>IF(#REF!&lt;&gt;"",#REF!,"")</f>
        <v>#REF!</v>
      </c>
      <c r="C156" s="40" t="e">
        <f>IF(#REF!&lt;&gt;"",#REF!,"")</f>
        <v>#REF!</v>
      </c>
      <c r="D156" t="e">
        <f>IF(A156&lt;&gt;"",#REF!,-20000)</f>
        <v>#REF!</v>
      </c>
      <c r="E156" t="e">
        <f t="shared" si="24"/>
        <v>#REF!</v>
      </c>
      <c r="F156" t="e">
        <f t="shared" si="25"/>
        <v>#REF!</v>
      </c>
      <c r="N156" t="e">
        <f t="shared" si="26"/>
        <v>#REF!</v>
      </c>
      <c r="Q156" t="e">
        <f t="shared" si="27"/>
        <v>#REF!</v>
      </c>
      <c r="T156" t="e">
        <f t="shared" si="28"/>
        <v>#REF!</v>
      </c>
      <c r="W156" t="e">
        <f t="shared" si="29"/>
        <v>#REF!</v>
      </c>
      <c r="Z156" t="e">
        <f t="shared" si="30"/>
        <v>#REF!</v>
      </c>
    </row>
    <row r="157" spans="1:26" x14ac:dyDescent="0.15">
      <c r="A157" t="e">
        <f>IF(#REF!&lt;&gt;"",#REF!,"")</f>
        <v>#REF!</v>
      </c>
      <c r="B157" s="40" t="e">
        <f>IF(#REF!&lt;&gt;"",#REF!,"")</f>
        <v>#REF!</v>
      </c>
      <c r="C157" s="40" t="e">
        <f>IF(#REF!&lt;&gt;"",#REF!,"")</f>
        <v>#REF!</v>
      </c>
      <c r="D157" t="e">
        <f>IF(A157&lt;&gt;"",#REF!,-20000)</f>
        <v>#REF!</v>
      </c>
      <c r="E157" t="e">
        <f t="shared" si="24"/>
        <v>#REF!</v>
      </c>
      <c r="F157" t="e">
        <f t="shared" si="25"/>
        <v>#REF!</v>
      </c>
      <c r="N157" t="e">
        <f t="shared" si="26"/>
        <v>#REF!</v>
      </c>
      <c r="Q157" t="e">
        <f t="shared" si="27"/>
        <v>#REF!</v>
      </c>
      <c r="T157" t="e">
        <f t="shared" si="28"/>
        <v>#REF!</v>
      </c>
      <c r="W157" t="e">
        <f t="shared" si="29"/>
        <v>#REF!</v>
      </c>
      <c r="Z157" t="e">
        <f t="shared" si="30"/>
        <v>#REF!</v>
      </c>
    </row>
    <row r="158" spans="1:26" x14ac:dyDescent="0.15">
      <c r="A158" t="e">
        <f>IF(#REF!&lt;&gt;"",#REF!,"")</f>
        <v>#REF!</v>
      </c>
      <c r="B158" s="40" t="e">
        <f>IF(#REF!&lt;&gt;"",#REF!,"")</f>
        <v>#REF!</v>
      </c>
      <c r="C158" s="40" t="e">
        <f>IF(#REF!&lt;&gt;"",#REF!,"")</f>
        <v>#REF!</v>
      </c>
      <c r="D158" t="e">
        <f>IF(A158&lt;&gt;"",#REF!,-20000)</f>
        <v>#REF!</v>
      </c>
      <c r="E158" t="e">
        <f t="shared" si="24"/>
        <v>#REF!</v>
      </c>
      <c r="F158" t="e">
        <f t="shared" si="25"/>
        <v>#REF!</v>
      </c>
      <c r="N158" t="e">
        <f t="shared" si="26"/>
        <v>#REF!</v>
      </c>
      <c r="Q158" t="e">
        <f t="shared" si="27"/>
        <v>#REF!</v>
      </c>
      <c r="T158" t="e">
        <f t="shared" si="28"/>
        <v>#REF!</v>
      </c>
      <c r="W158" t="e">
        <f t="shared" si="29"/>
        <v>#REF!</v>
      </c>
      <c r="Z158" t="e">
        <f t="shared" si="30"/>
        <v>#REF!</v>
      </c>
    </row>
    <row r="159" spans="1:26" x14ac:dyDescent="0.15">
      <c r="A159" t="e">
        <f>IF(#REF!&lt;&gt;"",#REF!,"")</f>
        <v>#REF!</v>
      </c>
      <c r="B159" s="40" t="e">
        <f>IF(#REF!&lt;&gt;"",#REF!,"")</f>
        <v>#REF!</v>
      </c>
      <c r="C159" s="40" t="e">
        <f>IF(#REF!&lt;&gt;"",#REF!,"")</f>
        <v>#REF!</v>
      </c>
      <c r="D159" t="e">
        <f>IF(A159&lt;&gt;"",#REF!,-20000)</f>
        <v>#REF!</v>
      </c>
      <c r="E159" t="e">
        <f t="shared" si="24"/>
        <v>#REF!</v>
      </c>
      <c r="F159" t="e">
        <f t="shared" si="25"/>
        <v>#REF!</v>
      </c>
      <c r="N159" t="e">
        <f t="shared" si="26"/>
        <v>#REF!</v>
      </c>
      <c r="Q159" t="e">
        <f t="shared" si="27"/>
        <v>#REF!</v>
      </c>
      <c r="T159" t="e">
        <f t="shared" si="28"/>
        <v>#REF!</v>
      </c>
      <c r="W159" t="e">
        <f t="shared" si="29"/>
        <v>#REF!</v>
      </c>
      <c r="Z159" t="e">
        <f t="shared" si="30"/>
        <v>#REF!</v>
      </c>
    </row>
    <row r="160" spans="1:26" x14ac:dyDescent="0.15">
      <c r="A160" t="e">
        <f>IF(#REF!&lt;&gt;"",#REF!,"")</f>
        <v>#REF!</v>
      </c>
      <c r="B160" s="40" t="e">
        <f>IF(#REF!&lt;&gt;"",#REF!,"")</f>
        <v>#REF!</v>
      </c>
      <c r="C160" s="40" t="e">
        <f>IF(#REF!&lt;&gt;"",#REF!,"")</f>
        <v>#REF!</v>
      </c>
      <c r="D160" t="e">
        <f>IF(A160&lt;&gt;"",#REF!,-20000)</f>
        <v>#REF!</v>
      </c>
      <c r="E160" t="e">
        <f t="shared" si="24"/>
        <v>#REF!</v>
      </c>
      <c r="F160" t="e">
        <f t="shared" si="25"/>
        <v>#REF!</v>
      </c>
      <c r="N160" t="e">
        <f t="shared" si="26"/>
        <v>#REF!</v>
      </c>
      <c r="Q160" t="e">
        <f t="shared" si="27"/>
        <v>#REF!</v>
      </c>
      <c r="T160" t="e">
        <f t="shared" si="28"/>
        <v>#REF!</v>
      </c>
      <c r="W160" t="e">
        <f t="shared" si="29"/>
        <v>#REF!</v>
      </c>
      <c r="Z160" t="e">
        <f t="shared" si="30"/>
        <v>#REF!</v>
      </c>
    </row>
    <row r="161" spans="1:26" x14ac:dyDescent="0.15">
      <c r="A161" t="e">
        <f>IF(#REF!&lt;&gt;"",#REF!,"")</f>
        <v>#REF!</v>
      </c>
      <c r="B161" s="40" t="e">
        <f>IF(#REF!&lt;&gt;"",#REF!,"")</f>
        <v>#REF!</v>
      </c>
      <c r="C161" s="40" t="e">
        <f>IF(#REF!&lt;&gt;"",#REF!,"")</f>
        <v>#REF!</v>
      </c>
      <c r="D161" t="e">
        <f>IF(A161&lt;&gt;"",#REF!,-20000)</f>
        <v>#REF!</v>
      </c>
      <c r="E161" t="e">
        <f t="shared" si="24"/>
        <v>#REF!</v>
      </c>
      <c r="F161" t="e">
        <f t="shared" si="25"/>
        <v>#REF!</v>
      </c>
      <c r="N161" t="e">
        <f t="shared" si="26"/>
        <v>#REF!</v>
      </c>
      <c r="Q161" t="e">
        <f t="shared" si="27"/>
        <v>#REF!</v>
      </c>
      <c r="T161" t="e">
        <f t="shared" si="28"/>
        <v>#REF!</v>
      </c>
      <c r="W161" t="e">
        <f t="shared" si="29"/>
        <v>#REF!</v>
      </c>
      <c r="Z161" t="e">
        <f t="shared" si="30"/>
        <v>#REF!</v>
      </c>
    </row>
    <row r="162" spans="1:26" x14ac:dyDescent="0.15">
      <c r="A162" t="e">
        <f>IF(#REF!&lt;&gt;"",#REF!,"")</f>
        <v>#REF!</v>
      </c>
      <c r="B162" s="40" t="e">
        <f>IF(#REF!&lt;&gt;"",#REF!,"")</f>
        <v>#REF!</v>
      </c>
      <c r="C162" s="40" t="e">
        <f>IF(#REF!&lt;&gt;"",#REF!,"")</f>
        <v>#REF!</v>
      </c>
      <c r="D162" t="e">
        <f>IF(A162&lt;&gt;"",#REF!,-20000)</f>
        <v>#REF!</v>
      </c>
      <c r="E162" t="e">
        <f t="shared" si="24"/>
        <v>#REF!</v>
      </c>
      <c r="F162" t="e">
        <f t="shared" si="25"/>
        <v>#REF!</v>
      </c>
      <c r="N162" t="e">
        <f t="shared" si="26"/>
        <v>#REF!</v>
      </c>
      <c r="Q162" t="e">
        <f t="shared" si="27"/>
        <v>#REF!</v>
      </c>
      <c r="T162" t="e">
        <f t="shared" si="28"/>
        <v>#REF!</v>
      </c>
      <c r="W162" t="e">
        <f t="shared" si="29"/>
        <v>#REF!</v>
      </c>
      <c r="Z162" t="e">
        <f t="shared" si="30"/>
        <v>#REF!</v>
      </c>
    </row>
    <row r="163" spans="1:26" x14ac:dyDescent="0.15">
      <c r="A163" t="e">
        <f>IF(#REF!&lt;&gt;"",#REF!,"")</f>
        <v>#REF!</v>
      </c>
      <c r="B163" s="40" t="e">
        <f>IF(#REF!&lt;&gt;"",#REF!,"")</f>
        <v>#REF!</v>
      </c>
      <c r="C163" s="40" t="e">
        <f>IF(#REF!&lt;&gt;"",#REF!,"")</f>
        <v>#REF!</v>
      </c>
      <c r="D163" t="e">
        <f>IF(A163&lt;&gt;"",#REF!,-20000)</f>
        <v>#REF!</v>
      </c>
      <c r="E163" t="e">
        <f t="shared" si="24"/>
        <v>#REF!</v>
      </c>
      <c r="F163" t="e">
        <f t="shared" si="25"/>
        <v>#REF!</v>
      </c>
      <c r="N163" t="e">
        <f t="shared" si="26"/>
        <v>#REF!</v>
      </c>
      <c r="Q163" t="e">
        <f t="shared" si="27"/>
        <v>#REF!</v>
      </c>
      <c r="T163" t="e">
        <f t="shared" si="28"/>
        <v>#REF!</v>
      </c>
      <c r="W163" t="e">
        <f t="shared" si="29"/>
        <v>#REF!</v>
      </c>
      <c r="Z163" t="e">
        <f t="shared" si="30"/>
        <v>#REF!</v>
      </c>
    </row>
    <row r="164" spans="1:26" x14ac:dyDescent="0.15">
      <c r="A164" t="e">
        <f>IF(#REF!&lt;&gt;"",#REF!,"")</f>
        <v>#REF!</v>
      </c>
      <c r="B164" s="40" t="e">
        <f>IF(#REF!&lt;&gt;"",#REF!,"")</f>
        <v>#REF!</v>
      </c>
      <c r="C164" s="40" t="e">
        <f>IF(#REF!&lt;&gt;"",#REF!,"")</f>
        <v>#REF!</v>
      </c>
      <c r="D164" t="e">
        <f>IF(A164&lt;&gt;"",#REF!,-20000)</f>
        <v>#REF!</v>
      </c>
      <c r="E164" t="e">
        <f t="shared" si="24"/>
        <v>#REF!</v>
      </c>
      <c r="F164" t="e">
        <f t="shared" si="25"/>
        <v>#REF!</v>
      </c>
      <c r="N164" t="e">
        <f t="shared" si="26"/>
        <v>#REF!</v>
      </c>
      <c r="Q164" t="e">
        <f t="shared" si="27"/>
        <v>#REF!</v>
      </c>
      <c r="T164" t="e">
        <f t="shared" si="28"/>
        <v>#REF!</v>
      </c>
      <c r="W164" t="e">
        <f t="shared" si="29"/>
        <v>#REF!</v>
      </c>
      <c r="Z164" t="e">
        <f t="shared" si="30"/>
        <v>#REF!</v>
      </c>
    </row>
    <row r="165" spans="1:26" x14ac:dyDescent="0.15">
      <c r="A165" t="e">
        <f>IF(#REF!&lt;&gt;"",#REF!,"")</f>
        <v>#REF!</v>
      </c>
      <c r="B165" s="40" t="e">
        <f>IF(#REF!&lt;&gt;"",#REF!,"")</f>
        <v>#REF!</v>
      </c>
      <c r="C165" s="40" t="e">
        <f>IF(#REF!&lt;&gt;"",#REF!,"")</f>
        <v>#REF!</v>
      </c>
      <c r="D165" t="e">
        <f>IF(A165&lt;&gt;"",#REF!,-20000)</f>
        <v>#REF!</v>
      </c>
      <c r="E165" t="e">
        <f t="shared" si="24"/>
        <v>#REF!</v>
      </c>
      <c r="F165" t="e">
        <f t="shared" si="25"/>
        <v>#REF!</v>
      </c>
      <c r="N165" t="e">
        <f t="shared" si="26"/>
        <v>#REF!</v>
      </c>
      <c r="Q165" t="e">
        <f t="shared" si="27"/>
        <v>#REF!</v>
      </c>
      <c r="T165" t="e">
        <f t="shared" si="28"/>
        <v>#REF!</v>
      </c>
      <c r="W165" t="e">
        <f t="shared" si="29"/>
        <v>#REF!</v>
      </c>
      <c r="Z165" t="e">
        <f t="shared" si="30"/>
        <v>#REF!</v>
      </c>
    </row>
    <row r="166" spans="1:26" x14ac:dyDescent="0.15">
      <c r="A166" t="e">
        <f>IF(#REF!&lt;&gt;"",#REF!,"")</f>
        <v>#REF!</v>
      </c>
      <c r="B166" s="40" t="e">
        <f>IF(#REF!&lt;&gt;"",#REF!,"")</f>
        <v>#REF!</v>
      </c>
      <c r="C166" s="40" t="e">
        <f>IF(#REF!&lt;&gt;"",#REF!,"")</f>
        <v>#REF!</v>
      </c>
      <c r="D166" t="e">
        <f>IF(A166&lt;&gt;"",#REF!,-20000)</f>
        <v>#REF!</v>
      </c>
      <c r="E166" t="e">
        <f t="shared" si="24"/>
        <v>#REF!</v>
      </c>
      <c r="F166" t="e">
        <f t="shared" si="25"/>
        <v>#REF!</v>
      </c>
      <c r="N166" t="e">
        <f t="shared" si="26"/>
        <v>#REF!</v>
      </c>
      <c r="Q166" t="e">
        <f t="shared" si="27"/>
        <v>#REF!</v>
      </c>
      <c r="T166" t="e">
        <f t="shared" si="28"/>
        <v>#REF!</v>
      </c>
      <c r="W166" t="e">
        <f t="shared" si="29"/>
        <v>#REF!</v>
      </c>
      <c r="Z166" t="e">
        <f t="shared" si="30"/>
        <v>#REF!</v>
      </c>
    </row>
    <row r="167" spans="1:26" x14ac:dyDescent="0.15">
      <c r="A167" t="e">
        <f>IF(#REF!&lt;&gt;"",#REF!,"")</f>
        <v>#REF!</v>
      </c>
      <c r="B167" s="40" t="e">
        <f>IF(#REF!&lt;&gt;"",#REF!,"")</f>
        <v>#REF!</v>
      </c>
      <c r="C167" s="40" t="e">
        <f>IF(#REF!&lt;&gt;"",#REF!,"")</f>
        <v>#REF!</v>
      </c>
      <c r="D167" t="e">
        <f>IF(A167&lt;&gt;"",#REF!,-20000)</f>
        <v>#REF!</v>
      </c>
      <c r="E167" t="e">
        <f t="shared" si="24"/>
        <v>#REF!</v>
      </c>
      <c r="F167" t="e">
        <f t="shared" si="25"/>
        <v>#REF!</v>
      </c>
      <c r="N167" t="e">
        <f t="shared" si="26"/>
        <v>#REF!</v>
      </c>
      <c r="Q167" t="e">
        <f t="shared" si="27"/>
        <v>#REF!</v>
      </c>
      <c r="T167" t="e">
        <f t="shared" si="28"/>
        <v>#REF!</v>
      </c>
      <c r="W167" t="e">
        <f t="shared" si="29"/>
        <v>#REF!</v>
      </c>
      <c r="Z167" t="e">
        <f t="shared" si="30"/>
        <v>#REF!</v>
      </c>
    </row>
    <row r="168" spans="1:26" x14ac:dyDescent="0.15">
      <c r="A168" t="e">
        <f>IF(#REF!&lt;&gt;"",#REF!,"")</f>
        <v>#REF!</v>
      </c>
      <c r="B168" s="40" t="e">
        <f>IF(#REF!&lt;&gt;"",#REF!,"")</f>
        <v>#REF!</v>
      </c>
      <c r="C168" s="40" t="e">
        <f>IF(#REF!&lt;&gt;"",#REF!,"")</f>
        <v>#REF!</v>
      </c>
      <c r="D168" t="e">
        <f>IF(A168&lt;&gt;"",#REF!,-20000)</f>
        <v>#REF!</v>
      </c>
      <c r="E168" t="e">
        <f t="shared" si="24"/>
        <v>#REF!</v>
      </c>
      <c r="F168" t="e">
        <f t="shared" si="25"/>
        <v>#REF!</v>
      </c>
      <c r="N168" t="e">
        <f t="shared" ref="N168:N199" si="31">IF(M$5="",-20000,IF(LEFT($A168,LEN(M$5))=M$5,$F168,-1000))</f>
        <v>#REF!</v>
      </c>
      <c r="Q168" t="e">
        <f t="shared" ref="Q168:Q199" si="32">IF(P$5="",-20000,IF(LEFT($A168,LEN(P$5))=P$5,$F168,-1000))</f>
        <v>#REF!</v>
      </c>
      <c r="T168" t="e">
        <f t="shared" ref="T168:T199" si="33">IF(S$5="",-20000,IF(LEFT($A168,LEN(S$5))=S$5,$F168,-1000))</f>
        <v>#REF!</v>
      </c>
      <c r="W168" t="e">
        <f t="shared" ref="W168:W199" si="34">IF(V$5="",-20000,IF(LEFT($A168,LEN(V$5))=V$5,$F168,-1000))</f>
        <v>#REF!</v>
      </c>
      <c r="Z168" t="e">
        <f t="shared" ref="Z168:Z199" si="35">IF(Y$5="",-20000,IF(LEFT($A168,LEN(Y$5))=Y$5,$F168,-1000))</f>
        <v>#REF!</v>
      </c>
    </row>
    <row r="169" spans="1:26" x14ac:dyDescent="0.15">
      <c r="A169" t="e">
        <f>IF(#REF!&lt;&gt;"",#REF!,"")</f>
        <v>#REF!</v>
      </c>
      <c r="B169" s="40" t="e">
        <f>IF(#REF!&lt;&gt;"",#REF!,"")</f>
        <v>#REF!</v>
      </c>
      <c r="C169" s="40" t="e">
        <f>IF(#REF!&lt;&gt;"",#REF!,"")</f>
        <v>#REF!</v>
      </c>
      <c r="D169" t="e">
        <f>IF(A169&lt;&gt;"",#REF!,-20000)</f>
        <v>#REF!</v>
      </c>
      <c r="E169" t="e">
        <f t="shared" ref="E169:E207" si="36">IF(A169&lt;&gt;"",D169/C169,-20000)</f>
        <v>#REF!</v>
      </c>
      <c r="F169" t="e">
        <f t="shared" ref="F169:F207" si="37">IF($F$5=1,D169,E169)</f>
        <v>#REF!</v>
      </c>
      <c r="N169" t="e">
        <f t="shared" si="31"/>
        <v>#REF!</v>
      </c>
      <c r="Q169" t="e">
        <f t="shared" si="32"/>
        <v>#REF!</v>
      </c>
      <c r="T169" t="e">
        <f t="shared" si="33"/>
        <v>#REF!</v>
      </c>
      <c r="W169" t="e">
        <f t="shared" si="34"/>
        <v>#REF!</v>
      </c>
      <c r="Z169" t="e">
        <f t="shared" si="35"/>
        <v>#REF!</v>
      </c>
    </row>
    <row r="170" spans="1:26" x14ac:dyDescent="0.15">
      <c r="A170" t="e">
        <f>IF(#REF!&lt;&gt;"",#REF!,"")</f>
        <v>#REF!</v>
      </c>
      <c r="B170" s="40" t="e">
        <f>IF(#REF!&lt;&gt;"",#REF!,"")</f>
        <v>#REF!</v>
      </c>
      <c r="C170" s="40" t="e">
        <f>IF(#REF!&lt;&gt;"",#REF!,"")</f>
        <v>#REF!</v>
      </c>
      <c r="D170" t="e">
        <f>IF(A170&lt;&gt;"",#REF!,-20000)</f>
        <v>#REF!</v>
      </c>
      <c r="E170" t="e">
        <f t="shared" si="36"/>
        <v>#REF!</v>
      </c>
      <c r="F170" t="e">
        <f t="shared" si="37"/>
        <v>#REF!</v>
      </c>
      <c r="N170" t="e">
        <f t="shared" si="31"/>
        <v>#REF!</v>
      </c>
      <c r="Q170" t="e">
        <f t="shared" si="32"/>
        <v>#REF!</v>
      </c>
      <c r="T170" t="e">
        <f t="shared" si="33"/>
        <v>#REF!</v>
      </c>
      <c r="W170" t="e">
        <f t="shared" si="34"/>
        <v>#REF!</v>
      </c>
      <c r="Z170" t="e">
        <f t="shared" si="35"/>
        <v>#REF!</v>
      </c>
    </row>
    <row r="171" spans="1:26" x14ac:dyDescent="0.15">
      <c r="A171" t="e">
        <f>IF(#REF!&lt;&gt;"",#REF!,"")</f>
        <v>#REF!</v>
      </c>
      <c r="B171" s="40" t="e">
        <f>IF(#REF!&lt;&gt;"",#REF!,"")</f>
        <v>#REF!</v>
      </c>
      <c r="C171" s="40" t="e">
        <f>IF(#REF!&lt;&gt;"",#REF!,"")</f>
        <v>#REF!</v>
      </c>
      <c r="D171" t="e">
        <f>IF(A171&lt;&gt;"",#REF!,-20000)</f>
        <v>#REF!</v>
      </c>
      <c r="E171" t="e">
        <f t="shared" si="36"/>
        <v>#REF!</v>
      </c>
      <c r="F171" t="e">
        <f t="shared" si="37"/>
        <v>#REF!</v>
      </c>
      <c r="N171" t="e">
        <f t="shared" si="31"/>
        <v>#REF!</v>
      </c>
      <c r="Q171" t="e">
        <f t="shared" si="32"/>
        <v>#REF!</v>
      </c>
      <c r="T171" t="e">
        <f t="shared" si="33"/>
        <v>#REF!</v>
      </c>
      <c r="W171" t="e">
        <f t="shared" si="34"/>
        <v>#REF!</v>
      </c>
      <c r="Z171" t="e">
        <f t="shared" si="35"/>
        <v>#REF!</v>
      </c>
    </row>
    <row r="172" spans="1:26" x14ac:dyDescent="0.15">
      <c r="A172" t="e">
        <f>IF(#REF!&lt;&gt;"",#REF!,"")</f>
        <v>#REF!</v>
      </c>
      <c r="B172" s="40" t="e">
        <f>IF(#REF!&lt;&gt;"",#REF!,"")</f>
        <v>#REF!</v>
      </c>
      <c r="C172" s="40" t="e">
        <f>IF(#REF!&lt;&gt;"",#REF!,"")</f>
        <v>#REF!</v>
      </c>
      <c r="D172" t="e">
        <f>IF(A172&lt;&gt;"",#REF!,-20000)</f>
        <v>#REF!</v>
      </c>
      <c r="E172" t="e">
        <f t="shared" si="36"/>
        <v>#REF!</v>
      </c>
      <c r="F172" t="e">
        <f t="shared" si="37"/>
        <v>#REF!</v>
      </c>
      <c r="N172" t="e">
        <f t="shared" si="31"/>
        <v>#REF!</v>
      </c>
      <c r="Q172" t="e">
        <f t="shared" si="32"/>
        <v>#REF!</v>
      </c>
      <c r="T172" t="e">
        <f t="shared" si="33"/>
        <v>#REF!</v>
      </c>
      <c r="W172" t="e">
        <f t="shared" si="34"/>
        <v>#REF!</v>
      </c>
      <c r="Z172" t="e">
        <f t="shared" si="35"/>
        <v>#REF!</v>
      </c>
    </row>
    <row r="173" spans="1:26" x14ac:dyDescent="0.15">
      <c r="A173" t="e">
        <f>IF(#REF!&lt;&gt;"",#REF!,"")</f>
        <v>#REF!</v>
      </c>
      <c r="B173" s="40" t="e">
        <f>IF(#REF!&lt;&gt;"",#REF!,"")</f>
        <v>#REF!</v>
      </c>
      <c r="C173" s="40" t="e">
        <f>IF(#REF!&lt;&gt;"",#REF!,"")</f>
        <v>#REF!</v>
      </c>
      <c r="D173" t="e">
        <f>IF(A173&lt;&gt;"",#REF!,-20000)</f>
        <v>#REF!</v>
      </c>
      <c r="E173" t="e">
        <f t="shared" si="36"/>
        <v>#REF!</v>
      </c>
      <c r="F173" t="e">
        <f t="shared" si="37"/>
        <v>#REF!</v>
      </c>
      <c r="N173" t="e">
        <f t="shared" si="31"/>
        <v>#REF!</v>
      </c>
      <c r="Q173" t="e">
        <f t="shared" si="32"/>
        <v>#REF!</v>
      </c>
      <c r="T173" t="e">
        <f t="shared" si="33"/>
        <v>#REF!</v>
      </c>
      <c r="W173" t="e">
        <f t="shared" si="34"/>
        <v>#REF!</v>
      </c>
      <c r="Z173" t="e">
        <f t="shared" si="35"/>
        <v>#REF!</v>
      </c>
    </row>
    <row r="174" spans="1:26" x14ac:dyDescent="0.15">
      <c r="A174" t="e">
        <f>IF(#REF!&lt;&gt;"",#REF!,"")</f>
        <v>#REF!</v>
      </c>
      <c r="B174" s="40" t="e">
        <f>IF(#REF!&lt;&gt;"",#REF!,"")</f>
        <v>#REF!</v>
      </c>
      <c r="C174" s="40" t="e">
        <f>IF(#REF!&lt;&gt;"",#REF!,"")</f>
        <v>#REF!</v>
      </c>
      <c r="D174" t="e">
        <f>IF(A174&lt;&gt;"",#REF!,-20000)</f>
        <v>#REF!</v>
      </c>
      <c r="E174" t="e">
        <f t="shared" si="36"/>
        <v>#REF!</v>
      </c>
      <c r="F174" t="e">
        <f t="shared" si="37"/>
        <v>#REF!</v>
      </c>
      <c r="N174" t="e">
        <f t="shared" si="31"/>
        <v>#REF!</v>
      </c>
      <c r="Q174" t="e">
        <f t="shared" si="32"/>
        <v>#REF!</v>
      </c>
      <c r="T174" t="e">
        <f t="shared" si="33"/>
        <v>#REF!</v>
      </c>
      <c r="W174" t="e">
        <f t="shared" si="34"/>
        <v>#REF!</v>
      </c>
      <c r="Z174" t="e">
        <f t="shared" si="35"/>
        <v>#REF!</v>
      </c>
    </row>
    <row r="175" spans="1:26" x14ac:dyDescent="0.15">
      <c r="A175" t="e">
        <f>IF(#REF!&lt;&gt;"",#REF!,"")</f>
        <v>#REF!</v>
      </c>
      <c r="B175" s="40" t="e">
        <f>IF(#REF!&lt;&gt;"",#REF!,"")</f>
        <v>#REF!</v>
      </c>
      <c r="C175" s="40" t="e">
        <f>IF(#REF!&lt;&gt;"",#REF!,"")</f>
        <v>#REF!</v>
      </c>
      <c r="D175" t="e">
        <f>IF(A175&lt;&gt;"",#REF!,-20000)</f>
        <v>#REF!</v>
      </c>
      <c r="E175" t="e">
        <f t="shared" si="36"/>
        <v>#REF!</v>
      </c>
      <c r="F175" t="e">
        <f t="shared" si="37"/>
        <v>#REF!</v>
      </c>
      <c r="N175" t="e">
        <f t="shared" si="31"/>
        <v>#REF!</v>
      </c>
      <c r="Q175" t="e">
        <f t="shared" si="32"/>
        <v>#REF!</v>
      </c>
      <c r="T175" t="e">
        <f t="shared" si="33"/>
        <v>#REF!</v>
      </c>
      <c r="W175" t="e">
        <f t="shared" si="34"/>
        <v>#REF!</v>
      </c>
      <c r="Z175" t="e">
        <f t="shared" si="35"/>
        <v>#REF!</v>
      </c>
    </row>
    <row r="176" spans="1:26" x14ac:dyDescent="0.15">
      <c r="A176" t="e">
        <f>IF(#REF!&lt;&gt;"",#REF!,"")</f>
        <v>#REF!</v>
      </c>
      <c r="B176" s="40" t="e">
        <f>IF(#REF!&lt;&gt;"",#REF!,"")</f>
        <v>#REF!</v>
      </c>
      <c r="C176" s="40" t="e">
        <f>IF(#REF!&lt;&gt;"",#REF!,"")</f>
        <v>#REF!</v>
      </c>
      <c r="D176" t="e">
        <f>IF(A176&lt;&gt;"",#REF!,-20000)</f>
        <v>#REF!</v>
      </c>
      <c r="E176" t="e">
        <f t="shared" si="36"/>
        <v>#REF!</v>
      </c>
      <c r="F176" t="e">
        <f t="shared" si="37"/>
        <v>#REF!</v>
      </c>
      <c r="N176" t="e">
        <f t="shared" si="31"/>
        <v>#REF!</v>
      </c>
      <c r="Q176" t="e">
        <f t="shared" si="32"/>
        <v>#REF!</v>
      </c>
      <c r="T176" t="e">
        <f t="shared" si="33"/>
        <v>#REF!</v>
      </c>
      <c r="W176" t="e">
        <f t="shared" si="34"/>
        <v>#REF!</v>
      </c>
      <c r="Z176" t="e">
        <f t="shared" si="35"/>
        <v>#REF!</v>
      </c>
    </row>
    <row r="177" spans="1:26" x14ac:dyDescent="0.15">
      <c r="A177" t="e">
        <f>IF(#REF!&lt;&gt;"",#REF!,"")</f>
        <v>#REF!</v>
      </c>
      <c r="B177" s="40" t="e">
        <f>IF(#REF!&lt;&gt;"",#REF!,"")</f>
        <v>#REF!</v>
      </c>
      <c r="C177" s="40" t="e">
        <f>IF(#REF!&lt;&gt;"",#REF!,"")</f>
        <v>#REF!</v>
      </c>
      <c r="D177" t="e">
        <f>IF(A177&lt;&gt;"",#REF!,-20000)</f>
        <v>#REF!</v>
      </c>
      <c r="E177" t="e">
        <f t="shared" si="36"/>
        <v>#REF!</v>
      </c>
      <c r="F177" t="e">
        <f t="shared" si="37"/>
        <v>#REF!</v>
      </c>
      <c r="N177" t="e">
        <f t="shared" si="31"/>
        <v>#REF!</v>
      </c>
      <c r="Q177" t="e">
        <f t="shared" si="32"/>
        <v>#REF!</v>
      </c>
      <c r="T177" t="e">
        <f t="shared" si="33"/>
        <v>#REF!</v>
      </c>
      <c r="W177" t="e">
        <f t="shared" si="34"/>
        <v>#REF!</v>
      </c>
      <c r="Z177" t="e">
        <f t="shared" si="35"/>
        <v>#REF!</v>
      </c>
    </row>
    <row r="178" spans="1:26" x14ac:dyDescent="0.15">
      <c r="A178" t="e">
        <f>IF(#REF!&lt;&gt;"",#REF!,"")</f>
        <v>#REF!</v>
      </c>
      <c r="B178" s="40" t="e">
        <f>IF(#REF!&lt;&gt;"",#REF!,"")</f>
        <v>#REF!</v>
      </c>
      <c r="C178" s="40" t="e">
        <f>IF(#REF!&lt;&gt;"",#REF!,"")</f>
        <v>#REF!</v>
      </c>
      <c r="D178" t="e">
        <f>IF(A178&lt;&gt;"",#REF!,-20000)</f>
        <v>#REF!</v>
      </c>
      <c r="E178" t="e">
        <f t="shared" si="36"/>
        <v>#REF!</v>
      </c>
      <c r="F178" t="e">
        <f t="shared" si="37"/>
        <v>#REF!</v>
      </c>
      <c r="N178" t="e">
        <f t="shared" si="31"/>
        <v>#REF!</v>
      </c>
      <c r="Q178" t="e">
        <f t="shared" si="32"/>
        <v>#REF!</v>
      </c>
      <c r="T178" t="e">
        <f t="shared" si="33"/>
        <v>#REF!</v>
      </c>
      <c r="W178" t="e">
        <f t="shared" si="34"/>
        <v>#REF!</v>
      </c>
      <c r="Z178" t="e">
        <f t="shared" si="35"/>
        <v>#REF!</v>
      </c>
    </row>
    <row r="179" spans="1:26" x14ac:dyDescent="0.15">
      <c r="A179" t="e">
        <f>IF(#REF!&lt;&gt;"",#REF!,"")</f>
        <v>#REF!</v>
      </c>
      <c r="B179" s="40" t="e">
        <f>IF(#REF!&lt;&gt;"",#REF!,"")</f>
        <v>#REF!</v>
      </c>
      <c r="C179" s="40" t="e">
        <f>IF(#REF!&lt;&gt;"",#REF!,"")</f>
        <v>#REF!</v>
      </c>
      <c r="D179" t="e">
        <f>IF(A179&lt;&gt;"",#REF!,-20000)</f>
        <v>#REF!</v>
      </c>
      <c r="E179" t="e">
        <f t="shared" si="36"/>
        <v>#REF!</v>
      </c>
      <c r="F179" t="e">
        <f t="shared" si="37"/>
        <v>#REF!</v>
      </c>
      <c r="N179" t="e">
        <f t="shared" si="31"/>
        <v>#REF!</v>
      </c>
      <c r="Q179" t="e">
        <f t="shared" si="32"/>
        <v>#REF!</v>
      </c>
      <c r="T179" t="e">
        <f t="shared" si="33"/>
        <v>#REF!</v>
      </c>
      <c r="W179" t="e">
        <f t="shared" si="34"/>
        <v>#REF!</v>
      </c>
      <c r="Z179" t="e">
        <f t="shared" si="35"/>
        <v>#REF!</v>
      </c>
    </row>
    <row r="180" spans="1:26" x14ac:dyDescent="0.15">
      <c r="A180" t="e">
        <f>IF(#REF!&lt;&gt;"",#REF!,"")</f>
        <v>#REF!</v>
      </c>
      <c r="B180" s="40" t="e">
        <f>IF(#REF!&lt;&gt;"",#REF!,"")</f>
        <v>#REF!</v>
      </c>
      <c r="C180" s="40" t="e">
        <f>IF(#REF!&lt;&gt;"",#REF!,"")</f>
        <v>#REF!</v>
      </c>
      <c r="D180" t="e">
        <f>IF(A180&lt;&gt;"",#REF!,-20000)</f>
        <v>#REF!</v>
      </c>
      <c r="E180" t="e">
        <f t="shared" si="36"/>
        <v>#REF!</v>
      </c>
      <c r="F180" t="e">
        <f t="shared" si="37"/>
        <v>#REF!</v>
      </c>
      <c r="N180" t="e">
        <f t="shared" si="31"/>
        <v>#REF!</v>
      </c>
      <c r="Q180" t="e">
        <f t="shared" si="32"/>
        <v>#REF!</v>
      </c>
      <c r="T180" t="e">
        <f t="shared" si="33"/>
        <v>#REF!</v>
      </c>
      <c r="W180" t="e">
        <f t="shared" si="34"/>
        <v>#REF!</v>
      </c>
      <c r="Z180" t="e">
        <f t="shared" si="35"/>
        <v>#REF!</v>
      </c>
    </row>
    <row r="181" spans="1:26" x14ac:dyDescent="0.15">
      <c r="A181" t="e">
        <f>IF(#REF!&lt;&gt;"",#REF!,"")</f>
        <v>#REF!</v>
      </c>
      <c r="B181" s="40" t="e">
        <f>IF(#REF!&lt;&gt;"",#REF!,"")</f>
        <v>#REF!</v>
      </c>
      <c r="C181" s="40" t="e">
        <f>IF(#REF!&lt;&gt;"",#REF!,"")</f>
        <v>#REF!</v>
      </c>
      <c r="D181" t="e">
        <f>IF(A181&lt;&gt;"",#REF!,-20000)</f>
        <v>#REF!</v>
      </c>
      <c r="E181" t="e">
        <f t="shared" si="36"/>
        <v>#REF!</v>
      </c>
      <c r="F181" t="e">
        <f t="shared" si="37"/>
        <v>#REF!</v>
      </c>
      <c r="N181" t="e">
        <f t="shared" si="31"/>
        <v>#REF!</v>
      </c>
      <c r="Q181" t="e">
        <f t="shared" si="32"/>
        <v>#REF!</v>
      </c>
      <c r="T181" t="e">
        <f t="shared" si="33"/>
        <v>#REF!</v>
      </c>
      <c r="W181" t="e">
        <f t="shared" si="34"/>
        <v>#REF!</v>
      </c>
      <c r="Z181" t="e">
        <f t="shared" si="35"/>
        <v>#REF!</v>
      </c>
    </row>
    <row r="182" spans="1:26" x14ac:dyDescent="0.15">
      <c r="A182" t="e">
        <f>IF(#REF!&lt;&gt;"",#REF!,"")</f>
        <v>#REF!</v>
      </c>
      <c r="B182" s="40" t="e">
        <f>IF(#REF!&lt;&gt;"",#REF!,"")</f>
        <v>#REF!</v>
      </c>
      <c r="C182" s="40" t="e">
        <f>IF(#REF!&lt;&gt;"",#REF!,"")</f>
        <v>#REF!</v>
      </c>
      <c r="D182" t="e">
        <f>IF(A182&lt;&gt;"",#REF!,-20000)</f>
        <v>#REF!</v>
      </c>
      <c r="E182" t="e">
        <f t="shared" si="36"/>
        <v>#REF!</v>
      </c>
      <c r="F182" t="e">
        <f t="shared" si="37"/>
        <v>#REF!</v>
      </c>
      <c r="N182" t="e">
        <f t="shared" si="31"/>
        <v>#REF!</v>
      </c>
      <c r="Q182" t="e">
        <f t="shared" si="32"/>
        <v>#REF!</v>
      </c>
      <c r="T182" t="e">
        <f t="shared" si="33"/>
        <v>#REF!</v>
      </c>
      <c r="W182" t="e">
        <f t="shared" si="34"/>
        <v>#REF!</v>
      </c>
      <c r="Z182" t="e">
        <f t="shared" si="35"/>
        <v>#REF!</v>
      </c>
    </row>
    <row r="183" spans="1:26" x14ac:dyDescent="0.15">
      <c r="A183" t="e">
        <f>IF(#REF!&lt;&gt;"",#REF!,"")</f>
        <v>#REF!</v>
      </c>
      <c r="B183" s="40" t="e">
        <f>IF(#REF!&lt;&gt;"",#REF!,"")</f>
        <v>#REF!</v>
      </c>
      <c r="C183" s="40" t="e">
        <f>IF(#REF!&lt;&gt;"",#REF!,"")</f>
        <v>#REF!</v>
      </c>
      <c r="D183" t="e">
        <f>IF(A183&lt;&gt;"",#REF!,-20000)</f>
        <v>#REF!</v>
      </c>
      <c r="E183" t="e">
        <f t="shared" si="36"/>
        <v>#REF!</v>
      </c>
      <c r="F183" t="e">
        <f t="shared" si="37"/>
        <v>#REF!</v>
      </c>
      <c r="N183" t="e">
        <f t="shared" si="31"/>
        <v>#REF!</v>
      </c>
      <c r="Q183" t="e">
        <f t="shared" si="32"/>
        <v>#REF!</v>
      </c>
      <c r="T183" t="e">
        <f t="shared" si="33"/>
        <v>#REF!</v>
      </c>
      <c r="W183" t="e">
        <f t="shared" si="34"/>
        <v>#REF!</v>
      </c>
      <c r="Z183" t="e">
        <f t="shared" si="35"/>
        <v>#REF!</v>
      </c>
    </row>
    <row r="184" spans="1:26" x14ac:dyDescent="0.15">
      <c r="A184" t="e">
        <f>IF(#REF!&lt;&gt;"",#REF!,"")</f>
        <v>#REF!</v>
      </c>
      <c r="B184" s="40" t="e">
        <f>IF(#REF!&lt;&gt;"",#REF!,"")</f>
        <v>#REF!</v>
      </c>
      <c r="C184" s="40" t="e">
        <f>IF(#REF!&lt;&gt;"",#REF!,"")</f>
        <v>#REF!</v>
      </c>
      <c r="D184" t="e">
        <f>IF(A184&lt;&gt;"",#REF!,-20000)</f>
        <v>#REF!</v>
      </c>
      <c r="E184" t="e">
        <f t="shared" si="36"/>
        <v>#REF!</v>
      </c>
      <c r="F184" t="e">
        <f t="shared" si="37"/>
        <v>#REF!</v>
      </c>
      <c r="N184" t="e">
        <f t="shared" si="31"/>
        <v>#REF!</v>
      </c>
      <c r="Q184" t="e">
        <f t="shared" si="32"/>
        <v>#REF!</v>
      </c>
      <c r="T184" t="e">
        <f t="shared" si="33"/>
        <v>#REF!</v>
      </c>
      <c r="W184" t="e">
        <f t="shared" si="34"/>
        <v>#REF!</v>
      </c>
      <c r="Z184" t="e">
        <f t="shared" si="35"/>
        <v>#REF!</v>
      </c>
    </row>
    <row r="185" spans="1:26" x14ac:dyDescent="0.15">
      <c r="A185" t="e">
        <f>IF(#REF!&lt;&gt;"",#REF!,"")</f>
        <v>#REF!</v>
      </c>
      <c r="B185" s="40" t="e">
        <f>IF(#REF!&lt;&gt;"",#REF!,"")</f>
        <v>#REF!</v>
      </c>
      <c r="C185" s="40" t="e">
        <f>IF(#REF!&lt;&gt;"",#REF!,"")</f>
        <v>#REF!</v>
      </c>
      <c r="D185" t="e">
        <f>IF(A185&lt;&gt;"",#REF!,-20000)</f>
        <v>#REF!</v>
      </c>
      <c r="E185" t="e">
        <f t="shared" si="36"/>
        <v>#REF!</v>
      </c>
      <c r="F185" t="e">
        <f t="shared" si="37"/>
        <v>#REF!</v>
      </c>
      <c r="N185" t="e">
        <f t="shared" si="31"/>
        <v>#REF!</v>
      </c>
      <c r="Q185" t="e">
        <f t="shared" si="32"/>
        <v>#REF!</v>
      </c>
      <c r="T185" t="e">
        <f t="shared" si="33"/>
        <v>#REF!</v>
      </c>
      <c r="W185" t="e">
        <f t="shared" si="34"/>
        <v>#REF!</v>
      </c>
      <c r="Z185" t="e">
        <f t="shared" si="35"/>
        <v>#REF!</v>
      </c>
    </row>
    <row r="186" spans="1:26" x14ac:dyDescent="0.15">
      <c r="A186" t="e">
        <f>IF(#REF!&lt;&gt;"",#REF!,"")</f>
        <v>#REF!</v>
      </c>
      <c r="B186" s="40" t="e">
        <f>IF(#REF!&lt;&gt;"",#REF!,"")</f>
        <v>#REF!</v>
      </c>
      <c r="C186" s="40" t="e">
        <f>IF(#REF!&lt;&gt;"",#REF!,"")</f>
        <v>#REF!</v>
      </c>
      <c r="D186" t="e">
        <f>IF(A186&lt;&gt;"",#REF!,-20000)</f>
        <v>#REF!</v>
      </c>
      <c r="E186" t="e">
        <f t="shared" si="36"/>
        <v>#REF!</v>
      </c>
      <c r="F186" t="e">
        <f t="shared" si="37"/>
        <v>#REF!</v>
      </c>
      <c r="N186" t="e">
        <f t="shared" si="31"/>
        <v>#REF!</v>
      </c>
      <c r="Q186" t="e">
        <f t="shared" si="32"/>
        <v>#REF!</v>
      </c>
      <c r="T186" t="e">
        <f t="shared" si="33"/>
        <v>#REF!</v>
      </c>
      <c r="W186" t="e">
        <f t="shared" si="34"/>
        <v>#REF!</v>
      </c>
      <c r="Z186" t="e">
        <f t="shared" si="35"/>
        <v>#REF!</v>
      </c>
    </row>
    <row r="187" spans="1:26" x14ac:dyDescent="0.15">
      <c r="A187" t="e">
        <f>IF(#REF!&lt;&gt;"",#REF!,"")</f>
        <v>#REF!</v>
      </c>
      <c r="B187" s="40" t="e">
        <f>IF(#REF!&lt;&gt;"",#REF!,"")</f>
        <v>#REF!</v>
      </c>
      <c r="C187" s="40" t="e">
        <f>IF(#REF!&lt;&gt;"",#REF!,"")</f>
        <v>#REF!</v>
      </c>
      <c r="D187" t="e">
        <f>IF(A187&lt;&gt;"",#REF!,-20000)</f>
        <v>#REF!</v>
      </c>
      <c r="E187" t="e">
        <f t="shared" si="36"/>
        <v>#REF!</v>
      </c>
      <c r="F187" t="e">
        <f t="shared" si="37"/>
        <v>#REF!</v>
      </c>
      <c r="N187" t="e">
        <f t="shared" si="31"/>
        <v>#REF!</v>
      </c>
      <c r="Q187" t="e">
        <f t="shared" si="32"/>
        <v>#REF!</v>
      </c>
      <c r="T187" t="e">
        <f t="shared" si="33"/>
        <v>#REF!</v>
      </c>
      <c r="W187" t="e">
        <f t="shared" si="34"/>
        <v>#REF!</v>
      </c>
      <c r="Z187" t="e">
        <f t="shared" si="35"/>
        <v>#REF!</v>
      </c>
    </row>
    <row r="188" spans="1:26" x14ac:dyDescent="0.15">
      <c r="A188" t="e">
        <f>IF(#REF!&lt;&gt;"",#REF!,"")</f>
        <v>#REF!</v>
      </c>
      <c r="B188" s="40" t="e">
        <f>IF(#REF!&lt;&gt;"",#REF!,"")</f>
        <v>#REF!</v>
      </c>
      <c r="C188" s="40" t="e">
        <f>IF(#REF!&lt;&gt;"",#REF!,"")</f>
        <v>#REF!</v>
      </c>
      <c r="D188" t="e">
        <f>IF(A188&lt;&gt;"",#REF!,-20000)</f>
        <v>#REF!</v>
      </c>
      <c r="E188" t="e">
        <f t="shared" si="36"/>
        <v>#REF!</v>
      </c>
      <c r="F188" t="e">
        <f t="shared" si="37"/>
        <v>#REF!</v>
      </c>
      <c r="N188" t="e">
        <f t="shared" si="31"/>
        <v>#REF!</v>
      </c>
      <c r="Q188" t="e">
        <f t="shared" si="32"/>
        <v>#REF!</v>
      </c>
      <c r="T188" t="e">
        <f t="shared" si="33"/>
        <v>#REF!</v>
      </c>
      <c r="W188" t="e">
        <f t="shared" si="34"/>
        <v>#REF!</v>
      </c>
      <c r="Z188" t="e">
        <f t="shared" si="35"/>
        <v>#REF!</v>
      </c>
    </row>
    <row r="189" spans="1:26" x14ac:dyDescent="0.15">
      <c r="A189" t="e">
        <f>IF(#REF!&lt;&gt;"",#REF!,"")</f>
        <v>#REF!</v>
      </c>
      <c r="B189" s="40" t="e">
        <f>IF(#REF!&lt;&gt;"",#REF!,"")</f>
        <v>#REF!</v>
      </c>
      <c r="C189" s="40" t="e">
        <f>IF(#REF!&lt;&gt;"",#REF!,"")</f>
        <v>#REF!</v>
      </c>
      <c r="D189" t="e">
        <f>IF(A189&lt;&gt;"",#REF!,-20000)</f>
        <v>#REF!</v>
      </c>
      <c r="E189" t="e">
        <f t="shared" si="36"/>
        <v>#REF!</v>
      </c>
      <c r="F189" t="e">
        <f t="shared" si="37"/>
        <v>#REF!</v>
      </c>
      <c r="N189" t="e">
        <f t="shared" si="31"/>
        <v>#REF!</v>
      </c>
      <c r="Q189" t="e">
        <f t="shared" si="32"/>
        <v>#REF!</v>
      </c>
      <c r="T189" t="e">
        <f t="shared" si="33"/>
        <v>#REF!</v>
      </c>
      <c r="W189" t="e">
        <f t="shared" si="34"/>
        <v>#REF!</v>
      </c>
      <c r="Z189" t="e">
        <f t="shared" si="35"/>
        <v>#REF!</v>
      </c>
    </row>
    <row r="190" spans="1:26" x14ac:dyDescent="0.15">
      <c r="A190" t="e">
        <f>IF(#REF!&lt;&gt;"",#REF!,"")</f>
        <v>#REF!</v>
      </c>
      <c r="B190" s="40" t="e">
        <f>IF(#REF!&lt;&gt;"",#REF!,"")</f>
        <v>#REF!</v>
      </c>
      <c r="C190" s="40" t="e">
        <f>IF(#REF!&lt;&gt;"",#REF!,"")</f>
        <v>#REF!</v>
      </c>
      <c r="D190" t="e">
        <f>IF(A190&lt;&gt;"",#REF!,-20000)</f>
        <v>#REF!</v>
      </c>
      <c r="E190" t="e">
        <f t="shared" si="36"/>
        <v>#REF!</v>
      </c>
      <c r="F190" t="e">
        <f t="shared" si="37"/>
        <v>#REF!</v>
      </c>
      <c r="N190" t="e">
        <f t="shared" si="31"/>
        <v>#REF!</v>
      </c>
      <c r="Q190" t="e">
        <f t="shared" si="32"/>
        <v>#REF!</v>
      </c>
      <c r="T190" t="e">
        <f t="shared" si="33"/>
        <v>#REF!</v>
      </c>
      <c r="W190" t="e">
        <f t="shared" si="34"/>
        <v>#REF!</v>
      </c>
      <c r="Z190" t="e">
        <f t="shared" si="35"/>
        <v>#REF!</v>
      </c>
    </row>
    <row r="191" spans="1:26" x14ac:dyDescent="0.15">
      <c r="A191" t="e">
        <f>IF(#REF!&lt;&gt;"",#REF!,"")</f>
        <v>#REF!</v>
      </c>
      <c r="B191" s="40" t="e">
        <f>IF(#REF!&lt;&gt;"",#REF!,"")</f>
        <v>#REF!</v>
      </c>
      <c r="C191" s="40" t="e">
        <f>IF(#REF!&lt;&gt;"",#REF!,"")</f>
        <v>#REF!</v>
      </c>
      <c r="D191" t="e">
        <f>IF(A191&lt;&gt;"",#REF!,-20000)</f>
        <v>#REF!</v>
      </c>
      <c r="E191" t="e">
        <f t="shared" si="36"/>
        <v>#REF!</v>
      </c>
      <c r="F191" t="e">
        <f t="shared" si="37"/>
        <v>#REF!</v>
      </c>
      <c r="N191" t="e">
        <f t="shared" si="31"/>
        <v>#REF!</v>
      </c>
      <c r="Q191" t="e">
        <f t="shared" si="32"/>
        <v>#REF!</v>
      </c>
      <c r="T191" t="e">
        <f t="shared" si="33"/>
        <v>#REF!</v>
      </c>
      <c r="W191" t="e">
        <f t="shared" si="34"/>
        <v>#REF!</v>
      </c>
      <c r="Z191" t="e">
        <f t="shared" si="35"/>
        <v>#REF!</v>
      </c>
    </row>
    <row r="192" spans="1:26" x14ac:dyDescent="0.15">
      <c r="A192" t="e">
        <f>IF(#REF!&lt;&gt;"",#REF!,"")</f>
        <v>#REF!</v>
      </c>
      <c r="B192" s="40" t="e">
        <f>IF(#REF!&lt;&gt;"",#REF!,"")</f>
        <v>#REF!</v>
      </c>
      <c r="C192" s="40" t="e">
        <f>IF(#REF!&lt;&gt;"",#REF!,"")</f>
        <v>#REF!</v>
      </c>
      <c r="D192" t="e">
        <f>IF(A192&lt;&gt;"",#REF!,-20000)</f>
        <v>#REF!</v>
      </c>
      <c r="E192" t="e">
        <f t="shared" si="36"/>
        <v>#REF!</v>
      </c>
      <c r="F192" t="e">
        <f t="shared" si="37"/>
        <v>#REF!</v>
      </c>
      <c r="N192" t="e">
        <f t="shared" si="31"/>
        <v>#REF!</v>
      </c>
      <c r="Q192" t="e">
        <f t="shared" si="32"/>
        <v>#REF!</v>
      </c>
      <c r="T192" t="e">
        <f t="shared" si="33"/>
        <v>#REF!</v>
      </c>
      <c r="W192" t="e">
        <f t="shared" si="34"/>
        <v>#REF!</v>
      </c>
      <c r="Z192" t="e">
        <f t="shared" si="35"/>
        <v>#REF!</v>
      </c>
    </row>
    <row r="193" spans="1:26" x14ac:dyDescent="0.15">
      <c r="A193" t="e">
        <f>IF(#REF!&lt;&gt;"",#REF!,"")</f>
        <v>#REF!</v>
      </c>
      <c r="B193" s="40" t="e">
        <f>IF(#REF!&lt;&gt;"",#REF!,"")</f>
        <v>#REF!</v>
      </c>
      <c r="C193" s="40" t="e">
        <f>IF(#REF!&lt;&gt;"",#REF!,"")</f>
        <v>#REF!</v>
      </c>
      <c r="D193" t="e">
        <f>IF(A193&lt;&gt;"",#REF!,-20000)</f>
        <v>#REF!</v>
      </c>
      <c r="E193" t="e">
        <f t="shared" si="36"/>
        <v>#REF!</v>
      </c>
      <c r="F193" t="e">
        <f t="shared" si="37"/>
        <v>#REF!</v>
      </c>
      <c r="N193" t="e">
        <f t="shared" si="31"/>
        <v>#REF!</v>
      </c>
      <c r="Q193" t="e">
        <f t="shared" si="32"/>
        <v>#REF!</v>
      </c>
      <c r="T193" t="e">
        <f t="shared" si="33"/>
        <v>#REF!</v>
      </c>
      <c r="W193" t="e">
        <f t="shared" si="34"/>
        <v>#REF!</v>
      </c>
      <c r="Z193" t="e">
        <f t="shared" si="35"/>
        <v>#REF!</v>
      </c>
    </row>
    <row r="194" spans="1:26" x14ac:dyDescent="0.15">
      <c r="A194" t="e">
        <f>IF(#REF!&lt;&gt;"",#REF!,"")</f>
        <v>#REF!</v>
      </c>
      <c r="B194" s="40" t="e">
        <f>IF(#REF!&lt;&gt;"",#REF!,"")</f>
        <v>#REF!</v>
      </c>
      <c r="C194" s="40" t="e">
        <f>IF(#REF!&lt;&gt;"",#REF!,"")</f>
        <v>#REF!</v>
      </c>
      <c r="D194" t="e">
        <f>IF(A194&lt;&gt;"",#REF!,-20000)</f>
        <v>#REF!</v>
      </c>
      <c r="E194" t="e">
        <f t="shared" si="36"/>
        <v>#REF!</v>
      </c>
      <c r="F194" t="e">
        <f t="shared" si="37"/>
        <v>#REF!</v>
      </c>
      <c r="N194" t="e">
        <f t="shared" si="31"/>
        <v>#REF!</v>
      </c>
      <c r="Q194" t="e">
        <f t="shared" si="32"/>
        <v>#REF!</v>
      </c>
      <c r="T194" t="e">
        <f t="shared" si="33"/>
        <v>#REF!</v>
      </c>
      <c r="W194" t="e">
        <f t="shared" si="34"/>
        <v>#REF!</v>
      </c>
      <c r="Z194" t="e">
        <f t="shared" si="35"/>
        <v>#REF!</v>
      </c>
    </row>
    <row r="195" spans="1:26" x14ac:dyDescent="0.15">
      <c r="A195" t="e">
        <f>IF(#REF!&lt;&gt;"",#REF!,"")</f>
        <v>#REF!</v>
      </c>
      <c r="B195" s="40" t="e">
        <f>IF(#REF!&lt;&gt;"",#REF!,"")</f>
        <v>#REF!</v>
      </c>
      <c r="C195" s="40" t="e">
        <f>IF(#REF!&lt;&gt;"",#REF!,"")</f>
        <v>#REF!</v>
      </c>
      <c r="D195" t="e">
        <f>IF(A195&lt;&gt;"",#REF!,-20000)</f>
        <v>#REF!</v>
      </c>
      <c r="E195" t="e">
        <f t="shared" si="36"/>
        <v>#REF!</v>
      </c>
      <c r="F195" t="e">
        <f t="shared" si="37"/>
        <v>#REF!</v>
      </c>
      <c r="N195" t="e">
        <f t="shared" si="31"/>
        <v>#REF!</v>
      </c>
      <c r="Q195" t="e">
        <f t="shared" si="32"/>
        <v>#REF!</v>
      </c>
      <c r="T195" t="e">
        <f t="shared" si="33"/>
        <v>#REF!</v>
      </c>
      <c r="W195" t="e">
        <f t="shared" si="34"/>
        <v>#REF!</v>
      </c>
      <c r="Z195" t="e">
        <f t="shared" si="35"/>
        <v>#REF!</v>
      </c>
    </row>
    <row r="196" spans="1:26" x14ac:dyDescent="0.15">
      <c r="A196" t="e">
        <f>IF(#REF!&lt;&gt;"",#REF!,"")</f>
        <v>#REF!</v>
      </c>
      <c r="B196" s="40" t="e">
        <f>IF(#REF!&lt;&gt;"",#REF!,"")</f>
        <v>#REF!</v>
      </c>
      <c r="C196" s="40" t="e">
        <f>IF(#REF!&lt;&gt;"",#REF!,"")</f>
        <v>#REF!</v>
      </c>
      <c r="D196" t="e">
        <f>IF(A196&lt;&gt;"",#REF!,-20000)</f>
        <v>#REF!</v>
      </c>
      <c r="E196" t="e">
        <f t="shared" si="36"/>
        <v>#REF!</v>
      </c>
      <c r="F196" t="e">
        <f t="shared" si="37"/>
        <v>#REF!</v>
      </c>
      <c r="N196" t="e">
        <f t="shared" si="31"/>
        <v>#REF!</v>
      </c>
      <c r="Q196" t="e">
        <f t="shared" si="32"/>
        <v>#REF!</v>
      </c>
      <c r="T196" t="e">
        <f t="shared" si="33"/>
        <v>#REF!</v>
      </c>
      <c r="W196" t="e">
        <f t="shared" si="34"/>
        <v>#REF!</v>
      </c>
      <c r="Z196" t="e">
        <f t="shared" si="35"/>
        <v>#REF!</v>
      </c>
    </row>
    <row r="197" spans="1:26" x14ac:dyDescent="0.15">
      <c r="A197" t="e">
        <f>IF(#REF!&lt;&gt;"",#REF!,"")</f>
        <v>#REF!</v>
      </c>
      <c r="B197" s="40" t="e">
        <f>IF(#REF!&lt;&gt;"",#REF!,"")</f>
        <v>#REF!</v>
      </c>
      <c r="C197" s="40" t="e">
        <f>IF(#REF!&lt;&gt;"",#REF!,"")</f>
        <v>#REF!</v>
      </c>
      <c r="D197" t="e">
        <f>IF(A197&lt;&gt;"",#REF!,-20000)</f>
        <v>#REF!</v>
      </c>
      <c r="E197" t="e">
        <f t="shared" si="36"/>
        <v>#REF!</v>
      </c>
      <c r="F197" t="e">
        <f t="shared" si="37"/>
        <v>#REF!</v>
      </c>
      <c r="N197" t="e">
        <f t="shared" si="31"/>
        <v>#REF!</v>
      </c>
      <c r="Q197" t="e">
        <f t="shared" si="32"/>
        <v>#REF!</v>
      </c>
      <c r="T197" t="e">
        <f t="shared" si="33"/>
        <v>#REF!</v>
      </c>
      <c r="W197" t="e">
        <f t="shared" si="34"/>
        <v>#REF!</v>
      </c>
      <c r="Z197" t="e">
        <f t="shared" si="35"/>
        <v>#REF!</v>
      </c>
    </row>
    <row r="198" spans="1:26" x14ac:dyDescent="0.15">
      <c r="A198" t="e">
        <f>IF(#REF!&lt;&gt;"",#REF!,"")</f>
        <v>#REF!</v>
      </c>
      <c r="B198" s="40" t="e">
        <f>IF(#REF!&lt;&gt;"",#REF!,"")</f>
        <v>#REF!</v>
      </c>
      <c r="C198" s="40" t="e">
        <f>IF(#REF!&lt;&gt;"",#REF!,"")</f>
        <v>#REF!</v>
      </c>
      <c r="D198" t="e">
        <f>IF(A198&lt;&gt;"",#REF!,-20000)</f>
        <v>#REF!</v>
      </c>
      <c r="E198" t="e">
        <f t="shared" si="36"/>
        <v>#REF!</v>
      </c>
      <c r="F198" t="e">
        <f t="shared" si="37"/>
        <v>#REF!</v>
      </c>
      <c r="N198" t="e">
        <f t="shared" si="31"/>
        <v>#REF!</v>
      </c>
      <c r="Q198" t="e">
        <f t="shared" si="32"/>
        <v>#REF!</v>
      </c>
      <c r="T198" t="e">
        <f t="shared" si="33"/>
        <v>#REF!</v>
      </c>
      <c r="W198" t="e">
        <f t="shared" si="34"/>
        <v>#REF!</v>
      </c>
      <c r="Z198" t="e">
        <f t="shared" si="35"/>
        <v>#REF!</v>
      </c>
    </row>
    <row r="199" spans="1:26" x14ac:dyDescent="0.15">
      <c r="A199" t="e">
        <f>IF(#REF!&lt;&gt;"",#REF!,"")</f>
        <v>#REF!</v>
      </c>
      <c r="B199" s="40" t="e">
        <f>IF(#REF!&lt;&gt;"",#REF!,"")</f>
        <v>#REF!</v>
      </c>
      <c r="C199" s="40" t="e">
        <f>IF(#REF!&lt;&gt;"",#REF!,"")</f>
        <v>#REF!</v>
      </c>
      <c r="D199" t="e">
        <f>IF(A199&lt;&gt;"",#REF!,-20000)</f>
        <v>#REF!</v>
      </c>
      <c r="E199" t="e">
        <f t="shared" si="36"/>
        <v>#REF!</v>
      </c>
      <c r="F199" t="e">
        <f t="shared" si="37"/>
        <v>#REF!</v>
      </c>
      <c r="N199" t="e">
        <f t="shared" si="31"/>
        <v>#REF!</v>
      </c>
      <c r="Q199" t="e">
        <f t="shared" si="32"/>
        <v>#REF!</v>
      </c>
      <c r="T199" t="e">
        <f t="shared" si="33"/>
        <v>#REF!</v>
      </c>
      <c r="W199" t="e">
        <f t="shared" si="34"/>
        <v>#REF!</v>
      </c>
      <c r="Z199" t="e">
        <f t="shared" si="35"/>
        <v>#REF!</v>
      </c>
    </row>
    <row r="200" spans="1:26" x14ac:dyDescent="0.15">
      <c r="A200" t="e">
        <f>IF(#REF!&lt;&gt;"",#REF!,"")</f>
        <v>#REF!</v>
      </c>
      <c r="B200" s="40" t="e">
        <f>IF(#REF!&lt;&gt;"",#REF!,"")</f>
        <v>#REF!</v>
      </c>
      <c r="C200" s="40" t="e">
        <f>IF(#REF!&lt;&gt;"",#REF!,"")</f>
        <v>#REF!</v>
      </c>
      <c r="D200" t="e">
        <f>IF(A200&lt;&gt;"",#REF!,-20000)</f>
        <v>#REF!</v>
      </c>
      <c r="E200" t="e">
        <f t="shared" si="36"/>
        <v>#REF!</v>
      </c>
      <c r="F200" t="e">
        <f t="shared" si="37"/>
        <v>#REF!</v>
      </c>
      <c r="N200" t="e">
        <f t="shared" ref="N200:N207" si="38">IF(M$5="",-20000,IF(LEFT($A200,LEN(M$5))=M$5,$F200,-1000))</f>
        <v>#REF!</v>
      </c>
      <c r="Q200" t="e">
        <f t="shared" ref="Q200:Q207" si="39">IF(P$5="",-20000,IF(LEFT($A200,LEN(P$5))=P$5,$F200,-1000))</f>
        <v>#REF!</v>
      </c>
      <c r="T200" t="e">
        <f t="shared" ref="T200:T207" si="40">IF(S$5="",-20000,IF(LEFT($A200,LEN(S$5))=S$5,$F200,-1000))</f>
        <v>#REF!</v>
      </c>
      <c r="W200" t="e">
        <f t="shared" ref="W200:W207" si="41">IF(V$5="",-20000,IF(LEFT($A200,LEN(V$5))=V$5,$F200,-1000))</f>
        <v>#REF!</v>
      </c>
      <c r="Z200" t="e">
        <f t="shared" ref="Z200:Z207" si="42">IF(Y$5="",-20000,IF(LEFT($A200,LEN(Y$5))=Y$5,$F200,-1000))</f>
        <v>#REF!</v>
      </c>
    </row>
    <row r="201" spans="1:26" x14ac:dyDescent="0.15">
      <c r="A201" t="e">
        <f>IF(#REF!&lt;&gt;"",#REF!,"")</f>
        <v>#REF!</v>
      </c>
      <c r="B201" s="40" t="e">
        <f>IF(#REF!&lt;&gt;"",#REF!,"")</f>
        <v>#REF!</v>
      </c>
      <c r="C201" s="40" t="e">
        <f>IF(#REF!&lt;&gt;"",#REF!,"")</f>
        <v>#REF!</v>
      </c>
      <c r="D201" t="e">
        <f>IF(A201&lt;&gt;"",#REF!,-20000)</f>
        <v>#REF!</v>
      </c>
      <c r="E201" t="e">
        <f t="shared" si="36"/>
        <v>#REF!</v>
      </c>
      <c r="F201" t="e">
        <f t="shared" si="37"/>
        <v>#REF!</v>
      </c>
      <c r="N201" t="e">
        <f t="shared" si="38"/>
        <v>#REF!</v>
      </c>
      <c r="Q201" t="e">
        <f t="shared" si="39"/>
        <v>#REF!</v>
      </c>
      <c r="T201" t="e">
        <f t="shared" si="40"/>
        <v>#REF!</v>
      </c>
      <c r="W201" t="e">
        <f t="shared" si="41"/>
        <v>#REF!</v>
      </c>
      <c r="Z201" t="e">
        <f t="shared" si="42"/>
        <v>#REF!</v>
      </c>
    </row>
    <row r="202" spans="1:26" x14ac:dyDescent="0.15">
      <c r="A202" t="e">
        <f>IF(#REF!&lt;&gt;"",#REF!,"")</f>
        <v>#REF!</v>
      </c>
      <c r="B202" s="40" t="e">
        <f>IF(#REF!&lt;&gt;"",#REF!,"")</f>
        <v>#REF!</v>
      </c>
      <c r="C202" s="40" t="e">
        <f>IF(#REF!&lt;&gt;"",#REF!,"")</f>
        <v>#REF!</v>
      </c>
      <c r="D202" t="e">
        <f>IF(A202&lt;&gt;"",#REF!,-20000)</f>
        <v>#REF!</v>
      </c>
      <c r="E202" t="e">
        <f t="shared" si="36"/>
        <v>#REF!</v>
      </c>
      <c r="F202" t="e">
        <f t="shared" si="37"/>
        <v>#REF!</v>
      </c>
      <c r="N202" t="e">
        <f t="shared" si="38"/>
        <v>#REF!</v>
      </c>
      <c r="Q202" t="e">
        <f t="shared" si="39"/>
        <v>#REF!</v>
      </c>
      <c r="T202" t="e">
        <f t="shared" si="40"/>
        <v>#REF!</v>
      </c>
      <c r="W202" t="e">
        <f t="shared" si="41"/>
        <v>#REF!</v>
      </c>
      <c r="Z202" t="e">
        <f t="shared" si="42"/>
        <v>#REF!</v>
      </c>
    </row>
    <row r="203" spans="1:26" x14ac:dyDescent="0.15">
      <c r="A203" t="e">
        <f>IF(#REF!&lt;&gt;"",#REF!,"")</f>
        <v>#REF!</v>
      </c>
      <c r="B203" s="40" t="e">
        <f>IF(#REF!&lt;&gt;"",#REF!,"")</f>
        <v>#REF!</v>
      </c>
      <c r="C203" s="40" t="e">
        <f>IF(#REF!&lt;&gt;"",#REF!,"")</f>
        <v>#REF!</v>
      </c>
      <c r="D203" t="e">
        <f>IF(A203&lt;&gt;"",#REF!,-20000)</f>
        <v>#REF!</v>
      </c>
      <c r="E203" t="e">
        <f t="shared" si="36"/>
        <v>#REF!</v>
      </c>
      <c r="F203" t="e">
        <f t="shared" si="37"/>
        <v>#REF!</v>
      </c>
      <c r="N203" t="e">
        <f t="shared" si="38"/>
        <v>#REF!</v>
      </c>
      <c r="Q203" t="e">
        <f t="shared" si="39"/>
        <v>#REF!</v>
      </c>
      <c r="T203" t="e">
        <f t="shared" si="40"/>
        <v>#REF!</v>
      </c>
      <c r="W203" t="e">
        <f t="shared" si="41"/>
        <v>#REF!</v>
      </c>
      <c r="Z203" t="e">
        <f t="shared" si="42"/>
        <v>#REF!</v>
      </c>
    </row>
    <row r="204" spans="1:26" x14ac:dyDescent="0.15">
      <c r="A204" t="e">
        <f>IF(#REF!&lt;&gt;"",#REF!,"")</f>
        <v>#REF!</v>
      </c>
      <c r="B204" s="40" t="e">
        <f>IF(#REF!&lt;&gt;"",#REF!,"")</f>
        <v>#REF!</v>
      </c>
      <c r="C204" s="40" t="e">
        <f>IF(#REF!&lt;&gt;"",#REF!,"")</f>
        <v>#REF!</v>
      </c>
      <c r="D204" t="e">
        <f>IF(A204&lt;&gt;"",#REF!,-20000)</f>
        <v>#REF!</v>
      </c>
      <c r="E204" t="e">
        <f t="shared" si="36"/>
        <v>#REF!</v>
      </c>
      <c r="F204" t="e">
        <f t="shared" si="37"/>
        <v>#REF!</v>
      </c>
      <c r="N204" t="e">
        <f t="shared" si="38"/>
        <v>#REF!</v>
      </c>
      <c r="Q204" t="e">
        <f t="shared" si="39"/>
        <v>#REF!</v>
      </c>
      <c r="T204" t="e">
        <f t="shared" si="40"/>
        <v>#REF!</v>
      </c>
      <c r="W204" t="e">
        <f t="shared" si="41"/>
        <v>#REF!</v>
      </c>
      <c r="Z204" t="e">
        <f t="shared" si="42"/>
        <v>#REF!</v>
      </c>
    </row>
    <row r="205" spans="1:26" x14ac:dyDescent="0.15">
      <c r="A205" t="e">
        <f>IF(#REF!&lt;&gt;"",#REF!,"")</f>
        <v>#REF!</v>
      </c>
      <c r="B205" s="40" t="e">
        <f>IF(#REF!&lt;&gt;"",#REF!,"")</f>
        <v>#REF!</v>
      </c>
      <c r="C205" s="40" t="e">
        <f>IF(#REF!&lt;&gt;"",#REF!,"")</f>
        <v>#REF!</v>
      </c>
      <c r="D205" t="e">
        <f>IF(A205&lt;&gt;"",#REF!,-20000)</f>
        <v>#REF!</v>
      </c>
      <c r="E205" t="e">
        <f t="shared" si="36"/>
        <v>#REF!</v>
      </c>
      <c r="F205" t="e">
        <f t="shared" si="37"/>
        <v>#REF!</v>
      </c>
      <c r="N205" t="e">
        <f t="shared" si="38"/>
        <v>#REF!</v>
      </c>
      <c r="Q205" t="e">
        <f t="shared" si="39"/>
        <v>#REF!</v>
      </c>
      <c r="T205" t="e">
        <f t="shared" si="40"/>
        <v>#REF!</v>
      </c>
      <c r="W205" t="e">
        <f t="shared" si="41"/>
        <v>#REF!</v>
      </c>
      <c r="Z205" t="e">
        <f t="shared" si="42"/>
        <v>#REF!</v>
      </c>
    </row>
    <row r="206" spans="1:26" x14ac:dyDescent="0.15">
      <c r="A206" t="e">
        <f>IF(#REF!&lt;&gt;"",#REF!,"")</f>
        <v>#REF!</v>
      </c>
      <c r="B206" s="40" t="e">
        <f>IF(#REF!&lt;&gt;"",#REF!,"")</f>
        <v>#REF!</v>
      </c>
      <c r="C206" s="40" t="e">
        <f>IF(#REF!&lt;&gt;"",#REF!,"")</f>
        <v>#REF!</v>
      </c>
      <c r="D206" t="e">
        <f>IF(A206&lt;&gt;"",#REF!,-20000)</f>
        <v>#REF!</v>
      </c>
      <c r="E206" t="e">
        <f t="shared" si="36"/>
        <v>#REF!</v>
      </c>
      <c r="F206" t="e">
        <f t="shared" si="37"/>
        <v>#REF!</v>
      </c>
      <c r="N206" t="e">
        <f t="shared" si="38"/>
        <v>#REF!</v>
      </c>
      <c r="Q206" t="e">
        <f t="shared" si="39"/>
        <v>#REF!</v>
      </c>
      <c r="T206" t="e">
        <f t="shared" si="40"/>
        <v>#REF!</v>
      </c>
      <c r="W206" t="e">
        <f t="shared" si="41"/>
        <v>#REF!</v>
      </c>
      <c r="Z206" t="e">
        <f t="shared" si="42"/>
        <v>#REF!</v>
      </c>
    </row>
    <row r="207" spans="1:26" x14ac:dyDescent="0.15">
      <c r="A207" t="e">
        <f>IF(#REF!&lt;&gt;"",#REF!,"")</f>
        <v>#REF!</v>
      </c>
      <c r="B207" s="40" t="e">
        <f>IF(#REF!&lt;&gt;"",#REF!,"")</f>
        <v>#REF!</v>
      </c>
      <c r="C207" s="40" t="e">
        <f>IF(#REF!&lt;&gt;"",#REF!,"")</f>
        <v>#REF!</v>
      </c>
      <c r="D207" t="e">
        <f>IF(A207&lt;&gt;"",#REF!,-20000)</f>
        <v>#REF!</v>
      </c>
      <c r="E207" t="e">
        <f t="shared" si="36"/>
        <v>#REF!</v>
      </c>
      <c r="F207" t="e">
        <f t="shared" si="37"/>
        <v>#REF!</v>
      </c>
      <c r="N207" t="e">
        <f t="shared" si="38"/>
        <v>#REF!</v>
      </c>
      <c r="Q207" t="e">
        <f t="shared" si="39"/>
        <v>#REF!</v>
      </c>
      <c r="T207" t="e">
        <f t="shared" si="40"/>
        <v>#REF!</v>
      </c>
      <c r="W207" t="e">
        <f t="shared" si="41"/>
        <v>#REF!</v>
      </c>
      <c r="Z207" t="e">
        <f t="shared" si="42"/>
        <v>#REF!</v>
      </c>
    </row>
    <row r="208" spans="1:26" x14ac:dyDescent="0.15">
      <c r="A208" t="e">
        <f>IF(#REF!&lt;&gt;"",#REF!,"")</f>
        <v>#REF!</v>
      </c>
      <c r="B208" s="40" t="e">
        <f>IF(#REF!&lt;&gt;"",#REF!,"")</f>
        <v>#REF!</v>
      </c>
      <c r="C208" s="40" t="e">
        <f>IF(#REF!&lt;&gt;"",#REF!,"")</f>
        <v>#REF!</v>
      </c>
      <c r="D208" t="e">
        <f>IF(A208&lt;&gt;"",#REF!,-20000)</f>
        <v>#REF!</v>
      </c>
      <c r="E208" t="e">
        <f t="shared" ref="E208:E271" si="43">IF(A208&lt;&gt;"",D208/C208,-20000)</f>
        <v>#REF!</v>
      </c>
      <c r="F208" t="e">
        <f t="shared" ref="F208:F271" si="44">IF($F$5=1,D208,E208)</f>
        <v>#REF!</v>
      </c>
      <c r="N208" t="e">
        <f t="shared" ref="N208:N271" si="45">IF(M$5="",-20000,IF(LEFT($A208,LEN(M$5))=M$5,$F208,-1000))</f>
        <v>#REF!</v>
      </c>
      <c r="Q208" t="e">
        <f t="shared" ref="Q208:Q271" si="46">IF(P$5="",-20000,IF(LEFT($A208,LEN(P$5))=P$5,$F208,-1000))</f>
        <v>#REF!</v>
      </c>
      <c r="T208" t="e">
        <f t="shared" ref="T208:T271" si="47">IF(S$5="",-20000,IF(LEFT($A208,LEN(S$5))=S$5,$F208,-1000))</f>
        <v>#REF!</v>
      </c>
      <c r="W208" t="e">
        <f t="shared" ref="W208:W271" si="48">IF(V$5="",-20000,IF(LEFT($A208,LEN(V$5))=V$5,$F208,-1000))</f>
        <v>#REF!</v>
      </c>
      <c r="Z208" t="e">
        <f t="shared" ref="Z208:Z271" si="49">IF(Y$5="",-20000,IF(LEFT($A208,LEN(Y$5))=Y$5,$F208,-1000))</f>
        <v>#REF!</v>
      </c>
    </row>
    <row r="209" spans="1:26" x14ac:dyDescent="0.15">
      <c r="A209" t="e">
        <f>IF(#REF!&lt;&gt;"",#REF!,"")</f>
        <v>#REF!</v>
      </c>
      <c r="B209" s="40" t="e">
        <f>IF(#REF!&lt;&gt;"",#REF!,"")</f>
        <v>#REF!</v>
      </c>
      <c r="C209" s="40" t="e">
        <f>IF(#REF!&lt;&gt;"",#REF!,"")</f>
        <v>#REF!</v>
      </c>
      <c r="D209" t="e">
        <f>IF(A209&lt;&gt;"",#REF!,-20000)</f>
        <v>#REF!</v>
      </c>
      <c r="E209" t="e">
        <f t="shared" si="43"/>
        <v>#REF!</v>
      </c>
      <c r="F209" t="e">
        <f t="shared" si="44"/>
        <v>#REF!</v>
      </c>
      <c r="N209" t="e">
        <f t="shared" si="45"/>
        <v>#REF!</v>
      </c>
      <c r="Q209" t="e">
        <f t="shared" si="46"/>
        <v>#REF!</v>
      </c>
      <c r="T209" t="e">
        <f t="shared" si="47"/>
        <v>#REF!</v>
      </c>
      <c r="W209" t="e">
        <f t="shared" si="48"/>
        <v>#REF!</v>
      </c>
      <c r="Z209" t="e">
        <f t="shared" si="49"/>
        <v>#REF!</v>
      </c>
    </row>
    <row r="210" spans="1:26" x14ac:dyDescent="0.15">
      <c r="A210" t="e">
        <f>IF(#REF!&lt;&gt;"",#REF!,"")</f>
        <v>#REF!</v>
      </c>
      <c r="B210" s="40" t="e">
        <f>IF(#REF!&lt;&gt;"",#REF!,"")</f>
        <v>#REF!</v>
      </c>
      <c r="C210" s="40" t="e">
        <f>IF(#REF!&lt;&gt;"",#REF!,"")</f>
        <v>#REF!</v>
      </c>
      <c r="D210" t="e">
        <f>IF(A210&lt;&gt;"",#REF!,-20000)</f>
        <v>#REF!</v>
      </c>
      <c r="E210" t="e">
        <f t="shared" si="43"/>
        <v>#REF!</v>
      </c>
      <c r="F210" t="e">
        <f t="shared" si="44"/>
        <v>#REF!</v>
      </c>
      <c r="N210" t="e">
        <f t="shared" si="45"/>
        <v>#REF!</v>
      </c>
      <c r="Q210" t="e">
        <f t="shared" si="46"/>
        <v>#REF!</v>
      </c>
      <c r="T210" t="e">
        <f t="shared" si="47"/>
        <v>#REF!</v>
      </c>
      <c r="W210" t="e">
        <f t="shared" si="48"/>
        <v>#REF!</v>
      </c>
      <c r="Z210" t="e">
        <f t="shared" si="49"/>
        <v>#REF!</v>
      </c>
    </row>
    <row r="211" spans="1:26" x14ac:dyDescent="0.15">
      <c r="A211" t="e">
        <f>IF(#REF!&lt;&gt;"",#REF!,"")</f>
        <v>#REF!</v>
      </c>
      <c r="B211" s="40" t="e">
        <f>IF(#REF!&lt;&gt;"",#REF!,"")</f>
        <v>#REF!</v>
      </c>
      <c r="C211" s="40" t="e">
        <f>IF(#REF!&lt;&gt;"",#REF!,"")</f>
        <v>#REF!</v>
      </c>
      <c r="D211" t="e">
        <f>IF(A211&lt;&gt;"",#REF!,-20000)</f>
        <v>#REF!</v>
      </c>
      <c r="E211" t="e">
        <f t="shared" si="43"/>
        <v>#REF!</v>
      </c>
      <c r="F211" t="e">
        <f t="shared" si="44"/>
        <v>#REF!</v>
      </c>
      <c r="N211" t="e">
        <f t="shared" si="45"/>
        <v>#REF!</v>
      </c>
      <c r="Q211" t="e">
        <f t="shared" si="46"/>
        <v>#REF!</v>
      </c>
      <c r="T211" t="e">
        <f t="shared" si="47"/>
        <v>#REF!</v>
      </c>
      <c r="W211" t="e">
        <f t="shared" si="48"/>
        <v>#REF!</v>
      </c>
      <c r="Z211" t="e">
        <f t="shared" si="49"/>
        <v>#REF!</v>
      </c>
    </row>
    <row r="212" spans="1:26" x14ac:dyDescent="0.15">
      <c r="A212" t="e">
        <f>IF(#REF!&lt;&gt;"",#REF!,"")</f>
        <v>#REF!</v>
      </c>
      <c r="B212" s="40" t="e">
        <f>IF(#REF!&lt;&gt;"",#REF!,"")</f>
        <v>#REF!</v>
      </c>
      <c r="C212" s="40" t="e">
        <f>IF(#REF!&lt;&gt;"",#REF!,"")</f>
        <v>#REF!</v>
      </c>
      <c r="D212" t="e">
        <f>IF(A212&lt;&gt;"",#REF!,-20000)</f>
        <v>#REF!</v>
      </c>
      <c r="E212" t="e">
        <f t="shared" si="43"/>
        <v>#REF!</v>
      </c>
      <c r="F212" t="e">
        <f t="shared" si="44"/>
        <v>#REF!</v>
      </c>
      <c r="N212" t="e">
        <f t="shared" si="45"/>
        <v>#REF!</v>
      </c>
      <c r="Q212" t="e">
        <f t="shared" si="46"/>
        <v>#REF!</v>
      </c>
      <c r="T212" t="e">
        <f t="shared" si="47"/>
        <v>#REF!</v>
      </c>
      <c r="W212" t="e">
        <f t="shared" si="48"/>
        <v>#REF!</v>
      </c>
      <c r="Z212" t="e">
        <f t="shared" si="49"/>
        <v>#REF!</v>
      </c>
    </row>
    <row r="213" spans="1:26" x14ac:dyDescent="0.15">
      <c r="A213" t="e">
        <f>IF(#REF!&lt;&gt;"",#REF!,"")</f>
        <v>#REF!</v>
      </c>
      <c r="B213" s="40" t="e">
        <f>IF(#REF!&lt;&gt;"",#REF!,"")</f>
        <v>#REF!</v>
      </c>
      <c r="C213" s="40" t="e">
        <f>IF(#REF!&lt;&gt;"",#REF!,"")</f>
        <v>#REF!</v>
      </c>
      <c r="D213" t="e">
        <f>IF(A213&lt;&gt;"",#REF!,-20000)</f>
        <v>#REF!</v>
      </c>
      <c r="E213" t="e">
        <f t="shared" si="43"/>
        <v>#REF!</v>
      </c>
      <c r="F213" t="e">
        <f t="shared" si="44"/>
        <v>#REF!</v>
      </c>
      <c r="N213" t="e">
        <f t="shared" si="45"/>
        <v>#REF!</v>
      </c>
      <c r="Q213" t="e">
        <f t="shared" si="46"/>
        <v>#REF!</v>
      </c>
      <c r="T213" t="e">
        <f t="shared" si="47"/>
        <v>#REF!</v>
      </c>
      <c r="W213" t="e">
        <f t="shared" si="48"/>
        <v>#REF!</v>
      </c>
      <c r="Z213" t="e">
        <f t="shared" si="49"/>
        <v>#REF!</v>
      </c>
    </row>
    <row r="214" spans="1:26" x14ac:dyDescent="0.15">
      <c r="A214" t="e">
        <f>IF(#REF!&lt;&gt;"",#REF!,"")</f>
        <v>#REF!</v>
      </c>
      <c r="B214" s="40" t="e">
        <f>IF(#REF!&lt;&gt;"",#REF!,"")</f>
        <v>#REF!</v>
      </c>
      <c r="C214" s="40" t="e">
        <f>IF(#REF!&lt;&gt;"",#REF!,"")</f>
        <v>#REF!</v>
      </c>
      <c r="D214" t="e">
        <f>IF(A214&lt;&gt;"",#REF!,-20000)</f>
        <v>#REF!</v>
      </c>
      <c r="E214" t="e">
        <f t="shared" si="43"/>
        <v>#REF!</v>
      </c>
      <c r="F214" t="e">
        <f t="shared" si="44"/>
        <v>#REF!</v>
      </c>
      <c r="N214" t="e">
        <f t="shared" si="45"/>
        <v>#REF!</v>
      </c>
      <c r="Q214" t="e">
        <f t="shared" si="46"/>
        <v>#REF!</v>
      </c>
      <c r="T214" t="e">
        <f t="shared" si="47"/>
        <v>#REF!</v>
      </c>
      <c r="W214" t="e">
        <f t="shared" si="48"/>
        <v>#REF!</v>
      </c>
      <c r="Z214" t="e">
        <f t="shared" si="49"/>
        <v>#REF!</v>
      </c>
    </row>
    <row r="215" spans="1:26" x14ac:dyDescent="0.15">
      <c r="A215" t="e">
        <f>IF(#REF!&lt;&gt;"",#REF!,"")</f>
        <v>#REF!</v>
      </c>
      <c r="B215" s="40" t="e">
        <f>IF(#REF!&lt;&gt;"",#REF!,"")</f>
        <v>#REF!</v>
      </c>
      <c r="C215" s="40" t="e">
        <f>IF(#REF!&lt;&gt;"",#REF!,"")</f>
        <v>#REF!</v>
      </c>
      <c r="D215" t="e">
        <f>IF(A215&lt;&gt;"",#REF!,-20000)</f>
        <v>#REF!</v>
      </c>
      <c r="E215" t="e">
        <f t="shared" si="43"/>
        <v>#REF!</v>
      </c>
      <c r="F215" t="e">
        <f t="shared" si="44"/>
        <v>#REF!</v>
      </c>
      <c r="N215" t="e">
        <f t="shared" si="45"/>
        <v>#REF!</v>
      </c>
      <c r="Q215" t="e">
        <f t="shared" si="46"/>
        <v>#REF!</v>
      </c>
      <c r="T215" t="e">
        <f t="shared" si="47"/>
        <v>#REF!</v>
      </c>
      <c r="W215" t="e">
        <f t="shared" si="48"/>
        <v>#REF!</v>
      </c>
      <c r="Z215" t="e">
        <f t="shared" si="49"/>
        <v>#REF!</v>
      </c>
    </row>
    <row r="216" spans="1:26" x14ac:dyDescent="0.15">
      <c r="A216" t="e">
        <f>IF(#REF!&lt;&gt;"",#REF!,"")</f>
        <v>#REF!</v>
      </c>
      <c r="B216" s="40" t="e">
        <f>IF(#REF!&lt;&gt;"",#REF!,"")</f>
        <v>#REF!</v>
      </c>
      <c r="C216" s="40" t="e">
        <f>IF(#REF!&lt;&gt;"",#REF!,"")</f>
        <v>#REF!</v>
      </c>
      <c r="D216" t="e">
        <f>IF(A216&lt;&gt;"",#REF!,-20000)</f>
        <v>#REF!</v>
      </c>
      <c r="E216" t="e">
        <f t="shared" si="43"/>
        <v>#REF!</v>
      </c>
      <c r="F216" t="e">
        <f t="shared" si="44"/>
        <v>#REF!</v>
      </c>
      <c r="N216" t="e">
        <f t="shared" si="45"/>
        <v>#REF!</v>
      </c>
      <c r="Q216" t="e">
        <f t="shared" si="46"/>
        <v>#REF!</v>
      </c>
      <c r="T216" t="e">
        <f t="shared" si="47"/>
        <v>#REF!</v>
      </c>
      <c r="W216" t="e">
        <f t="shared" si="48"/>
        <v>#REF!</v>
      </c>
      <c r="Z216" t="e">
        <f t="shared" si="49"/>
        <v>#REF!</v>
      </c>
    </row>
    <row r="217" spans="1:26" x14ac:dyDescent="0.15">
      <c r="A217" t="e">
        <f>IF(#REF!&lt;&gt;"",#REF!,"")</f>
        <v>#REF!</v>
      </c>
      <c r="B217" s="40" t="e">
        <f>IF(#REF!&lt;&gt;"",#REF!,"")</f>
        <v>#REF!</v>
      </c>
      <c r="C217" s="40" t="e">
        <f>IF(#REF!&lt;&gt;"",#REF!,"")</f>
        <v>#REF!</v>
      </c>
      <c r="D217" t="e">
        <f>IF(A217&lt;&gt;"",#REF!,-20000)</f>
        <v>#REF!</v>
      </c>
      <c r="E217" t="e">
        <f t="shared" si="43"/>
        <v>#REF!</v>
      </c>
      <c r="F217" t="e">
        <f t="shared" si="44"/>
        <v>#REF!</v>
      </c>
      <c r="N217" t="e">
        <f t="shared" si="45"/>
        <v>#REF!</v>
      </c>
      <c r="Q217" t="e">
        <f t="shared" si="46"/>
        <v>#REF!</v>
      </c>
      <c r="T217" t="e">
        <f t="shared" si="47"/>
        <v>#REF!</v>
      </c>
      <c r="W217" t="e">
        <f t="shared" si="48"/>
        <v>#REF!</v>
      </c>
      <c r="Z217" t="e">
        <f t="shared" si="49"/>
        <v>#REF!</v>
      </c>
    </row>
    <row r="218" spans="1:26" x14ac:dyDescent="0.15">
      <c r="A218" t="e">
        <f>IF(#REF!&lt;&gt;"",#REF!,"")</f>
        <v>#REF!</v>
      </c>
      <c r="B218" s="40" t="e">
        <f>IF(#REF!&lt;&gt;"",#REF!,"")</f>
        <v>#REF!</v>
      </c>
      <c r="C218" s="40" t="e">
        <f>IF(#REF!&lt;&gt;"",#REF!,"")</f>
        <v>#REF!</v>
      </c>
      <c r="D218" t="e">
        <f>IF(A218&lt;&gt;"",#REF!,-20000)</f>
        <v>#REF!</v>
      </c>
      <c r="E218" t="e">
        <f t="shared" si="43"/>
        <v>#REF!</v>
      </c>
      <c r="F218" t="e">
        <f t="shared" si="44"/>
        <v>#REF!</v>
      </c>
      <c r="N218" t="e">
        <f t="shared" si="45"/>
        <v>#REF!</v>
      </c>
      <c r="Q218" t="e">
        <f t="shared" si="46"/>
        <v>#REF!</v>
      </c>
      <c r="T218" t="e">
        <f t="shared" si="47"/>
        <v>#REF!</v>
      </c>
      <c r="W218" t="e">
        <f t="shared" si="48"/>
        <v>#REF!</v>
      </c>
      <c r="Z218" t="e">
        <f t="shared" si="49"/>
        <v>#REF!</v>
      </c>
    </row>
    <row r="219" spans="1:26" x14ac:dyDescent="0.15">
      <c r="A219" t="e">
        <f>IF(#REF!&lt;&gt;"",#REF!,"")</f>
        <v>#REF!</v>
      </c>
      <c r="B219" s="40" t="e">
        <f>IF(#REF!&lt;&gt;"",#REF!,"")</f>
        <v>#REF!</v>
      </c>
      <c r="C219" s="40" t="e">
        <f>IF(#REF!&lt;&gt;"",#REF!,"")</f>
        <v>#REF!</v>
      </c>
      <c r="D219" t="e">
        <f>IF(A219&lt;&gt;"",#REF!,-20000)</f>
        <v>#REF!</v>
      </c>
      <c r="E219" t="e">
        <f t="shared" si="43"/>
        <v>#REF!</v>
      </c>
      <c r="F219" t="e">
        <f t="shared" si="44"/>
        <v>#REF!</v>
      </c>
      <c r="N219" t="e">
        <f t="shared" si="45"/>
        <v>#REF!</v>
      </c>
      <c r="Q219" t="e">
        <f t="shared" si="46"/>
        <v>#REF!</v>
      </c>
      <c r="T219" t="e">
        <f t="shared" si="47"/>
        <v>#REF!</v>
      </c>
      <c r="W219" t="e">
        <f t="shared" si="48"/>
        <v>#REF!</v>
      </c>
      <c r="Z219" t="e">
        <f t="shared" si="49"/>
        <v>#REF!</v>
      </c>
    </row>
    <row r="220" spans="1:26" x14ac:dyDescent="0.15">
      <c r="A220" t="e">
        <f>IF(#REF!&lt;&gt;"",#REF!,"")</f>
        <v>#REF!</v>
      </c>
      <c r="B220" s="40" t="e">
        <f>IF(#REF!&lt;&gt;"",#REF!,"")</f>
        <v>#REF!</v>
      </c>
      <c r="C220" s="40" t="e">
        <f>IF(#REF!&lt;&gt;"",#REF!,"")</f>
        <v>#REF!</v>
      </c>
      <c r="D220" t="e">
        <f>IF(A220&lt;&gt;"",#REF!,-20000)</f>
        <v>#REF!</v>
      </c>
      <c r="E220" t="e">
        <f t="shared" si="43"/>
        <v>#REF!</v>
      </c>
      <c r="F220" t="e">
        <f t="shared" si="44"/>
        <v>#REF!</v>
      </c>
      <c r="N220" t="e">
        <f t="shared" si="45"/>
        <v>#REF!</v>
      </c>
      <c r="Q220" t="e">
        <f t="shared" si="46"/>
        <v>#REF!</v>
      </c>
      <c r="T220" t="e">
        <f t="shared" si="47"/>
        <v>#REF!</v>
      </c>
      <c r="W220" t="e">
        <f t="shared" si="48"/>
        <v>#REF!</v>
      </c>
      <c r="Z220" t="e">
        <f t="shared" si="49"/>
        <v>#REF!</v>
      </c>
    </row>
    <row r="221" spans="1:26" x14ac:dyDescent="0.15">
      <c r="A221" t="e">
        <f>IF(#REF!&lt;&gt;"",#REF!,"")</f>
        <v>#REF!</v>
      </c>
      <c r="B221" s="40" t="e">
        <f>IF(#REF!&lt;&gt;"",#REF!,"")</f>
        <v>#REF!</v>
      </c>
      <c r="C221" s="40" t="e">
        <f>IF(#REF!&lt;&gt;"",#REF!,"")</f>
        <v>#REF!</v>
      </c>
      <c r="D221" t="e">
        <f>IF(A221&lt;&gt;"",#REF!,-20000)</f>
        <v>#REF!</v>
      </c>
      <c r="E221" t="e">
        <f t="shared" si="43"/>
        <v>#REF!</v>
      </c>
      <c r="F221" t="e">
        <f t="shared" si="44"/>
        <v>#REF!</v>
      </c>
      <c r="N221" t="e">
        <f t="shared" si="45"/>
        <v>#REF!</v>
      </c>
      <c r="Q221" t="e">
        <f t="shared" si="46"/>
        <v>#REF!</v>
      </c>
      <c r="T221" t="e">
        <f t="shared" si="47"/>
        <v>#REF!</v>
      </c>
      <c r="W221" t="e">
        <f t="shared" si="48"/>
        <v>#REF!</v>
      </c>
      <c r="Z221" t="e">
        <f t="shared" si="49"/>
        <v>#REF!</v>
      </c>
    </row>
    <row r="222" spans="1:26" x14ac:dyDescent="0.15">
      <c r="A222" t="e">
        <f>IF(#REF!&lt;&gt;"",#REF!,"")</f>
        <v>#REF!</v>
      </c>
      <c r="B222" s="40" t="e">
        <f>IF(#REF!&lt;&gt;"",#REF!,"")</f>
        <v>#REF!</v>
      </c>
      <c r="C222" s="40" t="e">
        <f>IF(#REF!&lt;&gt;"",#REF!,"")</f>
        <v>#REF!</v>
      </c>
      <c r="D222" t="e">
        <f>IF(A222&lt;&gt;"",#REF!,-20000)</f>
        <v>#REF!</v>
      </c>
      <c r="E222" t="e">
        <f t="shared" si="43"/>
        <v>#REF!</v>
      </c>
      <c r="F222" t="e">
        <f t="shared" si="44"/>
        <v>#REF!</v>
      </c>
      <c r="N222" t="e">
        <f t="shared" si="45"/>
        <v>#REF!</v>
      </c>
      <c r="Q222" t="e">
        <f t="shared" si="46"/>
        <v>#REF!</v>
      </c>
      <c r="T222" t="e">
        <f t="shared" si="47"/>
        <v>#REF!</v>
      </c>
      <c r="W222" t="e">
        <f t="shared" si="48"/>
        <v>#REF!</v>
      </c>
      <c r="Z222" t="e">
        <f t="shared" si="49"/>
        <v>#REF!</v>
      </c>
    </row>
    <row r="223" spans="1:26" x14ac:dyDescent="0.15">
      <c r="A223" t="e">
        <f>IF(#REF!&lt;&gt;"",#REF!,"")</f>
        <v>#REF!</v>
      </c>
      <c r="B223" s="40" t="e">
        <f>IF(#REF!&lt;&gt;"",#REF!,"")</f>
        <v>#REF!</v>
      </c>
      <c r="C223" s="40" t="e">
        <f>IF(#REF!&lt;&gt;"",#REF!,"")</f>
        <v>#REF!</v>
      </c>
      <c r="D223" t="e">
        <f>IF(A223&lt;&gt;"",#REF!,-20000)</f>
        <v>#REF!</v>
      </c>
      <c r="E223" t="e">
        <f t="shared" si="43"/>
        <v>#REF!</v>
      </c>
      <c r="F223" t="e">
        <f t="shared" si="44"/>
        <v>#REF!</v>
      </c>
      <c r="N223" t="e">
        <f t="shared" si="45"/>
        <v>#REF!</v>
      </c>
      <c r="Q223" t="e">
        <f t="shared" si="46"/>
        <v>#REF!</v>
      </c>
      <c r="T223" t="e">
        <f t="shared" si="47"/>
        <v>#REF!</v>
      </c>
      <c r="W223" t="e">
        <f t="shared" si="48"/>
        <v>#REF!</v>
      </c>
      <c r="Z223" t="e">
        <f t="shared" si="49"/>
        <v>#REF!</v>
      </c>
    </row>
    <row r="224" spans="1:26" x14ac:dyDescent="0.15">
      <c r="A224" t="e">
        <f>IF(#REF!&lt;&gt;"",#REF!,"")</f>
        <v>#REF!</v>
      </c>
      <c r="B224" s="40" t="e">
        <f>IF(#REF!&lt;&gt;"",#REF!,"")</f>
        <v>#REF!</v>
      </c>
      <c r="C224" s="40" t="e">
        <f>IF(#REF!&lt;&gt;"",#REF!,"")</f>
        <v>#REF!</v>
      </c>
      <c r="D224" t="e">
        <f>IF(A224&lt;&gt;"",#REF!,-20000)</f>
        <v>#REF!</v>
      </c>
      <c r="E224" t="e">
        <f t="shared" si="43"/>
        <v>#REF!</v>
      </c>
      <c r="F224" t="e">
        <f t="shared" si="44"/>
        <v>#REF!</v>
      </c>
      <c r="N224" t="e">
        <f t="shared" si="45"/>
        <v>#REF!</v>
      </c>
      <c r="Q224" t="e">
        <f t="shared" si="46"/>
        <v>#REF!</v>
      </c>
      <c r="T224" t="e">
        <f t="shared" si="47"/>
        <v>#REF!</v>
      </c>
      <c r="W224" t="e">
        <f t="shared" si="48"/>
        <v>#REF!</v>
      </c>
      <c r="Z224" t="e">
        <f t="shared" si="49"/>
        <v>#REF!</v>
      </c>
    </row>
    <row r="225" spans="1:26" x14ac:dyDescent="0.15">
      <c r="A225" t="e">
        <f>IF(#REF!&lt;&gt;"",#REF!,"")</f>
        <v>#REF!</v>
      </c>
      <c r="B225" s="40" t="e">
        <f>IF(#REF!&lt;&gt;"",#REF!,"")</f>
        <v>#REF!</v>
      </c>
      <c r="C225" s="40" t="e">
        <f>IF(#REF!&lt;&gt;"",#REF!,"")</f>
        <v>#REF!</v>
      </c>
      <c r="D225" t="e">
        <f>IF(A225&lt;&gt;"",#REF!,-20000)</f>
        <v>#REF!</v>
      </c>
      <c r="E225" t="e">
        <f t="shared" si="43"/>
        <v>#REF!</v>
      </c>
      <c r="F225" t="e">
        <f t="shared" si="44"/>
        <v>#REF!</v>
      </c>
      <c r="N225" t="e">
        <f t="shared" si="45"/>
        <v>#REF!</v>
      </c>
      <c r="Q225" t="e">
        <f t="shared" si="46"/>
        <v>#REF!</v>
      </c>
      <c r="T225" t="e">
        <f t="shared" si="47"/>
        <v>#REF!</v>
      </c>
      <c r="W225" t="e">
        <f t="shared" si="48"/>
        <v>#REF!</v>
      </c>
      <c r="Z225" t="e">
        <f t="shared" si="49"/>
        <v>#REF!</v>
      </c>
    </row>
    <row r="226" spans="1:26" x14ac:dyDescent="0.15">
      <c r="A226" t="e">
        <f>IF(#REF!&lt;&gt;"",#REF!,"")</f>
        <v>#REF!</v>
      </c>
      <c r="B226" s="40" t="e">
        <f>IF(#REF!&lt;&gt;"",#REF!,"")</f>
        <v>#REF!</v>
      </c>
      <c r="C226" s="40" t="e">
        <f>IF(#REF!&lt;&gt;"",#REF!,"")</f>
        <v>#REF!</v>
      </c>
      <c r="D226" t="e">
        <f>IF(A226&lt;&gt;"",#REF!,-20000)</f>
        <v>#REF!</v>
      </c>
      <c r="E226" t="e">
        <f t="shared" si="43"/>
        <v>#REF!</v>
      </c>
      <c r="F226" t="e">
        <f t="shared" si="44"/>
        <v>#REF!</v>
      </c>
      <c r="N226" t="e">
        <f t="shared" si="45"/>
        <v>#REF!</v>
      </c>
      <c r="Q226" t="e">
        <f t="shared" si="46"/>
        <v>#REF!</v>
      </c>
      <c r="T226" t="e">
        <f t="shared" si="47"/>
        <v>#REF!</v>
      </c>
      <c r="W226" t="e">
        <f t="shared" si="48"/>
        <v>#REF!</v>
      </c>
      <c r="Z226" t="e">
        <f t="shared" si="49"/>
        <v>#REF!</v>
      </c>
    </row>
    <row r="227" spans="1:26" x14ac:dyDescent="0.15">
      <c r="A227" t="e">
        <f>IF(#REF!&lt;&gt;"",#REF!,"")</f>
        <v>#REF!</v>
      </c>
      <c r="B227" s="40" t="e">
        <f>IF(#REF!&lt;&gt;"",#REF!,"")</f>
        <v>#REF!</v>
      </c>
      <c r="C227" s="40" t="e">
        <f>IF(#REF!&lt;&gt;"",#REF!,"")</f>
        <v>#REF!</v>
      </c>
      <c r="D227" t="e">
        <f>IF(A227&lt;&gt;"",#REF!,-20000)</f>
        <v>#REF!</v>
      </c>
      <c r="E227" t="e">
        <f t="shared" si="43"/>
        <v>#REF!</v>
      </c>
      <c r="F227" t="e">
        <f t="shared" si="44"/>
        <v>#REF!</v>
      </c>
      <c r="N227" t="e">
        <f t="shared" si="45"/>
        <v>#REF!</v>
      </c>
      <c r="Q227" t="e">
        <f t="shared" si="46"/>
        <v>#REF!</v>
      </c>
      <c r="T227" t="e">
        <f t="shared" si="47"/>
        <v>#REF!</v>
      </c>
      <c r="W227" t="e">
        <f t="shared" si="48"/>
        <v>#REF!</v>
      </c>
      <c r="Z227" t="e">
        <f t="shared" si="49"/>
        <v>#REF!</v>
      </c>
    </row>
    <row r="228" spans="1:26" x14ac:dyDescent="0.15">
      <c r="A228" t="e">
        <f>IF(#REF!&lt;&gt;"",#REF!,"")</f>
        <v>#REF!</v>
      </c>
      <c r="B228" s="40" t="e">
        <f>IF(#REF!&lt;&gt;"",#REF!,"")</f>
        <v>#REF!</v>
      </c>
      <c r="C228" s="40" t="e">
        <f>IF(#REF!&lt;&gt;"",#REF!,"")</f>
        <v>#REF!</v>
      </c>
      <c r="D228" t="e">
        <f>IF(A228&lt;&gt;"",#REF!,-20000)</f>
        <v>#REF!</v>
      </c>
      <c r="E228" t="e">
        <f t="shared" si="43"/>
        <v>#REF!</v>
      </c>
      <c r="F228" t="e">
        <f t="shared" si="44"/>
        <v>#REF!</v>
      </c>
      <c r="N228" t="e">
        <f t="shared" si="45"/>
        <v>#REF!</v>
      </c>
      <c r="Q228" t="e">
        <f t="shared" si="46"/>
        <v>#REF!</v>
      </c>
      <c r="T228" t="e">
        <f t="shared" si="47"/>
        <v>#REF!</v>
      </c>
      <c r="W228" t="e">
        <f t="shared" si="48"/>
        <v>#REF!</v>
      </c>
      <c r="Z228" t="e">
        <f t="shared" si="49"/>
        <v>#REF!</v>
      </c>
    </row>
    <row r="229" spans="1:26" x14ac:dyDescent="0.15">
      <c r="A229" t="e">
        <f>IF(#REF!&lt;&gt;"",#REF!,"")</f>
        <v>#REF!</v>
      </c>
      <c r="B229" s="40" t="e">
        <f>IF(#REF!&lt;&gt;"",#REF!,"")</f>
        <v>#REF!</v>
      </c>
      <c r="C229" s="40" t="e">
        <f>IF(#REF!&lt;&gt;"",#REF!,"")</f>
        <v>#REF!</v>
      </c>
      <c r="D229" t="e">
        <f>IF(A229&lt;&gt;"",#REF!,-20000)</f>
        <v>#REF!</v>
      </c>
      <c r="E229" t="e">
        <f t="shared" si="43"/>
        <v>#REF!</v>
      </c>
      <c r="F229" t="e">
        <f t="shared" si="44"/>
        <v>#REF!</v>
      </c>
      <c r="N229" t="e">
        <f t="shared" si="45"/>
        <v>#REF!</v>
      </c>
      <c r="Q229" t="e">
        <f t="shared" si="46"/>
        <v>#REF!</v>
      </c>
      <c r="T229" t="e">
        <f t="shared" si="47"/>
        <v>#REF!</v>
      </c>
      <c r="W229" t="e">
        <f t="shared" si="48"/>
        <v>#REF!</v>
      </c>
      <c r="Z229" t="e">
        <f t="shared" si="49"/>
        <v>#REF!</v>
      </c>
    </row>
    <row r="230" spans="1:26" x14ac:dyDescent="0.15">
      <c r="A230" t="e">
        <f>IF(#REF!&lt;&gt;"",#REF!,"")</f>
        <v>#REF!</v>
      </c>
      <c r="B230" s="40" t="e">
        <f>IF(#REF!&lt;&gt;"",#REF!,"")</f>
        <v>#REF!</v>
      </c>
      <c r="C230" s="40" t="e">
        <f>IF(#REF!&lt;&gt;"",#REF!,"")</f>
        <v>#REF!</v>
      </c>
      <c r="D230" t="e">
        <f>IF(A230&lt;&gt;"",#REF!,-20000)</f>
        <v>#REF!</v>
      </c>
      <c r="E230" t="e">
        <f t="shared" si="43"/>
        <v>#REF!</v>
      </c>
      <c r="F230" t="e">
        <f t="shared" si="44"/>
        <v>#REF!</v>
      </c>
      <c r="N230" t="e">
        <f t="shared" si="45"/>
        <v>#REF!</v>
      </c>
      <c r="Q230" t="e">
        <f t="shared" si="46"/>
        <v>#REF!</v>
      </c>
      <c r="T230" t="e">
        <f t="shared" si="47"/>
        <v>#REF!</v>
      </c>
      <c r="W230" t="e">
        <f t="shared" si="48"/>
        <v>#REF!</v>
      </c>
      <c r="Z230" t="e">
        <f t="shared" si="49"/>
        <v>#REF!</v>
      </c>
    </row>
    <row r="231" spans="1:26" x14ac:dyDescent="0.15">
      <c r="A231" t="e">
        <f>IF(#REF!&lt;&gt;"",#REF!,"")</f>
        <v>#REF!</v>
      </c>
      <c r="B231" s="40" t="e">
        <f>IF(#REF!&lt;&gt;"",#REF!,"")</f>
        <v>#REF!</v>
      </c>
      <c r="C231" s="40" t="e">
        <f>IF(#REF!&lt;&gt;"",#REF!,"")</f>
        <v>#REF!</v>
      </c>
      <c r="D231" t="e">
        <f>IF(A231&lt;&gt;"",#REF!,-20000)</f>
        <v>#REF!</v>
      </c>
      <c r="E231" t="e">
        <f t="shared" si="43"/>
        <v>#REF!</v>
      </c>
      <c r="F231" t="e">
        <f t="shared" si="44"/>
        <v>#REF!</v>
      </c>
      <c r="N231" t="e">
        <f t="shared" si="45"/>
        <v>#REF!</v>
      </c>
      <c r="Q231" t="e">
        <f t="shared" si="46"/>
        <v>#REF!</v>
      </c>
      <c r="T231" t="e">
        <f t="shared" si="47"/>
        <v>#REF!</v>
      </c>
      <c r="W231" t="e">
        <f t="shared" si="48"/>
        <v>#REF!</v>
      </c>
      <c r="Z231" t="e">
        <f t="shared" si="49"/>
        <v>#REF!</v>
      </c>
    </row>
    <row r="232" spans="1:26" x14ac:dyDescent="0.15">
      <c r="A232" t="e">
        <f>IF(#REF!&lt;&gt;"",#REF!,"")</f>
        <v>#REF!</v>
      </c>
      <c r="B232" s="40" t="e">
        <f>IF(#REF!&lt;&gt;"",#REF!,"")</f>
        <v>#REF!</v>
      </c>
      <c r="C232" s="40" t="e">
        <f>IF(#REF!&lt;&gt;"",#REF!,"")</f>
        <v>#REF!</v>
      </c>
      <c r="D232" t="e">
        <f>IF(A232&lt;&gt;"",#REF!,-20000)</f>
        <v>#REF!</v>
      </c>
      <c r="E232" t="e">
        <f t="shared" si="43"/>
        <v>#REF!</v>
      </c>
      <c r="F232" t="e">
        <f t="shared" si="44"/>
        <v>#REF!</v>
      </c>
      <c r="N232" t="e">
        <f t="shared" si="45"/>
        <v>#REF!</v>
      </c>
      <c r="Q232" t="e">
        <f t="shared" si="46"/>
        <v>#REF!</v>
      </c>
      <c r="T232" t="e">
        <f t="shared" si="47"/>
        <v>#REF!</v>
      </c>
      <c r="W232" t="e">
        <f t="shared" si="48"/>
        <v>#REF!</v>
      </c>
      <c r="Z232" t="e">
        <f t="shared" si="49"/>
        <v>#REF!</v>
      </c>
    </row>
    <row r="233" spans="1:26" x14ac:dyDescent="0.15">
      <c r="A233" t="e">
        <f>IF(#REF!&lt;&gt;"",#REF!,"")</f>
        <v>#REF!</v>
      </c>
      <c r="B233" s="40" t="e">
        <f>IF(#REF!&lt;&gt;"",#REF!,"")</f>
        <v>#REF!</v>
      </c>
      <c r="C233" s="40" t="e">
        <f>IF(#REF!&lt;&gt;"",#REF!,"")</f>
        <v>#REF!</v>
      </c>
      <c r="D233" t="e">
        <f>IF(A233&lt;&gt;"",#REF!,-20000)</f>
        <v>#REF!</v>
      </c>
      <c r="E233" t="e">
        <f t="shared" si="43"/>
        <v>#REF!</v>
      </c>
      <c r="F233" t="e">
        <f t="shared" si="44"/>
        <v>#REF!</v>
      </c>
      <c r="N233" t="e">
        <f t="shared" si="45"/>
        <v>#REF!</v>
      </c>
      <c r="Q233" t="e">
        <f t="shared" si="46"/>
        <v>#REF!</v>
      </c>
      <c r="T233" t="e">
        <f t="shared" si="47"/>
        <v>#REF!</v>
      </c>
      <c r="W233" t="e">
        <f t="shared" si="48"/>
        <v>#REF!</v>
      </c>
      <c r="Z233" t="e">
        <f t="shared" si="49"/>
        <v>#REF!</v>
      </c>
    </row>
    <row r="234" spans="1:26" x14ac:dyDescent="0.15">
      <c r="A234" t="e">
        <f>IF(#REF!&lt;&gt;"",#REF!,"")</f>
        <v>#REF!</v>
      </c>
      <c r="B234" s="40" t="e">
        <f>IF(#REF!&lt;&gt;"",#REF!,"")</f>
        <v>#REF!</v>
      </c>
      <c r="C234" s="40" t="e">
        <f>IF(#REF!&lt;&gt;"",#REF!,"")</f>
        <v>#REF!</v>
      </c>
      <c r="D234" t="e">
        <f>IF(A234&lt;&gt;"",#REF!,-20000)</f>
        <v>#REF!</v>
      </c>
      <c r="E234" t="e">
        <f t="shared" si="43"/>
        <v>#REF!</v>
      </c>
      <c r="F234" t="e">
        <f t="shared" si="44"/>
        <v>#REF!</v>
      </c>
      <c r="N234" t="e">
        <f t="shared" si="45"/>
        <v>#REF!</v>
      </c>
      <c r="Q234" t="e">
        <f t="shared" si="46"/>
        <v>#REF!</v>
      </c>
      <c r="T234" t="e">
        <f t="shared" si="47"/>
        <v>#REF!</v>
      </c>
      <c r="W234" t="e">
        <f t="shared" si="48"/>
        <v>#REF!</v>
      </c>
      <c r="Z234" t="e">
        <f t="shared" si="49"/>
        <v>#REF!</v>
      </c>
    </row>
    <row r="235" spans="1:26" x14ac:dyDescent="0.15">
      <c r="A235" t="e">
        <f>IF(#REF!&lt;&gt;"",#REF!,"")</f>
        <v>#REF!</v>
      </c>
      <c r="B235" s="40" t="e">
        <f>IF(#REF!&lt;&gt;"",#REF!,"")</f>
        <v>#REF!</v>
      </c>
      <c r="C235" s="40" t="e">
        <f>IF(#REF!&lt;&gt;"",#REF!,"")</f>
        <v>#REF!</v>
      </c>
      <c r="D235" t="e">
        <f>IF(A235&lt;&gt;"",#REF!,-20000)</f>
        <v>#REF!</v>
      </c>
      <c r="E235" t="e">
        <f t="shared" si="43"/>
        <v>#REF!</v>
      </c>
      <c r="F235" t="e">
        <f t="shared" si="44"/>
        <v>#REF!</v>
      </c>
      <c r="N235" t="e">
        <f t="shared" si="45"/>
        <v>#REF!</v>
      </c>
      <c r="Q235" t="e">
        <f t="shared" si="46"/>
        <v>#REF!</v>
      </c>
      <c r="T235" t="e">
        <f t="shared" si="47"/>
        <v>#REF!</v>
      </c>
      <c r="W235" t="e">
        <f t="shared" si="48"/>
        <v>#REF!</v>
      </c>
      <c r="Z235" t="e">
        <f t="shared" si="49"/>
        <v>#REF!</v>
      </c>
    </row>
    <row r="236" spans="1:26" x14ac:dyDescent="0.15">
      <c r="A236" t="e">
        <f>IF(#REF!&lt;&gt;"",#REF!,"")</f>
        <v>#REF!</v>
      </c>
      <c r="B236" s="40" t="e">
        <f>IF(#REF!&lt;&gt;"",#REF!,"")</f>
        <v>#REF!</v>
      </c>
      <c r="C236" s="40" t="e">
        <f>IF(#REF!&lt;&gt;"",#REF!,"")</f>
        <v>#REF!</v>
      </c>
      <c r="D236" t="e">
        <f>IF(A236&lt;&gt;"",#REF!,-20000)</f>
        <v>#REF!</v>
      </c>
      <c r="E236" t="e">
        <f t="shared" si="43"/>
        <v>#REF!</v>
      </c>
      <c r="F236" t="e">
        <f t="shared" si="44"/>
        <v>#REF!</v>
      </c>
      <c r="N236" t="e">
        <f t="shared" si="45"/>
        <v>#REF!</v>
      </c>
      <c r="Q236" t="e">
        <f t="shared" si="46"/>
        <v>#REF!</v>
      </c>
      <c r="T236" t="e">
        <f t="shared" si="47"/>
        <v>#REF!</v>
      </c>
      <c r="W236" t="e">
        <f t="shared" si="48"/>
        <v>#REF!</v>
      </c>
      <c r="Z236" t="e">
        <f t="shared" si="49"/>
        <v>#REF!</v>
      </c>
    </row>
    <row r="237" spans="1:26" x14ac:dyDescent="0.15">
      <c r="A237" t="e">
        <f>IF(#REF!&lt;&gt;"",#REF!,"")</f>
        <v>#REF!</v>
      </c>
      <c r="B237" s="40" t="e">
        <f>IF(#REF!&lt;&gt;"",#REF!,"")</f>
        <v>#REF!</v>
      </c>
      <c r="C237" s="40" t="e">
        <f>IF(#REF!&lt;&gt;"",#REF!,"")</f>
        <v>#REF!</v>
      </c>
      <c r="D237" t="e">
        <f>IF(A237&lt;&gt;"",#REF!,-20000)</f>
        <v>#REF!</v>
      </c>
      <c r="E237" t="e">
        <f t="shared" si="43"/>
        <v>#REF!</v>
      </c>
      <c r="F237" t="e">
        <f t="shared" si="44"/>
        <v>#REF!</v>
      </c>
      <c r="N237" t="e">
        <f t="shared" si="45"/>
        <v>#REF!</v>
      </c>
      <c r="Q237" t="e">
        <f t="shared" si="46"/>
        <v>#REF!</v>
      </c>
      <c r="T237" t="e">
        <f t="shared" si="47"/>
        <v>#REF!</v>
      </c>
      <c r="W237" t="e">
        <f t="shared" si="48"/>
        <v>#REF!</v>
      </c>
      <c r="Z237" t="e">
        <f t="shared" si="49"/>
        <v>#REF!</v>
      </c>
    </row>
    <row r="238" spans="1:26" x14ac:dyDescent="0.15">
      <c r="A238" t="e">
        <f>IF(#REF!&lt;&gt;"",#REF!,"")</f>
        <v>#REF!</v>
      </c>
      <c r="B238" s="40" t="e">
        <f>IF(#REF!&lt;&gt;"",#REF!,"")</f>
        <v>#REF!</v>
      </c>
      <c r="C238" s="40" t="e">
        <f>IF(#REF!&lt;&gt;"",#REF!,"")</f>
        <v>#REF!</v>
      </c>
      <c r="D238" t="e">
        <f>IF(A238&lt;&gt;"",#REF!,-20000)</f>
        <v>#REF!</v>
      </c>
      <c r="E238" t="e">
        <f t="shared" si="43"/>
        <v>#REF!</v>
      </c>
      <c r="F238" t="e">
        <f t="shared" si="44"/>
        <v>#REF!</v>
      </c>
      <c r="N238" t="e">
        <f t="shared" si="45"/>
        <v>#REF!</v>
      </c>
      <c r="Q238" t="e">
        <f t="shared" si="46"/>
        <v>#REF!</v>
      </c>
      <c r="T238" t="e">
        <f t="shared" si="47"/>
        <v>#REF!</v>
      </c>
      <c r="W238" t="e">
        <f t="shared" si="48"/>
        <v>#REF!</v>
      </c>
      <c r="Z238" t="e">
        <f t="shared" si="49"/>
        <v>#REF!</v>
      </c>
    </row>
    <row r="239" spans="1:26" x14ac:dyDescent="0.15">
      <c r="A239" t="e">
        <f>IF(#REF!&lt;&gt;"",#REF!,"")</f>
        <v>#REF!</v>
      </c>
      <c r="B239" s="40" t="e">
        <f>IF(#REF!&lt;&gt;"",#REF!,"")</f>
        <v>#REF!</v>
      </c>
      <c r="C239" s="40" t="e">
        <f>IF(#REF!&lt;&gt;"",#REF!,"")</f>
        <v>#REF!</v>
      </c>
      <c r="D239" t="e">
        <f>IF(A239&lt;&gt;"",#REF!,-20000)</f>
        <v>#REF!</v>
      </c>
      <c r="E239" t="e">
        <f t="shared" si="43"/>
        <v>#REF!</v>
      </c>
      <c r="F239" t="e">
        <f t="shared" si="44"/>
        <v>#REF!</v>
      </c>
      <c r="N239" t="e">
        <f t="shared" si="45"/>
        <v>#REF!</v>
      </c>
      <c r="Q239" t="e">
        <f t="shared" si="46"/>
        <v>#REF!</v>
      </c>
      <c r="T239" t="e">
        <f t="shared" si="47"/>
        <v>#REF!</v>
      </c>
      <c r="W239" t="e">
        <f t="shared" si="48"/>
        <v>#REF!</v>
      </c>
      <c r="Z239" t="e">
        <f t="shared" si="49"/>
        <v>#REF!</v>
      </c>
    </row>
    <row r="240" spans="1:26" x14ac:dyDescent="0.15">
      <c r="A240" t="e">
        <f>IF(#REF!&lt;&gt;"",#REF!,"")</f>
        <v>#REF!</v>
      </c>
      <c r="B240" s="40" t="e">
        <f>IF(#REF!&lt;&gt;"",#REF!,"")</f>
        <v>#REF!</v>
      </c>
      <c r="C240" s="40" t="e">
        <f>IF(#REF!&lt;&gt;"",#REF!,"")</f>
        <v>#REF!</v>
      </c>
      <c r="D240" t="e">
        <f>IF(A240&lt;&gt;"",#REF!,-20000)</f>
        <v>#REF!</v>
      </c>
      <c r="E240" t="e">
        <f t="shared" si="43"/>
        <v>#REF!</v>
      </c>
      <c r="F240" t="e">
        <f t="shared" si="44"/>
        <v>#REF!</v>
      </c>
      <c r="N240" t="e">
        <f t="shared" si="45"/>
        <v>#REF!</v>
      </c>
      <c r="Q240" t="e">
        <f t="shared" si="46"/>
        <v>#REF!</v>
      </c>
      <c r="T240" t="e">
        <f t="shared" si="47"/>
        <v>#REF!</v>
      </c>
      <c r="W240" t="e">
        <f t="shared" si="48"/>
        <v>#REF!</v>
      </c>
      <c r="Z240" t="e">
        <f t="shared" si="49"/>
        <v>#REF!</v>
      </c>
    </row>
    <row r="241" spans="1:26" x14ac:dyDescent="0.15">
      <c r="A241" t="e">
        <f>IF(#REF!&lt;&gt;"",#REF!,"")</f>
        <v>#REF!</v>
      </c>
      <c r="B241" s="40" t="e">
        <f>IF(#REF!&lt;&gt;"",#REF!,"")</f>
        <v>#REF!</v>
      </c>
      <c r="C241" s="40" t="e">
        <f>IF(#REF!&lt;&gt;"",#REF!,"")</f>
        <v>#REF!</v>
      </c>
      <c r="D241" t="e">
        <f>IF(A241&lt;&gt;"",#REF!,-20000)</f>
        <v>#REF!</v>
      </c>
      <c r="E241" t="e">
        <f t="shared" si="43"/>
        <v>#REF!</v>
      </c>
      <c r="F241" t="e">
        <f t="shared" si="44"/>
        <v>#REF!</v>
      </c>
      <c r="N241" t="e">
        <f t="shared" si="45"/>
        <v>#REF!</v>
      </c>
      <c r="Q241" t="e">
        <f t="shared" si="46"/>
        <v>#REF!</v>
      </c>
      <c r="T241" t="e">
        <f t="shared" si="47"/>
        <v>#REF!</v>
      </c>
      <c r="W241" t="e">
        <f t="shared" si="48"/>
        <v>#REF!</v>
      </c>
      <c r="Z241" t="e">
        <f t="shared" si="49"/>
        <v>#REF!</v>
      </c>
    </row>
    <row r="242" spans="1:26" x14ac:dyDescent="0.15">
      <c r="A242" t="e">
        <f>IF(#REF!&lt;&gt;"",#REF!,"")</f>
        <v>#REF!</v>
      </c>
      <c r="B242" s="40" t="e">
        <f>IF(#REF!&lt;&gt;"",#REF!,"")</f>
        <v>#REF!</v>
      </c>
      <c r="C242" s="40" t="e">
        <f>IF(#REF!&lt;&gt;"",#REF!,"")</f>
        <v>#REF!</v>
      </c>
      <c r="D242" t="e">
        <f>IF(A242&lt;&gt;"",#REF!,-20000)</f>
        <v>#REF!</v>
      </c>
      <c r="E242" t="e">
        <f t="shared" si="43"/>
        <v>#REF!</v>
      </c>
      <c r="F242" t="e">
        <f t="shared" si="44"/>
        <v>#REF!</v>
      </c>
      <c r="N242" t="e">
        <f t="shared" si="45"/>
        <v>#REF!</v>
      </c>
      <c r="Q242" t="e">
        <f t="shared" si="46"/>
        <v>#REF!</v>
      </c>
      <c r="T242" t="e">
        <f t="shared" si="47"/>
        <v>#REF!</v>
      </c>
      <c r="W242" t="e">
        <f t="shared" si="48"/>
        <v>#REF!</v>
      </c>
      <c r="Z242" t="e">
        <f t="shared" si="49"/>
        <v>#REF!</v>
      </c>
    </row>
    <row r="243" spans="1:26" x14ac:dyDescent="0.15">
      <c r="A243" t="e">
        <f>IF(#REF!&lt;&gt;"",#REF!,"")</f>
        <v>#REF!</v>
      </c>
      <c r="B243" s="40" t="e">
        <f>IF(#REF!&lt;&gt;"",#REF!,"")</f>
        <v>#REF!</v>
      </c>
      <c r="C243" s="40" t="e">
        <f>IF(#REF!&lt;&gt;"",#REF!,"")</f>
        <v>#REF!</v>
      </c>
      <c r="D243" t="e">
        <f>IF(A243&lt;&gt;"",#REF!,-20000)</f>
        <v>#REF!</v>
      </c>
      <c r="E243" t="e">
        <f t="shared" si="43"/>
        <v>#REF!</v>
      </c>
      <c r="F243" t="e">
        <f t="shared" si="44"/>
        <v>#REF!</v>
      </c>
      <c r="N243" t="e">
        <f t="shared" si="45"/>
        <v>#REF!</v>
      </c>
      <c r="Q243" t="e">
        <f t="shared" si="46"/>
        <v>#REF!</v>
      </c>
      <c r="T243" t="e">
        <f t="shared" si="47"/>
        <v>#REF!</v>
      </c>
      <c r="W243" t="e">
        <f t="shared" si="48"/>
        <v>#REF!</v>
      </c>
      <c r="Z243" t="e">
        <f t="shared" si="49"/>
        <v>#REF!</v>
      </c>
    </row>
    <row r="244" spans="1:26" x14ac:dyDescent="0.15">
      <c r="A244" t="e">
        <f>IF(#REF!&lt;&gt;"",#REF!,"")</f>
        <v>#REF!</v>
      </c>
      <c r="B244" s="40" t="e">
        <f>IF(#REF!&lt;&gt;"",#REF!,"")</f>
        <v>#REF!</v>
      </c>
      <c r="C244" s="40" t="e">
        <f>IF(#REF!&lt;&gt;"",#REF!,"")</f>
        <v>#REF!</v>
      </c>
      <c r="D244" t="e">
        <f>IF(A244&lt;&gt;"",#REF!,-20000)</f>
        <v>#REF!</v>
      </c>
      <c r="E244" t="e">
        <f t="shared" si="43"/>
        <v>#REF!</v>
      </c>
      <c r="F244" t="e">
        <f t="shared" si="44"/>
        <v>#REF!</v>
      </c>
      <c r="N244" t="e">
        <f t="shared" si="45"/>
        <v>#REF!</v>
      </c>
      <c r="Q244" t="e">
        <f t="shared" si="46"/>
        <v>#REF!</v>
      </c>
      <c r="T244" t="e">
        <f t="shared" si="47"/>
        <v>#REF!</v>
      </c>
      <c r="W244" t="e">
        <f t="shared" si="48"/>
        <v>#REF!</v>
      </c>
      <c r="Z244" t="e">
        <f t="shared" si="49"/>
        <v>#REF!</v>
      </c>
    </row>
    <row r="245" spans="1:26" x14ac:dyDescent="0.15">
      <c r="A245" t="e">
        <f>IF(#REF!&lt;&gt;"",#REF!,"")</f>
        <v>#REF!</v>
      </c>
      <c r="B245" s="40" t="e">
        <f>IF(#REF!&lt;&gt;"",#REF!,"")</f>
        <v>#REF!</v>
      </c>
      <c r="C245" s="40" t="e">
        <f>IF(#REF!&lt;&gt;"",#REF!,"")</f>
        <v>#REF!</v>
      </c>
      <c r="D245" t="e">
        <f>IF(A245&lt;&gt;"",#REF!,-20000)</f>
        <v>#REF!</v>
      </c>
      <c r="E245" t="e">
        <f t="shared" si="43"/>
        <v>#REF!</v>
      </c>
      <c r="F245" t="e">
        <f t="shared" si="44"/>
        <v>#REF!</v>
      </c>
      <c r="N245" t="e">
        <f t="shared" si="45"/>
        <v>#REF!</v>
      </c>
      <c r="Q245" t="e">
        <f t="shared" si="46"/>
        <v>#REF!</v>
      </c>
      <c r="T245" t="e">
        <f t="shared" si="47"/>
        <v>#REF!</v>
      </c>
      <c r="W245" t="e">
        <f t="shared" si="48"/>
        <v>#REF!</v>
      </c>
      <c r="Z245" t="e">
        <f t="shared" si="49"/>
        <v>#REF!</v>
      </c>
    </row>
    <row r="246" spans="1:26" x14ac:dyDescent="0.15">
      <c r="A246" t="e">
        <f>IF(#REF!&lt;&gt;"",#REF!,"")</f>
        <v>#REF!</v>
      </c>
      <c r="B246" s="40" t="e">
        <f>IF(#REF!&lt;&gt;"",#REF!,"")</f>
        <v>#REF!</v>
      </c>
      <c r="C246" s="40" t="e">
        <f>IF(#REF!&lt;&gt;"",#REF!,"")</f>
        <v>#REF!</v>
      </c>
      <c r="D246" t="e">
        <f>IF(A246&lt;&gt;"",#REF!,-20000)</f>
        <v>#REF!</v>
      </c>
      <c r="E246" t="e">
        <f t="shared" si="43"/>
        <v>#REF!</v>
      </c>
      <c r="F246" t="e">
        <f t="shared" si="44"/>
        <v>#REF!</v>
      </c>
      <c r="N246" t="e">
        <f t="shared" si="45"/>
        <v>#REF!</v>
      </c>
      <c r="Q246" t="e">
        <f t="shared" si="46"/>
        <v>#REF!</v>
      </c>
      <c r="T246" t="e">
        <f t="shared" si="47"/>
        <v>#REF!</v>
      </c>
      <c r="W246" t="e">
        <f t="shared" si="48"/>
        <v>#REF!</v>
      </c>
      <c r="Z246" t="e">
        <f t="shared" si="49"/>
        <v>#REF!</v>
      </c>
    </row>
    <row r="247" spans="1:26" x14ac:dyDescent="0.15">
      <c r="A247" t="e">
        <f>IF(#REF!&lt;&gt;"",#REF!,"")</f>
        <v>#REF!</v>
      </c>
      <c r="B247" s="40" t="e">
        <f>IF(#REF!&lt;&gt;"",#REF!,"")</f>
        <v>#REF!</v>
      </c>
      <c r="C247" s="40" t="e">
        <f>IF(#REF!&lt;&gt;"",#REF!,"")</f>
        <v>#REF!</v>
      </c>
      <c r="D247" t="e">
        <f>IF(A247&lt;&gt;"",#REF!,-20000)</f>
        <v>#REF!</v>
      </c>
      <c r="E247" t="e">
        <f t="shared" si="43"/>
        <v>#REF!</v>
      </c>
      <c r="F247" t="e">
        <f t="shared" si="44"/>
        <v>#REF!</v>
      </c>
      <c r="N247" t="e">
        <f t="shared" si="45"/>
        <v>#REF!</v>
      </c>
      <c r="Q247" t="e">
        <f t="shared" si="46"/>
        <v>#REF!</v>
      </c>
      <c r="T247" t="e">
        <f t="shared" si="47"/>
        <v>#REF!</v>
      </c>
      <c r="W247" t="e">
        <f t="shared" si="48"/>
        <v>#REF!</v>
      </c>
      <c r="Z247" t="e">
        <f t="shared" si="49"/>
        <v>#REF!</v>
      </c>
    </row>
    <row r="248" spans="1:26" x14ac:dyDescent="0.15">
      <c r="A248" t="e">
        <f>IF(#REF!&lt;&gt;"",#REF!,"")</f>
        <v>#REF!</v>
      </c>
      <c r="B248" s="40" t="e">
        <f>IF(#REF!&lt;&gt;"",#REF!,"")</f>
        <v>#REF!</v>
      </c>
      <c r="C248" s="40" t="e">
        <f>IF(#REF!&lt;&gt;"",#REF!,"")</f>
        <v>#REF!</v>
      </c>
      <c r="D248" t="e">
        <f>IF(A248&lt;&gt;"",#REF!,-20000)</f>
        <v>#REF!</v>
      </c>
      <c r="E248" t="e">
        <f t="shared" si="43"/>
        <v>#REF!</v>
      </c>
      <c r="F248" t="e">
        <f t="shared" si="44"/>
        <v>#REF!</v>
      </c>
      <c r="N248" t="e">
        <f t="shared" si="45"/>
        <v>#REF!</v>
      </c>
      <c r="Q248" t="e">
        <f t="shared" si="46"/>
        <v>#REF!</v>
      </c>
      <c r="T248" t="e">
        <f t="shared" si="47"/>
        <v>#REF!</v>
      </c>
      <c r="W248" t="e">
        <f t="shared" si="48"/>
        <v>#REF!</v>
      </c>
      <c r="Z248" t="e">
        <f t="shared" si="49"/>
        <v>#REF!</v>
      </c>
    </row>
    <row r="249" spans="1:26" x14ac:dyDescent="0.15">
      <c r="A249" t="e">
        <f>IF(#REF!&lt;&gt;"",#REF!,"")</f>
        <v>#REF!</v>
      </c>
      <c r="B249" s="40" t="e">
        <f>IF(#REF!&lt;&gt;"",#REF!,"")</f>
        <v>#REF!</v>
      </c>
      <c r="C249" s="40" t="e">
        <f>IF(#REF!&lt;&gt;"",#REF!,"")</f>
        <v>#REF!</v>
      </c>
      <c r="D249" t="e">
        <f>IF(A249&lt;&gt;"",#REF!,-20000)</f>
        <v>#REF!</v>
      </c>
      <c r="E249" t="e">
        <f t="shared" si="43"/>
        <v>#REF!</v>
      </c>
      <c r="F249" t="e">
        <f t="shared" si="44"/>
        <v>#REF!</v>
      </c>
      <c r="N249" t="e">
        <f t="shared" si="45"/>
        <v>#REF!</v>
      </c>
      <c r="Q249" t="e">
        <f t="shared" si="46"/>
        <v>#REF!</v>
      </c>
      <c r="T249" t="e">
        <f t="shared" si="47"/>
        <v>#REF!</v>
      </c>
      <c r="W249" t="e">
        <f t="shared" si="48"/>
        <v>#REF!</v>
      </c>
      <c r="Z249" t="e">
        <f t="shared" si="49"/>
        <v>#REF!</v>
      </c>
    </row>
    <row r="250" spans="1:26" x14ac:dyDescent="0.15">
      <c r="A250" t="e">
        <f>IF(#REF!&lt;&gt;"",#REF!,"")</f>
        <v>#REF!</v>
      </c>
      <c r="B250" s="40" t="e">
        <f>IF(#REF!&lt;&gt;"",#REF!,"")</f>
        <v>#REF!</v>
      </c>
      <c r="C250" s="40" t="e">
        <f>IF(#REF!&lt;&gt;"",#REF!,"")</f>
        <v>#REF!</v>
      </c>
      <c r="D250" t="e">
        <f>IF(A250&lt;&gt;"",#REF!,-20000)</f>
        <v>#REF!</v>
      </c>
      <c r="E250" t="e">
        <f t="shared" si="43"/>
        <v>#REF!</v>
      </c>
      <c r="F250" t="e">
        <f t="shared" si="44"/>
        <v>#REF!</v>
      </c>
      <c r="N250" t="e">
        <f t="shared" si="45"/>
        <v>#REF!</v>
      </c>
      <c r="Q250" t="e">
        <f t="shared" si="46"/>
        <v>#REF!</v>
      </c>
      <c r="T250" t="e">
        <f t="shared" si="47"/>
        <v>#REF!</v>
      </c>
      <c r="W250" t="e">
        <f t="shared" si="48"/>
        <v>#REF!</v>
      </c>
      <c r="Z250" t="e">
        <f t="shared" si="49"/>
        <v>#REF!</v>
      </c>
    </row>
    <row r="251" spans="1:26" x14ac:dyDescent="0.15">
      <c r="A251" t="e">
        <f>IF(#REF!&lt;&gt;"",#REF!,"")</f>
        <v>#REF!</v>
      </c>
      <c r="B251" s="40" t="e">
        <f>IF(#REF!&lt;&gt;"",#REF!,"")</f>
        <v>#REF!</v>
      </c>
      <c r="C251" s="40" t="e">
        <f>IF(#REF!&lt;&gt;"",#REF!,"")</f>
        <v>#REF!</v>
      </c>
      <c r="D251" t="e">
        <f>IF(A251&lt;&gt;"",#REF!,-20000)</f>
        <v>#REF!</v>
      </c>
      <c r="E251" t="e">
        <f t="shared" si="43"/>
        <v>#REF!</v>
      </c>
      <c r="F251" t="e">
        <f t="shared" si="44"/>
        <v>#REF!</v>
      </c>
      <c r="N251" t="e">
        <f t="shared" si="45"/>
        <v>#REF!</v>
      </c>
      <c r="Q251" t="e">
        <f t="shared" si="46"/>
        <v>#REF!</v>
      </c>
      <c r="T251" t="e">
        <f t="shared" si="47"/>
        <v>#REF!</v>
      </c>
      <c r="W251" t="e">
        <f t="shared" si="48"/>
        <v>#REF!</v>
      </c>
      <c r="Z251" t="e">
        <f t="shared" si="49"/>
        <v>#REF!</v>
      </c>
    </row>
    <row r="252" spans="1:26" x14ac:dyDescent="0.15">
      <c r="A252" t="e">
        <f>IF(#REF!&lt;&gt;"",#REF!,"")</f>
        <v>#REF!</v>
      </c>
      <c r="B252" s="40" t="e">
        <f>IF(#REF!&lt;&gt;"",#REF!,"")</f>
        <v>#REF!</v>
      </c>
      <c r="C252" s="40" t="e">
        <f>IF(#REF!&lt;&gt;"",#REF!,"")</f>
        <v>#REF!</v>
      </c>
      <c r="D252" t="e">
        <f>IF(A252&lt;&gt;"",#REF!,-20000)</f>
        <v>#REF!</v>
      </c>
      <c r="E252" t="e">
        <f t="shared" si="43"/>
        <v>#REF!</v>
      </c>
      <c r="F252" t="e">
        <f t="shared" si="44"/>
        <v>#REF!</v>
      </c>
      <c r="N252" t="e">
        <f t="shared" si="45"/>
        <v>#REF!</v>
      </c>
      <c r="Q252" t="e">
        <f t="shared" si="46"/>
        <v>#REF!</v>
      </c>
      <c r="T252" t="e">
        <f t="shared" si="47"/>
        <v>#REF!</v>
      </c>
      <c r="W252" t="e">
        <f t="shared" si="48"/>
        <v>#REF!</v>
      </c>
      <c r="Z252" t="e">
        <f t="shared" si="49"/>
        <v>#REF!</v>
      </c>
    </row>
    <row r="253" spans="1:26" x14ac:dyDescent="0.15">
      <c r="A253" t="e">
        <f>IF(#REF!&lt;&gt;"",#REF!,"")</f>
        <v>#REF!</v>
      </c>
      <c r="B253" s="40" t="e">
        <f>IF(#REF!&lt;&gt;"",#REF!,"")</f>
        <v>#REF!</v>
      </c>
      <c r="C253" s="40" t="e">
        <f>IF(#REF!&lt;&gt;"",#REF!,"")</f>
        <v>#REF!</v>
      </c>
      <c r="D253" t="e">
        <f>IF(A253&lt;&gt;"",#REF!,-20000)</f>
        <v>#REF!</v>
      </c>
      <c r="E253" t="e">
        <f t="shared" si="43"/>
        <v>#REF!</v>
      </c>
      <c r="F253" t="e">
        <f t="shared" si="44"/>
        <v>#REF!</v>
      </c>
      <c r="N253" t="e">
        <f t="shared" si="45"/>
        <v>#REF!</v>
      </c>
      <c r="Q253" t="e">
        <f t="shared" si="46"/>
        <v>#REF!</v>
      </c>
      <c r="T253" t="e">
        <f t="shared" si="47"/>
        <v>#REF!</v>
      </c>
      <c r="W253" t="e">
        <f t="shared" si="48"/>
        <v>#REF!</v>
      </c>
      <c r="Z253" t="e">
        <f t="shared" si="49"/>
        <v>#REF!</v>
      </c>
    </row>
    <row r="254" spans="1:26" x14ac:dyDescent="0.15">
      <c r="A254" t="e">
        <f>IF(#REF!&lt;&gt;"",#REF!,"")</f>
        <v>#REF!</v>
      </c>
      <c r="B254" s="40" t="e">
        <f>IF(#REF!&lt;&gt;"",#REF!,"")</f>
        <v>#REF!</v>
      </c>
      <c r="C254" s="40" t="e">
        <f>IF(#REF!&lt;&gt;"",#REF!,"")</f>
        <v>#REF!</v>
      </c>
      <c r="D254" t="e">
        <f>IF(A254&lt;&gt;"",#REF!,-20000)</f>
        <v>#REF!</v>
      </c>
      <c r="E254" t="e">
        <f t="shared" si="43"/>
        <v>#REF!</v>
      </c>
      <c r="F254" t="e">
        <f t="shared" si="44"/>
        <v>#REF!</v>
      </c>
      <c r="N254" t="e">
        <f t="shared" si="45"/>
        <v>#REF!</v>
      </c>
      <c r="Q254" t="e">
        <f t="shared" si="46"/>
        <v>#REF!</v>
      </c>
      <c r="T254" t="e">
        <f t="shared" si="47"/>
        <v>#REF!</v>
      </c>
      <c r="W254" t="e">
        <f t="shared" si="48"/>
        <v>#REF!</v>
      </c>
      <c r="Z254" t="e">
        <f t="shared" si="49"/>
        <v>#REF!</v>
      </c>
    </row>
    <row r="255" spans="1:26" x14ac:dyDescent="0.15">
      <c r="A255" t="e">
        <f>IF(#REF!&lt;&gt;"",#REF!,"")</f>
        <v>#REF!</v>
      </c>
      <c r="B255" s="40" t="e">
        <f>IF(#REF!&lt;&gt;"",#REF!,"")</f>
        <v>#REF!</v>
      </c>
      <c r="C255" s="40" t="e">
        <f>IF(#REF!&lt;&gt;"",#REF!,"")</f>
        <v>#REF!</v>
      </c>
      <c r="D255" t="e">
        <f>IF(A255&lt;&gt;"",#REF!,-20000)</f>
        <v>#REF!</v>
      </c>
      <c r="E255" t="e">
        <f t="shared" si="43"/>
        <v>#REF!</v>
      </c>
      <c r="F255" t="e">
        <f t="shared" si="44"/>
        <v>#REF!</v>
      </c>
      <c r="N255" t="e">
        <f t="shared" si="45"/>
        <v>#REF!</v>
      </c>
      <c r="Q255" t="e">
        <f t="shared" si="46"/>
        <v>#REF!</v>
      </c>
      <c r="T255" t="e">
        <f t="shared" si="47"/>
        <v>#REF!</v>
      </c>
      <c r="W255" t="e">
        <f t="shared" si="48"/>
        <v>#REF!</v>
      </c>
      <c r="Z255" t="e">
        <f t="shared" si="49"/>
        <v>#REF!</v>
      </c>
    </row>
    <row r="256" spans="1:26" x14ac:dyDescent="0.15">
      <c r="A256" t="e">
        <f>IF(#REF!&lt;&gt;"",#REF!,"")</f>
        <v>#REF!</v>
      </c>
      <c r="B256" s="40" t="e">
        <f>IF(#REF!&lt;&gt;"",#REF!,"")</f>
        <v>#REF!</v>
      </c>
      <c r="C256" s="40" t="e">
        <f>IF(#REF!&lt;&gt;"",#REF!,"")</f>
        <v>#REF!</v>
      </c>
      <c r="D256" t="e">
        <f>IF(A256&lt;&gt;"",#REF!,-20000)</f>
        <v>#REF!</v>
      </c>
      <c r="E256" t="e">
        <f t="shared" si="43"/>
        <v>#REF!</v>
      </c>
      <c r="F256" t="e">
        <f t="shared" si="44"/>
        <v>#REF!</v>
      </c>
      <c r="N256" t="e">
        <f t="shared" si="45"/>
        <v>#REF!</v>
      </c>
      <c r="Q256" t="e">
        <f t="shared" si="46"/>
        <v>#REF!</v>
      </c>
      <c r="T256" t="e">
        <f t="shared" si="47"/>
        <v>#REF!</v>
      </c>
      <c r="W256" t="e">
        <f t="shared" si="48"/>
        <v>#REF!</v>
      </c>
      <c r="Z256" t="e">
        <f t="shared" si="49"/>
        <v>#REF!</v>
      </c>
    </row>
    <row r="257" spans="1:26" x14ac:dyDescent="0.15">
      <c r="A257" t="e">
        <f>IF(#REF!&lt;&gt;"",#REF!,"")</f>
        <v>#REF!</v>
      </c>
      <c r="B257" s="40" t="e">
        <f>IF(#REF!&lt;&gt;"",#REF!,"")</f>
        <v>#REF!</v>
      </c>
      <c r="C257" s="40" t="e">
        <f>IF(#REF!&lt;&gt;"",#REF!,"")</f>
        <v>#REF!</v>
      </c>
      <c r="D257" t="e">
        <f>IF(A257&lt;&gt;"",#REF!,-20000)</f>
        <v>#REF!</v>
      </c>
      <c r="E257" t="e">
        <f t="shared" si="43"/>
        <v>#REF!</v>
      </c>
      <c r="F257" t="e">
        <f t="shared" si="44"/>
        <v>#REF!</v>
      </c>
      <c r="N257" t="e">
        <f t="shared" si="45"/>
        <v>#REF!</v>
      </c>
      <c r="Q257" t="e">
        <f t="shared" si="46"/>
        <v>#REF!</v>
      </c>
      <c r="T257" t="e">
        <f t="shared" si="47"/>
        <v>#REF!</v>
      </c>
      <c r="W257" t="e">
        <f t="shared" si="48"/>
        <v>#REF!</v>
      </c>
      <c r="Z257" t="e">
        <f t="shared" si="49"/>
        <v>#REF!</v>
      </c>
    </row>
    <row r="258" spans="1:26" x14ac:dyDescent="0.15">
      <c r="A258" t="e">
        <f>IF(#REF!&lt;&gt;"",#REF!,"")</f>
        <v>#REF!</v>
      </c>
      <c r="B258" s="40" t="e">
        <f>IF(#REF!&lt;&gt;"",#REF!,"")</f>
        <v>#REF!</v>
      </c>
      <c r="C258" s="40" t="e">
        <f>IF(#REF!&lt;&gt;"",#REF!,"")</f>
        <v>#REF!</v>
      </c>
      <c r="D258" t="e">
        <f>IF(A258&lt;&gt;"",#REF!,-20000)</f>
        <v>#REF!</v>
      </c>
      <c r="E258" t="e">
        <f t="shared" si="43"/>
        <v>#REF!</v>
      </c>
      <c r="F258" t="e">
        <f t="shared" si="44"/>
        <v>#REF!</v>
      </c>
      <c r="N258" t="e">
        <f t="shared" si="45"/>
        <v>#REF!</v>
      </c>
      <c r="Q258" t="e">
        <f t="shared" si="46"/>
        <v>#REF!</v>
      </c>
      <c r="T258" t="e">
        <f t="shared" si="47"/>
        <v>#REF!</v>
      </c>
      <c r="W258" t="e">
        <f t="shared" si="48"/>
        <v>#REF!</v>
      </c>
      <c r="Z258" t="e">
        <f t="shared" si="49"/>
        <v>#REF!</v>
      </c>
    </row>
    <row r="259" spans="1:26" x14ac:dyDescent="0.15">
      <c r="A259" t="e">
        <f>IF(#REF!&lt;&gt;"",#REF!,"")</f>
        <v>#REF!</v>
      </c>
      <c r="B259" s="40" t="e">
        <f>IF(#REF!&lt;&gt;"",#REF!,"")</f>
        <v>#REF!</v>
      </c>
      <c r="C259" s="40" t="e">
        <f>IF(#REF!&lt;&gt;"",#REF!,"")</f>
        <v>#REF!</v>
      </c>
      <c r="D259" t="e">
        <f>IF(A259&lt;&gt;"",#REF!,-20000)</f>
        <v>#REF!</v>
      </c>
      <c r="E259" t="e">
        <f t="shared" si="43"/>
        <v>#REF!</v>
      </c>
      <c r="F259" t="e">
        <f t="shared" si="44"/>
        <v>#REF!</v>
      </c>
      <c r="N259" t="e">
        <f t="shared" si="45"/>
        <v>#REF!</v>
      </c>
      <c r="Q259" t="e">
        <f t="shared" si="46"/>
        <v>#REF!</v>
      </c>
      <c r="T259" t="e">
        <f t="shared" si="47"/>
        <v>#REF!</v>
      </c>
      <c r="W259" t="e">
        <f t="shared" si="48"/>
        <v>#REF!</v>
      </c>
      <c r="Z259" t="e">
        <f t="shared" si="49"/>
        <v>#REF!</v>
      </c>
    </row>
    <row r="260" spans="1:26" x14ac:dyDescent="0.15">
      <c r="A260" t="e">
        <f>IF(#REF!&lt;&gt;"",#REF!,"")</f>
        <v>#REF!</v>
      </c>
      <c r="B260" s="40" t="e">
        <f>IF(#REF!&lt;&gt;"",#REF!,"")</f>
        <v>#REF!</v>
      </c>
      <c r="C260" s="40" t="e">
        <f>IF(#REF!&lt;&gt;"",#REF!,"")</f>
        <v>#REF!</v>
      </c>
      <c r="D260" t="e">
        <f>IF(A260&lt;&gt;"",#REF!,-20000)</f>
        <v>#REF!</v>
      </c>
      <c r="E260" t="e">
        <f t="shared" si="43"/>
        <v>#REF!</v>
      </c>
      <c r="F260" t="e">
        <f t="shared" si="44"/>
        <v>#REF!</v>
      </c>
      <c r="N260" t="e">
        <f t="shared" si="45"/>
        <v>#REF!</v>
      </c>
      <c r="Q260" t="e">
        <f t="shared" si="46"/>
        <v>#REF!</v>
      </c>
      <c r="T260" t="e">
        <f t="shared" si="47"/>
        <v>#REF!</v>
      </c>
      <c r="W260" t="e">
        <f t="shared" si="48"/>
        <v>#REF!</v>
      </c>
      <c r="Z260" t="e">
        <f t="shared" si="49"/>
        <v>#REF!</v>
      </c>
    </row>
    <row r="261" spans="1:26" x14ac:dyDescent="0.15">
      <c r="A261" t="e">
        <f>IF(#REF!&lt;&gt;"",#REF!,"")</f>
        <v>#REF!</v>
      </c>
      <c r="B261" s="40" t="e">
        <f>IF(#REF!&lt;&gt;"",#REF!,"")</f>
        <v>#REF!</v>
      </c>
      <c r="C261" s="40" t="e">
        <f>IF(#REF!&lt;&gt;"",#REF!,"")</f>
        <v>#REF!</v>
      </c>
      <c r="D261" t="e">
        <f>IF(A261&lt;&gt;"",#REF!,-20000)</f>
        <v>#REF!</v>
      </c>
      <c r="E261" t="e">
        <f t="shared" si="43"/>
        <v>#REF!</v>
      </c>
      <c r="F261" t="e">
        <f t="shared" si="44"/>
        <v>#REF!</v>
      </c>
      <c r="N261" t="e">
        <f t="shared" si="45"/>
        <v>#REF!</v>
      </c>
      <c r="Q261" t="e">
        <f t="shared" si="46"/>
        <v>#REF!</v>
      </c>
      <c r="T261" t="e">
        <f t="shared" si="47"/>
        <v>#REF!</v>
      </c>
      <c r="W261" t="e">
        <f t="shared" si="48"/>
        <v>#REF!</v>
      </c>
      <c r="Z261" t="e">
        <f t="shared" si="49"/>
        <v>#REF!</v>
      </c>
    </row>
    <row r="262" spans="1:26" x14ac:dyDescent="0.15">
      <c r="A262" t="e">
        <f>IF(#REF!&lt;&gt;"",#REF!,"")</f>
        <v>#REF!</v>
      </c>
      <c r="B262" s="40" t="e">
        <f>IF(#REF!&lt;&gt;"",#REF!,"")</f>
        <v>#REF!</v>
      </c>
      <c r="C262" s="40" t="e">
        <f>IF(#REF!&lt;&gt;"",#REF!,"")</f>
        <v>#REF!</v>
      </c>
      <c r="D262" t="e">
        <f>IF(A262&lt;&gt;"",#REF!,-20000)</f>
        <v>#REF!</v>
      </c>
      <c r="E262" t="e">
        <f t="shared" si="43"/>
        <v>#REF!</v>
      </c>
      <c r="F262" t="e">
        <f t="shared" si="44"/>
        <v>#REF!</v>
      </c>
      <c r="N262" t="e">
        <f t="shared" si="45"/>
        <v>#REF!</v>
      </c>
      <c r="Q262" t="e">
        <f t="shared" si="46"/>
        <v>#REF!</v>
      </c>
      <c r="T262" t="e">
        <f t="shared" si="47"/>
        <v>#REF!</v>
      </c>
      <c r="W262" t="e">
        <f t="shared" si="48"/>
        <v>#REF!</v>
      </c>
      <c r="Z262" t="e">
        <f t="shared" si="49"/>
        <v>#REF!</v>
      </c>
    </row>
    <row r="263" spans="1:26" x14ac:dyDescent="0.15">
      <c r="A263" t="e">
        <f>IF(#REF!&lt;&gt;"",#REF!,"")</f>
        <v>#REF!</v>
      </c>
      <c r="B263" s="40" t="e">
        <f>IF(#REF!&lt;&gt;"",#REF!,"")</f>
        <v>#REF!</v>
      </c>
      <c r="C263" s="40" t="e">
        <f>IF(#REF!&lt;&gt;"",#REF!,"")</f>
        <v>#REF!</v>
      </c>
      <c r="D263" t="e">
        <f>IF(A263&lt;&gt;"",#REF!,-20000)</f>
        <v>#REF!</v>
      </c>
      <c r="E263" t="e">
        <f t="shared" si="43"/>
        <v>#REF!</v>
      </c>
      <c r="F263" t="e">
        <f t="shared" si="44"/>
        <v>#REF!</v>
      </c>
      <c r="N263" t="e">
        <f t="shared" si="45"/>
        <v>#REF!</v>
      </c>
      <c r="Q263" t="e">
        <f t="shared" si="46"/>
        <v>#REF!</v>
      </c>
      <c r="T263" t="e">
        <f t="shared" si="47"/>
        <v>#REF!</v>
      </c>
      <c r="W263" t="e">
        <f t="shared" si="48"/>
        <v>#REF!</v>
      </c>
      <c r="Z263" t="e">
        <f t="shared" si="49"/>
        <v>#REF!</v>
      </c>
    </row>
    <row r="264" spans="1:26" x14ac:dyDescent="0.15">
      <c r="A264" t="e">
        <f>IF(#REF!&lt;&gt;"",#REF!,"")</f>
        <v>#REF!</v>
      </c>
      <c r="B264" s="40" t="e">
        <f>IF(#REF!&lt;&gt;"",#REF!,"")</f>
        <v>#REF!</v>
      </c>
      <c r="C264" s="40" t="e">
        <f>IF(#REF!&lt;&gt;"",#REF!,"")</f>
        <v>#REF!</v>
      </c>
      <c r="D264" t="e">
        <f>IF(A264&lt;&gt;"",#REF!,-20000)</f>
        <v>#REF!</v>
      </c>
      <c r="E264" t="e">
        <f t="shared" si="43"/>
        <v>#REF!</v>
      </c>
      <c r="F264" t="e">
        <f t="shared" si="44"/>
        <v>#REF!</v>
      </c>
      <c r="N264" t="e">
        <f t="shared" si="45"/>
        <v>#REF!</v>
      </c>
      <c r="Q264" t="e">
        <f t="shared" si="46"/>
        <v>#REF!</v>
      </c>
      <c r="T264" t="e">
        <f t="shared" si="47"/>
        <v>#REF!</v>
      </c>
      <c r="W264" t="e">
        <f t="shared" si="48"/>
        <v>#REF!</v>
      </c>
      <c r="Z264" t="e">
        <f t="shared" si="49"/>
        <v>#REF!</v>
      </c>
    </row>
    <row r="265" spans="1:26" x14ac:dyDescent="0.15">
      <c r="A265" t="e">
        <f>IF(#REF!&lt;&gt;"",#REF!,"")</f>
        <v>#REF!</v>
      </c>
      <c r="B265" s="40" t="e">
        <f>IF(#REF!&lt;&gt;"",#REF!,"")</f>
        <v>#REF!</v>
      </c>
      <c r="C265" s="40" t="e">
        <f>IF(#REF!&lt;&gt;"",#REF!,"")</f>
        <v>#REF!</v>
      </c>
      <c r="D265" t="e">
        <f>IF(A265&lt;&gt;"",#REF!,-20000)</f>
        <v>#REF!</v>
      </c>
      <c r="E265" t="e">
        <f t="shared" si="43"/>
        <v>#REF!</v>
      </c>
      <c r="F265" t="e">
        <f t="shared" si="44"/>
        <v>#REF!</v>
      </c>
      <c r="N265" t="e">
        <f t="shared" si="45"/>
        <v>#REF!</v>
      </c>
      <c r="Q265" t="e">
        <f t="shared" si="46"/>
        <v>#REF!</v>
      </c>
      <c r="T265" t="e">
        <f t="shared" si="47"/>
        <v>#REF!</v>
      </c>
      <c r="W265" t="e">
        <f t="shared" si="48"/>
        <v>#REF!</v>
      </c>
      <c r="Z265" t="e">
        <f t="shared" si="49"/>
        <v>#REF!</v>
      </c>
    </row>
    <row r="266" spans="1:26" x14ac:dyDescent="0.15">
      <c r="A266" t="e">
        <f>IF(#REF!&lt;&gt;"",#REF!,"")</f>
        <v>#REF!</v>
      </c>
      <c r="B266" s="40" t="e">
        <f>IF(#REF!&lt;&gt;"",#REF!,"")</f>
        <v>#REF!</v>
      </c>
      <c r="C266" s="40" t="e">
        <f>IF(#REF!&lt;&gt;"",#REF!,"")</f>
        <v>#REF!</v>
      </c>
      <c r="D266" t="e">
        <f>IF(A266&lt;&gt;"",#REF!,-20000)</f>
        <v>#REF!</v>
      </c>
      <c r="E266" t="e">
        <f t="shared" si="43"/>
        <v>#REF!</v>
      </c>
      <c r="F266" t="e">
        <f t="shared" si="44"/>
        <v>#REF!</v>
      </c>
      <c r="N266" t="e">
        <f t="shared" si="45"/>
        <v>#REF!</v>
      </c>
      <c r="Q266" t="e">
        <f t="shared" si="46"/>
        <v>#REF!</v>
      </c>
      <c r="T266" t="e">
        <f t="shared" si="47"/>
        <v>#REF!</v>
      </c>
      <c r="W266" t="e">
        <f t="shared" si="48"/>
        <v>#REF!</v>
      </c>
      <c r="Z266" t="e">
        <f t="shared" si="49"/>
        <v>#REF!</v>
      </c>
    </row>
    <row r="267" spans="1:26" x14ac:dyDescent="0.15">
      <c r="A267" t="e">
        <f>IF(#REF!&lt;&gt;"",#REF!,"")</f>
        <v>#REF!</v>
      </c>
      <c r="B267" s="40" t="e">
        <f>IF(#REF!&lt;&gt;"",#REF!,"")</f>
        <v>#REF!</v>
      </c>
      <c r="C267" s="40" t="e">
        <f>IF(#REF!&lt;&gt;"",#REF!,"")</f>
        <v>#REF!</v>
      </c>
      <c r="D267" t="e">
        <f>IF(A267&lt;&gt;"",#REF!,-20000)</f>
        <v>#REF!</v>
      </c>
      <c r="E267" t="e">
        <f t="shared" si="43"/>
        <v>#REF!</v>
      </c>
      <c r="F267" t="e">
        <f t="shared" si="44"/>
        <v>#REF!</v>
      </c>
      <c r="N267" t="e">
        <f t="shared" si="45"/>
        <v>#REF!</v>
      </c>
      <c r="Q267" t="e">
        <f t="shared" si="46"/>
        <v>#REF!</v>
      </c>
      <c r="T267" t="e">
        <f t="shared" si="47"/>
        <v>#REF!</v>
      </c>
      <c r="W267" t="e">
        <f t="shared" si="48"/>
        <v>#REF!</v>
      </c>
      <c r="Z267" t="e">
        <f t="shared" si="49"/>
        <v>#REF!</v>
      </c>
    </row>
    <row r="268" spans="1:26" x14ac:dyDescent="0.15">
      <c r="A268" t="e">
        <f>IF(#REF!&lt;&gt;"",#REF!,"")</f>
        <v>#REF!</v>
      </c>
      <c r="B268" s="40" t="e">
        <f>IF(#REF!&lt;&gt;"",#REF!,"")</f>
        <v>#REF!</v>
      </c>
      <c r="C268" s="40" t="e">
        <f>IF(#REF!&lt;&gt;"",#REF!,"")</f>
        <v>#REF!</v>
      </c>
      <c r="D268" t="e">
        <f>IF(A268&lt;&gt;"",#REF!,-20000)</f>
        <v>#REF!</v>
      </c>
      <c r="E268" t="e">
        <f t="shared" si="43"/>
        <v>#REF!</v>
      </c>
      <c r="F268" t="e">
        <f t="shared" si="44"/>
        <v>#REF!</v>
      </c>
      <c r="N268" t="e">
        <f t="shared" si="45"/>
        <v>#REF!</v>
      </c>
      <c r="Q268" t="e">
        <f t="shared" si="46"/>
        <v>#REF!</v>
      </c>
      <c r="T268" t="e">
        <f t="shared" si="47"/>
        <v>#REF!</v>
      </c>
      <c r="W268" t="e">
        <f t="shared" si="48"/>
        <v>#REF!</v>
      </c>
      <c r="Z268" t="e">
        <f t="shared" si="49"/>
        <v>#REF!</v>
      </c>
    </row>
    <row r="269" spans="1:26" x14ac:dyDescent="0.15">
      <c r="A269" t="e">
        <f>IF(#REF!&lt;&gt;"",#REF!,"")</f>
        <v>#REF!</v>
      </c>
      <c r="B269" s="40" t="e">
        <f>IF(#REF!&lt;&gt;"",#REF!,"")</f>
        <v>#REF!</v>
      </c>
      <c r="C269" s="40" t="e">
        <f>IF(#REF!&lt;&gt;"",#REF!,"")</f>
        <v>#REF!</v>
      </c>
      <c r="D269" t="e">
        <f>IF(A269&lt;&gt;"",#REF!,-20000)</f>
        <v>#REF!</v>
      </c>
      <c r="E269" t="e">
        <f t="shared" si="43"/>
        <v>#REF!</v>
      </c>
      <c r="F269" t="e">
        <f t="shared" si="44"/>
        <v>#REF!</v>
      </c>
      <c r="N269" t="e">
        <f t="shared" si="45"/>
        <v>#REF!</v>
      </c>
      <c r="Q269" t="e">
        <f t="shared" si="46"/>
        <v>#REF!</v>
      </c>
      <c r="T269" t="e">
        <f t="shared" si="47"/>
        <v>#REF!</v>
      </c>
      <c r="W269" t="e">
        <f t="shared" si="48"/>
        <v>#REF!</v>
      </c>
      <c r="Z269" t="e">
        <f t="shared" si="49"/>
        <v>#REF!</v>
      </c>
    </row>
    <row r="270" spans="1:26" x14ac:dyDescent="0.15">
      <c r="A270" t="e">
        <f>IF(#REF!&lt;&gt;"",#REF!,"")</f>
        <v>#REF!</v>
      </c>
      <c r="B270" s="40" t="e">
        <f>IF(#REF!&lt;&gt;"",#REF!,"")</f>
        <v>#REF!</v>
      </c>
      <c r="C270" s="40" t="e">
        <f>IF(#REF!&lt;&gt;"",#REF!,"")</f>
        <v>#REF!</v>
      </c>
      <c r="D270" t="e">
        <f>IF(A270&lt;&gt;"",#REF!,-20000)</f>
        <v>#REF!</v>
      </c>
      <c r="E270" t="e">
        <f t="shared" si="43"/>
        <v>#REF!</v>
      </c>
      <c r="F270" t="e">
        <f t="shared" si="44"/>
        <v>#REF!</v>
      </c>
      <c r="N270" t="e">
        <f t="shared" si="45"/>
        <v>#REF!</v>
      </c>
      <c r="Q270" t="e">
        <f t="shared" si="46"/>
        <v>#REF!</v>
      </c>
      <c r="T270" t="e">
        <f t="shared" si="47"/>
        <v>#REF!</v>
      </c>
      <c r="W270" t="e">
        <f t="shared" si="48"/>
        <v>#REF!</v>
      </c>
      <c r="Z270" t="e">
        <f t="shared" si="49"/>
        <v>#REF!</v>
      </c>
    </row>
    <row r="271" spans="1:26" x14ac:dyDescent="0.15">
      <c r="A271" t="e">
        <f>IF(#REF!&lt;&gt;"",#REF!,"")</f>
        <v>#REF!</v>
      </c>
      <c r="B271" s="40" t="e">
        <f>IF(#REF!&lt;&gt;"",#REF!,"")</f>
        <v>#REF!</v>
      </c>
      <c r="C271" s="40" t="e">
        <f>IF(#REF!&lt;&gt;"",#REF!,"")</f>
        <v>#REF!</v>
      </c>
      <c r="D271" t="e">
        <f>IF(A271&lt;&gt;"",#REF!,-20000)</f>
        <v>#REF!</v>
      </c>
      <c r="E271" t="e">
        <f t="shared" si="43"/>
        <v>#REF!</v>
      </c>
      <c r="F271" t="e">
        <f t="shared" si="44"/>
        <v>#REF!</v>
      </c>
      <c r="N271" t="e">
        <f t="shared" si="45"/>
        <v>#REF!</v>
      </c>
      <c r="Q271" t="e">
        <f t="shared" si="46"/>
        <v>#REF!</v>
      </c>
      <c r="T271" t="e">
        <f t="shared" si="47"/>
        <v>#REF!</v>
      </c>
      <c r="W271" t="e">
        <f t="shared" si="48"/>
        <v>#REF!</v>
      </c>
      <c r="Z271" t="e">
        <f t="shared" si="49"/>
        <v>#REF!</v>
      </c>
    </row>
    <row r="272" spans="1:26" x14ac:dyDescent="0.15">
      <c r="A272" t="e">
        <f>IF(#REF!&lt;&gt;"",#REF!,"")</f>
        <v>#REF!</v>
      </c>
      <c r="B272" s="40" t="e">
        <f>IF(#REF!&lt;&gt;"",#REF!,"")</f>
        <v>#REF!</v>
      </c>
      <c r="C272" s="40" t="e">
        <f>IF(#REF!&lt;&gt;"",#REF!,"")</f>
        <v>#REF!</v>
      </c>
      <c r="D272" t="e">
        <f>IF(A272&lt;&gt;"",#REF!,-20000)</f>
        <v>#REF!</v>
      </c>
      <c r="E272" t="e">
        <f t="shared" ref="E272:E335" si="50">IF(A272&lt;&gt;"",D272/C272,-20000)</f>
        <v>#REF!</v>
      </c>
      <c r="F272" t="e">
        <f t="shared" ref="F272:F335" si="51">IF($F$5=1,D272,E272)</f>
        <v>#REF!</v>
      </c>
      <c r="N272" t="e">
        <f t="shared" ref="N272:N335" si="52">IF(M$5="",-20000,IF(LEFT($A272,LEN(M$5))=M$5,$F272,-1000))</f>
        <v>#REF!</v>
      </c>
      <c r="Q272" t="e">
        <f t="shared" ref="Q272:Q335" si="53">IF(P$5="",-20000,IF(LEFT($A272,LEN(P$5))=P$5,$F272,-1000))</f>
        <v>#REF!</v>
      </c>
      <c r="T272" t="e">
        <f t="shared" ref="T272:T335" si="54">IF(S$5="",-20000,IF(LEFT($A272,LEN(S$5))=S$5,$F272,-1000))</f>
        <v>#REF!</v>
      </c>
      <c r="W272" t="e">
        <f t="shared" ref="W272:W335" si="55">IF(V$5="",-20000,IF(LEFT($A272,LEN(V$5))=V$5,$F272,-1000))</f>
        <v>#REF!</v>
      </c>
      <c r="Z272" t="e">
        <f t="shared" ref="Z272:Z335" si="56">IF(Y$5="",-20000,IF(LEFT($A272,LEN(Y$5))=Y$5,$F272,-1000))</f>
        <v>#REF!</v>
      </c>
    </row>
    <row r="273" spans="1:26" x14ac:dyDescent="0.15">
      <c r="A273" t="e">
        <f>IF(#REF!&lt;&gt;"",#REF!,"")</f>
        <v>#REF!</v>
      </c>
      <c r="B273" s="40" t="e">
        <f>IF(#REF!&lt;&gt;"",#REF!,"")</f>
        <v>#REF!</v>
      </c>
      <c r="C273" s="40" t="e">
        <f>IF(#REF!&lt;&gt;"",#REF!,"")</f>
        <v>#REF!</v>
      </c>
      <c r="D273" t="e">
        <f>IF(A273&lt;&gt;"",#REF!,-20000)</f>
        <v>#REF!</v>
      </c>
      <c r="E273" t="e">
        <f t="shared" si="50"/>
        <v>#REF!</v>
      </c>
      <c r="F273" t="e">
        <f t="shared" si="51"/>
        <v>#REF!</v>
      </c>
      <c r="N273" t="e">
        <f t="shared" si="52"/>
        <v>#REF!</v>
      </c>
      <c r="Q273" t="e">
        <f t="shared" si="53"/>
        <v>#REF!</v>
      </c>
      <c r="T273" t="e">
        <f t="shared" si="54"/>
        <v>#REF!</v>
      </c>
      <c r="W273" t="e">
        <f t="shared" si="55"/>
        <v>#REF!</v>
      </c>
      <c r="Z273" t="e">
        <f t="shared" si="56"/>
        <v>#REF!</v>
      </c>
    </row>
    <row r="274" spans="1:26" x14ac:dyDescent="0.15">
      <c r="A274" t="e">
        <f>IF(#REF!&lt;&gt;"",#REF!,"")</f>
        <v>#REF!</v>
      </c>
      <c r="B274" s="40" t="e">
        <f>IF(#REF!&lt;&gt;"",#REF!,"")</f>
        <v>#REF!</v>
      </c>
      <c r="C274" s="40" t="e">
        <f>IF(#REF!&lt;&gt;"",#REF!,"")</f>
        <v>#REF!</v>
      </c>
      <c r="D274" t="e">
        <f>IF(A274&lt;&gt;"",#REF!,-20000)</f>
        <v>#REF!</v>
      </c>
      <c r="E274" t="e">
        <f t="shared" si="50"/>
        <v>#REF!</v>
      </c>
      <c r="F274" t="e">
        <f t="shared" si="51"/>
        <v>#REF!</v>
      </c>
      <c r="N274" t="e">
        <f t="shared" si="52"/>
        <v>#REF!</v>
      </c>
      <c r="Q274" t="e">
        <f t="shared" si="53"/>
        <v>#REF!</v>
      </c>
      <c r="T274" t="e">
        <f t="shared" si="54"/>
        <v>#REF!</v>
      </c>
      <c r="W274" t="e">
        <f t="shared" si="55"/>
        <v>#REF!</v>
      </c>
      <c r="Z274" t="e">
        <f t="shared" si="56"/>
        <v>#REF!</v>
      </c>
    </row>
    <row r="275" spans="1:26" x14ac:dyDescent="0.15">
      <c r="A275" t="e">
        <f>IF(#REF!&lt;&gt;"",#REF!,"")</f>
        <v>#REF!</v>
      </c>
      <c r="B275" s="40" t="e">
        <f>IF(#REF!&lt;&gt;"",#REF!,"")</f>
        <v>#REF!</v>
      </c>
      <c r="C275" s="40" t="e">
        <f>IF(#REF!&lt;&gt;"",#REF!,"")</f>
        <v>#REF!</v>
      </c>
      <c r="D275" t="e">
        <f>IF(A275&lt;&gt;"",#REF!,-20000)</f>
        <v>#REF!</v>
      </c>
      <c r="E275" t="e">
        <f t="shared" si="50"/>
        <v>#REF!</v>
      </c>
      <c r="F275" t="e">
        <f t="shared" si="51"/>
        <v>#REF!</v>
      </c>
      <c r="N275" t="e">
        <f t="shared" si="52"/>
        <v>#REF!</v>
      </c>
      <c r="Q275" t="e">
        <f t="shared" si="53"/>
        <v>#REF!</v>
      </c>
      <c r="T275" t="e">
        <f t="shared" si="54"/>
        <v>#REF!</v>
      </c>
      <c r="W275" t="e">
        <f t="shared" si="55"/>
        <v>#REF!</v>
      </c>
      <c r="Z275" t="e">
        <f t="shared" si="56"/>
        <v>#REF!</v>
      </c>
    </row>
    <row r="276" spans="1:26" x14ac:dyDescent="0.15">
      <c r="A276" t="e">
        <f>IF(#REF!&lt;&gt;"",#REF!,"")</f>
        <v>#REF!</v>
      </c>
      <c r="B276" s="40" t="e">
        <f>IF(#REF!&lt;&gt;"",#REF!,"")</f>
        <v>#REF!</v>
      </c>
      <c r="C276" s="40" t="e">
        <f>IF(#REF!&lt;&gt;"",#REF!,"")</f>
        <v>#REF!</v>
      </c>
      <c r="D276" t="e">
        <f>IF(A276&lt;&gt;"",#REF!,-20000)</f>
        <v>#REF!</v>
      </c>
      <c r="E276" t="e">
        <f t="shared" si="50"/>
        <v>#REF!</v>
      </c>
      <c r="F276" t="e">
        <f t="shared" si="51"/>
        <v>#REF!</v>
      </c>
      <c r="N276" t="e">
        <f t="shared" si="52"/>
        <v>#REF!</v>
      </c>
      <c r="Q276" t="e">
        <f t="shared" si="53"/>
        <v>#REF!</v>
      </c>
      <c r="T276" t="e">
        <f t="shared" si="54"/>
        <v>#REF!</v>
      </c>
      <c r="W276" t="e">
        <f t="shared" si="55"/>
        <v>#REF!</v>
      </c>
      <c r="Z276" t="e">
        <f t="shared" si="56"/>
        <v>#REF!</v>
      </c>
    </row>
    <row r="277" spans="1:26" x14ac:dyDescent="0.15">
      <c r="A277" t="e">
        <f>IF(#REF!&lt;&gt;"",#REF!,"")</f>
        <v>#REF!</v>
      </c>
      <c r="B277" s="40" t="e">
        <f>IF(#REF!&lt;&gt;"",#REF!,"")</f>
        <v>#REF!</v>
      </c>
      <c r="C277" s="40" t="e">
        <f>IF(#REF!&lt;&gt;"",#REF!,"")</f>
        <v>#REF!</v>
      </c>
      <c r="D277" t="e">
        <f>IF(A277&lt;&gt;"",#REF!,-20000)</f>
        <v>#REF!</v>
      </c>
      <c r="E277" t="e">
        <f t="shared" si="50"/>
        <v>#REF!</v>
      </c>
      <c r="F277" t="e">
        <f t="shared" si="51"/>
        <v>#REF!</v>
      </c>
      <c r="N277" t="e">
        <f t="shared" si="52"/>
        <v>#REF!</v>
      </c>
      <c r="Q277" t="e">
        <f t="shared" si="53"/>
        <v>#REF!</v>
      </c>
      <c r="T277" t="e">
        <f t="shared" si="54"/>
        <v>#REF!</v>
      </c>
      <c r="W277" t="e">
        <f t="shared" si="55"/>
        <v>#REF!</v>
      </c>
      <c r="Z277" t="e">
        <f t="shared" si="56"/>
        <v>#REF!</v>
      </c>
    </row>
    <row r="278" spans="1:26" x14ac:dyDescent="0.15">
      <c r="A278" t="e">
        <f>IF(#REF!&lt;&gt;"",#REF!,"")</f>
        <v>#REF!</v>
      </c>
      <c r="B278" s="40" t="e">
        <f>IF(#REF!&lt;&gt;"",#REF!,"")</f>
        <v>#REF!</v>
      </c>
      <c r="C278" s="40" t="e">
        <f>IF(#REF!&lt;&gt;"",#REF!,"")</f>
        <v>#REF!</v>
      </c>
      <c r="D278" t="e">
        <f>IF(A278&lt;&gt;"",#REF!,-20000)</f>
        <v>#REF!</v>
      </c>
      <c r="E278" t="e">
        <f t="shared" si="50"/>
        <v>#REF!</v>
      </c>
      <c r="F278" t="e">
        <f t="shared" si="51"/>
        <v>#REF!</v>
      </c>
      <c r="N278" t="e">
        <f t="shared" si="52"/>
        <v>#REF!</v>
      </c>
      <c r="Q278" t="e">
        <f t="shared" si="53"/>
        <v>#REF!</v>
      </c>
      <c r="T278" t="e">
        <f t="shared" si="54"/>
        <v>#REF!</v>
      </c>
      <c r="W278" t="e">
        <f t="shared" si="55"/>
        <v>#REF!</v>
      </c>
      <c r="Z278" t="e">
        <f t="shared" si="56"/>
        <v>#REF!</v>
      </c>
    </row>
    <row r="279" spans="1:26" x14ac:dyDescent="0.15">
      <c r="A279" t="e">
        <f>IF(#REF!&lt;&gt;"",#REF!,"")</f>
        <v>#REF!</v>
      </c>
      <c r="B279" s="40" t="e">
        <f>IF(#REF!&lt;&gt;"",#REF!,"")</f>
        <v>#REF!</v>
      </c>
      <c r="C279" s="40" t="e">
        <f>IF(#REF!&lt;&gt;"",#REF!,"")</f>
        <v>#REF!</v>
      </c>
      <c r="D279" t="e">
        <f>IF(A279&lt;&gt;"",#REF!,-20000)</f>
        <v>#REF!</v>
      </c>
      <c r="E279" t="e">
        <f t="shared" si="50"/>
        <v>#REF!</v>
      </c>
      <c r="F279" t="e">
        <f t="shared" si="51"/>
        <v>#REF!</v>
      </c>
      <c r="N279" t="e">
        <f t="shared" si="52"/>
        <v>#REF!</v>
      </c>
      <c r="Q279" t="e">
        <f t="shared" si="53"/>
        <v>#REF!</v>
      </c>
      <c r="T279" t="e">
        <f t="shared" si="54"/>
        <v>#REF!</v>
      </c>
      <c r="W279" t="e">
        <f t="shared" si="55"/>
        <v>#REF!</v>
      </c>
      <c r="Z279" t="e">
        <f t="shared" si="56"/>
        <v>#REF!</v>
      </c>
    </row>
    <row r="280" spans="1:26" x14ac:dyDescent="0.15">
      <c r="A280" t="e">
        <f>IF(#REF!&lt;&gt;"",#REF!,"")</f>
        <v>#REF!</v>
      </c>
      <c r="B280" s="40" t="e">
        <f>IF(#REF!&lt;&gt;"",#REF!,"")</f>
        <v>#REF!</v>
      </c>
      <c r="C280" s="40" t="e">
        <f>IF(#REF!&lt;&gt;"",#REF!,"")</f>
        <v>#REF!</v>
      </c>
      <c r="D280" t="e">
        <f>IF(A280&lt;&gt;"",#REF!,-20000)</f>
        <v>#REF!</v>
      </c>
      <c r="E280" t="e">
        <f t="shared" si="50"/>
        <v>#REF!</v>
      </c>
      <c r="F280" t="e">
        <f t="shared" si="51"/>
        <v>#REF!</v>
      </c>
      <c r="N280" t="e">
        <f t="shared" si="52"/>
        <v>#REF!</v>
      </c>
      <c r="Q280" t="e">
        <f t="shared" si="53"/>
        <v>#REF!</v>
      </c>
      <c r="T280" t="e">
        <f t="shared" si="54"/>
        <v>#REF!</v>
      </c>
      <c r="W280" t="e">
        <f t="shared" si="55"/>
        <v>#REF!</v>
      </c>
      <c r="Z280" t="e">
        <f t="shared" si="56"/>
        <v>#REF!</v>
      </c>
    </row>
    <row r="281" spans="1:26" x14ac:dyDescent="0.15">
      <c r="A281" t="e">
        <f>IF(#REF!&lt;&gt;"",#REF!,"")</f>
        <v>#REF!</v>
      </c>
      <c r="B281" s="40" t="e">
        <f>IF(#REF!&lt;&gt;"",#REF!,"")</f>
        <v>#REF!</v>
      </c>
      <c r="C281" s="40" t="e">
        <f>IF(#REF!&lt;&gt;"",#REF!,"")</f>
        <v>#REF!</v>
      </c>
      <c r="D281" t="e">
        <f>IF(A281&lt;&gt;"",#REF!,-20000)</f>
        <v>#REF!</v>
      </c>
      <c r="E281" t="e">
        <f t="shared" si="50"/>
        <v>#REF!</v>
      </c>
      <c r="F281" t="e">
        <f t="shared" si="51"/>
        <v>#REF!</v>
      </c>
      <c r="N281" t="e">
        <f t="shared" si="52"/>
        <v>#REF!</v>
      </c>
      <c r="Q281" t="e">
        <f t="shared" si="53"/>
        <v>#REF!</v>
      </c>
      <c r="T281" t="e">
        <f t="shared" si="54"/>
        <v>#REF!</v>
      </c>
      <c r="W281" t="e">
        <f t="shared" si="55"/>
        <v>#REF!</v>
      </c>
      <c r="Z281" t="e">
        <f t="shared" si="56"/>
        <v>#REF!</v>
      </c>
    </row>
    <row r="282" spans="1:26" x14ac:dyDescent="0.15">
      <c r="A282" t="e">
        <f>IF(#REF!&lt;&gt;"",#REF!,"")</f>
        <v>#REF!</v>
      </c>
      <c r="B282" s="40" t="e">
        <f>IF(#REF!&lt;&gt;"",#REF!,"")</f>
        <v>#REF!</v>
      </c>
      <c r="C282" s="40" t="e">
        <f>IF(#REF!&lt;&gt;"",#REF!,"")</f>
        <v>#REF!</v>
      </c>
      <c r="D282" t="e">
        <f>IF(A282&lt;&gt;"",#REF!,-20000)</f>
        <v>#REF!</v>
      </c>
      <c r="E282" t="e">
        <f t="shared" si="50"/>
        <v>#REF!</v>
      </c>
      <c r="F282" t="e">
        <f t="shared" si="51"/>
        <v>#REF!</v>
      </c>
      <c r="N282" t="e">
        <f t="shared" si="52"/>
        <v>#REF!</v>
      </c>
      <c r="Q282" t="e">
        <f t="shared" si="53"/>
        <v>#REF!</v>
      </c>
      <c r="T282" t="e">
        <f t="shared" si="54"/>
        <v>#REF!</v>
      </c>
      <c r="W282" t="e">
        <f t="shared" si="55"/>
        <v>#REF!</v>
      </c>
      <c r="Z282" t="e">
        <f t="shared" si="56"/>
        <v>#REF!</v>
      </c>
    </row>
    <row r="283" spans="1:26" x14ac:dyDescent="0.15">
      <c r="A283" t="e">
        <f>IF(#REF!&lt;&gt;"",#REF!,"")</f>
        <v>#REF!</v>
      </c>
      <c r="B283" s="40" t="e">
        <f>IF(#REF!&lt;&gt;"",#REF!,"")</f>
        <v>#REF!</v>
      </c>
      <c r="C283" s="40" t="e">
        <f>IF(#REF!&lt;&gt;"",#REF!,"")</f>
        <v>#REF!</v>
      </c>
      <c r="D283" t="e">
        <f>IF(A283&lt;&gt;"",#REF!,-20000)</f>
        <v>#REF!</v>
      </c>
      <c r="E283" t="e">
        <f t="shared" si="50"/>
        <v>#REF!</v>
      </c>
      <c r="F283" t="e">
        <f t="shared" si="51"/>
        <v>#REF!</v>
      </c>
      <c r="N283" t="e">
        <f t="shared" si="52"/>
        <v>#REF!</v>
      </c>
      <c r="Q283" t="e">
        <f t="shared" si="53"/>
        <v>#REF!</v>
      </c>
      <c r="T283" t="e">
        <f t="shared" si="54"/>
        <v>#REF!</v>
      </c>
      <c r="W283" t="e">
        <f t="shared" si="55"/>
        <v>#REF!</v>
      </c>
      <c r="Z283" t="e">
        <f t="shared" si="56"/>
        <v>#REF!</v>
      </c>
    </row>
    <row r="284" spans="1:26" x14ac:dyDescent="0.15">
      <c r="A284" t="e">
        <f>IF(#REF!&lt;&gt;"",#REF!,"")</f>
        <v>#REF!</v>
      </c>
      <c r="B284" s="40" t="e">
        <f>IF(#REF!&lt;&gt;"",#REF!,"")</f>
        <v>#REF!</v>
      </c>
      <c r="C284" s="40" t="e">
        <f>IF(#REF!&lt;&gt;"",#REF!,"")</f>
        <v>#REF!</v>
      </c>
      <c r="D284" t="e">
        <f>IF(A284&lt;&gt;"",#REF!,-20000)</f>
        <v>#REF!</v>
      </c>
      <c r="E284" t="e">
        <f t="shared" si="50"/>
        <v>#REF!</v>
      </c>
      <c r="F284" t="e">
        <f t="shared" si="51"/>
        <v>#REF!</v>
      </c>
      <c r="N284" t="e">
        <f t="shared" si="52"/>
        <v>#REF!</v>
      </c>
      <c r="Q284" t="e">
        <f t="shared" si="53"/>
        <v>#REF!</v>
      </c>
      <c r="T284" t="e">
        <f t="shared" si="54"/>
        <v>#REF!</v>
      </c>
      <c r="W284" t="e">
        <f t="shared" si="55"/>
        <v>#REF!</v>
      </c>
      <c r="Z284" t="e">
        <f t="shared" si="56"/>
        <v>#REF!</v>
      </c>
    </row>
    <row r="285" spans="1:26" x14ac:dyDescent="0.15">
      <c r="A285" t="e">
        <f>IF(#REF!&lt;&gt;"",#REF!,"")</f>
        <v>#REF!</v>
      </c>
      <c r="B285" s="40" t="e">
        <f>IF(#REF!&lt;&gt;"",#REF!,"")</f>
        <v>#REF!</v>
      </c>
      <c r="C285" s="40" t="e">
        <f>IF(#REF!&lt;&gt;"",#REF!,"")</f>
        <v>#REF!</v>
      </c>
      <c r="D285" t="e">
        <f>IF(A285&lt;&gt;"",#REF!,-20000)</f>
        <v>#REF!</v>
      </c>
      <c r="E285" t="e">
        <f t="shared" si="50"/>
        <v>#REF!</v>
      </c>
      <c r="F285" t="e">
        <f t="shared" si="51"/>
        <v>#REF!</v>
      </c>
      <c r="N285" t="e">
        <f t="shared" si="52"/>
        <v>#REF!</v>
      </c>
      <c r="Q285" t="e">
        <f t="shared" si="53"/>
        <v>#REF!</v>
      </c>
      <c r="T285" t="e">
        <f t="shared" si="54"/>
        <v>#REF!</v>
      </c>
      <c r="W285" t="e">
        <f t="shared" si="55"/>
        <v>#REF!</v>
      </c>
      <c r="Z285" t="e">
        <f t="shared" si="56"/>
        <v>#REF!</v>
      </c>
    </row>
    <row r="286" spans="1:26" x14ac:dyDescent="0.15">
      <c r="A286" t="e">
        <f>IF(#REF!&lt;&gt;"",#REF!,"")</f>
        <v>#REF!</v>
      </c>
      <c r="B286" s="40" t="e">
        <f>IF(#REF!&lt;&gt;"",#REF!,"")</f>
        <v>#REF!</v>
      </c>
      <c r="C286" s="40" t="e">
        <f>IF(#REF!&lt;&gt;"",#REF!,"")</f>
        <v>#REF!</v>
      </c>
      <c r="D286" t="e">
        <f>IF(A286&lt;&gt;"",#REF!,-20000)</f>
        <v>#REF!</v>
      </c>
      <c r="E286" t="e">
        <f t="shared" si="50"/>
        <v>#REF!</v>
      </c>
      <c r="F286" t="e">
        <f t="shared" si="51"/>
        <v>#REF!</v>
      </c>
      <c r="N286" t="e">
        <f t="shared" si="52"/>
        <v>#REF!</v>
      </c>
      <c r="Q286" t="e">
        <f t="shared" si="53"/>
        <v>#REF!</v>
      </c>
      <c r="T286" t="e">
        <f t="shared" si="54"/>
        <v>#REF!</v>
      </c>
      <c r="W286" t="e">
        <f t="shared" si="55"/>
        <v>#REF!</v>
      </c>
      <c r="Z286" t="e">
        <f t="shared" si="56"/>
        <v>#REF!</v>
      </c>
    </row>
    <row r="287" spans="1:26" x14ac:dyDescent="0.15">
      <c r="A287" t="e">
        <f>IF(#REF!&lt;&gt;"",#REF!,"")</f>
        <v>#REF!</v>
      </c>
      <c r="B287" s="40" t="e">
        <f>IF(#REF!&lt;&gt;"",#REF!,"")</f>
        <v>#REF!</v>
      </c>
      <c r="C287" s="40" t="e">
        <f>IF(#REF!&lt;&gt;"",#REF!,"")</f>
        <v>#REF!</v>
      </c>
      <c r="D287" t="e">
        <f>IF(A287&lt;&gt;"",#REF!,-20000)</f>
        <v>#REF!</v>
      </c>
      <c r="E287" t="e">
        <f t="shared" si="50"/>
        <v>#REF!</v>
      </c>
      <c r="F287" t="e">
        <f t="shared" si="51"/>
        <v>#REF!</v>
      </c>
      <c r="N287" t="e">
        <f t="shared" si="52"/>
        <v>#REF!</v>
      </c>
      <c r="Q287" t="e">
        <f t="shared" si="53"/>
        <v>#REF!</v>
      </c>
      <c r="T287" t="e">
        <f t="shared" si="54"/>
        <v>#REF!</v>
      </c>
      <c r="W287" t="e">
        <f t="shared" si="55"/>
        <v>#REF!</v>
      </c>
      <c r="Z287" t="e">
        <f t="shared" si="56"/>
        <v>#REF!</v>
      </c>
    </row>
    <row r="288" spans="1:26" x14ac:dyDescent="0.15">
      <c r="A288" t="e">
        <f>IF(#REF!&lt;&gt;"",#REF!,"")</f>
        <v>#REF!</v>
      </c>
      <c r="B288" s="40" t="e">
        <f>IF(#REF!&lt;&gt;"",#REF!,"")</f>
        <v>#REF!</v>
      </c>
      <c r="C288" s="40" t="e">
        <f>IF(#REF!&lt;&gt;"",#REF!,"")</f>
        <v>#REF!</v>
      </c>
      <c r="D288" t="e">
        <f>IF(A288&lt;&gt;"",#REF!,-20000)</f>
        <v>#REF!</v>
      </c>
      <c r="E288" t="e">
        <f t="shared" si="50"/>
        <v>#REF!</v>
      </c>
      <c r="F288" t="e">
        <f t="shared" si="51"/>
        <v>#REF!</v>
      </c>
      <c r="N288" t="e">
        <f t="shared" si="52"/>
        <v>#REF!</v>
      </c>
      <c r="Q288" t="e">
        <f t="shared" si="53"/>
        <v>#REF!</v>
      </c>
      <c r="T288" t="e">
        <f t="shared" si="54"/>
        <v>#REF!</v>
      </c>
      <c r="W288" t="e">
        <f t="shared" si="55"/>
        <v>#REF!</v>
      </c>
      <c r="Z288" t="e">
        <f t="shared" si="56"/>
        <v>#REF!</v>
      </c>
    </row>
    <row r="289" spans="1:26" x14ac:dyDescent="0.15">
      <c r="A289" t="e">
        <f>IF(#REF!&lt;&gt;"",#REF!,"")</f>
        <v>#REF!</v>
      </c>
      <c r="B289" s="40" t="e">
        <f>IF(#REF!&lt;&gt;"",#REF!,"")</f>
        <v>#REF!</v>
      </c>
      <c r="C289" s="40" t="e">
        <f>IF(#REF!&lt;&gt;"",#REF!,"")</f>
        <v>#REF!</v>
      </c>
      <c r="D289" t="e">
        <f>IF(A289&lt;&gt;"",#REF!,-20000)</f>
        <v>#REF!</v>
      </c>
      <c r="E289" t="e">
        <f t="shared" si="50"/>
        <v>#REF!</v>
      </c>
      <c r="F289" t="e">
        <f t="shared" si="51"/>
        <v>#REF!</v>
      </c>
      <c r="N289" t="e">
        <f t="shared" si="52"/>
        <v>#REF!</v>
      </c>
      <c r="Q289" t="e">
        <f t="shared" si="53"/>
        <v>#REF!</v>
      </c>
      <c r="T289" t="e">
        <f t="shared" si="54"/>
        <v>#REF!</v>
      </c>
      <c r="W289" t="e">
        <f t="shared" si="55"/>
        <v>#REF!</v>
      </c>
      <c r="Z289" t="e">
        <f t="shared" si="56"/>
        <v>#REF!</v>
      </c>
    </row>
    <row r="290" spans="1:26" x14ac:dyDescent="0.15">
      <c r="A290" t="e">
        <f>IF(#REF!&lt;&gt;"",#REF!,"")</f>
        <v>#REF!</v>
      </c>
      <c r="B290" s="40" t="e">
        <f>IF(#REF!&lt;&gt;"",#REF!,"")</f>
        <v>#REF!</v>
      </c>
      <c r="C290" s="40" t="e">
        <f>IF(#REF!&lt;&gt;"",#REF!,"")</f>
        <v>#REF!</v>
      </c>
      <c r="D290" t="e">
        <f>IF(A290&lt;&gt;"",#REF!,-20000)</f>
        <v>#REF!</v>
      </c>
      <c r="E290" t="e">
        <f t="shared" si="50"/>
        <v>#REF!</v>
      </c>
      <c r="F290" t="e">
        <f t="shared" si="51"/>
        <v>#REF!</v>
      </c>
      <c r="N290" t="e">
        <f t="shared" si="52"/>
        <v>#REF!</v>
      </c>
      <c r="Q290" t="e">
        <f t="shared" si="53"/>
        <v>#REF!</v>
      </c>
      <c r="T290" t="e">
        <f t="shared" si="54"/>
        <v>#REF!</v>
      </c>
      <c r="W290" t="e">
        <f t="shared" si="55"/>
        <v>#REF!</v>
      </c>
      <c r="Z290" t="e">
        <f t="shared" si="56"/>
        <v>#REF!</v>
      </c>
    </row>
    <row r="291" spans="1:26" x14ac:dyDescent="0.15">
      <c r="A291" t="e">
        <f>IF(#REF!&lt;&gt;"",#REF!,"")</f>
        <v>#REF!</v>
      </c>
      <c r="B291" s="40" t="e">
        <f>IF(#REF!&lt;&gt;"",#REF!,"")</f>
        <v>#REF!</v>
      </c>
      <c r="C291" s="40" t="e">
        <f>IF(#REF!&lt;&gt;"",#REF!,"")</f>
        <v>#REF!</v>
      </c>
      <c r="D291" t="e">
        <f>IF(A291&lt;&gt;"",#REF!,-20000)</f>
        <v>#REF!</v>
      </c>
      <c r="E291" t="e">
        <f t="shared" si="50"/>
        <v>#REF!</v>
      </c>
      <c r="F291" t="e">
        <f t="shared" si="51"/>
        <v>#REF!</v>
      </c>
      <c r="N291" t="e">
        <f t="shared" si="52"/>
        <v>#REF!</v>
      </c>
      <c r="Q291" t="e">
        <f t="shared" si="53"/>
        <v>#REF!</v>
      </c>
      <c r="T291" t="e">
        <f t="shared" si="54"/>
        <v>#REF!</v>
      </c>
      <c r="W291" t="e">
        <f t="shared" si="55"/>
        <v>#REF!</v>
      </c>
      <c r="Z291" t="e">
        <f t="shared" si="56"/>
        <v>#REF!</v>
      </c>
    </row>
    <row r="292" spans="1:26" x14ac:dyDescent="0.15">
      <c r="A292" t="e">
        <f>IF(#REF!&lt;&gt;"",#REF!,"")</f>
        <v>#REF!</v>
      </c>
      <c r="B292" s="40" t="e">
        <f>IF(#REF!&lt;&gt;"",#REF!,"")</f>
        <v>#REF!</v>
      </c>
      <c r="C292" s="40" t="e">
        <f>IF(#REF!&lt;&gt;"",#REF!,"")</f>
        <v>#REF!</v>
      </c>
      <c r="D292" t="e">
        <f>IF(A292&lt;&gt;"",#REF!,-20000)</f>
        <v>#REF!</v>
      </c>
      <c r="E292" t="e">
        <f t="shared" si="50"/>
        <v>#REF!</v>
      </c>
      <c r="F292" t="e">
        <f t="shared" si="51"/>
        <v>#REF!</v>
      </c>
      <c r="N292" t="e">
        <f t="shared" si="52"/>
        <v>#REF!</v>
      </c>
      <c r="Q292" t="e">
        <f t="shared" si="53"/>
        <v>#REF!</v>
      </c>
      <c r="T292" t="e">
        <f t="shared" si="54"/>
        <v>#REF!</v>
      </c>
      <c r="W292" t="e">
        <f t="shared" si="55"/>
        <v>#REF!</v>
      </c>
      <c r="Z292" t="e">
        <f t="shared" si="56"/>
        <v>#REF!</v>
      </c>
    </row>
    <row r="293" spans="1:26" x14ac:dyDescent="0.15">
      <c r="A293" t="e">
        <f>IF(#REF!&lt;&gt;"",#REF!,"")</f>
        <v>#REF!</v>
      </c>
      <c r="B293" s="40" t="e">
        <f>IF(#REF!&lt;&gt;"",#REF!,"")</f>
        <v>#REF!</v>
      </c>
      <c r="C293" s="40" t="e">
        <f>IF(#REF!&lt;&gt;"",#REF!,"")</f>
        <v>#REF!</v>
      </c>
      <c r="D293" t="e">
        <f>IF(A293&lt;&gt;"",#REF!,-20000)</f>
        <v>#REF!</v>
      </c>
      <c r="E293" t="e">
        <f t="shared" si="50"/>
        <v>#REF!</v>
      </c>
      <c r="F293" t="e">
        <f t="shared" si="51"/>
        <v>#REF!</v>
      </c>
      <c r="N293" t="e">
        <f t="shared" si="52"/>
        <v>#REF!</v>
      </c>
      <c r="Q293" t="e">
        <f t="shared" si="53"/>
        <v>#REF!</v>
      </c>
      <c r="T293" t="e">
        <f t="shared" si="54"/>
        <v>#REF!</v>
      </c>
      <c r="W293" t="e">
        <f t="shared" si="55"/>
        <v>#REF!</v>
      </c>
      <c r="Z293" t="e">
        <f t="shared" si="56"/>
        <v>#REF!</v>
      </c>
    </row>
    <row r="294" spans="1:26" x14ac:dyDescent="0.15">
      <c r="A294" t="e">
        <f>IF(#REF!&lt;&gt;"",#REF!,"")</f>
        <v>#REF!</v>
      </c>
      <c r="B294" s="40" t="e">
        <f>IF(#REF!&lt;&gt;"",#REF!,"")</f>
        <v>#REF!</v>
      </c>
      <c r="C294" s="40" t="e">
        <f>IF(#REF!&lt;&gt;"",#REF!,"")</f>
        <v>#REF!</v>
      </c>
      <c r="D294" t="e">
        <f>IF(A294&lt;&gt;"",#REF!,-20000)</f>
        <v>#REF!</v>
      </c>
      <c r="E294" t="e">
        <f t="shared" si="50"/>
        <v>#REF!</v>
      </c>
      <c r="F294" t="e">
        <f t="shared" si="51"/>
        <v>#REF!</v>
      </c>
      <c r="N294" t="e">
        <f t="shared" si="52"/>
        <v>#REF!</v>
      </c>
      <c r="Q294" t="e">
        <f t="shared" si="53"/>
        <v>#REF!</v>
      </c>
      <c r="T294" t="e">
        <f t="shared" si="54"/>
        <v>#REF!</v>
      </c>
      <c r="W294" t="e">
        <f t="shared" si="55"/>
        <v>#REF!</v>
      </c>
      <c r="Z294" t="e">
        <f t="shared" si="56"/>
        <v>#REF!</v>
      </c>
    </row>
    <row r="295" spans="1:26" x14ac:dyDescent="0.15">
      <c r="A295" t="e">
        <f>IF(#REF!&lt;&gt;"",#REF!,"")</f>
        <v>#REF!</v>
      </c>
      <c r="B295" s="40" t="e">
        <f>IF(#REF!&lt;&gt;"",#REF!,"")</f>
        <v>#REF!</v>
      </c>
      <c r="C295" s="40" t="e">
        <f>IF(#REF!&lt;&gt;"",#REF!,"")</f>
        <v>#REF!</v>
      </c>
      <c r="D295" t="e">
        <f>IF(A295&lt;&gt;"",#REF!,-20000)</f>
        <v>#REF!</v>
      </c>
      <c r="E295" t="e">
        <f t="shared" si="50"/>
        <v>#REF!</v>
      </c>
      <c r="F295" t="e">
        <f t="shared" si="51"/>
        <v>#REF!</v>
      </c>
      <c r="N295" t="e">
        <f t="shared" si="52"/>
        <v>#REF!</v>
      </c>
      <c r="Q295" t="e">
        <f t="shared" si="53"/>
        <v>#REF!</v>
      </c>
      <c r="T295" t="e">
        <f t="shared" si="54"/>
        <v>#REF!</v>
      </c>
      <c r="W295" t="e">
        <f t="shared" si="55"/>
        <v>#REF!</v>
      </c>
      <c r="Z295" t="e">
        <f t="shared" si="56"/>
        <v>#REF!</v>
      </c>
    </row>
    <row r="296" spans="1:26" x14ac:dyDescent="0.15">
      <c r="A296" t="e">
        <f>IF(#REF!&lt;&gt;"",#REF!,"")</f>
        <v>#REF!</v>
      </c>
      <c r="B296" s="40" t="e">
        <f>IF(#REF!&lt;&gt;"",#REF!,"")</f>
        <v>#REF!</v>
      </c>
      <c r="C296" s="40" t="e">
        <f>IF(#REF!&lt;&gt;"",#REF!,"")</f>
        <v>#REF!</v>
      </c>
      <c r="D296" t="e">
        <f>IF(A296&lt;&gt;"",#REF!,-20000)</f>
        <v>#REF!</v>
      </c>
      <c r="E296" t="e">
        <f t="shared" si="50"/>
        <v>#REF!</v>
      </c>
      <c r="F296" t="e">
        <f t="shared" si="51"/>
        <v>#REF!</v>
      </c>
      <c r="N296" t="e">
        <f t="shared" si="52"/>
        <v>#REF!</v>
      </c>
      <c r="Q296" t="e">
        <f t="shared" si="53"/>
        <v>#REF!</v>
      </c>
      <c r="T296" t="e">
        <f t="shared" si="54"/>
        <v>#REF!</v>
      </c>
      <c r="W296" t="e">
        <f t="shared" si="55"/>
        <v>#REF!</v>
      </c>
      <c r="Z296" t="e">
        <f t="shared" si="56"/>
        <v>#REF!</v>
      </c>
    </row>
    <row r="297" spans="1:26" x14ac:dyDescent="0.15">
      <c r="A297" t="e">
        <f>IF(#REF!&lt;&gt;"",#REF!,"")</f>
        <v>#REF!</v>
      </c>
      <c r="B297" s="40" t="e">
        <f>IF(#REF!&lt;&gt;"",#REF!,"")</f>
        <v>#REF!</v>
      </c>
      <c r="C297" s="40" t="e">
        <f>IF(#REF!&lt;&gt;"",#REF!,"")</f>
        <v>#REF!</v>
      </c>
      <c r="D297" t="e">
        <f>IF(A297&lt;&gt;"",#REF!,-20000)</f>
        <v>#REF!</v>
      </c>
      <c r="E297" t="e">
        <f t="shared" si="50"/>
        <v>#REF!</v>
      </c>
      <c r="F297" t="e">
        <f t="shared" si="51"/>
        <v>#REF!</v>
      </c>
      <c r="N297" t="e">
        <f t="shared" si="52"/>
        <v>#REF!</v>
      </c>
      <c r="Q297" t="e">
        <f t="shared" si="53"/>
        <v>#REF!</v>
      </c>
      <c r="T297" t="e">
        <f t="shared" si="54"/>
        <v>#REF!</v>
      </c>
      <c r="W297" t="e">
        <f t="shared" si="55"/>
        <v>#REF!</v>
      </c>
      <c r="Z297" t="e">
        <f t="shared" si="56"/>
        <v>#REF!</v>
      </c>
    </row>
    <row r="298" spans="1:26" x14ac:dyDescent="0.15">
      <c r="A298" t="e">
        <f>IF(#REF!&lt;&gt;"",#REF!,"")</f>
        <v>#REF!</v>
      </c>
      <c r="B298" s="40" t="e">
        <f>IF(#REF!&lt;&gt;"",#REF!,"")</f>
        <v>#REF!</v>
      </c>
      <c r="C298" s="40" t="e">
        <f>IF(#REF!&lt;&gt;"",#REF!,"")</f>
        <v>#REF!</v>
      </c>
      <c r="D298" t="e">
        <f>IF(A298&lt;&gt;"",#REF!,-20000)</f>
        <v>#REF!</v>
      </c>
      <c r="E298" t="e">
        <f t="shared" si="50"/>
        <v>#REF!</v>
      </c>
      <c r="F298" t="e">
        <f t="shared" si="51"/>
        <v>#REF!</v>
      </c>
      <c r="N298" t="e">
        <f t="shared" si="52"/>
        <v>#REF!</v>
      </c>
      <c r="Q298" t="e">
        <f t="shared" si="53"/>
        <v>#REF!</v>
      </c>
      <c r="T298" t="e">
        <f t="shared" si="54"/>
        <v>#REF!</v>
      </c>
      <c r="W298" t="e">
        <f t="shared" si="55"/>
        <v>#REF!</v>
      </c>
      <c r="Z298" t="e">
        <f t="shared" si="56"/>
        <v>#REF!</v>
      </c>
    </row>
    <row r="299" spans="1:26" x14ac:dyDescent="0.15">
      <c r="A299" t="e">
        <f>IF(#REF!&lt;&gt;"",#REF!,"")</f>
        <v>#REF!</v>
      </c>
      <c r="B299" s="40" t="e">
        <f>IF(#REF!&lt;&gt;"",#REF!,"")</f>
        <v>#REF!</v>
      </c>
      <c r="C299" s="40" t="e">
        <f>IF(#REF!&lt;&gt;"",#REF!,"")</f>
        <v>#REF!</v>
      </c>
      <c r="D299" t="e">
        <f>IF(A299&lt;&gt;"",#REF!,-20000)</f>
        <v>#REF!</v>
      </c>
      <c r="E299" t="e">
        <f t="shared" si="50"/>
        <v>#REF!</v>
      </c>
      <c r="F299" t="e">
        <f t="shared" si="51"/>
        <v>#REF!</v>
      </c>
      <c r="N299" t="e">
        <f t="shared" si="52"/>
        <v>#REF!</v>
      </c>
      <c r="Q299" t="e">
        <f t="shared" si="53"/>
        <v>#REF!</v>
      </c>
      <c r="T299" t="e">
        <f t="shared" si="54"/>
        <v>#REF!</v>
      </c>
      <c r="W299" t="e">
        <f t="shared" si="55"/>
        <v>#REF!</v>
      </c>
      <c r="Z299" t="e">
        <f t="shared" si="56"/>
        <v>#REF!</v>
      </c>
    </row>
    <row r="300" spans="1:26" x14ac:dyDescent="0.15">
      <c r="A300" t="e">
        <f>IF(#REF!&lt;&gt;"",#REF!,"")</f>
        <v>#REF!</v>
      </c>
      <c r="B300" s="40" t="e">
        <f>IF(#REF!&lt;&gt;"",#REF!,"")</f>
        <v>#REF!</v>
      </c>
      <c r="C300" s="40" t="e">
        <f>IF(#REF!&lt;&gt;"",#REF!,"")</f>
        <v>#REF!</v>
      </c>
      <c r="D300" t="e">
        <f>IF(A300&lt;&gt;"",#REF!,-20000)</f>
        <v>#REF!</v>
      </c>
      <c r="E300" t="e">
        <f t="shared" si="50"/>
        <v>#REF!</v>
      </c>
      <c r="F300" t="e">
        <f t="shared" si="51"/>
        <v>#REF!</v>
      </c>
      <c r="N300" t="e">
        <f t="shared" si="52"/>
        <v>#REF!</v>
      </c>
      <c r="Q300" t="e">
        <f t="shared" si="53"/>
        <v>#REF!</v>
      </c>
      <c r="T300" t="e">
        <f t="shared" si="54"/>
        <v>#REF!</v>
      </c>
      <c r="W300" t="e">
        <f t="shared" si="55"/>
        <v>#REF!</v>
      </c>
      <c r="Z300" t="e">
        <f t="shared" si="56"/>
        <v>#REF!</v>
      </c>
    </row>
    <row r="301" spans="1:26" x14ac:dyDescent="0.15">
      <c r="A301" t="e">
        <f>IF(#REF!&lt;&gt;"",#REF!,"")</f>
        <v>#REF!</v>
      </c>
      <c r="B301" s="40" t="e">
        <f>IF(#REF!&lt;&gt;"",#REF!,"")</f>
        <v>#REF!</v>
      </c>
      <c r="C301" s="40" t="e">
        <f>IF(#REF!&lt;&gt;"",#REF!,"")</f>
        <v>#REF!</v>
      </c>
      <c r="D301" t="e">
        <f>IF(A301&lt;&gt;"",#REF!,-20000)</f>
        <v>#REF!</v>
      </c>
      <c r="E301" t="e">
        <f t="shared" si="50"/>
        <v>#REF!</v>
      </c>
      <c r="F301" t="e">
        <f t="shared" si="51"/>
        <v>#REF!</v>
      </c>
      <c r="N301" t="e">
        <f t="shared" si="52"/>
        <v>#REF!</v>
      </c>
      <c r="Q301" t="e">
        <f t="shared" si="53"/>
        <v>#REF!</v>
      </c>
      <c r="T301" t="e">
        <f t="shared" si="54"/>
        <v>#REF!</v>
      </c>
      <c r="W301" t="e">
        <f t="shared" si="55"/>
        <v>#REF!</v>
      </c>
      <c r="Z301" t="e">
        <f t="shared" si="56"/>
        <v>#REF!</v>
      </c>
    </row>
    <row r="302" spans="1:26" x14ac:dyDescent="0.15">
      <c r="A302" t="e">
        <f>IF(#REF!&lt;&gt;"",#REF!,"")</f>
        <v>#REF!</v>
      </c>
      <c r="B302" s="40" t="e">
        <f>IF(#REF!&lt;&gt;"",#REF!,"")</f>
        <v>#REF!</v>
      </c>
      <c r="C302" s="40" t="e">
        <f>IF(#REF!&lt;&gt;"",#REF!,"")</f>
        <v>#REF!</v>
      </c>
      <c r="D302" t="e">
        <f>IF(A302&lt;&gt;"",#REF!,-20000)</f>
        <v>#REF!</v>
      </c>
      <c r="E302" t="e">
        <f t="shared" si="50"/>
        <v>#REF!</v>
      </c>
      <c r="F302" t="e">
        <f t="shared" si="51"/>
        <v>#REF!</v>
      </c>
      <c r="N302" t="e">
        <f t="shared" si="52"/>
        <v>#REF!</v>
      </c>
      <c r="Q302" t="e">
        <f t="shared" si="53"/>
        <v>#REF!</v>
      </c>
      <c r="T302" t="e">
        <f t="shared" si="54"/>
        <v>#REF!</v>
      </c>
      <c r="W302" t="e">
        <f t="shared" si="55"/>
        <v>#REF!</v>
      </c>
      <c r="Z302" t="e">
        <f t="shared" si="56"/>
        <v>#REF!</v>
      </c>
    </row>
    <row r="303" spans="1:26" x14ac:dyDescent="0.15">
      <c r="A303" t="e">
        <f>IF(#REF!&lt;&gt;"",#REF!,"")</f>
        <v>#REF!</v>
      </c>
      <c r="B303" s="40" t="e">
        <f>IF(#REF!&lt;&gt;"",#REF!,"")</f>
        <v>#REF!</v>
      </c>
      <c r="C303" s="40" t="e">
        <f>IF(#REF!&lt;&gt;"",#REF!,"")</f>
        <v>#REF!</v>
      </c>
      <c r="D303" t="e">
        <f>IF(A303&lt;&gt;"",#REF!,-20000)</f>
        <v>#REF!</v>
      </c>
      <c r="E303" t="e">
        <f t="shared" si="50"/>
        <v>#REF!</v>
      </c>
      <c r="F303" t="e">
        <f t="shared" si="51"/>
        <v>#REF!</v>
      </c>
      <c r="N303" t="e">
        <f t="shared" si="52"/>
        <v>#REF!</v>
      </c>
      <c r="Q303" t="e">
        <f t="shared" si="53"/>
        <v>#REF!</v>
      </c>
      <c r="T303" t="e">
        <f t="shared" si="54"/>
        <v>#REF!</v>
      </c>
      <c r="W303" t="e">
        <f t="shared" si="55"/>
        <v>#REF!</v>
      </c>
      <c r="Z303" t="e">
        <f t="shared" si="56"/>
        <v>#REF!</v>
      </c>
    </row>
    <row r="304" spans="1:26" x14ac:dyDescent="0.15">
      <c r="A304" t="e">
        <f>IF(#REF!&lt;&gt;"",#REF!,"")</f>
        <v>#REF!</v>
      </c>
      <c r="B304" s="40" t="e">
        <f>IF(#REF!&lt;&gt;"",#REF!,"")</f>
        <v>#REF!</v>
      </c>
      <c r="C304" s="40" t="e">
        <f>IF(#REF!&lt;&gt;"",#REF!,"")</f>
        <v>#REF!</v>
      </c>
      <c r="D304" t="e">
        <f>IF(A304&lt;&gt;"",#REF!,-20000)</f>
        <v>#REF!</v>
      </c>
      <c r="E304" t="e">
        <f t="shared" si="50"/>
        <v>#REF!</v>
      </c>
      <c r="F304" t="e">
        <f t="shared" si="51"/>
        <v>#REF!</v>
      </c>
      <c r="N304" t="e">
        <f t="shared" si="52"/>
        <v>#REF!</v>
      </c>
      <c r="Q304" t="e">
        <f t="shared" si="53"/>
        <v>#REF!</v>
      </c>
      <c r="T304" t="e">
        <f t="shared" si="54"/>
        <v>#REF!</v>
      </c>
      <c r="W304" t="e">
        <f t="shared" si="55"/>
        <v>#REF!</v>
      </c>
      <c r="Z304" t="e">
        <f t="shared" si="56"/>
        <v>#REF!</v>
      </c>
    </row>
    <row r="305" spans="1:26" x14ac:dyDescent="0.15">
      <c r="A305" t="e">
        <f>IF(#REF!&lt;&gt;"",#REF!,"")</f>
        <v>#REF!</v>
      </c>
      <c r="B305" s="40" t="e">
        <f>IF(#REF!&lt;&gt;"",#REF!,"")</f>
        <v>#REF!</v>
      </c>
      <c r="C305" s="40" t="e">
        <f>IF(#REF!&lt;&gt;"",#REF!,"")</f>
        <v>#REF!</v>
      </c>
      <c r="D305" t="e">
        <f>IF(A305&lt;&gt;"",#REF!,-20000)</f>
        <v>#REF!</v>
      </c>
      <c r="E305" t="e">
        <f t="shared" si="50"/>
        <v>#REF!</v>
      </c>
      <c r="F305" t="e">
        <f t="shared" si="51"/>
        <v>#REF!</v>
      </c>
      <c r="N305" t="e">
        <f t="shared" si="52"/>
        <v>#REF!</v>
      </c>
      <c r="Q305" t="e">
        <f t="shared" si="53"/>
        <v>#REF!</v>
      </c>
      <c r="T305" t="e">
        <f t="shared" si="54"/>
        <v>#REF!</v>
      </c>
      <c r="W305" t="e">
        <f t="shared" si="55"/>
        <v>#REF!</v>
      </c>
      <c r="Z305" t="e">
        <f t="shared" si="56"/>
        <v>#REF!</v>
      </c>
    </row>
    <row r="306" spans="1:26" x14ac:dyDescent="0.15">
      <c r="A306" t="e">
        <f>IF(#REF!&lt;&gt;"",#REF!,"")</f>
        <v>#REF!</v>
      </c>
      <c r="B306" s="40" t="e">
        <f>IF(#REF!&lt;&gt;"",#REF!,"")</f>
        <v>#REF!</v>
      </c>
      <c r="C306" s="40" t="e">
        <f>IF(#REF!&lt;&gt;"",#REF!,"")</f>
        <v>#REF!</v>
      </c>
      <c r="D306" t="e">
        <f>IF(A306&lt;&gt;"",#REF!,-20000)</f>
        <v>#REF!</v>
      </c>
      <c r="E306" t="e">
        <f t="shared" si="50"/>
        <v>#REF!</v>
      </c>
      <c r="F306" t="e">
        <f t="shared" si="51"/>
        <v>#REF!</v>
      </c>
      <c r="N306" t="e">
        <f t="shared" si="52"/>
        <v>#REF!</v>
      </c>
      <c r="Q306" t="e">
        <f t="shared" si="53"/>
        <v>#REF!</v>
      </c>
      <c r="T306" t="e">
        <f t="shared" si="54"/>
        <v>#REF!</v>
      </c>
      <c r="W306" t="e">
        <f t="shared" si="55"/>
        <v>#REF!</v>
      </c>
      <c r="Z306" t="e">
        <f t="shared" si="56"/>
        <v>#REF!</v>
      </c>
    </row>
    <row r="307" spans="1:26" x14ac:dyDescent="0.15">
      <c r="A307" t="e">
        <f>IF(#REF!&lt;&gt;"",#REF!,"")</f>
        <v>#REF!</v>
      </c>
      <c r="B307" s="40" t="e">
        <f>IF(#REF!&lt;&gt;"",#REF!,"")</f>
        <v>#REF!</v>
      </c>
      <c r="C307" s="40" t="e">
        <f>IF(#REF!&lt;&gt;"",#REF!,"")</f>
        <v>#REF!</v>
      </c>
      <c r="D307" t="e">
        <f>IF(A307&lt;&gt;"",#REF!,-20000)</f>
        <v>#REF!</v>
      </c>
      <c r="E307" t="e">
        <f t="shared" si="50"/>
        <v>#REF!</v>
      </c>
      <c r="F307" t="e">
        <f t="shared" si="51"/>
        <v>#REF!</v>
      </c>
      <c r="N307" t="e">
        <f t="shared" si="52"/>
        <v>#REF!</v>
      </c>
      <c r="Q307" t="e">
        <f t="shared" si="53"/>
        <v>#REF!</v>
      </c>
      <c r="T307" t="e">
        <f t="shared" si="54"/>
        <v>#REF!</v>
      </c>
      <c r="W307" t="e">
        <f t="shared" si="55"/>
        <v>#REF!</v>
      </c>
      <c r="Z307" t="e">
        <f t="shared" si="56"/>
        <v>#REF!</v>
      </c>
    </row>
    <row r="308" spans="1:26" x14ac:dyDescent="0.15">
      <c r="A308" t="e">
        <f>IF(#REF!&lt;&gt;"",#REF!,"")</f>
        <v>#REF!</v>
      </c>
      <c r="B308" s="40" t="e">
        <f>IF(#REF!&lt;&gt;"",#REF!,"")</f>
        <v>#REF!</v>
      </c>
      <c r="C308" s="40" t="e">
        <f>IF(#REF!&lt;&gt;"",#REF!,"")</f>
        <v>#REF!</v>
      </c>
      <c r="D308" t="e">
        <f>IF(A308&lt;&gt;"",#REF!,-20000)</f>
        <v>#REF!</v>
      </c>
      <c r="E308" t="e">
        <f t="shared" si="50"/>
        <v>#REF!</v>
      </c>
      <c r="F308" t="e">
        <f t="shared" si="51"/>
        <v>#REF!</v>
      </c>
      <c r="N308" t="e">
        <f t="shared" si="52"/>
        <v>#REF!</v>
      </c>
      <c r="Q308" t="e">
        <f t="shared" si="53"/>
        <v>#REF!</v>
      </c>
      <c r="T308" t="e">
        <f t="shared" si="54"/>
        <v>#REF!</v>
      </c>
      <c r="W308" t="e">
        <f t="shared" si="55"/>
        <v>#REF!</v>
      </c>
      <c r="Z308" t="e">
        <f t="shared" si="56"/>
        <v>#REF!</v>
      </c>
    </row>
    <row r="309" spans="1:26" x14ac:dyDescent="0.15">
      <c r="A309" t="e">
        <f>IF(#REF!&lt;&gt;"",#REF!,"")</f>
        <v>#REF!</v>
      </c>
      <c r="B309" s="40" t="e">
        <f>IF(#REF!&lt;&gt;"",#REF!,"")</f>
        <v>#REF!</v>
      </c>
      <c r="C309" s="40" t="e">
        <f>IF(#REF!&lt;&gt;"",#REF!,"")</f>
        <v>#REF!</v>
      </c>
      <c r="D309" t="e">
        <f>IF(A309&lt;&gt;"",#REF!,-20000)</f>
        <v>#REF!</v>
      </c>
      <c r="E309" t="e">
        <f t="shared" si="50"/>
        <v>#REF!</v>
      </c>
      <c r="F309" t="e">
        <f t="shared" si="51"/>
        <v>#REF!</v>
      </c>
      <c r="N309" t="e">
        <f t="shared" si="52"/>
        <v>#REF!</v>
      </c>
      <c r="Q309" t="e">
        <f t="shared" si="53"/>
        <v>#REF!</v>
      </c>
      <c r="T309" t="e">
        <f t="shared" si="54"/>
        <v>#REF!</v>
      </c>
      <c r="W309" t="e">
        <f t="shared" si="55"/>
        <v>#REF!</v>
      </c>
      <c r="Z309" t="e">
        <f t="shared" si="56"/>
        <v>#REF!</v>
      </c>
    </row>
    <row r="310" spans="1:26" x14ac:dyDescent="0.15">
      <c r="A310" t="e">
        <f>IF(#REF!&lt;&gt;"",#REF!,"")</f>
        <v>#REF!</v>
      </c>
      <c r="B310" s="40" t="e">
        <f>IF(#REF!&lt;&gt;"",#REF!,"")</f>
        <v>#REF!</v>
      </c>
      <c r="C310" s="40" t="e">
        <f>IF(#REF!&lt;&gt;"",#REF!,"")</f>
        <v>#REF!</v>
      </c>
      <c r="D310" t="e">
        <f>IF(A310&lt;&gt;"",#REF!,-20000)</f>
        <v>#REF!</v>
      </c>
      <c r="E310" t="e">
        <f t="shared" si="50"/>
        <v>#REF!</v>
      </c>
      <c r="F310" t="e">
        <f t="shared" si="51"/>
        <v>#REF!</v>
      </c>
      <c r="N310" t="e">
        <f t="shared" si="52"/>
        <v>#REF!</v>
      </c>
      <c r="Q310" t="e">
        <f t="shared" si="53"/>
        <v>#REF!</v>
      </c>
      <c r="T310" t="e">
        <f t="shared" si="54"/>
        <v>#REF!</v>
      </c>
      <c r="W310" t="e">
        <f t="shared" si="55"/>
        <v>#REF!</v>
      </c>
      <c r="Z310" t="e">
        <f t="shared" si="56"/>
        <v>#REF!</v>
      </c>
    </row>
    <row r="311" spans="1:26" x14ac:dyDescent="0.15">
      <c r="A311" t="e">
        <f>IF(#REF!&lt;&gt;"",#REF!,"")</f>
        <v>#REF!</v>
      </c>
      <c r="B311" s="40" t="e">
        <f>IF(#REF!&lt;&gt;"",#REF!,"")</f>
        <v>#REF!</v>
      </c>
      <c r="C311" s="40" t="e">
        <f>IF(#REF!&lt;&gt;"",#REF!,"")</f>
        <v>#REF!</v>
      </c>
      <c r="D311" t="e">
        <f>IF(A311&lt;&gt;"",#REF!,-20000)</f>
        <v>#REF!</v>
      </c>
      <c r="E311" t="e">
        <f t="shared" si="50"/>
        <v>#REF!</v>
      </c>
      <c r="F311" t="e">
        <f t="shared" si="51"/>
        <v>#REF!</v>
      </c>
      <c r="N311" t="e">
        <f t="shared" si="52"/>
        <v>#REF!</v>
      </c>
      <c r="Q311" t="e">
        <f t="shared" si="53"/>
        <v>#REF!</v>
      </c>
      <c r="T311" t="e">
        <f t="shared" si="54"/>
        <v>#REF!</v>
      </c>
      <c r="W311" t="e">
        <f t="shared" si="55"/>
        <v>#REF!</v>
      </c>
      <c r="Z311" t="e">
        <f t="shared" si="56"/>
        <v>#REF!</v>
      </c>
    </row>
    <row r="312" spans="1:26" x14ac:dyDescent="0.15">
      <c r="A312" t="e">
        <f>IF(#REF!&lt;&gt;"",#REF!,"")</f>
        <v>#REF!</v>
      </c>
      <c r="B312" s="40" t="e">
        <f>IF(#REF!&lt;&gt;"",#REF!,"")</f>
        <v>#REF!</v>
      </c>
      <c r="C312" s="40" t="e">
        <f>IF(#REF!&lt;&gt;"",#REF!,"")</f>
        <v>#REF!</v>
      </c>
      <c r="D312" t="e">
        <f>IF(A312&lt;&gt;"",#REF!,-20000)</f>
        <v>#REF!</v>
      </c>
      <c r="E312" t="e">
        <f t="shared" si="50"/>
        <v>#REF!</v>
      </c>
      <c r="F312" t="e">
        <f t="shared" si="51"/>
        <v>#REF!</v>
      </c>
      <c r="N312" t="e">
        <f t="shared" si="52"/>
        <v>#REF!</v>
      </c>
      <c r="Q312" t="e">
        <f t="shared" si="53"/>
        <v>#REF!</v>
      </c>
      <c r="T312" t="e">
        <f t="shared" si="54"/>
        <v>#REF!</v>
      </c>
      <c r="W312" t="e">
        <f t="shared" si="55"/>
        <v>#REF!</v>
      </c>
      <c r="Z312" t="e">
        <f t="shared" si="56"/>
        <v>#REF!</v>
      </c>
    </row>
    <row r="313" spans="1:26" x14ac:dyDescent="0.15">
      <c r="A313" t="e">
        <f>IF(#REF!&lt;&gt;"",#REF!,"")</f>
        <v>#REF!</v>
      </c>
      <c r="B313" s="40" t="e">
        <f>IF(#REF!&lt;&gt;"",#REF!,"")</f>
        <v>#REF!</v>
      </c>
      <c r="C313" s="40" t="e">
        <f>IF(#REF!&lt;&gt;"",#REF!,"")</f>
        <v>#REF!</v>
      </c>
      <c r="D313" t="e">
        <f>IF(A313&lt;&gt;"",#REF!,-20000)</f>
        <v>#REF!</v>
      </c>
      <c r="E313" t="e">
        <f t="shared" si="50"/>
        <v>#REF!</v>
      </c>
      <c r="F313" t="e">
        <f t="shared" si="51"/>
        <v>#REF!</v>
      </c>
      <c r="N313" t="e">
        <f t="shared" si="52"/>
        <v>#REF!</v>
      </c>
      <c r="Q313" t="e">
        <f t="shared" si="53"/>
        <v>#REF!</v>
      </c>
      <c r="T313" t="e">
        <f t="shared" si="54"/>
        <v>#REF!</v>
      </c>
      <c r="W313" t="e">
        <f t="shared" si="55"/>
        <v>#REF!</v>
      </c>
      <c r="Z313" t="e">
        <f t="shared" si="56"/>
        <v>#REF!</v>
      </c>
    </row>
    <row r="314" spans="1:26" x14ac:dyDescent="0.15">
      <c r="A314" t="e">
        <f>IF(#REF!&lt;&gt;"",#REF!,"")</f>
        <v>#REF!</v>
      </c>
      <c r="B314" s="40" t="e">
        <f>IF(#REF!&lt;&gt;"",#REF!,"")</f>
        <v>#REF!</v>
      </c>
      <c r="C314" s="40" t="e">
        <f>IF(#REF!&lt;&gt;"",#REF!,"")</f>
        <v>#REF!</v>
      </c>
      <c r="D314" t="e">
        <f>IF(A314&lt;&gt;"",#REF!,-20000)</f>
        <v>#REF!</v>
      </c>
      <c r="E314" t="e">
        <f t="shared" si="50"/>
        <v>#REF!</v>
      </c>
      <c r="F314" t="e">
        <f t="shared" si="51"/>
        <v>#REF!</v>
      </c>
      <c r="N314" t="e">
        <f t="shared" si="52"/>
        <v>#REF!</v>
      </c>
      <c r="Q314" t="e">
        <f t="shared" si="53"/>
        <v>#REF!</v>
      </c>
      <c r="T314" t="e">
        <f t="shared" si="54"/>
        <v>#REF!</v>
      </c>
      <c r="W314" t="e">
        <f t="shared" si="55"/>
        <v>#REF!</v>
      </c>
      <c r="Z314" t="e">
        <f t="shared" si="56"/>
        <v>#REF!</v>
      </c>
    </row>
    <row r="315" spans="1:26" x14ac:dyDescent="0.15">
      <c r="A315" t="e">
        <f>IF(#REF!&lt;&gt;"",#REF!,"")</f>
        <v>#REF!</v>
      </c>
      <c r="B315" s="40" t="e">
        <f>IF(#REF!&lt;&gt;"",#REF!,"")</f>
        <v>#REF!</v>
      </c>
      <c r="C315" s="40" t="e">
        <f>IF(#REF!&lt;&gt;"",#REF!,"")</f>
        <v>#REF!</v>
      </c>
      <c r="D315" t="e">
        <f>IF(A315&lt;&gt;"",#REF!,-20000)</f>
        <v>#REF!</v>
      </c>
      <c r="E315" t="e">
        <f t="shared" si="50"/>
        <v>#REF!</v>
      </c>
      <c r="F315" t="e">
        <f t="shared" si="51"/>
        <v>#REF!</v>
      </c>
      <c r="N315" t="e">
        <f t="shared" si="52"/>
        <v>#REF!</v>
      </c>
      <c r="Q315" t="e">
        <f t="shared" si="53"/>
        <v>#REF!</v>
      </c>
      <c r="T315" t="e">
        <f t="shared" si="54"/>
        <v>#REF!</v>
      </c>
      <c r="W315" t="e">
        <f t="shared" si="55"/>
        <v>#REF!</v>
      </c>
      <c r="Z315" t="e">
        <f t="shared" si="56"/>
        <v>#REF!</v>
      </c>
    </row>
    <row r="316" spans="1:26" x14ac:dyDescent="0.15">
      <c r="A316" t="e">
        <f>IF(#REF!&lt;&gt;"",#REF!,"")</f>
        <v>#REF!</v>
      </c>
      <c r="B316" s="40" t="e">
        <f>IF(#REF!&lt;&gt;"",#REF!,"")</f>
        <v>#REF!</v>
      </c>
      <c r="C316" s="40" t="e">
        <f>IF(#REF!&lt;&gt;"",#REF!,"")</f>
        <v>#REF!</v>
      </c>
      <c r="D316" t="e">
        <f>IF(A316&lt;&gt;"",#REF!,-20000)</f>
        <v>#REF!</v>
      </c>
      <c r="E316" t="e">
        <f t="shared" si="50"/>
        <v>#REF!</v>
      </c>
      <c r="F316" t="e">
        <f t="shared" si="51"/>
        <v>#REF!</v>
      </c>
      <c r="N316" t="e">
        <f t="shared" si="52"/>
        <v>#REF!</v>
      </c>
      <c r="Q316" t="e">
        <f t="shared" si="53"/>
        <v>#REF!</v>
      </c>
      <c r="T316" t="e">
        <f t="shared" si="54"/>
        <v>#REF!</v>
      </c>
      <c r="W316" t="e">
        <f t="shared" si="55"/>
        <v>#REF!</v>
      </c>
      <c r="Z316" t="e">
        <f t="shared" si="56"/>
        <v>#REF!</v>
      </c>
    </row>
    <row r="317" spans="1:26" x14ac:dyDescent="0.15">
      <c r="A317" t="e">
        <f>IF(#REF!&lt;&gt;"",#REF!,"")</f>
        <v>#REF!</v>
      </c>
      <c r="B317" s="40" t="e">
        <f>IF(#REF!&lt;&gt;"",#REF!,"")</f>
        <v>#REF!</v>
      </c>
      <c r="C317" s="40" t="e">
        <f>IF(#REF!&lt;&gt;"",#REF!,"")</f>
        <v>#REF!</v>
      </c>
      <c r="D317" t="e">
        <f>IF(A317&lt;&gt;"",#REF!,-20000)</f>
        <v>#REF!</v>
      </c>
      <c r="E317" t="e">
        <f t="shared" si="50"/>
        <v>#REF!</v>
      </c>
      <c r="F317" t="e">
        <f t="shared" si="51"/>
        <v>#REF!</v>
      </c>
      <c r="N317" t="e">
        <f t="shared" si="52"/>
        <v>#REF!</v>
      </c>
      <c r="Q317" t="e">
        <f t="shared" si="53"/>
        <v>#REF!</v>
      </c>
      <c r="T317" t="e">
        <f t="shared" si="54"/>
        <v>#REF!</v>
      </c>
      <c r="W317" t="e">
        <f t="shared" si="55"/>
        <v>#REF!</v>
      </c>
      <c r="Z317" t="e">
        <f t="shared" si="56"/>
        <v>#REF!</v>
      </c>
    </row>
    <row r="318" spans="1:26" x14ac:dyDescent="0.15">
      <c r="A318" t="e">
        <f>IF(#REF!&lt;&gt;"",#REF!,"")</f>
        <v>#REF!</v>
      </c>
      <c r="B318" s="40" t="e">
        <f>IF(#REF!&lt;&gt;"",#REF!,"")</f>
        <v>#REF!</v>
      </c>
      <c r="C318" s="40" t="e">
        <f>IF(#REF!&lt;&gt;"",#REF!,"")</f>
        <v>#REF!</v>
      </c>
      <c r="D318" t="e">
        <f>IF(A318&lt;&gt;"",#REF!,-20000)</f>
        <v>#REF!</v>
      </c>
      <c r="E318" t="e">
        <f t="shared" si="50"/>
        <v>#REF!</v>
      </c>
      <c r="F318" t="e">
        <f t="shared" si="51"/>
        <v>#REF!</v>
      </c>
      <c r="N318" t="e">
        <f t="shared" si="52"/>
        <v>#REF!</v>
      </c>
      <c r="Q318" t="e">
        <f t="shared" si="53"/>
        <v>#REF!</v>
      </c>
      <c r="T318" t="e">
        <f t="shared" si="54"/>
        <v>#REF!</v>
      </c>
      <c r="W318" t="e">
        <f t="shared" si="55"/>
        <v>#REF!</v>
      </c>
      <c r="Z318" t="e">
        <f t="shared" si="56"/>
        <v>#REF!</v>
      </c>
    </row>
    <row r="319" spans="1:26" x14ac:dyDescent="0.15">
      <c r="A319" t="e">
        <f>IF(#REF!&lt;&gt;"",#REF!,"")</f>
        <v>#REF!</v>
      </c>
      <c r="B319" s="40" t="e">
        <f>IF(#REF!&lt;&gt;"",#REF!,"")</f>
        <v>#REF!</v>
      </c>
      <c r="C319" s="40" t="e">
        <f>IF(#REF!&lt;&gt;"",#REF!,"")</f>
        <v>#REF!</v>
      </c>
      <c r="D319" t="e">
        <f>IF(A319&lt;&gt;"",#REF!,-20000)</f>
        <v>#REF!</v>
      </c>
      <c r="E319" t="e">
        <f t="shared" si="50"/>
        <v>#REF!</v>
      </c>
      <c r="F319" t="e">
        <f t="shared" si="51"/>
        <v>#REF!</v>
      </c>
      <c r="N319" t="e">
        <f t="shared" si="52"/>
        <v>#REF!</v>
      </c>
      <c r="Q319" t="e">
        <f t="shared" si="53"/>
        <v>#REF!</v>
      </c>
      <c r="T319" t="e">
        <f t="shared" si="54"/>
        <v>#REF!</v>
      </c>
      <c r="W319" t="e">
        <f t="shared" si="55"/>
        <v>#REF!</v>
      </c>
      <c r="Z319" t="e">
        <f t="shared" si="56"/>
        <v>#REF!</v>
      </c>
    </row>
    <row r="320" spans="1:26" x14ac:dyDescent="0.15">
      <c r="A320" t="e">
        <f>IF(#REF!&lt;&gt;"",#REF!,"")</f>
        <v>#REF!</v>
      </c>
      <c r="B320" s="40" t="e">
        <f>IF(#REF!&lt;&gt;"",#REF!,"")</f>
        <v>#REF!</v>
      </c>
      <c r="C320" s="40" t="e">
        <f>IF(#REF!&lt;&gt;"",#REF!,"")</f>
        <v>#REF!</v>
      </c>
      <c r="D320" t="e">
        <f>IF(A320&lt;&gt;"",#REF!,-20000)</f>
        <v>#REF!</v>
      </c>
      <c r="E320" t="e">
        <f t="shared" si="50"/>
        <v>#REF!</v>
      </c>
      <c r="F320" t="e">
        <f t="shared" si="51"/>
        <v>#REF!</v>
      </c>
      <c r="N320" t="e">
        <f t="shared" si="52"/>
        <v>#REF!</v>
      </c>
      <c r="Q320" t="e">
        <f t="shared" si="53"/>
        <v>#REF!</v>
      </c>
      <c r="T320" t="e">
        <f t="shared" si="54"/>
        <v>#REF!</v>
      </c>
      <c r="W320" t="e">
        <f t="shared" si="55"/>
        <v>#REF!</v>
      </c>
      <c r="Z320" t="e">
        <f t="shared" si="56"/>
        <v>#REF!</v>
      </c>
    </row>
    <row r="321" spans="1:26" x14ac:dyDescent="0.15">
      <c r="A321" t="e">
        <f>IF(#REF!&lt;&gt;"",#REF!,"")</f>
        <v>#REF!</v>
      </c>
      <c r="B321" s="40" t="e">
        <f>IF(#REF!&lt;&gt;"",#REF!,"")</f>
        <v>#REF!</v>
      </c>
      <c r="C321" s="40" t="e">
        <f>IF(#REF!&lt;&gt;"",#REF!,"")</f>
        <v>#REF!</v>
      </c>
      <c r="D321" t="e">
        <f>IF(A321&lt;&gt;"",#REF!,-20000)</f>
        <v>#REF!</v>
      </c>
      <c r="E321" t="e">
        <f t="shared" si="50"/>
        <v>#REF!</v>
      </c>
      <c r="F321" t="e">
        <f t="shared" si="51"/>
        <v>#REF!</v>
      </c>
      <c r="N321" t="e">
        <f t="shared" si="52"/>
        <v>#REF!</v>
      </c>
      <c r="Q321" t="e">
        <f t="shared" si="53"/>
        <v>#REF!</v>
      </c>
      <c r="T321" t="e">
        <f t="shared" si="54"/>
        <v>#REF!</v>
      </c>
      <c r="W321" t="e">
        <f t="shared" si="55"/>
        <v>#REF!</v>
      </c>
      <c r="Z321" t="e">
        <f t="shared" si="56"/>
        <v>#REF!</v>
      </c>
    </row>
    <row r="322" spans="1:26" x14ac:dyDescent="0.15">
      <c r="A322" t="e">
        <f>IF(#REF!&lt;&gt;"",#REF!,"")</f>
        <v>#REF!</v>
      </c>
      <c r="B322" s="40" t="e">
        <f>IF(#REF!&lt;&gt;"",#REF!,"")</f>
        <v>#REF!</v>
      </c>
      <c r="C322" s="40" t="e">
        <f>IF(#REF!&lt;&gt;"",#REF!,"")</f>
        <v>#REF!</v>
      </c>
      <c r="D322" t="e">
        <f>IF(A322&lt;&gt;"",#REF!,-20000)</f>
        <v>#REF!</v>
      </c>
      <c r="E322" t="e">
        <f t="shared" si="50"/>
        <v>#REF!</v>
      </c>
      <c r="F322" t="e">
        <f t="shared" si="51"/>
        <v>#REF!</v>
      </c>
      <c r="N322" t="e">
        <f t="shared" si="52"/>
        <v>#REF!</v>
      </c>
      <c r="Q322" t="e">
        <f t="shared" si="53"/>
        <v>#REF!</v>
      </c>
      <c r="T322" t="e">
        <f t="shared" si="54"/>
        <v>#REF!</v>
      </c>
      <c r="W322" t="e">
        <f t="shared" si="55"/>
        <v>#REF!</v>
      </c>
      <c r="Z322" t="e">
        <f t="shared" si="56"/>
        <v>#REF!</v>
      </c>
    </row>
    <row r="323" spans="1:26" x14ac:dyDescent="0.15">
      <c r="A323" t="e">
        <f>IF(#REF!&lt;&gt;"",#REF!,"")</f>
        <v>#REF!</v>
      </c>
      <c r="B323" s="40" t="e">
        <f>IF(#REF!&lt;&gt;"",#REF!,"")</f>
        <v>#REF!</v>
      </c>
      <c r="C323" s="40" t="e">
        <f>IF(#REF!&lt;&gt;"",#REF!,"")</f>
        <v>#REF!</v>
      </c>
      <c r="D323" t="e">
        <f>IF(A323&lt;&gt;"",#REF!,-20000)</f>
        <v>#REF!</v>
      </c>
      <c r="E323" t="e">
        <f t="shared" si="50"/>
        <v>#REF!</v>
      </c>
      <c r="F323" t="e">
        <f t="shared" si="51"/>
        <v>#REF!</v>
      </c>
      <c r="N323" t="e">
        <f t="shared" si="52"/>
        <v>#REF!</v>
      </c>
      <c r="Q323" t="e">
        <f t="shared" si="53"/>
        <v>#REF!</v>
      </c>
      <c r="T323" t="e">
        <f t="shared" si="54"/>
        <v>#REF!</v>
      </c>
      <c r="W323" t="e">
        <f t="shared" si="55"/>
        <v>#REF!</v>
      </c>
      <c r="Z323" t="e">
        <f t="shared" si="56"/>
        <v>#REF!</v>
      </c>
    </row>
    <row r="324" spans="1:26" x14ac:dyDescent="0.15">
      <c r="A324" t="e">
        <f>IF(#REF!&lt;&gt;"",#REF!,"")</f>
        <v>#REF!</v>
      </c>
      <c r="B324" s="40" t="e">
        <f>IF(#REF!&lt;&gt;"",#REF!,"")</f>
        <v>#REF!</v>
      </c>
      <c r="C324" s="40" t="e">
        <f>IF(#REF!&lt;&gt;"",#REF!,"")</f>
        <v>#REF!</v>
      </c>
      <c r="D324" t="e">
        <f>IF(A324&lt;&gt;"",#REF!,-20000)</f>
        <v>#REF!</v>
      </c>
      <c r="E324" t="e">
        <f t="shared" si="50"/>
        <v>#REF!</v>
      </c>
      <c r="F324" t="e">
        <f t="shared" si="51"/>
        <v>#REF!</v>
      </c>
      <c r="N324" t="e">
        <f t="shared" si="52"/>
        <v>#REF!</v>
      </c>
      <c r="Q324" t="e">
        <f t="shared" si="53"/>
        <v>#REF!</v>
      </c>
      <c r="T324" t="e">
        <f t="shared" si="54"/>
        <v>#REF!</v>
      </c>
      <c r="W324" t="e">
        <f t="shared" si="55"/>
        <v>#REF!</v>
      </c>
      <c r="Z324" t="e">
        <f t="shared" si="56"/>
        <v>#REF!</v>
      </c>
    </row>
    <row r="325" spans="1:26" x14ac:dyDescent="0.15">
      <c r="A325" t="e">
        <f>IF(#REF!&lt;&gt;"",#REF!,"")</f>
        <v>#REF!</v>
      </c>
      <c r="B325" s="40" t="e">
        <f>IF(#REF!&lt;&gt;"",#REF!,"")</f>
        <v>#REF!</v>
      </c>
      <c r="C325" s="40" t="e">
        <f>IF(#REF!&lt;&gt;"",#REF!,"")</f>
        <v>#REF!</v>
      </c>
      <c r="D325" t="e">
        <f>IF(A325&lt;&gt;"",#REF!,-20000)</f>
        <v>#REF!</v>
      </c>
      <c r="E325" t="e">
        <f t="shared" si="50"/>
        <v>#REF!</v>
      </c>
      <c r="F325" t="e">
        <f t="shared" si="51"/>
        <v>#REF!</v>
      </c>
      <c r="N325" t="e">
        <f t="shared" si="52"/>
        <v>#REF!</v>
      </c>
      <c r="Q325" t="e">
        <f t="shared" si="53"/>
        <v>#REF!</v>
      </c>
      <c r="T325" t="e">
        <f t="shared" si="54"/>
        <v>#REF!</v>
      </c>
      <c r="W325" t="e">
        <f t="shared" si="55"/>
        <v>#REF!</v>
      </c>
      <c r="Z325" t="e">
        <f t="shared" si="56"/>
        <v>#REF!</v>
      </c>
    </row>
    <row r="326" spans="1:26" x14ac:dyDescent="0.15">
      <c r="A326" t="e">
        <f>IF(#REF!&lt;&gt;"",#REF!,"")</f>
        <v>#REF!</v>
      </c>
      <c r="B326" s="40" t="e">
        <f>IF(#REF!&lt;&gt;"",#REF!,"")</f>
        <v>#REF!</v>
      </c>
      <c r="C326" s="40" t="e">
        <f>IF(#REF!&lt;&gt;"",#REF!,"")</f>
        <v>#REF!</v>
      </c>
      <c r="D326" t="e">
        <f>IF(A326&lt;&gt;"",#REF!,-20000)</f>
        <v>#REF!</v>
      </c>
      <c r="E326" t="e">
        <f t="shared" si="50"/>
        <v>#REF!</v>
      </c>
      <c r="F326" t="e">
        <f t="shared" si="51"/>
        <v>#REF!</v>
      </c>
      <c r="N326" t="e">
        <f t="shared" si="52"/>
        <v>#REF!</v>
      </c>
      <c r="Q326" t="e">
        <f t="shared" si="53"/>
        <v>#REF!</v>
      </c>
      <c r="T326" t="e">
        <f t="shared" si="54"/>
        <v>#REF!</v>
      </c>
      <c r="W326" t="e">
        <f t="shared" si="55"/>
        <v>#REF!</v>
      </c>
      <c r="Z326" t="e">
        <f t="shared" si="56"/>
        <v>#REF!</v>
      </c>
    </row>
    <row r="327" spans="1:26" x14ac:dyDescent="0.15">
      <c r="A327" t="e">
        <f>IF(#REF!&lt;&gt;"",#REF!,"")</f>
        <v>#REF!</v>
      </c>
      <c r="B327" s="40" t="e">
        <f>IF(#REF!&lt;&gt;"",#REF!,"")</f>
        <v>#REF!</v>
      </c>
      <c r="C327" s="40" t="e">
        <f>IF(#REF!&lt;&gt;"",#REF!,"")</f>
        <v>#REF!</v>
      </c>
      <c r="D327" t="e">
        <f>IF(A327&lt;&gt;"",#REF!,-20000)</f>
        <v>#REF!</v>
      </c>
      <c r="E327" t="e">
        <f t="shared" si="50"/>
        <v>#REF!</v>
      </c>
      <c r="F327" t="e">
        <f t="shared" si="51"/>
        <v>#REF!</v>
      </c>
      <c r="N327" t="e">
        <f t="shared" si="52"/>
        <v>#REF!</v>
      </c>
      <c r="Q327" t="e">
        <f t="shared" si="53"/>
        <v>#REF!</v>
      </c>
      <c r="T327" t="e">
        <f t="shared" si="54"/>
        <v>#REF!</v>
      </c>
      <c r="W327" t="e">
        <f t="shared" si="55"/>
        <v>#REF!</v>
      </c>
      <c r="Z327" t="e">
        <f t="shared" si="56"/>
        <v>#REF!</v>
      </c>
    </row>
    <row r="328" spans="1:26" x14ac:dyDescent="0.15">
      <c r="A328" t="e">
        <f>IF(#REF!&lt;&gt;"",#REF!,"")</f>
        <v>#REF!</v>
      </c>
      <c r="B328" s="40" t="e">
        <f>IF(#REF!&lt;&gt;"",#REF!,"")</f>
        <v>#REF!</v>
      </c>
      <c r="C328" s="40" t="e">
        <f>IF(#REF!&lt;&gt;"",#REF!,"")</f>
        <v>#REF!</v>
      </c>
      <c r="D328" t="e">
        <f>IF(A328&lt;&gt;"",#REF!,-20000)</f>
        <v>#REF!</v>
      </c>
      <c r="E328" t="e">
        <f t="shared" si="50"/>
        <v>#REF!</v>
      </c>
      <c r="F328" t="e">
        <f t="shared" si="51"/>
        <v>#REF!</v>
      </c>
      <c r="N328" t="e">
        <f t="shared" si="52"/>
        <v>#REF!</v>
      </c>
      <c r="Q328" t="e">
        <f t="shared" si="53"/>
        <v>#REF!</v>
      </c>
      <c r="T328" t="e">
        <f t="shared" si="54"/>
        <v>#REF!</v>
      </c>
      <c r="W328" t="e">
        <f t="shared" si="55"/>
        <v>#REF!</v>
      </c>
      <c r="Z328" t="e">
        <f t="shared" si="56"/>
        <v>#REF!</v>
      </c>
    </row>
    <row r="329" spans="1:26" x14ac:dyDescent="0.15">
      <c r="A329" t="e">
        <f>IF(#REF!&lt;&gt;"",#REF!,"")</f>
        <v>#REF!</v>
      </c>
      <c r="B329" s="40" t="e">
        <f>IF(#REF!&lt;&gt;"",#REF!,"")</f>
        <v>#REF!</v>
      </c>
      <c r="C329" s="40" t="e">
        <f>IF(#REF!&lt;&gt;"",#REF!,"")</f>
        <v>#REF!</v>
      </c>
      <c r="D329" t="e">
        <f>IF(A329&lt;&gt;"",#REF!,-20000)</f>
        <v>#REF!</v>
      </c>
      <c r="E329" t="e">
        <f t="shared" si="50"/>
        <v>#REF!</v>
      </c>
      <c r="F329" t="e">
        <f t="shared" si="51"/>
        <v>#REF!</v>
      </c>
      <c r="N329" t="e">
        <f t="shared" si="52"/>
        <v>#REF!</v>
      </c>
      <c r="Q329" t="e">
        <f t="shared" si="53"/>
        <v>#REF!</v>
      </c>
      <c r="T329" t="e">
        <f t="shared" si="54"/>
        <v>#REF!</v>
      </c>
      <c r="W329" t="e">
        <f t="shared" si="55"/>
        <v>#REF!</v>
      </c>
      <c r="Z329" t="e">
        <f t="shared" si="56"/>
        <v>#REF!</v>
      </c>
    </row>
    <row r="330" spans="1:26" x14ac:dyDescent="0.15">
      <c r="A330" t="e">
        <f>IF(#REF!&lt;&gt;"",#REF!,"")</f>
        <v>#REF!</v>
      </c>
      <c r="B330" s="40" t="e">
        <f>IF(#REF!&lt;&gt;"",#REF!,"")</f>
        <v>#REF!</v>
      </c>
      <c r="C330" s="40" t="e">
        <f>IF(#REF!&lt;&gt;"",#REF!,"")</f>
        <v>#REF!</v>
      </c>
      <c r="D330" t="e">
        <f>IF(A330&lt;&gt;"",#REF!,-20000)</f>
        <v>#REF!</v>
      </c>
      <c r="E330" t="e">
        <f t="shared" si="50"/>
        <v>#REF!</v>
      </c>
      <c r="F330" t="e">
        <f t="shared" si="51"/>
        <v>#REF!</v>
      </c>
      <c r="N330" t="e">
        <f t="shared" si="52"/>
        <v>#REF!</v>
      </c>
      <c r="Q330" t="e">
        <f t="shared" si="53"/>
        <v>#REF!</v>
      </c>
      <c r="T330" t="e">
        <f t="shared" si="54"/>
        <v>#REF!</v>
      </c>
      <c r="W330" t="e">
        <f t="shared" si="55"/>
        <v>#REF!</v>
      </c>
      <c r="Z330" t="e">
        <f t="shared" si="56"/>
        <v>#REF!</v>
      </c>
    </row>
    <row r="331" spans="1:26" x14ac:dyDescent="0.15">
      <c r="A331" t="e">
        <f>IF(#REF!&lt;&gt;"",#REF!,"")</f>
        <v>#REF!</v>
      </c>
      <c r="B331" s="40" t="e">
        <f>IF(#REF!&lt;&gt;"",#REF!,"")</f>
        <v>#REF!</v>
      </c>
      <c r="C331" s="40" t="e">
        <f>IF(#REF!&lt;&gt;"",#REF!,"")</f>
        <v>#REF!</v>
      </c>
      <c r="D331" t="e">
        <f>IF(A331&lt;&gt;"",#REF!,-20000)</f>
        <v>#REF!</v>
      </c>
      <c r="E331" t="e">
        <f t="shared" si="50"/>
        <v>#REF!</v>
      </c>
      <c r="F331" t="e">
        <f t="shared" si="51"/>
        <v>#REF!</v>
      </c>
      <c r="N331" t="e">
        <f t="shared" si="52"/>
        <v>#REF!</v>
      </c>
      <c r="Q331" t="e">
        <f t="shared" si="53"/>
        <v>#REF!</v>
      </c>
      <c r="T331" t="e">
        <f t="shared" si="54"/>
        <v>#REF!</v>
      </c>
      <c r="W331" t="e">
        <f t="shared" si="55"/>
        <v>#REF!</v>
      </c>
      <c r="Z331" t="e">
        <f t="shared" si="56"/>
        <v>#REF!</v>
      </c>
    </row>
    <row r="332" spans="1:26" x14ac:dyDescent="0.15">
      <c r="A332" t="e">
        <f>IF(#REF!&lt;&gt;"",#REF!,"")</f>
        <v>#REF!</v>
      </c>
      <c r="B332" s="40" t="e">
        <f>IF(#REF!&lt;&gt;"",#REF!,"")</f>
        <v>#REF!</v>
      </c>
      <c r="C332" s="40" t="e">
        <f>IF(#REF!&lt;&gt;"",#REF!,"")</f>
        <v>#REF!</v>
      </c>
      <c r="D332" t="e">
        <f>IF(A332&lt;&gt;"",#REF!,-20000)</f>
        <v>#REF!</v>
      </c>
      <c r="E332" t="e">
        <f t="shared" si="50"/>
        <v>#REF!</v>
      </c>
      <c r="F332" t="e">
        <f t="shared" si="51"/>
        <v>#REF!</v>
      </c>
      <c r="N332" t="e">
        <f t="shared" si="52"/>
        <v>#REF!</v>
      </c>
      <c r="Q332" t="e">
        <f t="shared" si="53"/>
        <v>#REF!</v>
      </c>
      <c r="T332" t="e">
        <f t="shared" si="54"/>
        <v>#REF!</v>
      </c>
      <c r="W332" t="e">
        <f t="shared" si="55"/>
        <v>#REF!</v>
      </c>
      <c r="Z332" t="e">
        <f t="shared" si="56"/>
        <v>#REF!</v>
      </c>
    </row>
    <row r="333" spans="1:26" x14ac:dyDescent="0.15">
      <c r="A333" t="e">
        <f>IF(#REF!&lt;&gt;"",#REF!,"")</f>
        <v>#REF!</v>
      </c>
      <c r="B333" s="40" t="e">
        <f>IF(#REF!&lt;&gt;"",#REF!,"")</f>
        <v>#REF!</v>
      </c>
      <c r="C333" s="40" t="e">
        <f>IF(#REF!&lt;&gt;"",#REF!,"")</f>
        <v>#REF!</v>
      </c>
      <c r="D333" t="e">
        <f>IF(A333&lt;&gt;"",#REF!,-20000)</f>
        <v>#REF!</v>
      </c>
      <c r="E333" t="e">
        <f t="shared" si="50"/>
        <v>#REF!</v>
      </c>
      <c r="F333" t="e">
        <f t="shared" si="51"/>
        <v>#REF!</v>
      </c>
      <c r="N333" t="e">
        <f t="shared" si="52"/>
        <v>#REF!</v>
      </c>
      <c r="Q333" t="e">
        <f t="shared" si="53"/>
        <v>#REF!</v>
      </c>
      <c r="T333" t="e">
        <f t="shared" si="54"/>
        <v>#REF!</v>
      </c>
      <c r="W333" t="e">
        <f t="shared" si="55"/>
        <v>#REF!</v>
      </c>
      <c r="Z333" t="e">
        <f t="shared" si="56"/>
        <v>#REF!</v>
      </c>
    </row>
    <row r="334" spans="1:26" x14ac:dyDescent="0.15">
      <c r="A334" t="e">
        <f>IF(#REF!&lt;&gt;"",#REF!,"")</f>
        <v>#REF!</v>
      </c>
      <c r="B334" s="40" t="e">
        <f>IF(#REF!&lt;&gt;"",#REF!,"")</f>
        <v>#REF!</v>
      </c>
      <c r="C334" s="40" t="e">
        <f>IF(#REF!&lt;&gt;"",#REF!,"")</f>
        <v>#REF!</v>
      </c>
      <c r="D334" t="e">
        <f>IF(A334&lt;&gt;"",#REF!,-20000)</f>
        <v>#REF!</v>
      </c>
      <c r="E334" t="e">
        <f t="shared" si="50"/>
        <v>#REF!</v>
      </c>
      <c r="F334" t="e">
        <f t="shared" si="51"/>
        <v>#REF!</v>
      </c>
      <c r="N334" t="e">
        <f t="shared" si="52"/>
        <v>#REF!</v>
      </c>
      <c r="Q334" t="e">
        <f t="shared" si="53"/>
        <v>#REF!</v>
      </c>
      <c r="T334" t="e">
        <f t="shared" si="54"/>
        <v>#REF!</v>
      </c>
      <c r="W334" t="e">
        <f t="shared" si="55"/>
        <v>#REF!</v>
      </c>
      <c r="Z334" t="e">
        <f t="shared" si="56"/>
        <v>#REF!</v>
      </c>
    </row>
    <row r="335" spans="1:26" x14ac:dyDescent="0.15">
      <c r="A335" t="e">
        <f>IF(#REF!&lt;&gt;"",#REF!,"")</f>
        <v>#REF!</v>
      </c>
      <c r="B335" s="40" t="e">
        <f>IF(#REF!&lt;&gt;"",#REF!,"")</f>
        <v>#REF!</v>
      </c>
      <c r="C335" s="40" t="e">
        <f>IF(#REF!&lt;&gt;"",#REF!,"")</f>
        <v>#REF!</v>
      </c>
      <c r="D335" t="e">
        <f>IF(A335&lt;&gt;"",#REF!,-20000)</f>
        <v>#REF!</v>
      </c>
      <c r="E335" t="e">
        <f t="shared" si="50"/>
        <v>#REF!</v>
      </c>
      <c r="F335" t="e">
        <f t="shared" si="51"/>
        <v>#REF!</v>
      </c>
      <c r="N335" t="e">
        <f t="shared" si="52"/>
        <v>#REF!</v>
      </c>
      <c r="Q335" t="e">
        <f t="shared" si="53"/>
        <v>#REF!</v>
      </c>
      <c r="T335" t="e">
        <f t="shared" si="54"/>
        <v>#REF!</v>
      </c>
      <c r="W335" t="e">
        <f t="shared" si="55"/>
        <v>#REF!</v>
      </c>
      <c r="Z335" t="e">
        <f t="shared" si="56"/>
        <v>#REF!</v>
      </c>
    </row>
    <row r="336" spans="1:26" x14ac:dyDescent="0.15">
      <c r="A336" t="e">
        <f>IF(#REF!&lt;&gt;"",#REF!,"")</f>
        <v>#REF!</v>
      </c>
      <c r="B336" s="40" t="e">
        <f>IF(#REF!&lt;&gt;"",#REF!,"")</f>
        <v>#REF!</v>
      </c>
      <c r="C336" s="40" t="e">
        <f>IF(#REF!&lt;&gt;"",#REF!,"")</f>
        <v>#REF!</v>
      </c>
      <c r="D336" t="e">
        <f>IF(A336&lt;&gt;"",#REF!,-20000)</f>
        <v>#REF!</v>
      </c>
      <c r="E336" t="e">
        <f t="shared" ref="E336:E399" si="57">IF(A336&lt;&gt;"",D336/C336,-20000)</f>
        <v>#REF!</v>
      </c>
      <c r="F336" t="e">
        <f t="shared" ref="F336:F399" si="58">IF($F$5=1,D336,E336)</f>
        <v>#REF!</v>
      </c>
      <c r="N336" t="e">
        <f t="shared" ref="N336:N399" si="59">IF(M$5="",-20000,IF(LEFT($A336,LEN(M$5))=M$5,$F336,-1000))</f>
        <v>#REF!</v>
      </c>
      <c r="Q336" t="e">
        <f t="shared" ref="Q336:Q399" si="60">IF(P$5="",-20000,IF(LEFT($A336,LEN(P$5))=P$5,$F336,-1000))</f>
        <v>#REF!</v>
      </c>
      <c r="T336" t="e">
        <f t="shared" ref="T336:T399" si="61">IF(S$5="",-20000,IF(LEFT($A336,LEN(S$5))=S$5,$F336,-1000))</f>
        <v>#REF!</v>
      </c>
      <c r="W336" t="e">
        <f t="shared" ref="W336:W399" si="62">IF(V$5="",-20000,IF(LEFT($A336,LEN(V$5))=V$5,$F336,-1000))</f>
        <v>#REF!</v>
      </c>
      <c r="Z336" t="e">
        <f t="shared" ref="Z336:Z399" si="63">IF(Y$5="",-20000,IF(LEFT($A336,LEN(Y$5))=Y$5,$F336,-1000))</f>
        <v>#REF!</v>
      </c>
    </row>
    <row r="337" spans="1:26" x14ac:dyDescent="0.15">
      <c r="A337" t="e">
        <f>IF(#REF!&lt;&gt;"",#REF!,"")</f>
        <v>#REF!</v>
      </c>
      <c r="B337" s="40" t="e">
        <f>IF(#REF!&lt;&gt;"",#REF!,"")</f>
        <v>#REF!</v>
      </c>
      <c r="C337" s="40" t="e">
        <f>IF(#REF!&lt;&gt;"",#REF!,"")</f>
        <v>#REF!</v>
      </c>
      <c r="D337" t="e">
        <f>IF(A337&lt;&gt;"",#REF!,-20000)</f>
        <v>#REF!</v>
      </c>
      <c r="E337" t="e">
        <f t="shared" si="57"/>
        <v>#REF!</v>
      </c>
      <c r="F337" t="e">
        <f t="shared" si="58"/>
        <v>#REF!</v>
      </c>
      <c r="N337" t="e">
        <f t="shared" si="59"/>
        <v>#REF!</v>
      </c>
      <c r="Q337" t="e">
        <f t="shared" si="60"/>
        <v>#REF!</v>
      </c>
      <c r="T337" t="e">
        <f t="shared" si="61"/>
        <v>#REF!</v>
      </c>
      <c r="W337" t="e">
        <f t="shared" si="62"/>
        <v>#REF!</v>
      </c>
      <c r="Z337" t="e">
        <f t="shared" si="63"/>
        <v>#REF!</v>
      </c>
    </row>
    <row r="338" spans="1:26" x14ac:dyDescent="0.15">
      <c r="A338" t="e">
        <f>IF(#REF!&lt;&gt;"",#REF!,"")</f>
        <v>#REF!</v>
      </c>
      <c r="B338" s="40" t="e">
        <f>IF(#REF!&lt;&gt;"",#REF!,"")</f>
        <v>#REF!</v>
      </c>
      <c r="C338" s="40" t="e">
        <f>IF(#REF!&lt;&gt;"",#REF!,"")</f>
        <v>#REF!</v>
      </c>
      <c r="D338" t="e">
        <f>IF(A338&lt;&gt;"",#REF!,-20000)</f>
        <v>#REF!</v>
      </c>
      <c r="E338" t="e">
        <f t="shared" si="57"/>
        <v>#REF!</v>
      </c>
      <c r="F338" t="e">
        <f t="shared" si="58"/>
        <v>#REF!</v>
      </c>
      <c r="N338" t="e">
        <f t="shared" si="59"/>
        <v>#REF!</v>
      </c>
      <c r="Q338" t="e">
        <f t="shared" si="60"/>
        <v>#REF!</v>
      </c>
      <c r="T338" t="e">
        <f t="shared" si="61"/>
        <v>#REF!</v>
      </c>
      <c r="W338" t="e">
        <f t="shared" si="62"/>
        <v>#REF!</v>
      </c>
      <c r="Z338" t="e">
        <f t="shared" si="63"/>
        <v>#REF!</v>
      </c>
    </row>
    <row r="339" spans="1:26" x14ac:dyDescent="0.15">
      <c r="A339" t="e">
        <f>IF(#REF!&lt;&gt;"",#REF!,"")</f>
        <v>#REF!</v>
      </c>
      <c r="B339" s="40" t="e">
        <f>IF(#REF!&lt;&gt;"",#REF!,"")</f>
        <v>#REF!</v>
      </c>
      <c r="C339" s="40" t="e">
        <f>IF(#REF!&lt;&gt;"",#REF!,"")</f>
        <v>#REF!</v>
      </c>
      <c r="D339" t="e">
        <f>IF(A339&lt;&gt;"",#REF!,-20000)</f>
        <v>#REF!</v>
      </c>
      <c r="E339" t="e">
        <f t="shared" si="57"/>
        <v>#REF!</v>
      </c>
      <c r="F339" t="e">
        <f t="shared" si="58"/>
        <v>#REF!</v>
      </c>
      <c r="N339" t="e">
        <f t="shared" si="59"/>
        <v>#REF!</v>
      </c>
      <c r="Q339" t="e">
        <f t="shared" si="60"/>
        <v>#REF!</v>
      </c>
      <c r="T339" t="e">
        <f t="shared" si="61"/>
        <v>#REF!</v>
      </c>
      <c r="W339" t="e">
        <f t="shared" si="62"/>
        <v>#REF!</v>
      </c>
      <c r="Z339" t="e">
        <f t="shared" si="63"/>
        <v>#REF!</v>
      </c>
    </row>
    <row r="340" spans="1:26" x14ac:dyDescent="0.15">
      <c r="A340" t="e">
        <f>IF(#REF!&lt;&gt;"",#REF!,"")</f>
        <v>#REF!</v>
      </c>
      <c r="B340" s="40" t="e">
        <f>IF(#REF!&lt;&gt;"",#REF!,"")</f>
        <v>#REF!</v>
      </c>
      <c r="C340" s="40" t="e">
        <f>IF(#REF!&lt;&gt;"",#REF!,"")</f>
        <v>#REF!</v>
      </c>
      <c r="D340" t="e">
        <f>IF(A340&lt;&gt;"",#REF!,-20000)</f>
        <v>#REF!</v>
      </c>
      <c r="E340" t="e">
        <f t="shared" si="57"/>
        <v>#REF!</v>
      </c>
      <c r="F340" t="e">
        <f t="shared" si="58"/>
        <v>#REF!</v>
      </c>
      <c r="N340" t="e">
        <f t="shared" si="59"/>
        <v>#REF!</v>
      </c>
      <c r="Q340" t="e">
        <f t="shared" si="60"/>
        <v>#REF!</v>
      </c>
      <c r="T340" t="e">
        <f t="shared" si="61"/>
        <v>#REF!</v>
      </c>
      <c r="W340" t="e">
        <f t="shared" si="62"/>
        <v>#REF!</v>
      </c>
      <c r="Z340" t="e">
        <f t="shared" si="63"/>
        <v>#REF!</v>
      </c>
    </row>
    <row r="341" spans="1:26" x14ac:dyDescent="0.15">
      <c r="A341" t="e">
        <f>IF(#REF!&lt;&gt;"",#REF!,"")</f>
        <v>#REF!</v>
      </c>
      <c r="B341" s="40" t="e">
        <f>IF(#REF!&lt;&gt;"",#REF!,"")</f>
        <v>#REF!</v>
      </c>
      <c r="C341" s="40" t="e">
        <f>IF(#REF!&lt;&gt;"",#REF!,"")</f>
        <v>#REF!</v>
      </c>
      <c r="D341" t="e">
        <f>IF(A341&lt;&gt;"",#REF!,-20000)</f>
        <v>#REF!</v>
      </c>
      <c r="E341" t="e">
        <f t="shared" si="57"/>
        <v>#REF!</v>
      </c>
      <c r="F341" t="e">
        <f t="shared" si="58"/>
        <v>#REF!</v>
      </c>
      <c r="N341" t="e">
        <f t="shared" si="59"/>
        <v>#REF!</v>
      </c>
      <c r="Q341" t="e">
        <f t="shared" si="60"/>
        <v>#REF!</v>
      </c>
      <c r="T341" t="e">
        <f t="shared" si="61"/>
        <v>#REF!</v>
      </c>
      <c r="W341" t="e">
        <f t="shared" si="62"/>
        <v>#REF!</v>
      </c>
      <c r="Z341" t="e">
        <f t="shared" si="63"/>
        <v>#REF!</v>
      </c>
    </row>
    <row r="342" spans="1:26" x14ac:dyDescent="0.15">
      <c r="A342" t="e">
        <f>IF(#REF!&lt;&gt;"",#REF!,"")</f>
        <v>#REF!</v>
      </c>
      <c r="B342" s="40" t="e">
        <f>IF(#REF!&lt;&gt;"",#REF!,"")</f>
        <v>#REF!</v>
      </c>
      <c r="C342" s="40" t="e">
        <f>IF(#REF!&lt;&gt;"",#REF!,"")</f>
        <v>#REF!</v>
      </c>
      <c r="D342" t="e">
        <f>IF(A342&lt;&gt;"",#REF!,-20000)</f>
        <v>#REF!</v>
      </c>
      <c r="E342" t="e">
        <f t="shared" si="57"/>
        <v>#REF!</v>
      </c>
      <c r="F342" t="e">
        <f t="shared" si="58"/>
        <v>#REF!</v>
      </c>
      <c r="N342" t="e">
        <f t="shared" si="59"/>
        <v>#REF!</v>
      </c>
      <c r="Q342" t="e">
        <f t="shared" si="60"/>
        <v>#REF!</v>
      </c>
      <c r="T342" t="e">
        <f t="shared" si="61"/>
        <v>#REF!</v>
      </c>
      <c r="W342" t="e">
        <f t="shared" si="62"/>
        <v>#REF!</v>
      </c>
      <c r="Z342" t="e">
        <f t="shared" si="63"/>
        <v>#REF!</v>
      </c>
    </row>
    <row r="343" spans="1:26" x14ac:dyDescent="0.15">
      <c r="A343" t="e">
        <f>IF(#REF!&lt;&gt;"",#REF!,"")</f>
        <v>#REF!</v>
      </c>
      <c r="B343" s="40" t="e">
        <f>IF(#REF!&lt;&gt;"",#REF!,"")</f>
        <v>#REF!</v>
      </c>
      <c r="C343" s="40" t="e">
        <f>IF(#REF!&lt;&gt;"",#REF!,"")</f>
        <v>#REF!</v>
      </c>
      <c r="D343" t="e">
        <f>IF(A343&lt;&gt;"",#REF!,-20000)</f>
        <v>#REF!</v>
      </c>
      <c r="E343" t="e">
        <f t="shared" si="57"/>
        <v>#REF!</v>
      </c>
      <c r="F343" t="e">
        <f t="shared" si="58"/>
        <v>#REF!</v>
      </c>
      <c r="N343" t="e">
        <f t="shared" si="59"/>
        <v>#REF!</v>
      </c>
      <c r="Q343" t="e">
        <f t="shared" si="60"/>
        <v>#REF!</v>
      </c>
      <c r="T343" t="e">
        <f t="shared" si="61"/>
        <v>#REF!</v>
      </c>
      <c r="W343" t="e">
        <f t="shared" si="62"/>
        <v>#REF!</v>
      </c>
      <c r="Z343" t="e">
        <f t="shared" si="63"/>
        <v>#REF!</v>
      </c>
    </row>
    <row r="344" spans="1:26" x14ac:dyDescent="0.15">
      <c r="A344" t="e">
        <f>IF(#REF!&lt;&gt;"",#REF!,"")</f>
        <v>#REF!</v>
      </c>
      <c r="B344" s="40" t="e">
        <f>IF(#REF!&lt;&gt;"",#REF!,"")</f>
        <v>#REF!</v>
      </c>
      <c r="C344" s="40" t="e">
        <f>IF(#REF!&lt;&gt;"",#REF!,"")</f>
        <v>#REF!</v>
      </c>
      <c r="D344" t="e">
        <f>IF(A344&lt;&gt;"",#REF!,-20000)</f>
        <v>#REF!</v>
      </c>
      <c r="E344" t="e">
        <f t="shared" si="57"/>
        <v>#REF!</v>
      </c>
      <c r="F344" t="e">
        <f t="shared" si="58"/>
        <v>#REF!</v>
      </c>
      <c r="N344" t="e">
        <f t="shared" si="59"/>
        <v>#REF!</v>
      </c>
      <c r="Q344" t="e">
        <f t="shared" si="60"/>
        <v>#REF!</v>
      </c>
      <c r="T344" t="e">
        <f t="shared" si="61"/>
        <v>#REF!</v>
      </c>
      <c r="W344" t="e">
        <f t="shared" si="62"/>
        <v>#REF!</v>
      </c>
      <c r="Z344" t="e">
        <f t="shared" si="63"/>
        <v>#REF!</v>
      </c>
    </row>
    <row r="345" spans="1:26" x14ac:dyDescent="0.15">
      <c r="A345" t="e">
        <f>IF(#REF!&lt;&gt;"",#REF!,"")</f>
        <v>#REF!</v>
      </c>
      <c r="B345" s="40" t="e">
        <f>IF(#REF!&lt;&gt;"",#REF!,"")</f>
        <v>#REF!</v>
      </c>
      <c r="C345" s="40" t="e">
        <f>IF(#REF!&lt;&gt;"",#REF!,"")</f>
        <v>#REF!</v>
      </c>
      <c r="D345" t="e">
        <f>IF(A345&lt;&gt;"",#REF!,-20000)</f>
        <v>#REF!</v>
      </c>
      <c r="E345" t="e">
        <f t="shared" si="57"/>
        <v>#REF!</v>
      </c>
      <c r="F345" t="e">
        <f t="shared" si="58"/>
        <v>#REF!</v>
      </c>
      <c r="N345" t="e">
        <f t="shared" si="59"/>
        <v>#REF!</v>
      </c>
      <c r="Q345" t="e">
        <f t="shared" si="60"/>
        <v>#REF!</v>
      </c>
      <c r="T345" t="e">
        <f t="shared" si="61"/>
        <v>#REF!</v>
      </c>
      <c r="W345" t="e">
        <f t="shared" si="62"/>
        <v>#REF!</v>
      </c>
      <c r="Z345" t="e">
        <f t="shared" si="63"/>
        <v>#REF!</v>
      </c>
    </row>
    <row r="346" spans="1:26" x14ac:dyDescent="0.15">
      <c r="A346" t="e">
        <f>IF(#REF!&lt;&gt;"",#REF!,"")</f>
        <v>#REF!</v>
      </c>
      <c r="B346" s="40" t="e">
        <f>IF(#REF!&lt;&gt;"",#REF!,"")</f>
        <v>#REF!</v>
      </c>
      <c r="C346" s="40" t="e">
        <f>IF(#REF!&lt;&gt;"",#REF!,"")</f>
        <v>#REF!</v>
      </c>
      <c r="D346" t="e">
        <f>IF(A346&lt;&gt;"",#REF!,-20000)</f>
        <v>#REF!</v>
      </c>
      <c r="E346" t="e">
        <f t="shared" si="57"/>
        <v>#REF!</v>
      </c>
      <c r="F346" t="e">
        <f t="shared" si="58"/>
        <v>#REF!</v>
      </c>
      <c r="N346" t="e">
        <f t="shared" si="59"/>
        <v>#REF!</v>
      </c>
      <c r="Q346" t="e">
        <f t="shared" si="60"/>
        <v>#REF!</v>
      </c>
      <c r="T346" t="e">
        <f t="shared" si="61"/>
        <v>#REF!</v>
      </c>
      <c r="W346" t="e">
        <f t="shared" si="62"/>
        <v>#REF!</v>
      </c>
      <c r="Z346" t="e">
        <f t="shared" si="63"/>
        <v>#REF!</v>
      </c>
    </row>
    <row r="347" spans="1:26" x14ac:dyDescent="0.15">
      <c r="A347" t="e">
        <f>IF(#REF!&lt;&gt;"",#REF!,"")</f>
        <v>#REF!</v>
      </c>
      <c r="B347" s="40" t="e">
        <f>IF(#REF!&lt;&gt;"",#REF!,"")</f>
        <v>#REF!</v>
      </c>
      <c r="C347" s="40" t="e">
        <f>IF(#REF!&lt;&gt;"",#REF!,"")</f>
        <v>#REF!</v>
      </c>
      <c r="D347" t="e">
        <f>IF(A347&lt;&gt;"",#REF!,-20000)</f>
        <v>#REF!</v>
      </c>
      <c r="E347" t="e">
        <f t="shared" si="57"/>
        <v>#REF!</v>
      </c>
      <c r="F347" t="e">
        <f t="shared" si="58"/>
        <v>#REF!</v>
      </c>
      <c r="N347" t="e">
        <f t="shared" si="59"/>
        <v>#REF!</v>
      </c>
      <c r="Q347" t="e">
        <f t="shared" si="60"/>
        <v>#REF!</v>
      </c>
      <c r="T347" t="e">
        <f t="shared" si="61"/>
        <v>#REF!</v>
      </c>
      <c r="W347" t="e">
        <f t="shared" si="62"/>
        <v>#REF!</v>
      </c>
      <c r="Z347" t="e">
        <f t="shared" si="63"/>
        <v>#REF!</v>
      </c>
    </row>
    <row r="348" spans="1:26" x14ac:dyDescent="0.15">
      <c r="A348" t="e">
        <f>IF(#REF!&lt;&gt;"",#REF!,"")</f>
        <v>#REF!</v>
      </c>
      <c r="B348" s="40" t="e">
        <f>IF(#REF!&lt;&gt;"",#REF!,"")</f>
        <v>#REF!</v>
      </c>
      <c r="C348" s="40" t="e">
        <f>IF(#REF!&lt;&gt;"",#REF!,"")</f>
        <v>#REF!</v>
      </c>
      <c r="D348" t="e">
        <f>IF(A348&lt;&gt;"",#REF!,-20000)</f>
        <v>#REF!</v>
      </c>
      <c r="E348" t="e">
        <f t="shared" si="57"/>
        <v>#REF!</v>
      </c>
      <c r="F348" t="e">
        <f t="shared" si="58"/>
        <v>#REF!</v>
      </c>
      <c r="N348" t="e">
        <f t="shared" si="59"/>
        <v>#REF!</v>
      </c>
      <c r="Q348" t="e">
        <f t="shared" si="60"/>
        <v>#REF!</v>
      </c>
      <c r="T348" t="e">
        <f t="shared" si="61"/>
        <v>#REF!</v>
      </c>
      <c r="W348" t="e">
        <f t="shared" si="62"/>
        <v>#REF!</v>
      </c>
      <c r="Z348" t="e">
        <f t="shared" si="63"/>
        <v>#REF!</v>
      </c>
    </row>
    <row r="349" spans="1:26" x14ac:dyDescent="0.15">
      <c r="A349" t="e">
        <f>IF(#REF!&lt;&gt;"",#REF!,"")</f>
        <v>#REF!</v>
      </c>
      <c r="B349" s="40" t="e">
        <f>IF(#REF!&lt;&gt;"",#REF!,"")</f>
        <v>#REF!</v>
      </c>
      <c r="C349" s="40" t="e">
        <f>IF(#REF!&lt;&gt;"",#REF!,"")</f>
        <v>#REF!</v>
      </c>
      <c r="D349" t="e">
        <f>IF(A349&lt;&gt;"",#REF!,-20000)</f>
        <v>#REF!</v>
      </c>
      <c r="E349" t="e">
        <f t="shared" si="57"/>
        <v>#REF!</v>
      </c>
      <c r="F349" t="e">
        <f t="shared" si="58"/>
        <v>#REF!</v>
      </c>
      <c r="N349" t="e">
        <f t="shared" si="59"/>
        <v>#REF!</v>
      </c>
      <c r="Q349" t="e">
        <f t="shared" si="60"/>
        <v>#REF!</v>
      </c>
      <c r="T349" t="e">
        <f t="shared" si="61"/>
        <v>#REF!</v>
      </c>
      <c r="W349" t="e">
        <f t="shared" si="62"/>
        <v>#REF!</v>
      </c>
      <c r="Z349" t="e">
        <f t="shared" si="63"/>
        <v>#REF!</v>
      </c>
    </row>
    <row r="350" spans="1:26" x14ac:dyDescent="0.15">
      <c r="A350" t="e">
        <f>IF(#REF!&lt;&gt;"",#REF!,"")</f>
        <v>#REF!</v>
      </c>
      <c r="B350" s="40" t="e">
        <f>IF(#REF!&lt;&gt;"",#REF!,"")</f>
        <v>#REF!</v>
      </c>
      <c r="C350" s="40" t="e">
        <f>IF(#REF!&lt;&gt;"",#REF!,"")</f>
        <v>#REF!</v>
      </c>
      <c r="D350" t="e">
        <f>IF(A350&lt;&gt;"",#REF!,-20000)</f>
        <v>#REF!</v>
      </c>
      <c r="E350" t="e">
        <f t="shared" si="57"/>
        <v>#REF!</v>
      </c>
      <c r="F350" t="e">
        <f t="shared" si="58"/>
        <v>#REF!</v>
      </c>
      <c r="N350" t="e">
        <f t="shared" si="59"/>
        <v>#REF!</v>
      </c>
      <c r="Q350" t="e">
        <f t="shared" si="60"/>
        <v>#REF!</v>
      </c>
      <c r="T350" t="e">
        <f t="shared" si="61"/>
        <v>#REF!</v>
      </c>
      <c r="W350" t="e">
        <f t="shared" si="62"/>
        <v>#REF!</v>
      </c>
      <c r="Z350" t="e">
        <f t="shared" si="63"/>
        <v>#REF!</v>
      </c>
    </row>
    <row r="351" spans="1:26" x14ac:dyDescent="0.15">
      <c r="A351" t="e">
        <f>IF(#REF!&lt;&gt;"",#REF!,"")</f>
        <v>#REF!</v>
      </c>
      <c r="B351" s="40" t="e">
        <f>IF(#REF!&lt;&gt;"",#REF!,"")</f>
        <v>#REF!</v>
      </c>
      <c r="C351" s="40" t="e">
        <f>IF(#REF!&lt;&gt;"",#REF!,"")</f>
        <v>#REF!</v>
      </c>
      <c r="D351" t="e">
        <f>IF(A351&lt;&gt;"",#REF!,-20000)</f>
        <v>#REF!</v>
      </c>
      <c r="E351" t="e">
        <f t="shared" si="57"/>
        <v>#REF!</v>
      </c>
      <c r="F351" t="e">
        <f t="shared" si="58"/>
        <v>#REF!</v>
      </c>
      <c r="N351" t="e">
        <f t="shared" si="59"/>
        <v>#REF!</v>
      </c>
      <c r="Q351" t="e">
        <f t="shared" si="60"/>
        <v>#REF!</v>
      </c>
      <c r="T351" t="e">
        <f t="shared" si="61"/>
        <v>#REF!</v>
      </c>
      <c r="W351" t="e">
        <f t="shared" si="62"/>
        <v>#REF!</v>
      </c>
      <c r="Z351" t="e">
        <f t="shared" si="63"/>
        <v>#REF!</v>
      </c>
    </row>
    <row r="352" spans="1:26" x14ac:dyDescent="0.15">
      <c r="A352" t="e">
        <f>IF(#REF!&lt;&gt;"",#REF!,"")</f>
        <v>#REF!</v>
      </c>
      <c r="B352" s="40" t="e">
        <f>IF(#REF!&lt;&gt;"",#REF!,"")</f>
        <v>#REF!</v>
      </c>
      <c r="C352" s="40" t="e">
        <f>IF(#REF!&lt;&gt;"",#REF!,"")</f>
        <v>#REF!</v>
      </c>
      <c r="D352" t="e">
        <f>IF(A352&lt;&gt;"",#REF!,-20000)</f>
        <v>#REF!</v>
      </c>
      <c r="E352" t="e">
        <f t="shared" si="57"/>
        <v>#REF!</v>
      </c>
      <c r="F352" t="e">
        <f t="shared" si="58"/>
        <v>#REF!</v>
      </c>
      <c r="N352" t="e">
        <f t="shared" si="59"/>
        <v>#REF!</v>
      </c>
      <c r="Q352" t="e">
        <f t="shared" si="60"/>
        <v>#REF!</v>
      </c>
      <c r="T352" t="e">
        <f t="shared" si="61"/>
        <v>#REF!</v>
      </c>
      <c r="W352" t="e">
        <f t="shared" si="62"/>
        <v>#REF!</v>
      </c>
      <c r="Z352" t="e">
        <f t="shared" si="63"/>
        <v>#REF!</v>
      </c>
    </row>
    <row r="353" spans="1:26" x14ac:dyDescent="0.15">
      <c r="A353" t="e">
        <f>IF(#REF!&lt;&gt;"",#REF!,"")</f>
        <v>#REF!</v>
      </c>
      <c r="B353" s="40" t="e">
        <f>IF(#REF!&lt;&gt;"",#REF!,"")</f>
        <v>#REF!</v>
      </c>
      <c r="C353" s="40" t="e">
        <f>IF(#REF!&lt;&gt;"",#REF!,"")</f>
        <v>#REF!</v>
      </c>
      <c r="D353" t="e">
        <f>IF(A353&lt;&gt;"",#REF!,-20000)</f>
        <v>#REF!</v>
      </c>
      <c r="E353" t="e">
        <f t="shared" si="57"/>
        <v>#REF!</v>
      </c>
      <c r="F353" t="e">
        <f t="shared" si="58"/>
        <v>#REF!</v>
      </c>
      <c r="N353" t="e">
        <f t="shared" si="59"/>
        <v>#REF!</v>
      </c>
      <c r="Q353" t="e">
        <f t="shared" si="60"/>
        <v>#REF!</v>
      </c>
      <c r="T353" t="e">
        <f t="shared" si="61"/>
        <v>#REF!</v>
      </c>
      <c r="W353" t="e">
        <f t="shared" si="62"/>
        <v>#REF!</v>
      </c>
      <c r="Z353" t="e">
        <f t="shared" si="63"/>
        <v>#REF!</v>
      </c>
    </row>
    <row r="354" spans="1:26" x14ac:dyDescent="0.15">
      <c r="A354" t="e">
        <f>IF(#REF!&lt;&gt;"",#REF!,"")</f>
        <v>#REF!</v>
      </c>
      <c r="B354" s="40" t="e">
        <f>IF(#REF!&lt;&gt;"",#REF!,"")</f>
        <v>#REF!</v>
      </c>
      <c r="C354" s="40" t="e">
        <f>IF(#REF!&lt;&gt;"",#REF!,"")</f>
        <v>#REF!</v>
      </c>
      <c r="D354" t="e">
        <f>IF(A354&lt;&gt;"",#REF!,-20000)</f>
        <v>#REF!</v>
      </c>
      <c r="E354" t="e">
        <f t="shared" si="57"/>
        <v>#REF!</v>
      </c>
      <c r="F354" t="e">
        <f t="shared" si="58"/>
        <v>#REF!</v>
      </c>
      <c r="N354" t="e">
        <f t="shared" si="59"/>
        <v>#REF!</v>
      </c>
      <c r="Q354" t="e">
        <f t="shared" si="60"/>
        <v>#REF!</v>
      </c>
      <c r="T354" t="e">
        <f t="shared" si="61"/>
        <v>#REF!</v>
      </c>
      <c r="W354" t="e">
        <f t="shared" si="62"/>
        <v>#REF!</v>
      </c>
      <c r="Z354" t="e">
        <f t="shared" si="63"/>
        <v>#REF!</v>
      </c>
    </row>
    <row r="355" spans="1:26" x14ac:dyDescent="0.15">
      <c r="A355" t="e">
        <f>IF(#REF!&lt;&gt;"",#REF!,"")</f>
        <v>#REF!</v>
      </c>
      <c r="B355" s="40" t="e">
        <f>IF(#REF!&lt;&gt;"",#REF!,"")</f>
        <v>#REF!</v>
      </c>
      <c r="C355" s="40" t="e">
        <f>IF(#REF!&lt;&gt;"",#REF!,"")</f>
        <v>#REF!</v>
      </c>
      <c r="D355" t="e">
        <f>IF(A355&lt;&gt;"",#REF!,-20000)</f>
        <v>#REF!</v>
      </c>
      <c r="E355" t="e">
        <f t="shared" si="57"/>
        <v>#REF!</v>
      </c>
      <c r="F355" t="e">
        <f t="shared" si="58"/>
        <v>#REF!</v>
      </c>
      <c r="N355" t="e">
        <f t="shared" si="59"/>
        <v>#REF!</v>
      </c>
      <c r="Q355" t="e">
        <f t="shared" si="60"/>
        <v>#REF!</v>
      </c>
      <c r="T355" t="e">
        <f t="shared" si="61"/>
        <v>#REF!</v>
      </c>
      <c r="W355" t="e">
        <f t="shared" si="62"/>
        <v>#REF!</v>
      </c>
      <c r="Z355" t="e">
        <f t="shared" si="63"/>
        <v>#REF!</v>
      </c>
    </row>
    <row r="356" spans="1:26" x14ac:dyDescent="0.15">
      <c r="A356" t="e">
        <f>IF(#REF!&lt;&gt;"",#REF!,"")</f>
        <v>#REF!</v>
      </c>
      <c r="B356" s="40" t="e">
        <f>IF(#REF!&lt;&gt;"",#REF!,"")</f>
        <v>#REF!</v>
      </c>
      <c r="C356" s="40" t="e">
        <f>IF(#REF!&lt;&gt;"",#REF!,"")</f>
        <v>#REF!</v>
      </c>
      <c r="D356" t="e">
        <f>IF(A356&lt;&gt;"",#REF!,-20000)</f>
        <v>#REF!</v>
      </c>
      <c r="E356" t="e">
        <f t="shared" si="57"/>
        <v>#REF!</v>
      </c>
      <c r="F356" t="e">
        <f t="shared" si="58"/>
        <v>#REF!</v>
      </c>
      <c r="N356" t="e">
        <f t="shared" si="59"/>
        <v>#REF!</v>
      </c>
      <c r="Q356" t="e">
        <f t="shared" si="60"/>
        <v>#REF!</v>
      </c>
      <c r="T356" t="e">
        <f t="shared" si="61"/>
        <v>#REF!</v>
      </c>
      <c r="W356" t="e">
        <f t="shared" si="62"/>
        <v>#REF!</v>
      </c>
      <c r="Z356" t="e">
        <f t="shared" si="63"/>
        <v>#REF!</v>
      </c>
    </row>
    <row r="357" spans="1:26" x14ac:dyDescent="0.15">
      <c r="A357" t="e">
        <f>IF(#REF!&lt;&gt;"",#REF!,"")</f>
        <v>#REF!</v>
      </c>
      <c r="B357" s="40" t="e">
        <f>IF(#REF!&lt;&gt;"",#REF!,"")</f>
        <v>#REF!</v>
      </c>
      <c r="C357" s="40" t="e">
        <f>IF(#REF!&lt;&gt;"",#REF!,"")</f>
        <v>#REF!</v>
      </c>
      <c r="D357" t="e">
        <f>IF(A357&lt;&gt;"",#REF!,-20000)</f>
        <v>#REF!</v>
      </c>
      <c r="E357" t="e">
        <f t="shared" si="57"/>
        <v>#REF!</v>
      </c>
      <c r="F357" t="e">
        <f t="shared" si="58"/>
        <v>#REF!</v>
      </c>
      <c r="N357" t="e">
        <f t="shared" si="59"/>
        <v>#REF!</v>
      </c>
      <c r="Q357" t="e">
        <f t="shared" si="60"/>
        <v>#REF!</v>
      </c>
      <c r="T357" t="e">
        <f t="shared" si="61"/>
        <v>#REF!</v>
      </c>
      <c r="W357" t="e">
        <f t="shared" si="62"/>
        <v>#REF!</v>
      </c>
      <c r="Z357" t="e">
        <f t="shared" si="63"/>
        <v>#REF!</v>
      </c>
    </row>
    <row r="358" spans="1:26" x14ac:dyDescent="0.15">
      <c r="A358" t="e">
        <f>IF(#REF!&lt;&gt;"",#REF!,"")</f>
        <v>#REF!</v>
      </c>
      <c r="B358" s="40" t="e">
        <f>IF(#REF!&lt;&gt;"",#REF!,"")</f>
        <v>#REF!</v>
      </c>
      <c r="C358" s="40" t="e">
        <f>IF(#REF!&lt;&gt;"",#REF!,"")</f>
        <v>#REF!</v>
      </c>
      <c r="D358" t="e">
        <f>IF(A358&lt;&gt;"",#REF!,-20000)</f>
        <v>#REF!</v>
      </c>
      <c r="E358" t="e">
        <f t="shared" si="57"/>
        <v>#REF!</v>
      </c>
      <c r="F358" t="e">
        <f t="shared" si="58"/>
        <v>#REF!</v>
      </c>
      <c r="N358" t="e">
        <f t="shared" si="59"/>
        <v>#REF!</v>
      </c>
      <c r="Q358" t="e">
        <f t="shared" si="60"/>
        <v>#REF!</v>
      </c>
      <c r="T358" t="e">
        <f t="shared" si="61"/>
        <v>#REF!</v>
      </c>
      <c r="W358" t="e">
        <f t="shared" si="62"/>
        <v>#REF!</v>
      </c>
      <c r="Z358" t="e">
        <f t="shared" si="63"/>
        <v>#REF!</v>
      </c>
    </row>
    <row r="359" spans="1:26" x14ac:dyDescent="0.15">
      <c r="A359" t="e">
        <f>IF(#REF!&lt;&gt;"",#REF!,"")</f>
        <v>#REF!</v>
      </c>
      <c r="B359" s="40" t="e">
        <f>IF(#REF!&lt;&gt;"",#REF!,"")</f>
        <v>#REF!</v>
      </c>
      <c r="C359" s="40" t="e">
        <f>IF(#REF!&lt;&gt;"",#REF!,"")</f>
        <v>#REF!</v>
      </c>
      <c r="D359" t="e">
        <f>IF(A359&lt;&gt;"",#REF!,-20000)</f>
        <v>#REF!</v>
      </c>
      <c r="E359" t="e">
        <f t="shared" si="57"/>
        <v>#REF!</v>
      </c>
      <c r="F359" t="e">
        <f t="shared" si="58"/>
        <v>#REF!</v>
      </c>
      <c r="N359" t="e">
        <f t="shared" si="59"/>
        <v>#REF!</v>
      </c>
      <c r="Q359" t="e">
        <f t="shared" si="60"/>
        <v>#REF!</v>
      </c>
      <c r="T359" t="e">
        <f t="shared" si="61"/>
        <v>#REF!</v>
      </c>
      <c r="W359" t="e">
        <f t="shared" si="62"/>
        <v>#REF!</v>
      </c>
      <c r="Z359" t="e">
        <f t="shared" si="63"/>
        <v>#REF!</v>
      </c>
    </row>
    <row r="360" spans="1:26" x14ac:dyDescent="0.15">
      <c r="A360" t="e">
        <f>IF(#REF!&lt;&gt;"",#REF!,"")</f>
        <v>#REF!</v>
      </c>
      <c r="B360" s="40" t="e">
        <f>IF(#REF!&lt;&gt;"",#REF!,"")</f>
        <v>#REF!</v>
      </c>
      <c r="C360" s="40" t="e">
        <f>IF(#REF!&lt;&gt;"",#REF!,"")</f>
        <v>#REF!</v>
      </c>
      <c r="D360" t="e">
        <f>IF(A360&lt;&gt;"",#REF!,-20000)</f>
        <v>#REF!</v>
      </c>
      <c r="E360" t="e">
        <f t="shared" si="57"/>
        <v>#REF!</v>
      </c>
      <c r="F360" t="e">
        <f t="shared" si="58"/>
        <v>#REF!</v>
      </c>
      <c r="N360" t="e">
        <f t="shared" si="59"/>
        <v>#REF!</v>
      </c>
      <c r="Q360" t="e">
        <f t="shared" si="60"/>
        <v>#REF!</v>
      </c>
      <c r="T360" t="e">
        <f t="shared" si="61"/>
        <v>#REF!</v>
      </c>
      <c r="W360" t="e">
        <f t="shared" si="62"/>
        <v>#REF!</v>
      </c>
      <c r="Z360" t="e">
        <f t="shared" si="63"/>
        <v>#REF!</v>
      </c>
    </row>
    <row r="361" spans="1:26" x14ac:dyDescent="0.15">
      <c r="A361" t="e">
        <f>IF(#REF!&lt;&gt;"",#REF!,"")</f>
        <v>#REF!</v>
      </c>
      <c r="B361" s="40" t="e">
        <f>IF(#REF!&lt;&gt;"",#REF!,"")</f>
        <v>#REF!</v>
      </c>
      <c r="C361" s="40" t="e">
        <f>IF(#REF!&lt;&gt;"",#REF!,"")</f>
        <v>#REF!</v>
      </c>
      <c r="D361" t="e">
        <f>IF(A361&lt;&gt;"",#REF!,-20000)</f>
        <v>#REF!</v>
      </c>
      <c r="E361" t="e">
        <f t="shared" si="57"/>
        <v>#REF!</v>
      </c>
      <c r="F361" t="e">
        <f t="shared" si="58"/>
        <v>#REF!</v>
      </c>
      <c r="N361" t="e">
        <f t="shared" si="59"/>
        <v>#REF!</v>
      </c>
      <c r="Q361" t="e">
        <f t="shared" si="60"/>
        <v>#REF!</v>
      </c>
      <c r="T361" t="e">
        <f t="shared" si="61"/>
        <v>#REF!</v>
      </c>
      <c r="W361" t="e">
        <f t="shared" si="62"/>
        <v>#REF!</v>
      </c>
      <c r="Z361" t="e">
        <f t="shared" si="63"/>
        <v>#REF!</v>
      </c>
    </row>
    <row r="362" spans="1:26" x14ac:dyDescent="0.15">
      <c r="A362" t="e">
        <f>IF(#REF!&lt;&gt;"",#REF!,"")</f>
        <v>#REF!</v>
      </c>
      <c r="B362" s="40" t="e">
        <f>IF(#REF!&lt;&gt;"",#REF!,"")</f>
        <v>#REF!</v>
      </c>
      <c r="C362" s="40" t="e">
        <f>IF(#REF!&lt;&gt;"",#REF!,"")</f>
        <v>#REF!</v>
      </c>
      <c r="D362" t="e">
        <f>IF(A362&lt;&gt;"",#REF!,-20000)</f>
        <v>#REF!</v>
      </c>
      <c r="E362" t="e">
        <f t="shared" si="57"/>
        <v>#REF!</v>
      </c>
      <c r="F362" t="e">
        <f t="shared" si="58"/>
        <v>#REF!</v>
      </c>
      <c r="N362" t="e">
        <f t="shared" si="59"/>
        <v>#REF!</v>
      </c>
      <c r="Q362" t="e">
        <f t="shared" si="60"/>
        <v>#REF!</v>
      </c>
      <c r="T362" t="e">
        <f t="shared" si="61"/>
        <v>#REF!</v>
      </c>
      <c r="W362" t="e">
        <f t="shared" si="62"/>
        <v>#REF!</v>
      </c>
      <c r="Z362" t="e">
        <f t="shared" si="63"/>
        <v>#REF!</v>
      </c>
    </row>
    <row r="363" spans="1:26" x14ac:dyDescent="0.15">
      <c r="A363" t="e">
        <f>IF(#REF!&lt;&gt;"",#REF!,"")</f>
        <v>#REF!</v>
      </c>
      <c r="B363" s="40" t="e">
        <f>IF(#REF!&lt;&gt;"",#REF!,"")</f>
        <v>#REF!</v>
      </c>
      <c r="C363" s="40" t="e">
        <f>IF(#REF!&lt;&gt;"",#REF!,"")</f>
        <v>#REF!</v>
      </c>
      <c r="D363" t="e">
        <f>IF(A363&lt;&gt;"",#REF!,-20000)</f>
        <v>#REF!</v>
      </c>
      <c r="E363" t="e">
        <f t="shared" si="57"/>
        <v>#REF!</v>
      </c>
      <c r="F363" t="e">
        <f t="shared" si="58"/>
        <v>#REF!</v>
      </c>
      <c r="N363" t="e">
        <f t="shared" si="59"/>
        <v>#REF!</v>
      </c>
      <c r="Q363" t="e">
        <f t="shared" si="60"/>
        <v>#REF!</v>
      </c>
      <c r="T363" t="e">
        <f t="shared" si="61"/>
        <v>#REF!</v>
      </c>
      <c r="W363" t="e">
        <f t="shared" si="62"/>
        <v>#REF!</v>
      </c>
      <c r="Z363" t="e">
        <f t="shared" si="63"/>
        <v>#REF!</v>
      </c>
    </row>
    <row r="364" spans="1:26" x14ac:dyDescent="0.15">
      <c r="A364" t="e">
        <f>IF(#REF!&lt;&gt;"",#REF!,"")</f>
        <v>#REF!</v>
      </c>
      <c r="B364" s="40" t="e">
        <f>IF(#REF!&lt;&gt;"",#REF!,"")</f>
        <v>#REF!</v>
      </c>
      <c r="C364" s="40" t="e">
        <f>IF(#REF!&lt;&gt;"",#REF!,"")</f>
        <v>#REF!</v>
      </c>
      <c r="D364" t="e">
        <f>IF(A364&lt;&gt;"",#REF!,-20000)</f>
        <v>#REF!</v>
      </c>
      <c r="E364" t="e">
        <f t="shared" si="57"/>
        <v>#REF!</v>
      </c>
      <c r="F364" t="e">
        <f t="shared" si="58"/>
        <v>#REF!</v>
      </c>
      <c r="N364" t="e">
        <f t="shared" si="59"/>
        <v>#REF!</v>
      </c>
      <c r="Q364" t="e">
        <f t="shared" si="60"/>
        <v>#REF!</v>
      </c>
      <c r="T364" t="e">
        <f t="shared" si="61"/>
        <v>#REF!</v>
      </c>
      <c r="W364" t="e">
        <f t="shared" si="62"/>
        <v>#REF!</v>
      </c>
      <c r="Z364" t="e">
        <f t="shared" si="63"/>
        <v>#REF!</v>
      </c>
    </row>
    <row r="365" spans="1:26" x14ac:dyDescent="0.15">
      <c r="A365" t="e">
        <f>IF(#REF!&lt;&gt;"",#REF!,"")</f>
        <v>#REF!</v>
      </c>
      <c r="B365" s="40" t="e">
        <f>IF(#REF!&lt;&gt;"",#REF!,"")</f>
        <v>#REF!</v>
      </c>
      <c r="C365" s="40" t="e">
        <f>IF(#REF!&lt;&gt;"",#REF!,"")</f>
        <v>#REF!</v>
      </c>
      <c r="D365" t="e">
        <f>IF(A365&lt;&gt;"",#REF!,-20000)</f>
        <v>#REF!</v>
      </c>
      <c r="E365" t="e">
        <f t="shared" si="57"/>
        <v>#REF!</v>
      </c>
      <c r="F365" t="e">
        <f t="shared" si="58"/>
        <v>#REF!</v>
      </c>
      <c r="N365" t="e">
        <f t="shared" si="59"/>
        <v>#REF!</v>
      </c>
      <c r="Q365" t="e">
        <f t="shared" si="60"/>
        <v>#REF!</v>
      </c>
      <c r="T365" t="e">
        <f t="shared" si="61"/>
        <v>#REF!</v>
      </c>
      <c r="W365" t="e">
        <f t="shared" si="62"/>
        <v>#REF!</v>
      </c>
      <c r="Z365" t="e">
        <f t="shared" si="63"/>
        <v>#REF!</v>
      </c>
    </row>
    <row r="366" spans="1:26" x14ac:dyDescent="0.15">
      <c r="A366" t="e">
        <f>IF(#REF!&lt;&gt;"",#REF!,"")</f>
        <v>#REF!</v>
      </c>
      <c r="B366" s="40" t="e">
        <f>IF(#REF!&lt;&gt;"",#REF!,"")</f>
        <v>#REF!</v>
      </c>
      <c r="C366" s="40" t="e">
        <f>IF(#REF!&lt;&gt;"",#REF!,"")</f>
        <v>#REF!</v>
      </c>
      <c r="D366" t="e">
        <f>IF(A366&lt;&gt;"",#REF!,-20000)</f>
        <v>#REF!</v>
      </c>
      <c r="E366" t="e">
        <f t="shared" si="57"/>
        <v>#REF!</v>
      </c>
      <c r="F366" t="e">
        <f t="shared" si="58"/>
        <v>#REF!</v>
      </c>
      <c r="N366" t="e">
        <f t="shared" si="59"/>
        <v>#REF!</v>
      </c>
      <c r="Q366" t="e">
        <f t="shared" si="60"/>
        <v>#REF!</v>
      </c>
      <c r="T366" t="e">
        <f t="shared" si="61"/>
        <v>#REF!</v>
      </c>
      <c r="W366" t="e">
        <f t="shared" si="62"/>
        <v>#REF!</v>
      </c>
      <c r="Z366" t="e">
        <f t="shared" si="63"/>
        <v>#REF!</v>
      </c>
    </row>
    <row r="367" spans="1:26" x14ac:dyDescent="0.15">
      <c r="A367" t="e">
        <f>IF(#REF!&lt;&gt;"",#REF!,"")</f>
        <v>#REF!</v>
      </c>
      <c r="B367" s="40" t="e">
        <f>IF(#REF!&lt;&gt;"",#REF!,"")</f>
        <v>#REF!</v>
      </c>
      <c r="C367" s="40" t="e">
        <f>IF(#REF!&lt;&gt;"",#REF!,"")</f>
        <v>#REF!</v>
      </c>
      <c r="D367" t="e">
        <f>IF(A367&lt;&gt;"",#REF!,-20000)</f>
        <v>#REF!</v>
      </c>
      <c r="E367" t="e">
        <f t="shared" si="57"/>
        <v>#REF!</v>
      </c>
      <c r="F367" t="e">
        <f t="shared" si="58"/>
        <v>#REF!</v>
      </c>
      <c r="N367" t="e">
        <f t="shared" si="59"/>
        <v>#REF!</v>
      </c>
      <c r="Q367" t="e">
        <f t="shared" si="60"/>
        <v>#REF!</v>
      </c>
      <c r="T367" t="e">
        <f t="shared" si="61"/>
        <v>#REF!</v>
      </c>
      <c r="W367" t="e">
        <f t="shared" si="62"/>
        <v>#REF!</v>
      </c>
      <c r="Z367" t="e">
        <f t="shared" si="63"/>
        <v>#REF!</v>
      </c>
    </row>
    <row r="368" spans="1:26" x14ac:dyDescent="0.15">
      <c r="A368" t="e">
        <f>IF(#REF!&lt;&gt;"",#REF!,"")</f>
        <v>#REF!</v>
      </c>
      <c r="B368" s="40" t="e">
        <f>IF(#REF!&lt;&gt;"",#REF!,"")</f>
        <v>#REF!</v>
      </c>
      <c r="C368" s="40" t="e">
        <f>IF(#REF!&lt;&gt;"",#REF!,"")</f>
        <v>#REF!</v>
      </c>
      <c r="D368" t="e">
        <f>IF(A368&lt;&gt;"",#REF!,-20000)</f>
        <v>#REF!</v>
      </c>
      <c r="E368" t="e">
        <f t="shared" si="57"/>
        <v>#REF!</v>
      </c>
      <c r="F368" t="e">
        <f t="shared" si="58"/>
        <v>#REF!</v>
      </c>
      <c r="N368" t="e">
        <f t="shared" si="59"/>
        <v>#REF!</v>
      </c>
      <c r="Q368" t="e">
        <f t="shared" si="60"/>
        <v>#REF!</v>
      </c>
      <c r="T368" t="e">
        <f t="shared" si="61"/>
        <v>#REF!</v>
      </c>
      <c r="W368" t="e">
        <f t="shared" si="62"/>
        <v>#REF!</v>
      </c>
      <c r="Z368" t="e">
        <f t="shared" si="63"/>
        <v>#REF!</v>
      </c>
    </row>
    <row r="369" spans="1:26" x14ac:dyDescent="0.15">
      <c r="A369" t="e">
        <f>IF(#REF!&lt;&gt;"",#REF!,"")</f>
        <v>#REF!</v>
      </c>
      <c r="B369" s="40" t="e">
        <f>IF(#REF!&lt;&gt;"",#REF!,"")</f>
        <v>#REF!</v>
      </c>
      <c r="C369" s="40" t="e">
        <f>IF(#REF!&lt;&gt;"",#REF!,"")</f>
        <v>#REF!</v>
      </c>
      <c r="D369" t="e">
        <f>IF(A369&lt;&gt;"",#REF!,-20000)</f>
        <v>#REF!</v>
      </c>
      <c r="E369" t="e">
        <f t="shared" si="57"/>
        <v>#REF!</v>
      </c>
      <c r="F369" t="e">
        <f t="shared" si="58"/>
        <v>#REF!</v>
      </c>
      <c r="N369" t="e">
        <f t="shared" si="59"/>
        <v>#REF!</v>
      </c>
      <c r="Q369" t="e">
        <f t="shared" si="60"/>
        <v>#REF!</v>
      </c>
      <c r="T369" t="e">
        <f t="shared" si="61"/>
        <v>#REF!</v>
      </c>
      <c r="W369" t="e">
        <f t="shared" si="62"/>
        <v>#REF!</v>
      </c>
      <c r="Z369" t="e">
        <f t="shared" si="63"/>
        <v>#REF!</v>
      </c>
    </row>
    <row r="370" spans="1:26" x14ac:dyDescent="0.15">
      <c r="A370" t="e">
        <f>IF(#REF!&lt;&gt;"",#REF!,"")</f>
        <v>#REF!</v>
      </c>
      <c r="B370" s="40" t="e">
        <f>IF(#REF!&lt;&gt;"",#REF!,"")</f>
        <v>#REF!</v>
      </c>
      <c r="C370" s="40" t="e">
        <f>IF(#REF!&lt;&gt;"",#REF!,"")</f>
        <v>#REF!</v>
      </c>
      <c r="D370" t="e">
        <f>IF(A370&lt;&gt;"",#REF!,-20000)</f>
        <v>#REF!</v>
      </c>
      <c r="E370" t="e">
        <f t="shared" si="57"/>
        <v>#REF!</v>
      </c>
      <c r="F370" t="e">
        <f t="shared" si="58"/>
        <v>#REF!</v>
      </c>
      <c r="N370" t="e">
        <f t="shared" si="59"/>
        <v>#REF!</v>
      </c>
      <c r="Q370" t="e">
        <f t="shared" si="60"/>
        <v>#REF!</v>
      </c>
      <c r="T370" t="e">
        <f t="shared" si="61"/>
        <v>#REF!</v>
      </c>
      <c r="W370" t="e">
        <f t="shared" si="62"/>
        <v>#REF!</v>
      </c>
      <c r="Z370" t="e">
        <f t="shared" si="63"/>
        <v>#REF!</v>
      </c>
    </row>
    <row r="371" spans="1:26" x14ac:dyDescent="0.15">
      <c r="A371" t="e">
        <f>IF(#REF!&lt;&gt;"",#REF!,"")</f>
        <v>#REF!</v>
      </c>
      <c r="B371" s="40" t="e">
        <f>IF(#REF!&lt;&gt;"",#REF!,"")</f>
        <v>#REF!</v>
      </c>
      <c r="C371" s="40" t="e">
        <f>IF(#REF!&lt;&gt;"",#REF!,"")</f>
        <v>#REF!</v>
      </c>
      <c r="D371" t="e">
        <f>IF(A371&lt;&gt;"",#REF!,-20000)</f>
        <v>#REF!</v>
      </c>
      <c r="E371" t="e">
        <f t="shared" si="57"/>
        <v>#REF!</v>
      </c>
      <c r="F371" t="e">
        <f t="shared" si="58"/>
        <v>#REF!</v>
      </c>
      <c r="N371" t="e">
        <f t="shared" si="59"/>
        <v>#REF!</v>
      </c>
      <c r="Q371" t="e">
        <f t="shared" si="60"/>
        <v>#REF!</v>
      </c>
      <c r="T371" t="e">
        <f t="shared" si="61"/>
        <v>#REF!</v>
      </c>
      <c r="W371" t="e">
        <f t="shared" si="62"/>
        <v>#REF!</v>
      </c>
      <c r="Z371" t="e">
        <f t="shared" si="63"/>
        <v>#REF!</v>
      </c>
    </row>
    <row r="372" spans="1:26" x14ac:dyDescent="0.15">
      <c r="A372" t="e">
        <f>IF(#REF!&lt;&gt;"",#REF!,"")</f>
        <v>#REF!</v>
      </c>
      <c r="B372" s="40" t="e">
        <f>IF(#REF!&lt;&gt;"",#REF!,"")</f>
        <v>#REF!</v>
      </c>
      <c r="C372" s="40" t="e">
        <f>IF(#REF!&lt;&gt;"",#REF!,"")</f>
        <v>#REF!</v>
      </c>
      <c r="D372" t="e">
        <f>IF(A372&lt;&gt;"",#REF!,-20000)</f>
        <v>#REF!</v>
      </c>
      <c r="E372" t="e">
        <f t="shared" si="57"/>
        <v>#REF!</v>
      </c>
      <c r="F372" t="e">
        <f t="shared" si="58"/>
        <v>#REF!</v>
      </c>
      <c r="N372" t="e">
        <f t="shared" si="59"/>
        <v>#REF!</v>
      </c>
      <c r="Q372" t="e">
        <f t="shared" si="60"/>
        <v>#REF!</v>
      </c>
      <c r="T372" t="e">
        <f t="shared" si="61"/>
        <v>#REF!</v>
      </c>
      <c r="W372" t="e">
        <f t="shared" si="62"/>
        <v>#REF!</v>
      </c>
      <c r="Z372" t="e">
        <f t="shared" si="63"/>
        <v>#REF!</v>
      </c>
    </row>
    <row r="373" spans="1:26" x14ac:dyDescent="0.15">
      <c r="A373" t="e">
        <f>IF(#REF!&lt;&gt;"",#REF!,"")</f>
        <v>#REF!</v>
      </c>
      <c r="B373" s="40" t="e">
        <f>IF(#REF!&lt;&gt;"",#REF!,"")</f>
        <v>#REF!</v>
      </c>
      <c r="C373" s="40" t="e">
        <f>IF(#REF!&lt;&gt;"",#REF!,"")</f>
        <v>#REF!</v>
      </c>
      <c r="D373" t="e">
        <f>IF(A373&lt;&gt;"",#REF!,-20000)</f>
        <v>#REF!</v>
      </c>
      <c r="E373" t="e">
        <f t="shared" si="57"/>
        <v>#REF!</v>
      </c>
      <c r="F373" t="e">
        <f t="shared" si="58"/>
        <v>#REF!</v>
      </c>
      <c r="N373" t="e">
        <f t="shared" si="59"/>
        <v>#REF!</v>
      </c>
      <c r="Q373" t="e">
        <f t="shared" si="60"/>
        <v>#REF!</v>
      </c>
      <c r="T373" t="e">
        <f t="shared" si="61"/>
        <v>#REF!</v>
      </c>
      <c r="W373" t="e">
        <f t="shared" si="62"/>
        <v>#REF!</v>
      </c>
      <c r="Z373" t="e">
        <f t="shared" si="63"/>
        <v>#REF!</v>
      </c>
    </row>
    <row r="374" spans="1:26" x14ac:dyDescent="0.15">
      <c r="A374" t="e">
        <f>IF(#REF!&lt;&gt;"",#REF!,"")</f>
        <v>#REF!</v>
      </c>
      <c r="B374" s="40" t="e">
        <f>IF(#REF!&lt;&gt;"",#REF!,"")</f>
        <v>#REF!</v>
      </c>
      <c r="C374" s="40" t="e">
        <f>IF(#REF!&lt;&gt;"",#REF!,"")</f>
        <v>#REF!</v>
      </c>
      <c r="D374" t="e">
        <f>IF(A374&lt;&gt;"",#REF!,-20000)</f>
        <v>#REF!</v>
      </c>
      <c r="E374" t="e">
        <f t="shared" si="57"/>
        <v>#REF!</v>
      </c>
      <c r="F374" t="e">
        <f t="shared" si="58"/>
        <v>#REF!</v>
      </c>
      <c r="N374" t="e">
        <f t="shared" si="59"/>
        <v>#REF!</v>
      </c>
      <c r="Q374" t="e">
        <f t="shared" si="60"/>
        <v>#REF!</v>
      </c>
      <c r="T374" t="e">
        <f t="shared" si="61"/>
        <v>#REF!</v>
      </c>
      <c r="W374" t="e">
        <f t="shared" si="62"/>
        <v>#REF!</v>
      </c>
      <c r="Z374" t="e">
        <f t="shared" si="63"/>
        <v>#REF!</v>
      </c>
    </row>
    <row r="375" spans="1:26" x14ac:dyDescent="0.15">
      <c r="A375" t="e">
        <f>IF(#REF!&lt;&gt;"",#REF!,"")</f>
        <v>#REF!</v>
      </c>
      <c r="B375" s="40" t="e">
        <f>IF(#REF!&lt;&gt;"",#REF!,"")</f>
        <v>#REF!</v>
      </c>
      <c r="C375" s="40" t="e">
        <f>IF(#REF!&lt;&gt;"",#REF!,"")</f>
        <v>#REF!</v>
      </c>
      <c r="D375" t="e">
        <f>IF(A375&lt;&gt;"",#REF!,-20000)</f>
        <v>#REF!</v>
      </c>
      <c r="E375" t="e">
        <f t="shared" si="57"/>
        <v>#REF!</v>
      </c>
      <c r="F375" t="e">
        <f t="shared" si="58"/>
        <v>#REF!</v>
      </c>
      <c r="N375" t="e">
        <f t="shared" si="59"/>
        <v>#REF!</v>
      </c>
      <c r="Q375" t="e">
        <f t="shared" si="60"/>
        <v>#REF!</v>
      </c>
      <c r="T375" t="e">
        <f t="shared" si="61"/>
        <v>#REF!</v>
      </c>
      <c r="W375" t="e">
        <f t="shared" si="62"/>
        <v>#REF!</v>
      </c>
      <c r="Z375" t="e">
        <f t="shared" si="63"/>
        <v>#REF!</v>
      </c>
    </row>
    <row r="376" spans="1:26" x14ac:dyDescent="0.15">
      <c r="A376" t="e">
        <f>IF(#REF!&lt;&gt;"",#REF!,"")</f>
        <v>#REF!</v>
      </c>
      <c r="B376" s="40" t="e">
        <f>IF(#REF!&lt;&gt;"",#REF!,"")</f>
        <v>#REF!</v>
      </c>
      <c r="C376" s="40" t="e">
        <f>IF(#REF!&lt;&gt;"",#REF!,"")</f>
        <v>#REF!</v>
      </c>
      <c r="D376" t="e">
        <f>IF(A376&lt;&gt;"",#REF!,-20000)</f>
        <v>#REF!</v>
      </c>
      <c r="E376" t="e">
        <f t="shared" si="57"/>
        <v>#REF!</v>
      </c>
      <c r="F376" t="e">
        <f t="shared" si="58"/>
        <v>#REF!</v>
      </c>
      <c r="N376" t="e">
        <f t="shared" si="59"/>
        <v>#REF!</v>
      </c>
      <c r="Q376" t="e">
        <f t="shared" si="60"/>
        <v>#REF!</v>
      </c>
      <c r="T376" t="e">
        <f t="shared" si="61"/>
        <v>#REF!</v>
      </c>
      <c r="W376" t="e">
        <f t="shared" si="62"/>
        <v>#REF!</v>
      </c>
      <c r="Z376" t="e">
        <f t="shared" si="63"/>
        <v>#REF!</v>
      </c>
    </row>
    <row r="377" spans="1:26" x14ac:dyDescent="0.15">
      <c r="A377" t="e">
        <f>IF(#REF!&lt;&gt;"",#REF!,"")</f>
        <v>#REF!</v>
      </c>
      <c r="B377" s="40" t="e">
        <f>IF(#REF!&lt;&gt;"",#REF!,"")</f>
        <v>#REF!</v>
      </c>
      <c r="C377" s="40" t="e">
        <f>IF(#REF!&lt;&gt;"",#REF!,"")</f>
        <v>#REF!</v>
      </c>
      <c r="D377" t="e">
        <f>IF(A377&lt;&gt;"",#REF!,-20000)</f>
        <v>#REF!</v>
      </c>
      <c r="E377" t="e">
        <f t="shared" si="57"/>
        <v>#REF!</v>
      </c>
      <c r="F377" t="e">
        <f t="shared" si="58"/>
        <v>#REF!</v>
      </c>
      <c r="N377" t="e">
        <f t="shared" si="59"/>
        <v>#REF!</v>
      </c>
      <c r="Q377" t="e">
        <f t="shared" si="60"/>
        <v>#REF!</v>
      </c>
      <c r="T377" t="e">
        <f t="shared" si="61"/>
        <v>#REF!</v>
      </c>
      <c r="W377" t="e">
        <f t="shared" si="62"/>
        <v>#REF!</v>
      </c>
      <c r="Z377" t="e">
        <f t="shared" si="63"/>
        <v>#REF!</v>
      </c>
    </row>
    <row r="378" spans="1:26" x14ac:dyDescent="0.15">
      <c r="A378" t="e">
        <f>IF(#REF!&lt;&gt;"",#REF!,"")</f>
        <v>#REF!</v>
      </c>
      <c r="B378" s="40" t="e">
        <f>IF(#REF!&lt;&gt;"",#REF!,"")</f>
        <v>#REF!</v>
      </c>
      <c r="C378" s="40" t="e">
        <f>IF(#REF!&lt;&gt;"",#REF!,"")</f>
        <v>#REF!</v>
      </c>
      <c r="D378" t="e">
        <f>IF(A378&lt;&gt;"",#REF!,-20000)</f>
        <v>#REF!</v>
      </c>
      <c r="E378" t="e">
        <f t="shared" si="57"/>
        <v>#REF!</v>
      </c>
      <c r="F378" t="e">
        <f t="shared" si="58"/>
        <v>#REF!</v>
      </c>
      <c r="N378" t="e">
        <f t="shared" si="59"/>
        <v>#REF!</v>
      </c>
      <c r="Q378" t="e">
        <f t="shared" si="60"/>
        <v>#REF!</v>
      </c>
      <c r="T378" t="e">
        <f t="shared" si="61"/>
        <v>#REF!</v>
      </c>
      <c r="W378" t="e">
        <f t="shared" si="62"/>
        <v>#REF!</v>
      </c>
      <c r="Z378" t="e">
        <f t="shared" si="63"/>
        <v>#REF!</v>
      </c>
    </row>
    <row r="379" spans="1:26" x14ac:dyDescent="0.15">
      <c r="A379" t="e">
        <f>IF(#REF!&lt;&gt;"",#REF!,"")</f>
        <v>#REF!</v>
      </c>
      <c r="B379" s="40" t="e">
        <f>IF(#REF!&lt;&gt;"",#REF!,"")</f>
        <v>#REF!</v>
      </c>
      <c r="C379" s="40" t="e">
        <f>IF(#REF!&lt;&gt;"",#REF!,"")</f>
        <v>#REF!</v>
      </c>
      <c r="D379" t="e">
        <f>IF(A379&lt;&gt;"",#REF!,-20000)</f>
        <v>#REF!</v>
      </c>
      <c r="E379" t="e">
        <f t="shared" si="57"/>
        <v>#REF!</v>
      </c>
      <c r="F379" t="e">
        <f t="shared" si="58"/>
        <v>#REF!</v>
      </c>
      <c r="N379" t="e">
        <f t="shared" si="59"/>
        <v>#REF!</v>
      </c>
      <c r="Q379" t="e">
        <f t="shared" si="60"/>
        <v>#REF!</v>
      </c>
      <c r="T379" t="e">
        <f t="shared" si="61"/>
        <v>#REF!</v>
      </c>
      <c r="W379" t="e">
        <f t="shared" si="62"/>
        <v>#REF!</v>
      </c>
      <c r="Z379" t="e">
        <f t="shared" si="63"/>
        <v>#REF!</v>
      </c>
    </row>
    <row r="380" spans="1:26" x14ac:dyDescent="0.15">
      <c r="A380" t="e">
        <f>IF(#REF!&lt;&gt;"",#REF!,"")</f>
        <v>#REF!</v>
      </c>
      <c r="B380" s="40" t="e">
        <f>IF(#REF!&lt;&gt;"",#REF!,"")</f>
        <v>#REF!</v>
      </c>
      <c r="C380" s="40" t="e">
        <f>IF(#REF!&lt;&gt;"",#REF!,"")</f>
        <v>#REF!</v>
      </c>
      <c r="D380" t="e">
        <f>IF(A380&lt;&gt;"",#REF!,-20000)</f>
        <v>#REF!</v>
      </c>
      <c r="E380" t="e">
        <f t="shared" si="57"/>
        <v>#REF!</v>
      </c>
      <c r="F380" t="e">
        <f t="shared" si="58"/>
        <v>#REF!</v>
      </c>
      <c r="N380" t="e">
        <f t="shared" si="59"/>
        <v>#REF!</v>
      </c>
      <c r="Q380" t="e">
        <f t="shared" si="60"/>
        <v>#REF!</v>
      </c>
      <c r="T380" t="e">
        <f t="shared" si="61"/>
        <v>#REF!</v>
      </c>
      <c r="W380" t="e">
        <f t="shared" si="62"/>
        <v>#REF!</v>
      </c>
      <c r="Z380" t="e">
        <f t="shared" si="63"/>
        <v>#REF!</v>
      </c>
    </row>
    <row r="381" spans="1:26" x14ac:dyDescent="0.15">
      <c r="A381" t="e">
        <f>IF(#REF!&lt;&gt;"",#REF!,"")</f>
        <v>#REF!</v>
      </c>
      <c r="B381" s="40" t="e">
        <f>IF(#REF!&lt;&gt;"",#REF!,"")</f>
        <v>#REF!</v>
      </c>
      <c r="C381" s="40" t="e">
        <f>IF(#REF!&lt;&gt;"",#REF!,"")</f>
        <v>#REF!</v>
      </c>
      <c r="D381" t="e">
        <f>IF(A381&lt;&gt;"",#REF!,-20000)</f>
        <v>#REF!</v>
      </c>
      <c r="E381" t="e">
        <f t="shared" si="57"/>
        <v>#REF!</v>
      </c>
      <c r="F381" t="e">
        <f t="shared" si="58"/>
        <v>#REF!</v>
      </c>
      <c r="N381" t="e">
        <f t="shared" si="59"/>
        <v>#REF!</v>
      </c>
      <c r="Q381" t="e">
        <f t="shared" si="60"/>
        <v>#REF!</v>
      </c>
      <c r="T381" t="e">
        <f t="shared" si="61"/>
        <v>#REF!</v>
      </c>
      <c r="W381" t="e">
        <f t="shared" si="62"/>
        <v>#REF!</v>
      </c>
      <c r="Z381" t="e">
        <f t="shared" si="63"/>
        <v>#REF!</v>
      </c>
    </row>
    <row r="382" spans="1:26" x14ac:dyDescent="0.15">
      <c r="A382" t="e">
        <f>IF(#REF!&lt;&gt;"",#REF!,"")</f>
        <v>#REF!</v>
      </c>
      <c r="B382" s="40" t="e">
        <f>IF(#REF!&lt;&gt;"",#REF!,"")</f>
        <v>#REF!</v>
      </c>
      <c r="C382" s="40" t="e">
        <f>IF(#REF!&lt;&gt;"",#REF!,"")</f>
        <v>#REF!</v>
      </c>
      <c r="D382" t="e">
        <f>IF(A382&lt;&gt;"",#REF!,-20000)</f>
        <v>#REF!</v>
      </c>
      <c r="E382" t="e">
        <f t="shared" si="57"/>
        <v>#REF!</v>
      </c>
      <c r="F382" t="e">
        <f t="shared" si="58"/>
        <v>#REF!</v>
      </c>
      <c r="N382" t="e">
        <f t="shared" si="59"/>
        <v>#REF!</v>
      </c>
      <c r="Q382" t="e">
        <f t="shared" si="60"/>
        <v>#REF!</v>
      </c>
      <c r="T382" t="e">
        <f t="shared" si="61"/>
        <v>#REF!</v>
      </c>
      <c r="W382" t="e">
        <f t="shared" si="62"/>
        <v>#REF!</v>
      </c>
      <c r="Z382" t="e">
        <f t="shared" si="63"/>
        <v>#REF!</v>
      </c>
    </row>
    <row r="383" spans="1:26" x14ac:dyDescent="0.15">
      <c r="A383" t="e">
        <f>IF(#REF!&lt;&gt;"",#REF!,"")</f>
        <v>#REF!</v>
      </c>
      <c r="B383" s="40" t="e">
        <f>IF(#REF!&lt;&gt;"",#REF!,"")</f>
        <v>#REF!</v>
      </c>
      <c r="C383" s="40" t="e">
        <f>IF(#REF!&lt;&gt;"",#REF!,"")</f>
        <v>#REF!</v>
      </c>
      <c r="D383" t="e">
        <f>IF(A383&lt;&gt;"",#REF!,-20000)</f>
        <v>#REF!</v>
      </c>
      <c r="E383" t="e">
        <f t="shared" si="57"/>
        <v>#REF!</v>
      </c>
      <c r="F383" t="e">
        <f t="shared" si="58"/>
        <v>#REF!</v>
      </c>
      <c r="N383" t="e">
        <f t="shared" si="59"/>
        <v>#REF!</v>
      </c>
      <c r="Q383" t="e">
        <f t="shared" si="60"/>
        <v>#REF!</v>
      </c>
      <c r="T383" t="e">
        <f t="shared" si="61"/>
        <v>#REF!</v>
      </c>
      <c r="W383" t="e">
        <f t="shared" si="62"/>
        <v>#REF!</v>
      </c>
      <c r="Z383" t="e">
        <f t="shared" si="63"/>
        <v>#REF!</v>
      </c>
    </row>
    <row r="384" spans="1:26" x14ac:dyDescent="0.15">
      <c r="A384" t="e">
        <f>IF(#REF!&lt;&gt;"",#REF!,"")</f>
        <v>#REF!</v>
      </c>
      <c r="B384" s="40" t="e">
        <f>IF(#REF!&lt;&gt;"",#REF!,"")</f>
        <v>#REF!</v>
      </c>
      <c r="C384" s="40" t="e">
        <f>IF(#REF!&lt;&gt;"",#REF!,"")</f>
        <v>#REF!</v>
      </c>
      <c r="D384" t="e">
        <f>IF(A384&lt;&gt;"",#REF!,-20000)</f>
        <v>#REF!</v>
      </c>
      <c r="E384" t="e">
        <f t="shared" si="57"/>
        <v>#REF!</v>
      </c>
      <c r="F384" t="e">
        <f t="shared" si="58"/>
        <v>#REF!</v>
      </c>
      <c r="N384" t="e">
        <f t="shared" si="59"/>
        <v>#REF!</v>
      </c>
      <c r="Q384" t="e">
        <f t="shared" si="60"/>
        <v>#REF!</v>
      </c>
      <c r="T384" t="e">
        <f t="shared" si="61"/>
        <v>#REF!</v>
      </c>
      <c r="W384" t="e">
        <f t="shared" si="62"/>
        <v>#REF!</v>
      </c>
      <c r="Z384" t="e">
        <f t="shared" si="63"/>
        <v>#REF!</v>
      </c>
    </row>
    <row r="385" spans="1:26" x14ac:dyDescent="0.15">
      <c r="A385" t="e">
        <f>IF(#REF!&lt;&gt;"",#REF!,"")</f>
        <v>#REF!</v>
      </c>
      <c r="B385" s="40" t="e">
        <f>IF(#REF!&lt;&gt;"",#REF!,"")</f>
        <v>#REF!</v>
      </c>
      <c r="C385" s="40" t="e">
        <f>IF(#REF!&lt;&gt;"",#REF!,"")</f>
        <v>#REF!</v>
      </c>
      <c r="D385" t="e">
        <f>IF(A385&lt;&gt;"",#REF!,-20000)</f>
        <v>#REF!</v>
      </c>
      <c r="E385" t="e">
        <f t="shared" si="57"/>
        <v>#REF!</v>
      </c>
      <c r="F385" t="e">
        <f t="shared" si="58"/>
        <v>#REF!</v>
      </c>
      <c r="N385" t="e">
        <f t="shared" si="59"/>
        <v>#REF!</v>
      </c>
      <c r="Q385" t="e">
        <f t="shared" si="60"/>
        <v>#REF!</v>
      </c>
      <c r="T385" t="e">
        <f t="shared" si="61"/>
        <v>#REF!</v>
      </c>
      <c r="W385" t="e">
        <f t="shared" si="62"/>
        <v>#REF!</v>
      </c>
      <c r="Z385" t="e">
        <f t="shared" si="63"/>
        <v>#REF!</v>
      </c>
    </row>
    <row r="386" spans="1:26" x14ac:dyDescent="0.15">
      <c r="A386" t="e">
        <f>IF(#REF!&lt;&gt;"",#REF!,"")</f>
        <v>#REF!</v>
      </c>
      <c r="B386" s="40" t="e">
        <f>IF(#REF!&lt;&gt;"",#REF!,"")</f>
        <v>#REF!</v>
      </c>
      <c r="C386" s="40" t="e">
        <f>IF(#REF!&lt;&gt;"",#REF!,"")</f>
        <v>#REF!</v>
      </c>
      <c r="D386" t="e">
        <f>IF(A386&lt;&gt;"",#REF!,-20000)</f>
        <v>#REF!</v>
      </c>
      <c r="E386" t="e">
        <f t="shared" si="57"/>
        <v>#REF!</v>
      </c>
      <c r="F386" t="e">
        <f t="shared" si="58"/>
        <v>#REF!</v>
      </c>
      <c r="N386" t="e">
        <f t="shared" si="59"/>
        <v>#REF!</v>
      </c>
      <c r="Q386" t="e">
        <f t="shared" si="60"/>
        <v>#REF!</v>
      </c>
      <c r="T386" t="e">
        <f t="shared" si="61"/>
        <v>#REF!</v>
      </c>
      <c r="W386" t="e">
        <f t="shared" si="62"/>
        <v>#REF!</v>
      </c>
      <c r="Z386" t="e">
        <f t="shared" si="63"/>
        <v>#REF!</v>
      </c>
    </row>
    <row r="387" spans="1:26" x14ac:dyDescent="0.15">
      <c r="A387" t="e">
        <f>IF(#REF!&lt;&gt;"",#REF!,"")</f>
        <v>#REF!</v>
      </c>
      <c r="B387" s="40" t="e">
        <f>IF(#REF!&lt;&gt;"",#REF!,"")</f>
        <v>#REF!</v>
      </c>
      <c r="C387" s="40" t="e">
        <f>IF(#REF!&lt;&gt;"",#REF!,"")</f>
        <v>#REF!</v>
      </c>
      <c r="D387" t="e">
        <f>IF(A387&lt;&gt;"",#REF!,-20000)</f>
        <v>#REF!</v>
      </c>
      <c r="E387" t="e">
        <f t="shared" si="57"/>
        <v>#REF!</v>
      </c>
      <c r="F387" t="e">
        <f t="shared" si="58"/>
        <v>#REF!</v>
      </c>
      <c r="N387" t="e">
        <f t="shared" si="59"/>
        <v>#REF!</v>
      </c>
      <c r="Q387" t="e">
        <f t="shared" si="60"/>
        <v>#REF!</v>
      </c>
      <c r="T387" t="e">
        <f t="shared" si="61"/>
        <v>#REF!</v>
      </c>
      <c r="W387" t="e">
        <f t="shared" si="62"/>
        <v>#REF!</v>
      </c>
      <c r="Z387" t="e">
        <f t="shared" si="63"/>
        <v>#REF!</v>
      </c>
    </row>
    <row r="388" spans="1:26" x14ac:dyDescent="0.15">
      <c r="A388" t="e">
        <f>IF(#REF!&lt;&gt;"",#REF!,"")</f>
        <v>#REF!</v>
      </c>
      <c r="B388" s="40" t="e">
        <f>IF(#REF!&lt;&gt;"",#REF!,"")</f>
        <v>#REF!</v>
      </c>
      <c r="C388" s="40" t="e">
        <f>IF(#REF!&lt;&gt;"",#REF!,"")</f>
        <v>#REF!</v>
      </c>
      <c r="D388" t="e">
        <f>IF(A388&lt;&gt;"",#REF!,-20000)</f>
        <v>#REF!</v>
      </c>
      <c r="E388" t="e">
        <f t="shared" si="57"/>
        <v>#REF!</v>
      </c>
      <c r="F388" t="e">
        <f t="shared" si="58"/>
        <v>#REF!</v>
      </c>
      <c r="N388" t="e">
        <f t="shared" si="59"/>
        <v>#REF!</v>
      </c>
      <c r="Q388" t="e">
        <f t="shared" si="60"/>
        <v>#REF!</v>
      </c>
      <c r="T388" t="e">
        <f t="shared" si="61"/>
        <v>#REF!</v>
      </c>
      <c r="W388" t="e">
        <f t="shared" si="62"/>
        <v>#REF!</v>
      </c>
      <c r="Z388" t="e">
        <f t="shared" si="63"/>
        <v>#REF!</v>
      </c>
    </row>
    <row r="389" spans="1:26" x14ac:dyDescent="0.15">
      <c r="A389" t="e">
        <f>IF(#REF!&lt;&gt;"",#REF!,"")</f>
        <v>#REF!</v>
      </c>
      <c r="B389" s="40" t="e">
        <f>IF(#REF!&lt;&gt;"",#REF!,"")</f>
        <v>#REF!</v>
      </c>
      <c r="C389" s="40" t="e">
        <f>IF(#REF!&lt;&gt;"",#REF!,"")</f>
        <v>#REF!</v>
      </c>
      <c r="D389" t="e">
        <f>IF(A389&lt;&gt;"",#REF!,-20000)</f>
        <v>#REF!</v>
      </c>
      <c r="E389" t="e">
        <f t="shared" si="57"/>
        <v>#REF!</v>
      </c>
      <c r="F389" t="e">
        <f t="shared" si="58"/>
        <v>#REF!</v>
      </c>
      <c r="N389" t="e">
        <f t="shared" si="59"/>
        <v>#REF!</v>
      </c>
      <c r="Q389" t="e">
        <f t="shared" si="60"/>
        <v>#REF!</v>
      </c>
      <c r="T389" t="e">
        <f t="shared" si="61"/>
        <v>#REF!</v>
      </c>
      <c r="W389" t="e">
        <f t="shared" si="62"/>
        <v>#REF!</v>
      </c>
      <c r="Z389" t="e">
        <f t="shared" si="63"/>
        <v>#REF!</v>
      </c>
    </row>
    <row r="390" spans="1:26" x14ac:dyDescent="0.15">
      <c r="A390" t="e">
        <f>IF(#REF!&lt;&gt;"",#REF!,"")</f>
        <v>#REF!</v>
      </c>
      <c r="B390" s="40" t="e">
        <f>IF(#REF!&lt;&gt;"",#REF!,"")</f>
        <v>#REF!</v>
      </c>
      <c r="C390" s="40" t="e">
        <f>IF(#REF!&lt;&gt;"",#REF!,"")</f>
        <v>#REF!</v>
      </c>
      <c r="D390" t="e">
        <f>IF(A390&lt;&gt;"",#REF!,-20000)</f>
        <v>#REF!</v>
      </c>
      <c r="E390" t="e">
        <f t="shared" si="57"/>
        <v>#REF!</v>
      </c>
      <c r="F390" t="e">
        <f t="shared" si="58"/>
        <v>#REF!</v>
      </c>
      <c r="N390" t="e">
        <f t="shared" si="59"/>
        <v>#REF!</v>
      </c>
      <c r="Q390" t="e">
        <f t="shared" si="60"/>
        <v>#REF!</v>
      </c>
      <c r="T390" t="e">
        <f t="shared" si="61"/>
        <v>#REF!</v>
      </c>
      <c r="W390" t="e">
        <f t="shared" si="62"/>
        <v>#REF!</v>
      </c>
      <c r="Z390" t="e">
        <f t="shared" si="63"/>
        <v>#REF!</v>
      </c>
    </row>
    <row r="391" spans="1:26" x14ac:dyDescent="0.15">
      <c r="A391" t="e">
        <f>IF(#REF!&lt;&gt;"",#REF!,"")</f>
        <v>#REF!</v>
      </c>
      <c r="B391" s="40" t="e">
        <f>IF(#REF!&lt;&gt;"",#REF!,"")</f>
        <v>#REF!</v>
      </c>
      <c r="C391" s="40" t="e">
        <f>IF(#REF!&lt;&gt;"",#REF!,"")</f>
        <v>#REF!</v>
      </c>
      <c r="D391" t="e">
        <f>IF(A391&lt;&gt;"",#REF!,-20000)</f>
        <v>#REF!</v>
      </c>
      <c r="E391" t="e">
        <f t="shared" si="57"/>
        <v>#REF!</v>
      </c>
      <c r="F391" t="e">
        <f t="shared" si="58"/>
        <v>#REF!</v>
      </c>
      <c r="N391" t="e">
        <f t="shared" si="59"/>
        <v>#REF!</v>
      </c>
      <c r="Q391" t="e">
        <f t="shared" si="60"/>
        <v>#REF!</v>
      </c>
      <c r="T391" t="e">
        <f t="shared" si="61"/>
        <v>#REF!</v>
      </c>
      <c r="W391" t="e">
        <f t="shared" si="62"/>
        <v>#REF!</v>
      </c>
      <c r="Z391" t="e">
        <f t="shared" si="63"/>
        <v>#REF!</v>
      </c>
    </row>
    <row r="392" spans="1:26" x14ac:dyDescent="0.15">
      <c r="A392" t="e">
        <f>IF(#REF!&lt;&gt;"",#REF!,"")</f>
        <v>#REF!</v>
      </c>
      <c r="B392" s="40" t="e">
        <f>IF(#REF!&lt;&gt;"",#REF!,"")</f>
        <v>#REF!</v>
      </c>
      <c r="C392" s="40" t="e">
        <f>IF(#REF!&lt;&gt;"",#REF!,"")</f>
        <v>#REF!</v>
      </c>
      <c r="D392" t="e">
        <f>IF(A392&lt;&gt;"",#REF!,-20000)</f>
        <v>#REF!</v>
      </c>
      <c r="E392" t="e">
        <f t="shared" si="57"/>
        <v>#REF!</v>
      </c>
      <c r="F392" t="e">
        <f t="shared" si="58"/>
        <v>#REF!</v>
      </c>
      <c r="N392" t="e">
        <f t="shared" si="59"/>
        <v>#REF!</v>
      </c>
      <c r="Q392" t="e">
        <f t="shared" si="60"/>
        <v>#REF!</v>
      </c>
      <c r="T392" t="e">
        <f t="shared" si="61"/>
        <v>#REF!</v>
      </c>
      <c r="W392" t="e">
        <f t="shared" si="62"/>
        <v>#REF!</v>
      </c>
      <c r="Z392" t="e">
        <f t="shared" si="63"/>
        <v>#REF!</v>
      </c>
    </row>
    <row r="393" spans="1:26" x14ac:dyDescent="0.15">
      <c r="A393" t="e">
        <f>IF(#REF!&lt;&gt;"",#REF!,"")</f>
        <v>#REF!</v>
      </c>
      <c r="B393" s="40" t="e">
        <f>IF(#REF!&lt;&gt;"",#REF!,"")</f>
        <v>#REF!</v>
      </c>
      <c r="C393" s="40" t="e">
        <f>IF(#REF!&lt;&gt;"",#REF!,"")</f>
        <v>#REF!</v>
      </c>
      <c r="D393" t="e">
        <f>IF(A393&lt;&gt;"",#REF!,-20000)</f>
        <v>#REF!</v>
      </c>
      <c r="E393" t="e">
        <f t="shared" si="57"/>
        <v>#REF!</v>
      </c>
      <c r="F393" t="e">
        <f t="shared" si="58"/>
        <v>#REF!</v>
      </c>
      <c r="N393" t="e">
        <f t="shared" si="59"/>
        <v>#REF!</v>
      </c>
      <c r="Q393" t="e">
        <f t="shared" si="60"/>
        <v>#REF!</v>
      </c>
      <c r="T393" t="e">
        <f t="shared" si="61"/>
        <v>#REF!</v>
      </c>
      <c r="W393" t="e">
        <f t="shared" si="62"/>
        <v>#REF!</v>
      </c>
      <c r="Z393" t="e">
        <f t="shared" si="63"/>
        <v>#REF!</v>
      </c>
    </row>
    <row r="394" spans="1:26" x14ac:dyDescent="0.15">
      <c r="A394" t="e">
        <f>IF(#REF!&lt;&gt;"",#REF!,"")</f>
        <v>#REF!</v>
      </c>
      <c r="B394" s="40" t="e">
        <f>IF(#REF!&lt;&gt;"",#REF!,"")</f>
        <v>#REF!</v>
      </c>
      <c r="C394" s="40" t="e">
        <f>IF(#REF!&lt;&gt;"",#REF!,"")</f>
        <v>#REF!</v>
      </c>
      <c r="D394" t="e">
        <f>IF(A394&lt;&gt;"",#REF!,-20000)</f>
        <v>#REF!</v>
      </c>
      <c r="E394" t="e">
        <f t="shared" si="57"/>
        <v>#REF!</v>
      </c>
      <c r="F394" t="e">
        <f t="shared" si="58"/>
        <v>#REF!</v>
      </c>
      <c r="N394" t="e">
        <f t="shared" si="59"/>
        <v>#REF!</v>
      </c>
      <c r="Q394" t="e">
        <f t="shared" si="60"/>
        <v>#REF!</v>
      </c>
      <c r="T394" t="e">
        <f t="shared" si="61"/>
        <v>#REF!</v>
      </c>
      <c r="W394" t="e">
        <f t="shared" si="62"/>
        <v>#REF!</v>
      </c>
      <c r="Z394" t="e">
        <f t="shared" si="63"/>
        <v>#REF!</v>
      </c>
    </row>
    <row r="395" spans="1:26" x14ac:dyDescent="0.15">
      <c r="A395" t="e">
        <f>IF(#REF!&lt;&gt;"",#REF!,"")</f>
        <v>#REF!</v>
      </c>
      <c r="B395" s="40" t="e">
        <f>IF(#REF!&lt;&gt;"",#REF!,"")</f>
        <v>#REF!</v>
      </c>
      <c r="C395" s="40" t="e">
        <f>IF(#REF!&lt;&gt;"",#REF!,"")</f>
        <v>#REF!</v>
      </c>
      <c r="D395" t="e">
        <f>IF(A395&lt;&gt;"",#REF!,-20000)</f>
        <v>#REF!</v>
      </c>
      <c r="E395" t="e">
        <f t="shared" si="57"/>
        <v>#REF!</v>
      </c>
      <c r="F395" t="e">
        <f t="shared" si="58"/>
        <v>#REF!</v>
      </c>
      <c r="N395" t="e">
        <f t="shared" si="59"/>
        <v>#REF!</v>
      </c>
      <c r="Q395" t="e">
        <f t="shared" si="60"/>
        <v>#REF!</v>
      </c>
      <c r="T395" t="e">
        <f t="shared" si="61"/>
        <v>#REF!</v>
      </c>
      <c r="W395" t="e">
        <f t="shared" si="62"/>
        <v>#REF!</v>
      </c>
      <c r="Z395" t="e">
        <f t="shared" si="63"/>
        <v>#REF!</v>
      </c>
    </row>
    <row r="396" spans="1:26" x14ac:dyDescent="0.15">
      <c r="A396" t="e">
        <f>IF(#REF!&lt;&gt;"",#REF!,"")</f>
        <v>#REF!</v>
      </c>
      <c r="B396" s="40" t="e">
        <f>IF(#REF!&lt;&gt;"",#REF!,"")</f>
        <v>#REF!</v>
      </c>
      <c r="C396" s="40" t="e">
        <f>IF(#REF!&lt;&gt;"",#REF!,"")</f>
        <v>#REF!</v>
      </c>
      <c r="D396" t="e">
        <f>IF(A396&lt;&gt;"",#REF!,-20000)</f>
        <v>#REF!</v>
      </c>
      <c r="E396" t="e">
        <f t="shared" si="57"/>
        <v>#REF!</v>
      </c>
      <c r="F396" t="e">
        <f t="shared" si="58"/>
        <v>#REF!</v>
      </c>
      <c r="N396" t="e">
        <f t="shared" si="59"/>
        <v>#REF!</v>
      </c>
      <c r="Q396" t="e">
        <f t="shared" si="60"/>
        <v>#REF!</v>
      </c>
      <c r="T396" t="e">
        <f t="shared" si="61"/>
        <v>#REF!</v>
      </c>
      <c r="W396" t="e">
        <f t="shared" si="62"/>
        <v>#REF!</v>
      </c>
      <c r="Z396" t="e">
        <f t="shared" si="63"/>
        <v>#REF!</v>
      </c>
    </row>
    <row r="397" spans="1:26" x14ac:dyDescent="0.15">
      <c r="A397" t="e">
        <f>IF(#REF!&lt;&gt;"",#REF!,"")</f>
        <v>#REF!</v>
      </c>
      <c r="B397" s="40" t="e">
        <f>IF(#REF!&lt;&gt;"",#REF!,"")</f>
        <v>#REF!</v>
      </c>
      <c r="C397" s="40" t="e">
        <f>IF(#REF!&lt;&gt;"",#REF!,"")</f>
        <v>#REF!</v>
      </c>
      <c r="D397" t="e">
        <f>IF(A397&lt;&gt;"",#REF!,-20000)</f>
        <v>#REF!</v>
      </c>
      <c r="E397" t="e">
        <f t="shared" si="57"/>
        <v>#REF!</v>
      </c>
      <c r="F397" t="e">
        <f t="shared" si="58"/>
        <v>#REF!</v>
      </c>
      <c r="N397" t="e">
        <f t="shared" si="59"/>
        <v>#REF!</v>
      </c>
      <c r="Q397" t="e">
        <f t="shared" si="60"/>
        <v>#REF!</v>
      </c>
      <c r="T397" t="e">
        <f t="shared" si="61"/>
        <v>#REF!</v>
      </c>
      <c r="W397" t="e">
        <f t="shared" si="62"/>
        <v>#REF!</v>
      </c>
      <c r="Z397" t="e">
        <f t="shared" si="63"/>
        <v>#REF!</v>
      </c>
    </row>
    <row r="398" spans="1:26" x14ac:dyDescent="0.15">
      <c r="A398" t="e">
        <f>IF(#REF!&lt;&gt;"",#REF!,"")</f>
        <v>#REF!</v>
      </c>
      <c r="B398" s="40" t="e">
        <f>IF(#REF!&lt;&gt;"",#REF!,"")</f>
        <v>#REF!</v>
      </c>
      <c r="C398" s="40" t="e">
        <f>IF(#REF!&lt;&gt;"",#REF!,"")</f>
        <v>#REF!</v>
      </c>
      <c r="D398" t="e">
        <f>IF(A398&lt;&gt;"",#REF!,-20000)</f>
        <v>#REF!</v>
      </c>
      <c r="E398" t="e">
        <f t="shared" si="57"/>
        <v>#REF!</v>
      </c>
      <c r="F398" t="e">
        <f t="shared" si="58"/>
        <v>#REF!</v>
      </c>
      <c r="N398" t="e">
        <f t="shared" si="59"/>
        <v>#REF!</v>
      </c>
      <c r="Q398" t="e">
        <f t="shared" si="60"/>
        <v>#REF!</v>
      </c>
      <c r="T398" t="e">
        <f t="shared" si="61"/>
        <v>#REF!</v>
      </c>
      <c r="W398" t="e">
        <f t="shared" si="62"/>
        <v>#REF!</v>
      </c>
      <c r="Z398" t="e">
        <f t="shared" si="63"/>
        <v>#REF!</v>
      </c>
    </row>
    <row r="399" spans="1:26" x14ac:dyDescent="0.15">
      <c r="A399" t="e">
        <f>IF(#REF!&lt;&gt;"",#REF!,"")</f>
        <v>#REF!</v>
      </c>
      <c r="B399" s="40" t="e">
        <f>IF(#REF!&lt;&gt;"",#REF!,"")</f>
        <v>#REF!</v>
      </c>
      <c r="C399" s="40" t="e">
        <f>IF(#REF!&lt;&gt;"",#REF!,"")</f>
        <v>#REF!</v>
      </c>
      <c r="D399" t="e">
        <f>IF(A399&lt;&gt;"",#REF!,-20000)</f>
        <v>#REF!</v>
      </c>
      <c r="E399" t="e">
        <f t="shared" si="57"/>
        <v>#REF!</v>
      </c>
      <c r="F399" t="e">
        <f t="shared" si="58"/>
        <v>#REF!</v>
      </c>
      <c r="N399" t="e">
        <f t="shared" si="59"/>
        <v>#REF!</v>
      </c>
      <c r="Q399" t="e">
        <f t="shared" si="60"/>
        <v>#REF!</v>
      </c>
      <c r="T399" t="e">
        <f t="shared" si="61"/>
        <v>#REF!</v>
      </c>
      <c r="W399" t="e">
        <f t="shared" si="62"/>
        <v>#REF!</v>
      </c>
      <c r="Z399" t="e">
        <f t="shared" si="63"/>
        <v>#REF!</v>
      </c>
    </row>
    <row r="400" spans="1:26" x14ac:dyDescent="0.15">
      <c r="A400" t="e">
        <f>IF(#REF!&lt;&gt;"",#REF!,"")</f>
        <v>#REF!</v>
      </c>
      <c r="B400" s="40" t="e">
        <f>IF(#REF!&lt;&gt;"",#REF!,"")</f>
        <v>#REF!</v>
      </c>
      <c r="C400" s="40" t="e">
        <f>IF(#REF!&lt;&gt;"",#REF!,"")</f>
        <v>#REF!</v>
      </c>
      <c r="D400" t="e">
        <f>IF(A400&lt;&gt;"",#REF!,-20000)</f>
        <v>#REF!</v>
      </c>
      <c r="E400" t="e">
        <f t="shared" ref="E400:E407" si="64">IF(A400&lt;&gt;"",D400/C400,-20000)</f>
        <v>#REF!</v>
      </c>
      <c r="F400" t="e">
        <f t="shared" ref="F400:F407" si="65">IF($F$5=1,D400,E400)</f>
        <v>#REF!</v>
      </c>
      <c r="N400" t="e">
        <f t="shared" ref="N400:N407" si="66">IF(M$5="",-20000,IF(LEFT($A400,LEN(M$5))=M$5,$F400,-1000))</f>
        <v>#REF!</v>
      </c>
      <c r="Q400" t="e">
        <f t="shared" ref="Q400:Q407" si="67">IF(P$5="",-20000,IF(LEFT($A400,LEN(P$5))=P$5,$F400,-1000))</f>
        <v>#REF!</v>
      </c>
      <c r="T400" t="e">
        <f t="shared" ref="T400:T407" si="68">IF(S$5="",-20000,IF(LEFT($A400,LEN(S$5))=S$5,$F400,-1000))</f>
        <v>#REF!</v>
      </c>
      <c r="W400" t="e">
        <f t="shared" ref="W400:W407" si="69">IF(V$5="",-20000,IF(LEFT($A400,LEN(V$5))=V$5,$F400,-1000))</f>
        <v>#REF!</v>
      </c>
      <c r="Z400" t="e">
        <f t="shared" ref="Z400:Z407" si="70">IF(Y$5="",-20000,IF(LEFT($A400,LEN(Y$5))=Y$5,$F400,-1000))</f>
        <v>#REF!</v>
      </c>
    </row>
    <row r="401" spans="1:26" x14ac:dyDescent="0.15">
      <c r="A401" t="e">
        <f>IF(#REF!&lt;&gt;"",#REF!,"")</f>
        <v>#REF!</v>
      </c>
      <c r="B401" s="40" t="e">
        <f>IF(#REF!&lt;&gt;"",#REF!,"")</f>
        <v>#REF!</v>
      </c>
      <c r="C401" s="40" t="e">
        <f>IF(#REF!&lt;&gt;"",#REF!,"")</f>
        <v>#REF!</v>
      </c>
      <c r="D401" t="e">
        <f>IF(A401&lt;&gt;"",#REF!,-20000)</f>
        <v>#REF!</v>
      </c>
      <c r="E401" t="e">
        <f t="shared" si="64"/>
        <v>#REF!</v>
      </c>
      <c r="F401" t="e">
        <f t="shared" si="65"/>
        <v>#REF!</v>
      </c>
      <c r="N401" t="e">
        <f t="shared" si="66"/>
        <v>#REF!</v>
      </c>
      <c r="Q401" t="e">
        <f t="shared" si="67"/>
        <v>#REF!</v>
      </c>
      <c r="T401" t="e">
        <f t="shared" si="68"/>
        <v>#REF!</v>
      </c>
      <c r="W401" t="e">
        <f t="shared" si="69"/>
        <v>#REF!</v>
      </c>
      <c r="Z401" t="e">
        <f t="shared" si="70"/>
        <v>#REF!</v>
      </c>
    </row>
    <row r="402" spans="1:26" x14ac:dyDescent="0.15">
      <c r="A402" t="e">
        <f>IF(#REF!&lt;&gt;"",#REF!,"")</f>
        <v>#REF!</v>
      </c>
      <c r="B402" s="40" t="e">
        <f>IF(#REF!&lt;&gt;"",#REF!,"")</f>
        <v>#REF!</v>
      </c>
      <c r="C402" s="40" t="e">
        <f>IF(#REF!&lt;&gt;"",#REF!,"")</f>
        <v>#REF!</v>
      </c>
      <c r="D402" t="e">
        <f>IF(A402&lt;&gt;"",#REF!,-20000)</f>
        <v>#REF!</v>
      </c>
      <c r="E402" t="e">
        <f t="shared" si="64"/>
        <v>#REF!</v>
      </c>
      <c r="F402" t="e">
        <f t="shared" si="65"/>
        <v>#REF!</v>
      </c>
      <c r="N402" t="e">
        <f t="shared" si="66"/>
        <v>#REF!</v>
      </c>
      <c r="Q402" t="e">
        <f t="shared" si="67"/>
        <v>#REF!</v>
      </c>
      <c r="T402" t="e">
        <f t="shared" si="68"/>
        <v>#REF!</v>
      </c>
      <c r="W402" t="e">
        <f t="shared" si="69"/>
        <v>#REF!</v>
      </c>
      <c r="Z402" t="e">
        <f t="shared" si="70"/>
        <v>#REF!</v>
      </c>
    </row>
    <row r="403" spans="1:26" x14ac:dyDescent="0.15">
      <c r="A403" t="e">
        <f>IF(#REF!&lt;&gt;"",#REF!,"")</f>
        <v>#REF!</v>
      </c>
      <c r="B403" s="40" t="e">
        <f>IF(#REF!&lt;&gt;"",#REF!,"")</f>
        <v>#REF!</v>
      </c>
      <c r="C403" s="40" t="e">
        <f>IF(#REF!&lt;&gt;"",#REF!,"")</f>
        <v>#REF!</v>
      </c>
      <c r="D403" t="e">
        <f>IF(A403&lt;&gt;"",#REF!,-20000)</f>
        <v>#REF!</v>
      </c>
      <c r="E403" t="e">
        <f t="shared" si="64"/>
        <v>#REF!</v>
      </c>
      <c r="F403" t="e">
        <f t="shared" si="65"/>
        <v>#REF!</v>
      </c>
      <c r="N403" t="e">
        <f t="shared" si="66"/>
        <v>#REF!</v>
      </c>
      <c r="Q403" t="e">
        <f t="shared" si="67"/>
        <v>#REF!</v>
      </c>
      <c r="T403" t="e">
        <f t="shared" si="68"/>
        <v>#REF!</v>
      </c>
      <c r="W403" t="e">
        <f t="shared" si="69"/>
        <v>#REF!</v>
      </c>
      <c r="Z403" t="e">
        <f t="shared" si="70"/>
        <v>#REF!</v>
      </c>
    </row>
    <row r="404" spans="1:26" x14ac:dyDescent="0.15">
      <c r="A404" t="e">
        <f>IF(#REF!&lt;&gt;"",#REF!,"")</f>
        <v>#REF!</v>
      </c>
      <c r="B404" s="40" t="e">
        <f>IF(#REF!&lt;&gt;"",#REF!,"")</f>
        <v>#REF!</v>
      </c>
      <c r="C404" s="40" t="e">
        <f>IF(#REF!&lt;&gt;"",#REF!,"")</f>
        <v>#REF!</v>
      </c>
      <c r="D404" t="e">
        <f>IF(A404&lt;&gt;"",#REF!,-20000)</f>
        <v>#REF!</v>
      </c>
      <c r="E404" t="e">
        <f t="shared" si="64"/>
        <v>#REF!</v>
      </c>
      <c r="F404" t="e">
        <f t="shared" si="65"/>
        <v>#REF!</v>
      </c>
      <c r="N404" t="e">
        <f t="shared" si="66"/>
        <v>#REF!</v>
      </c>
      <c r="Q404" t="e">
        <f t="shared" si="67"/>
        <v>#REF!</v>
      </c>
      <c r="T404" t="e">
        <f t="shared" si="68"/>
        <v>#REF!</v>
      </c>
      <c r="W404" t="e">
        <f t="shared" si="69"/>
        <v>#REF!</v>
      </c>
      <c r="Z404" t="e">
        <f t="shared" si="70"/>
        <v>#REF!</v>
      </c>
    </row>
    <row r="405" spans="1:26" x14ac:dyDescent="0.15">
      <c r="A405" t="e">
        <f>IF(#REF!&lt;&gt;"",#REF!,"")</f>
        <v>#REF!</v>
      </c>
      <c r="B405" s="40" t="e">
        <f>IF(#REF!&lt;&gt;"",#REF!,"")</f>
        <v>#REF!</v>
      </c>
      <c r="C405" s="40" t="e">
        <f>IF(#REF!&lt;&gt;"",#REF!,"")</f>
        <v>#REF!</v>
      </c>
      <c r="D405" t="e">
        <f>IF(A405&lt;&gt;"",#REF!,-20000)</f>
        <v>#REF!</v>
      </c>
      <c r="E405" t="e">
        <f t="shared" si="64"/>
        <v>#REF!</v>
      </c>
      <c r="F405" t="e">
        <f t="shared" si="65"/>
        <v>#REF!</v>
      </c>
      <c r="N405" t="e">
        <f t="shared" si="66"/>
        <v>#REF!</v>
      </c>
      <c r="Q405" t="e">
        <f t="shared" si="67"/>
        <v>#REF!</v>
      </c>
      <c r="T405" t="e">
        <f t="shared" si="68"/>
        <v>#REF!</v>
      </c>
      <c r="W405" t="e">
        <f t="shared" si="69"/>
        <v>#REF!</v>
      </c>
      <c r="Z405" t="e">
        <f t="shared" si="70"/>
        <v>#REF!</v>
      </c>
    </row>
    <row r="406" spans="1:26" x14ac:dyDescent="0.15">
      <c r="A406" t="e">
        <f>IF(#REF!&lt;&gt;"",#REF!,"")</f>
        <v>#REF!</v>
      </c>
      <c r="B406" s="40" t="e">
        <f>IF(#REF!&lt;&gt;"",#REF!,"")</f>
        <v>#REF!</v>
      </c>
      <c r="C406" s="40" t="e">
        <f>IF(#REF!&lt;&gt;"",#REF!,"")</f>
        <v>#REF!</v>
      </c>
      <c r="D406" t="e">
        <f>IF(A406&lt;&gt;"",#REF!,-20000)</f>
        <v>#REF!</v>
      </c>
      <c r="E406" t="e">
        <f t="shared" si="64"/>
        <v>#REF!</v>
      </c>
      <c r="F406" t="e">
        <f t="shared" si="65"/>
        <v>#REF!</v>
      </c>
      <c r="N406" t="e">
        <f t="shared" si="66"/>
        <v>#REF!</v>
      </c>
      <c r="Q406" t="e">
        <f t="shared" si="67"/>
        <v>#REF!</v>
      </c>
      <c r="T406" t="e">
        <f t="shared" si="68"/>
        <v>#REF!</v>
      </c>
      <c r="W406" t="e">
        <f t="shared" si="69"/>
        <v>#REF!</v>
      </c>
      <c r="Z406" t="e">
        <f t="shared" si="70"/>
        <v>#REF!</v>
      </c>
    </row>
    <row r="407" spans="1:26" x14ac:dyDescent="0.15">
      <c r="A407" t="e">
        <f>IF(#REF!&lt;&gt;"",#REF!,"")</f>
        <v>#REF!</v>
      </c>
      <c r="B407" s="40" t="e">
        <f>IF(#REF!&lt;&gt;"",#REF!,"")</f>
        <v>#REF!</v>
      </c>
      <c r="C407" s="40" t="e">
        <f>IF(#REF!&lt;&gt;"",#REF!,"")</f>
        <v>#REF!</v>
      </c>
      <c r="D407" t="e">
        <f>IF(A407&lt;&gt;"",#REF!,-20000)</f>
        <v>#REF!</v>
      </c>
      <c r="E407" t="e">
        <f t="shared" si="64"/>
        <v>#REF!</v>
      </c>
      <c r="F407" t="e">
        <f t="shared" si="65"/>
        <v>#REF!</v>
      </c>
      <c r="N407" t="e">
        <f t="shared" si="66"/>
        <v>#REF!</v>
      </c>
      <c r="Q407" t="e">
        <f t="shared" si="67"/>
        <v>#REF!</v>
      </c>
      <c r="T407" t="e">
        <f t="shared" si="68"/>
        <v>#REF!</v>
      </c>
      <c r="W407" t="e">
        <f t="shared" si="69"/>
        <v>#REF!</v>
      </c>
      <c r="Z407" t="e">
        <f t="shared" si="70"/>
        <v>#REF!</v>
      </c>
    </row>
    <row r="408" spans="1:26" x14ac:dyDescent="0.15">
      <c r="B408" s="40"/>
      <c r="C408" s="40"/>
    </row>
  </sheetData>
  <mergeCells count="5">
    <mergeCell ref="Y6:Z6"/>
    <mergeCell ref="M6:N6"/>
    <mergeCell ref="P6:Q6"/>
    <mergeCell ref="S6:T6"/>
    <mergeCell ref="V6:W6"/>
  </mergeCells>
  <phoneticPr fontId="18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6017" r:id="rId4" name="Drop Down 1">
              <controlPr defaultSize="0" autoLine="0" autoPict="0">
                <anchor moveWithCells="1">
                  <from>
                    <xdr:col>5</xdr:col>
                    <xdr:colOff>406400</xdr:colOff>
                    <xdr:row>1</xdr:row>
                    <xdr:rowOff>50800</xdr:rowOff>
                  </from>
                  <to>
                    <xdr:col>8</xdr:col>
                    <xdr:colOff>0</xdr:colOff>
                    <xdr:row>3</xdr:row>
                    <xdr:rowOff>101600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 codeName="Sheet45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44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 codeName="Sheet43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 codeName="Sheet42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 codeName="Sheet41"/>
  <dimension ref="A1"/>
  <sheetViews>
    <sheetView workbookViewId="0">
      <selection activeCell="E42" sqref="E42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sheetPr codeName="Sheet40"/>
  <dimension ref="A1"/>
  <sheetViews>
    <sheetView workbookViewId="0">
      <selection activeCell="I35" sqref="I35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sheetPr codeName="Sheet39"/>
  <dimension ref="A1"/>
  <sheetViews>
    <sheetView workbookViewId="0">
      <selection activeCell="I35" sqref="I35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sheetPr codeName="Sheet63"/>
  <dimension ref="A1:Y243"/>
  <sheetViews>
    <sheetView topLeftCell="A87" workbookViewId="0">
      <selection activeCell="K218" sqref="K218"/>
    </sheetView>
  </sheetViews>
  <sheetFormatPr baseColWidth="10" defaultColWidth="8.83203125" defaultRowHeight="13" x14ac:dyDescent="0.15"/>
  <cols>
    <col min="12" max="12" width="10.83203125" bestFit="1" customWidth="1"/>
  </cols>
  <sheetData>
    <row r="1" spans="1:25" x14ac:dyDescent="0.15">
      <c r="L1" s="32"/>
    </row>
    <row r="2" spans="1:25" x14ac:dyDescent="0.15">
      <c r="L2" s="32"/>
    </row>
    <row r="3" spans="1:25" x14ac:dyDescent="0.15">
      <c r="L3" s="32"/>
    </row>
    <row r="4" spans="1:25" x14ac:dyDescent="0.15">
      <c r="L4" s="32"/>
    </row>
    <row r="5" spans="1:25" ht="14" thickBot="1" x14ac:dyDescent="0.2">
      <c r="L5" s="30" t="e">
        <f>IF(#REF!&lt;&gt;"",#REF!,"")</f>
        <v>#REF!</v>
      </c>
      <c r="O5" s="30" t="e">
        <f>IF(#REF!&lt;&gt;"",#REF!,"")</f>
        <v>#REF!</v>
      </c>
      <c r="R5" s="30" t="e">
        <f>IF(#REF!&lt;&gt;"",#REF!,"")</f>
        <v>#REF!</v>
      </c>
      <c r="U5" s="30" t="e">
        <f>IF(#REF!&lt;&gt;"",#REF!,"")</f>
        <v>#REF!</v>
      </c>
      <c r="X5" s="30" t="e">
        <f>IF(#REF!&lt;&gt;"",#REF!,"")</f>
        <v>#REF!</v>
      </c>
    </row>
    <row r="6" spans="1:25" x14ac:dyDescent="0.15">
      <c r="A6" s="4"/>
      <c r="B6" s="3" t="s">
        <v>85</v>
      </c>
      <c r="C6" s="4" t="s">
        <v>86</v>
      </c>
      <c r="D6" s="4" t="s">
        <v>10</v>
      </c>
      <c r="E6" s="3" t="s">
        <v>142</v>
      </c>
      <c r="F6" s="4" t="s">
        <v>86</v>
      </c>
      <c r="H6" s="3"/>
      <c r="I6" s="3" t="s">
        <v>70</v>
      </c>
      <c r="J6" s="3"/>
      <c r="L6" s="135" t="s">
        <v>72</v>
      </c>
      <c r="M6" s="135"/>
      <c r="O6" s="135" t="s">
        <v>73</v>
      </c>
      <c r="P6" s="135"/>
      <c r="R6" s="135" t="s">
        <v>74</v>
      </c>
      <c r="S6" s="135"/>
      <c r="U6" s="135" t="s">
        <v>75</v>
      </c>
      <c r="V6" s="135"/>
      <c r="X6" s="135" t="s">
        <v>76</v>
      </c>
      <c r="Y6" s="135"/>
    </row>
    <row r="7" spans="1:25" ht="14" thickBot="1" x14ac:dyDescent="0.2">
      <c r="A7" s="6"/>
      <c r="B7" s="7"/>
      <c r="C7" s="6"/>
      <c r="D7" s="18" t="s">
        <v>11</v>
      </c>
      <c r="E7" s="7"/>
      <c r="F7" s="6"/>
      <c r="H7" s="7" t="s">
        <v>71</v>
      </c>
      <c r="I7" s="7" t="s">
        <v>131</v>
      </c>
      <c r="J7" s="7" t="s">
        <v>132</v>
      </c>
      <c r="L7" s="7" t="s">
        <v>131</v>
      </c>
      <c r="M7" s="7" t="s">
        <v>132</v>
      </c>
      <c r="O7" s="7" t="s">
        <v>131</v>
      </c>
      <c r="P7" s="7" t="s">
        <v>132</v>
      </c>
      <c r="R7" s="7" t="s">
        <v>131</v>
      </c>
      <c r="S7" s="7" t="s">
        <v>132</v>
      </c>
      <c r="U7" s="7" t="s">
        <v>131</v>
      </c>
      <c r="V7" s="7" t="s">
        <v>132</v>
      </c>
      <c r="X7" s="7" t="s">
        <v>131</v>
      </c>
      <c r="Y7" s="7" t="s">
        <v>132</v>
      </c>
    </row>
    <row r="8" spans="1:25" x14ac:dyDescent="0.15">
      <c r="A8" t="e">
        <f>IF(#REF!&lt;&gt;"",#REF!,"")</f>
        <v>#REF!</v>
      </c>
      <c r="B8" t="e">
        <f>#REF!-#REF!</f>
        <v>#REF!</v>
      </c>
      <c r="C8" t="e">
        <f>#REF!-#REF!</f>
        <v>#REF!</v>
      </c>
      <c r="D8">
        <v>1</v>
      </c>
      <c r="E8" t="e">
        <f>IF(A8&lt;&gt;"",D8*B8,-20000)</f>
        <v>#REF!</v>
      </c>
      <c r="F8" t="e">
        <f>IF(A8&lt;&gt;"",C8,-20000)</f>
        <v>#REF!</v>
      </c>
      <c r="H8">
        <v>0</v>
      </c>
      <c r="I8" s="31">
        <f>10000*COS(RADIANS(H8))</f>
        <v>10000</v>
      </c>
      <c r="J8" s="31">
        <f>10000*SIN(RADIANS(H8))</f>
        <v>0</v>
      </c>
      <c r="L8" t="e">
        <f>IF(L$5="",-20000,IF(LEFT($A8,LEN(L$5))=L$5,$E8,-20000))</f>
        <v>#REF!</v>
      </c>
      <c r="M8" t="e">
        <f>IF(L$5="",-20000,IF(LEFT($A8,LEN(L$5))=L$5,$F8,-20000))</f>
        <v>#REF!</v>
      </c>
      <c r="O8" t="e">
        <f>IF(O$5="",-20000,IF(LEFT($A8,LEN(O$5))=O$5,$E8,-20000))</f>
        <v>#REF!</v>
      </c>
      <c r="P8" t="e">
        <f>IF(O$5="",-20000,IF(LEFT($A8,LEN(O$5))=O$5,$F8,-20000))</f>
        <v>#REF!</v>
      </c>
      <c r="R8" t="e">
        <f>IF(R$5="",-20000,IF(LEFT($A8,LEN(R$5))=R$5,$E8,-20000))</f>
        <v>#REF!</v>
      </c>
      <c r="S8" t="e">
        <f>IF(R$5="",-20000,IF(LEFT($A8,LEN(R$5))=R$5,$F8,-20000))</f>
        <v>#REF!</v>
      </c>
      <c r="U8" t="e">
        <f>IF(U$5="",-20000,IF(LEFT($A8,LEN(U$5))=U$5,$E8,-20000))</f>
        <v>#REF!</v>
      </c>
      <c r="V8" t="e">
        <f>IF(U$5="",-20000,IF(LEFT($A8,LEN(U$5))=U$5,$F8,-20000))</f>
        <v>#REF!</v>
      </c>
      <c r="X8" t="e">
        <f>IF(X$5="",-20000,IF(LEFT($A8,LEN(X$5))=X$5,$E8,-20000))</f>
        <v>#REF!</v>
      </c>
      <c r="Y8" t="e">
        <f>IF(X$5="",-20000,IF(LEFT($A8,LEN(X$5))=X$5,$F8,-20000))</f>
        <v>#REF!</v>
      </c>
    </row>
    <row r="9" spans="1:25" x14ac:dyDescent="0.15">
      <c r="A9" t="e">
        <f>IF(#REF!&lt;&gt;"",#REF!,"")</f>
        <v>#REF!</v>
      </c>
      <c r="B9" t="e">
        <f>#REF!-#REF!</f>
        <v>#REF!</v>
      </c>
      <c r="C9" t="e">
        <f>#REF!-#REF!</f>
        <v>#REF!</v>
      </c>
      <c r="D9">
        <v>1</v>
      </c>
      <c r="E9" t="e">
        <f t="shared" ref="E9:E72" si="0">IF(A9&lt;&gt;"",D9*B9,-20000)</f>
        <v>#REF!</v>
      </c>
      <c r="F9" t="e">
        <f t="shared" ref="F9:F72" si="1">IF(A9&lt;&gt;"",C9,-20000)</f>
        <v>#REF!</v>
      </c>
      <c r="H9">
        <f>H8+5</f>
        <v>5</v>
      </c>
      <c r="I9" s="31">
        <f t="shared" ref="I9:I72" si="2">10000*COS(RADIANS(H9))</f>
        <v>9961.9469809174552</v>
      </c>
      <c r="J9" s="31">
        <f t="shared" ref="J9:J38" si="3">10000*SIN(RADIANS(H9))</f>
        <v>871.55742747658167</v>
      </c>
      <c r="L9" t="e">
        <f t="shared" ref="L9:L72" si="4">IF(L$5="",-20000,IF(LEFT($A9,LEN(L$5))=L$5,$E9,-20000))</f>
        <v>#REF!</v>
      </c>
      <c r="M9" t="e">
        <f t="shared" ref="M9:M72" si="5">IF(L$5="",-20000,IF(LEFT($A9,LEN(L$5))=L$5,$F9,-20000))</f>
        <v>#REF!</v>
      </c>
      <c r="O9" t="e">
        <f t="shared" ref="O9:O72" si="6">IF(O$5="",-20000,IF(LEFT($A9,LEN(O$5))=O$5,$E9,-20000))</f>
        <v>#REF!</v>
      </c>
      <c r="P9" t="e">
        <f t="shared" ref="P9:P72" si="7">IF(O$5="",-20000,IF(LEFT($A9,LEN(O$5))=O$5,$F9,-20000))</f>
        <v>#REF!</v>
      </c>
      <c r="R9" t="e">
        <f t="shared" ref="R9:R72" si="8">IF(R$5="",-20000,IF(LEFT($A9,LEN(R$5))=R$5,$E9,-20000))</f>
        <v>#REF!</v>
      </c>
      <c r="S9" t="e">
        <f t="shared" ref="S9:S72" si="9">IF(R$5="",-20000,IF(LEFT($A9,LEN(R$5))=R$5,$F9,-20000))</f>
        <v>#REF!</v>
      </c>
      <c r="U9" t="e">
        <f t="shared" ref="U9:U72" si="10">IF(U$5="",-20000,IF(LEFT($A9,LEN(U$5))=U$5,$E9,-20000))</f>
        <v>#REF!</v>
      </c>
      <c r="V9" t="e">
        <f t="shared" ref="V9:V72" si="11">IF(U$5="",-20000,IF(LEFT($A9,LEN(U$5))=U$5,$F9,-20000))</f>
        <v>#REF!</v>
      </c>
      <c r="X9" t="e">
        <f t="shared" ref="X9:X72" si="12">IF(X$5="",-20000,IF(LEFT($A9,LEN(X$5))=X$5,$E9,-20000))</f>
        <v>#REF!</v>
      </c>
      <c r="Y9" t="e">
        <f t="shared" ref="Y9:Y72" si="13">IF(X$5="",-20000,IF(LEFT($A9,LEN(X$5))=X$5,$F9,-20000))</f>
        <v>#REF!</v>
      </c>
    </row>
    <row r="10" spans="1:25" x14ac:dyDescent="0.15">
      <c r="A10" t="e">
        <f>IF(#REF!&lt;&gt;"",#REF!,"")</f>
        <v>#REF!</v>
      </c>
      <c r="B10" t="e">
        <f>#REF!-#REF!</f>
        <v>#REF!</v>
      </c>
      <c r="C10" t="e">
        <f>#REF!-#REF!</f>
        <v>#REF!</v>
      </c>
      <c r="D10">
        <v>1</v>
      </c>
      <c r="E10" t="e">
        <f t="shared" si="0"/>
        <v>#REF!</v>
      </c>
      <c r="F10" t="e">
        <f t="shared" si="1"/>
        <v>#REF!</v>
      </c>
      <c r="H10">
        <f t="shared" ref="H10:H73" si="14">H9+5</f>
        <v>10</v>
      </c>
      <c r="I10" s="31">
        <f t="shared" si="2"/>
        <v>9848.0775301220801</v>
      </c>
      <c r="J10" s="31">
        <f t="shared" si="3"/>
        <v>1736.4817766693034</v>
      </c>
      <c r="L10" t="e">
        <f t="shared" si="4"/>
        <v>#REF!</v>
      </c>
      <c r="M10" t="e">
        <f t="shared" si="5"/>
        <v>#REF!</v>
      </c>
      <c r="O10" t="e">
        <f t="shared" si="6"/>
        <v>#REF!</v>
      </c>
      <c r="P10" t="e">
        <f t="shared" si="7"/>
        <v>#REF!</v>
      </c>
      <c r="R10" t="e">
        <f t="shared" si="8"/>
        <v>#REF!</v>
      </c>
      <c r="S10" t="e">
        <f t="shared" si="9"/>
        <v>#REF!</v>
      </c>
      <c r="U10" t="e">
        <f t="shared" si="10"/>
        <v>#REF!</v>
      </c>
      <c r="V10" t="e">
        <f t="shared" si="11"/>
        <v>#REF!</v>
      </c>
      <c r="X10" t="e">
        <f t="shared" si="12"/>
        <v>#REF!</v>
      </c>
      <c r="Y10" t="e">
        <f t="shared" si="13"/>
        <v>#REF!</v>
      </c>
    </row>
    <row r="11" spans="1:25" x14ac:dyDescent="0.15">
      <c r="A11" t="e">
        <f>IF(#REF!&lt;&gt;"",#REF!,"")</f>
        <v>#REF!</v>
      </c>
      <c r="B11" t="e">
        <f>#REF!-#REF!</f>
        <v>#REF!</v>
      </c>
      <c r="C11" t="e">
        <f>#REF!-#REF!</f>
        <v>#REF!</v>
      </c>
      <c r="D11">
        <v>1</v>
      </c>
      <c r="E11" t="e">
        <f t="shared" si="0"/>
        <v>#REF!</v>
      </c>
      <c r="F11" t="e">
        <f t="shared" si="1"/>
        <v>#REF!</v>
      </c>
      <c r="H11">
        <f t="shared" si="14"/>
        <v>15</v>
      </c>
      <c r="I11" s="31">
        <f t="shared" si="2"/>
        <v>9659.2582628906839</v>
      </c>
      <c r="J11" s="31">
        <f t="shared" si="3"/>
        <v>2588.1904510252075</v>
      </c>
      <c r="L11" t="e">
        <f t="shared" si="4"/>
        <v>#REF!</v>
      </c>
      <c r="M11" t="e">
        <f t="shared" si="5"/>
        <v>#REF!</v>
      </c>
      <c r="O11" t="e">
        <f t="shared" si="6"/>
        <v>#REF!</v>
      </c>
      <c r="P11" t="e">
        <f t="shared" si="7"/>
        <v>#REF!</v>
      </c>
      <c r="R11" t="e">
        <f t="shared" si="8"/>
        <v>#REF!</v>
      </c>
      <c r="S11" t="e">
        <f t="shared" si="9"/>
        <v>#REF!</v>
      </c>
      <c r="U11" t="e">
        <f t="shared" si="10"/>
        <v>#REF!</v>
      </c>
      <c r="V11" t="e">
        <f t="shared" si="11"/>
        <v>#REF!</v>
      </c>
      <c r="X11" t="e">
        <f t="shared" si="12"/>
        <v>#REF!</v>
      </c>
      <c r="Y11" t="e">
        <f t="shared" si="13"/>
        <v>#REF!</v>
      </c>
    </row>
    <row r="12" spans="1:25" x14ac:dyDescent="0.15">
      <c r="A12" t="e">
        <f>IF(#REF!&lt;&gt;"",#REF!,"")</f>
        <v>#REF!</v>
      </c>
      <c r="B12" t="e">
        <f>#REF!-#REF!</f>
        <v>#REF!</v>
      </c>
      <c r="C12" t="e">
        <f>#REF!-#REF!</f>
        <v>#REF!</v>
      </c>
      <c r="D12">
        <v>1</v>
      </c>
      <c r="E12" t="e">
        <f t="shared" si="0"/>
        <v>#REF!</v>
      </c>
      <c r="F12" t="e">
        <f t="shared" si="1"/>
        <v>#REF!</v>
      </c>
      <c r="H12">
        <f t="shared" si="14"/>
        <v>20</v>
      </c>
      <c r="I12" s="31">
        <f t="shared" si="2"/>
        <v>9396.9262078590837</v>
      </c>
      <c r="J12" s="31">
        <f t="shared" si="3"/>
        <v>3420.2014332566873</v>
      </c>
      <c r="L12" t="e">
        <f t="shared" si="4"/>
        <v>#REF!</v>
      </c>
      <c r="M12" t="e">
        <f t="shared" si="5"/>
        <v>#REF!</v>
      </c>
      <c r="O12" t="e">
        <f t="shared" si="6"/>
        <v>#REF!</v>
      </c>
      <c r="P12" t="e">
        <f t="shared" si="7"/>
        <v>#REF!</v>
      </c>
      <c r="R12" t="e">
        <f t="shared" si="8"/>
        <v>#REF!</v>
      </c>
      <c r="S12" t="e">
        <f t="shared" si="9"/>
        <v>#REF!</v>
      </c>
      <c r="U12" t="e">
        <f t="shared" si="10"/>
        <v>#REF!</v>
      </c>
      <c r="V12" t="e">
        <f t="shared" si="11"/>
        <v>#REF!</v>
      </c>
      <c r="X12" t="e">
        <f t="shared" si="12"/>
        <v>#REF!</v>
      </c>
      <c r="Y12" t="e">
        <f t="shared" si="13"/>
        <v>#REF!</v>
      </c>
    </row>
    <row r="13" spans="1:25" x14ac:dyDescent="0.15">
      <c r="A13" t="e">
        <f>IF(#REF!&lt;&gt;"",#REF!,"")</f>
        <v>#REF!</v>
      </c>
      <c r="B13" t="e">
        <f>#REF!-#REF!</f>
        <v>#REF!</v>
      </c>
      <c r="C13" t="e">
        <f>#REF!-#REF!</f>
        <v>#REF!</v>
      </c>
      <c r="D13">
        <v>1</v>
      </c>
      <c r="E13" t="e">
        <f t="shared" si="0"/>
        <v>#REF!</v>
      </c>
      <c r="F13" t="e">
        <f t="shared" si="1"/>
        <v>#REF!</v>
      </c>
      <c r="H13">
        <f t="shared" si="14"/>
        <v>25</v>
      </c>
      <c r="I13" s="31">
        <f t="shared" si="2"/>
        <v>9063.0778703665001</v>
      </c>
      <c r="J13" s="31">
        <f t="shared" si="3"/>
        <v>4226.1826174069947</v>
      </c>
      <c r="L13" t="e">
        <f t="shared" si="4"/>
        <v>#REF!</v>
      </c>
      <c r="M13" t="e">
        <f t="shared" si="5"/>
        <v>#REF!</v>
      </c>
      <c r="O13" t="e">
        <f t="shared" si="6"/>
        <v>#REF!</v>
      </c>
      <c r="P13" t="e">
        <f t="shared" si="7"/>
        <v>#REF!</v>
      </c>
      <c r="R13" t="e">
        <f t="shared" si="8"/>
        <v>#REF!</v>
      </c>
      <c r="S13" t="e">
        <f t="shared" si="9"/>
        <v>#REF!</v>
      </c>
      <c r="U13" t="e">
        <f t="shared" si="10"/>
        <v>#REF!</v>
      </c>
      <c r="V13" t="e">
        <f t="shared" si="11"/>
        <v>#REF!</v>
      </c>
      <c r="X13" t="e">
        <f t="shared" si="12"/>
        <v>#REF!</v>
      </c>
      <c r="Y13" t="e">
        <f t="shared" si="13"/>
        <v>#REF!</v>
      </c>
    </row>
    <row r="14" spans="1:25" x14ac:dyDescent="0.15">
      <c r="A14" t="e">
        <f>IF(#REF!&lt;&gt;"",#REF!,"")</f>
        <v>#REF!</v>
      </c>
      <c r="B14" t="e">
        <f>#REF!-#REF!</f>
        <v>#REF!</v>
      </c>
      <c r="C14" t="e">
        <f>#REF!-#REF!</f>
        <v>#REF!</v>
      </c>
      <c r="D14">
        <v>1</v>
      </c>
      <c r="E14" t="e">
        <f t="shared" si="0"/>
        <v>#REF!</v>
      </c>
      <c r="F14" t="e">
        <f t="shared" si="1"/>
        <v>#REF!</v>
      </c>
      <c r="H14">
        <f t="shared" si="14"/>
        <v>30</v>
      </c>
      <c r="I14" s="31">
        <f t="shared" si="2"/>
        <v>8660.2540378443864</v>
      </c>
      <c r="J14" s="31">
        <f t="shared" si="3"/>
        <v>4999.9999999999991</v>
      </c>
      <c r="L14" t="e">
        <f t="shared" si="4"/>
        <v>#REF!</v>
      </c>
      <c r="M14" t="e">
        <f t="shared" si="5"/>
        <v>#REF!</v>
      </c>
      <c r="O14" t="e">
        <f t="shared" si="6"/>
        <v>#REF!</v>
      </c>
      <c r="P14" t="e">
        <f t="shared" si="7"/>
        <v>#REF!</v>
      </c>
      <c r="R14" t="e">
        <f t="shared" si="8"/>
        <v>#REF!</v>
      </c>
      <c r="S14" t="e">
        <f t="shared" si="9"/>
        <v>#REF!</v>
      </c>
      <c r="U14" t="e">
        <f t="shared" si="10"/>
        <v>#REF!</v>
      </c>
      <c r="V14" t="e">
        <f t="shared" si="11"/>
        <v>#REF!</v>
      </c>
      <c r="X14" t="e">
        <f t="shared" si="12"/>
        <v>#REF!</v>
      </c>
      <c r="Y14" t="e">
        <f t="shared" si="13"/>
        <v>#REF!</v>
      </c>
    </row>
    <row r="15" spans="1:25" x14ac:dyDescent="0.15">
      <c r="A15" t="e">
        <f>IF(#REF!&lt;&gt;"",#REF!,"")</f>
        <v>#REF!</v>
      </c>
      <c r="B15" t="e">
        <f>#REF!-#REF!</f>
        <v>#REF!</v>
      </c>
      <c r="C15" t="e">
        <f>#REF!-#REF!</f>
        <v>#REF!</v>
      </c>
      <c r="D15">
        <v>1</v>
      </c>
      <c r="E15" t="e">
        <f t="shared" si="0"/>
        <v>#REF!</v>
      </c>
      <c r="F15" t="e">
        <f t="shared" si="1"/>
        <v>#REF!</v>
      </c>
      <c r="H15">
        <f t="shared" si="14"/>
        <v>35</v>
      </c>
      <c r="I15" s="31">
        <f t="shared" si="2"/>
        <v>8191.5204428899178</v>
      </c>
      <c r="J15" s="31">
        <f t="shared" si="3"/>
        <v>5735.7643635104605</v>
      </c>
      <c r="L15" t="e">
        <f t="shared" si="4"/>
        <v>#REF!</v>
      </c>
      <c r="M15" t="e">
        <f t="shared" si="5"/>
        <v>#REF!</v>
      </c>
      <c r="O15" t="e">
        <f t="shared" si="6"/>
        <v>#REF!</v>
      </c>
      <c r="P15" t="e">
        <f t="shared" si="7"/>
        <v>#REF!</v>
      </c>
      <c r="R15" t="e">
        <f t="shared" si="8"/>
        <v>#REF!</v>
      </c>
      <c r="S15" t="e">
        <f t="shared" si="9"/>
        <v>#REF!</v>
      </c>
      <c r="U15" t="e">
        <f t="shared" si="10"/>
        <v>#REF!</v>
      </c>
      <c r="V15" t="e">
        <f t="shared" si="11"/>
        <v>#REF!</v>
      </c>
      <c r="X15" t="e">
        <f t="shared" si="12"/>
        <v>#REF!</v>
      </c>
      <c r="Y15" t="e">
        <f t="shared" si="13"/>
        <v>#REF!</v>
      </c>
    </row>
    <row r="16" spans="1:25" x14ac:dyDescent="0.15">
      <c r="A16" t="e">
        <f>IF(#REF!&lt;&gt;"",#REF!,"")</f>
        <v>#REF!</v>
      </c>
      <c r="B16" t="e">
        <f>#REF!-#REF!</f>
        <v>#REF!</v>
      </c>
      <c r="C16" t="e">
        <f>#REF!-#REF!</f>
        <v>#REF!</v>
      </c>
      <c r="D16">
        <v>1</v>
      </c>
      <c r="E16" t="e">
        <f t="shared" si="0"/>
        <v>#REF!</v>
      </c>
      <c r="F16" t="e">
        <f t="shared" si="1"/>
        <v>#REF!</v>
      </c>
      <c r="H16">
        <f t="shared" si="14"/>
        <v>40</v>
      </c>
      <c r="I16" s="31">
        <f t="shared" si="2"/>
        <v>7660.4444311897805</v>
      </c>
      <c r="J16" s="31">
        <f t="shared" si="3"/>
        <v>6427.8760968653924</v>
      </c>
      <c r="L16" t="e">
        <f t="shared" si="4"/>
        <v>#REF!</v>
      </c>
      <c r="M16" t="e">
        <f t="shared" si="5"/>
        <v>#REF!</v>
      </c>
      <c r="O16" t="e">
        <f t="shared" si="6"/>
        <v>#REF!</v>
      </c>
      <c r="P16" t="e">
        <f t="shared" si="7"/>
        <v>#REF!</v>
      </c>
      <c r="R16" t="e">
        <f t="shared" si="8"/>
        <v>#REF!</v>
      </c>
      <c r="S16" t="e">
        <f t="shared" si="9"/>
        <v>#REF!</v>
      </c>
      <c r="U16" t="e">
        <f t="shared" si="10"/>
        <v>#REF!</v>
      </c>
      <c r="V16" t="e">
        <f t="shared" si="11"/>
        <v>#REF!</v>
      </c>
      <c r="X16" t="e">
        <f t="shared" si="12"/>
        <v>#REF!</v>
      </c>
      <c r="Y16" t="e">
        <f t="shared" si="13"/>
        <v>#REF!</v>
      </c>
    </row>
    <row r="17" spans="1:25" x14ac:dyDescent="0.15">
      <c r="A17" t="e">
        <f>IF(#REF!&lt;&gt;"",#REF!,"")</f>
        <v>#REF!</v>
      </c>
      <c r="B17" t="e">
        <f>#REF!-#REF!</f>
        <v>#REF!</v>
      </c>
      <c r="C17" t="e">
        <f>#REF!-#REF!</f>
        <v>#REF!</v>
      </c>
      <c r="D17">
        <v>1</v>
      </c>
      <c r="E17" t="e">
        <f t="shared" si="0"/>
        <v>#REF!</v>
      </c>
      <c r="F17" t="e">
        <f t="shared" si="1"/>
        <v>#REF!</v>
      </c>
      <c r="H17">
        <f t="shared" si="14"/>
        <v>45</v>
      </c>
      <c r="I17" s="31">
        <f t="shared" si="2"/>
        <v>7071.067811865476</v>
      </c>
      <c r="J17" s="31">
        <f t="shared" si="3"/>
        <v>7071.0678118654751</v>
      </c>
      <c r="L17" t="e">
        <f t="shared" si="4"/>
        <v>#REF!</v>
      </c>
      <c r="M17" t="e">
        <f t="shared" si="5"/>
        <v>#REF!</v>
      </c>
      <c r="O17" t="e">
        <f t="shared" si="6"/>
        <v>#REF!</v>
      </c>
      <c r="P17" t="e">
        <f t="shared" si="7"/>
        <v>#REF!</v>
      </c>
      <c r="R17" t="e">
        <f t="shared" si="8"/>
        <v>#REF!</v>
      </c>
      <c r="S17" t="e">
        <f t="shared" si="9"/>
        <v>#REF!</v>
      </c>
      <c r="U17" t="e">
        <f t="shared" si="10"/>
        <v>#REF!</v>
      </c>
      <c r="V17" t="e">
        <f t="shared" si="11"/>
        <v>#REF!</v>
      </c>
      <c r="X17" t="e">
        <f t="shared" si="12"/>
        <v>#REF!</v>
      </c>
      <c r="Y17" t="e">
        <f t="shared" si="13"/>
        <v>#REF!</v>
      </c>
    </row>
    <row r="18" spans="1:25" x14ac:dyDescent="0.15">
      <c r="A18" t="e">
        <f>IF(#REF!&lt;&gt;"",#REF!,"")</f>
        <v>#REF!</v>
      </c>
      <c r="B18" t="e">
        <f>#REF!-#REF!</f>
        <v>#REF!</v>
      </c>
      <c r="C18" t="e">
        <f>#REF!-#REF!</f>
        <v>#REF!</v>
      </c>
      <c r="D18">
        <v>1</v>
      </c>
      <c r="E18" t="e">
        <f t="shared" si="0"/>
        <v>#REF!</v>
      </c>
      <c r="F18" t="e">
        <f t="shared" si="1"/>
        <v>#REF!</v>
      </c>
      <c r="H18">
        <f t="shared" si="14"/>
        <v>50</v>
      </c>
      <c r="I18" s="31">
        <f t="shared" si="2"/>
        <v>6427.8760968653933</v>
      </c>
      <c r="J18" s="31">
        <f t="shared" si="3"/>
        <v>7660.4444311897805</v>
      </c>
      <c r="L18" t="e">
        <f t="shared" si="4"/>
        <v>#REF!</v>
      </c>
      <c r="M18" t="e">
        <f t="shared" si="5"/>
        <v>#REF!</v>
      </c>
      <c r="O18" t="e">
        <f t="shared" si="6"/>
        <v>#REF!</v>
      </c>
      <c r="P18" t="e">
        <f t="shared" si="7"/>
        <v>#REF!</v>
      </c>
      <c r="R18" t="e">
        <f t="shared" si="8"/>
        <v>#REF!</v>
      </c>
      <c r="S18" t="e">
        <f t="shared" si="9"/>
        <v>#REF!</v>
      </c>
      <c r="U18" t="e">
        <f t="shared" si="10"/>
        <v>#REF!</v>
      </c>
      <c r="V18" t="e">
        <f t="shared" si="11"/>
        <v>#REF!</v>
      </c>
      <c r="X18" t="e">
        <f t="shared" si="12"/>
        <v>#REF!</v>
      </c>
      <c r="Y18" t="e">
        <f t="shared" si="13"/>
        <v>#REF!</v>
      </c>
    </row>
    <row r="19" spans="1:25" x14ac:dyDescent="0.15">
      <c r="A19" t="e">
        <f>IF(#REF!&lt;&gt;"",#REF!,"")</f>
        <v>#REF!</v>
      </c>
      <c r="B19" t="e">
        <f>#REF!-#REF!</f>
        <v>#REF!</v>
      </c>
      <c r="C19" t="e">
        <f>#REF!-#REF!</f>
        <v>#REF!</v>
      </c>
      <c r="D19">
        <v>1</v>
      </c>
      <c r="E19" t="e">
        <f t="shared" si="0"/>
        <v>#REF!</v>
      </c>
      <c r="F19" t="e">
        <f t="shared" si="1"/>
        <v>#REF!</v>
      </c>
      <c r="H19">
        <f t="shared" si="14"/>
        <v>55</v>
      </c>
      <c r="I19" s="31">
        <f t="shared" si="2"/>
        <v>5735.7643635104614</v>
      </c>
      <c r="J19" s="31">
        <f t="shared" si="3"/>
        <v>8191.5204428899178</v>
      </c>
      <c r="L19" t="e">
        <f t="shared" si="4"/>
        <v>#REF!</v>
      </c>
      <c r="M19" t="e">
        <f t="shared" si="5"/>
        <v>#REF!</v>
      </c>
      <c r="O19" t="e">
        <f t="shared" si="6"/>
        <v>#REF!</v>
      </c>
      <c r="P19" t="e">
        <f t="shared" si="7"/>
        <v>#REF!</v>
      </c>
      <c r="R19" t="e">
        <f t="shared" si="8"/>
        <v>#REF!</v>
      </c>
      <c r="S19" t="e">
        <f t="shared" si="9"/>
        <v>#REF!</v>
      </c>
      <c r="U19" t="e">
        <f t="shared" si="10"/>
        <v>#REF!</v>
      </c>
      <c r="V19" t="e">
        <f t="shared" si="11"/>
        <v>#REF!</v>
      </c>
      <c r="X19" t="e">
        <f t="shared" si="12"/>
        <v>#REF!</v>
      </c>
      <c r="Y19" t="e">
        <f t="shared" si="13"/>
        <v>#REF!</v>
      </c>
    </row>
    <row r="20" spans="1:25" x14ac:dyDescent="0.15">
      <c r="A20" t="e">
        <f>IF(#REF!&lt;&gt;"",#REF!,"")</f>
        <v>#REF!</v>
      </c>
      <c r="B20" t="e">
        <f>#REF!-#REF!</f>
        <v>#REF!</v>
      </c>
      <c r="C20" t="e">
        <f>#REF!-#REF!</f>
        <v>#REF!</v>
      </c>
      <c r="D20">
        <v>1</v>
      </c>
      <c r="E20" t="e">
        <f t="shared" si="0"/>
        <v>#REF!</v>
      </c>
      <c r="F20" t="e">
        <f t="shared" si="1"/>
        <v>#REF!</v>
      </c>
      <c r="H20">
        <f t="shared" si="14"/>
        <v>60</v>
      </c>
      <c r="I20" s="31">
        <f t="shared" si="2"/>
        <v>5000.0000000000009</v>
      </c>
      <c r="J20" s="31">
        <f t="shared" si="3"/>
        <v>8660.2540378443864</v>
      </c>
      <c r="L20" t="e">
        <f t="shared" si="4"/>
        <v>#REF!</v>
      </c>
      <c r="M20" t="e">
        <f t="shared" si="5"/>
        <v>#REF!</v>
      </c>
      <c r="O20" t="e">
        <f t="shared" si="6"/>
        <v>#REF!</v>
      </c>
      <c r="P20" t="e">
        <f t="shared" si="7"/>
        <v>#REF!</v>
      </c>
      <c r="R20" t="e">
        <f t="shared" si="8"/>
        <v>#REF!</v>
      </c>
      <c r="S20" t="e">
        <f t="shared" si="9"/>
        <v>#REF!</v>
      </c>
      <c r="U20" t="e">
        <f t="shared" si="10"/>
        <v>#REF!</v>
      </c>
      <c r="V20" t="e">
        <f t="shared" si="11"/>
        <v>#REF!</v>
      </c>
      <c r="X20" t="e">
        <f t="shared" si="12"/>
        <v>#REF!</v>
      </c>
      <c r="Y20" t="e">
        <f t="shared" si="13"/>
        <v>#REF!</v>
      </c>
    </row>
    <row r="21" spans="1:25" x14ac:dyDescent="0.15">
      <c r="A21" t="e">
        <f>IF(#REF!&lt;&gt;"",#REF!,"")</f>
        <v>#REF!</v>
      </c>
      <c r="B21" t="e">
        <f>#REF!-#REF!</f>
        <v>#REF!</v>
      </c>
      <c r="C21" t="e">
        <f>#REF!-#REF!</f>
        <v>#REF!</v>
      </c>
      <c r="D21">
        <v>1</v>
      </c>
      <c r="E21" t="e">
        <f t="shared" si="0"/>
        <v>#REF!</v>
      </c>
      <c r="F21" t="e">
        <f t="shared" si="1"/>
        <v>#REF!</v>
      </c>
      <c r="H21">
        <f t="shared" si="14"/>
        <v>65</v>
      </c>
      <c r="I21" s="31">
        <f t="shared" si="2"/>
        <v>4226.1826174069947</v>
      </c>
      <c r="J21" s="31">
        <f t="shared" si="3"/>
        <v>9063.0778703665001</v>
      </c>
      <c r="L21" t="e">
        <f t="shared" si="4"/>
        <v>#REF!</v>
      </c>
      <c r="M21" t="e">
        <f t="shared" si="5"/>
        <v>#REF!</v>
      </c>
      <c r="O21" t="e">
        <f t="shared" si="6"/>
        <v>#REF!</v>
      </c>
      <c r="P21" t="e">
        <f t="shared" si="7"/>
        <v>#REF!</v>
      </c>
      <c r="R21" t="e">
        <f t="shared" si="8"/>
        <v>#REF!</v>
      </c>
      <c r="S21" t="e">
        <f t="shared" si="9"/>
        <v>#REF!</v>
      </c>
      <c r="U21" t="e">
        <f t="shared" si="10"/>
        <v>#REF!</v>
      </c>
      <c r="V21" t="e">
        <f t="shared" si="11"/>
        <v>#REF!</v>
      </c>
      <c r="X21" t="e">
        <f t="shared" si="12"/>
        <v>#REF!</v>
      </c>
      <c r="Y21" t="e">
        <f t="shared" si="13"/>
        <v>#REF!</v>
      </c>
    </row>
    <row r="22" spans="1:25" x14ac:dyDescent="0.15">
      <c r="A22" t="e">
        <f>IF(#REF!&lt;&gt;"",#REF!,"")</f>
        <v>#REF!</v>
      </c>
      <c r="B22" t="e">
        <f>#REF!-#REF!</f>
        <v>#REF!</v>
      </c>
      <c r="C22" t="e">
        <f>#REF!-#REF!</f>
        <v>#REF!</v>
      </c>
      <c r="D22">
        <v>1</v>
      </c>
      <c r="E22" t="e">
        <f t="shared" si="0"/>
        <v>#REF!</v>
      </c>
      <c r="F22" t="e">
        <f t="shared" si="1"/>
        <v>#REF!</v>
      </c>
      <c r="H22">
        <f t="shared" si="14"/>
        <v>70</v>
      </c>
      <c r="I22" s="31">
        <f t="shared" si="2"/>
        <v>3420.2014332566882</v>
      </c>
      <c r="J22" s="31">
        <f t="shared" si="3"/>
        <v>9396.9262078590837</v>
      </c>
      <c r="L22" t="e">
        <f t="shared" si="4"/>
        <v>#REF!</v>
      </c>
      <c r="M22" t="e">
        <f t="shared" si="5"/>
        <v>#REF!</v>
      </c>
      <c r="O22" t="e">
        <f t="shared" si="6"/>
        <v>#REF!</v>
      </c>
      <c r="P22" t="e">
        <f t="shared" si="7"/>
        <v>#REF!</v>
      </c>
      <c r="R22" t="e">
        <f t="shared" si="8"/>
        <v>#REF!</v>
      </c>
      <c r="S22" t="e">
        <f t="shared" si="9"/>
        <v>#REF!</v>
      </c>
      <c r="U22" t="e">
        <f t="shared" si="10"/>
        <v>#REF!</v>
      </c>
      <c r="V22" t="e">
        <f t="shared" si="11"/>
        <v>#REF!</v>
      </c>
      <c r="X22" t="e">
        <f t="shared" si="12"/>
        <v>#REF!</v>
      </c>
      <c r="Y22" t="e">
        <f t="shared" si="13"/>
        <v>#REF!</v>
      </c>
    </row>
    <row r="23" spans="1:25" x14ac:dyDescent="0.15">
      <c r="A23" t="e">
        <f>IF(#REF!&lt;&gt;"",#REF!,"")</f>
        <v>#REF!</v>
      </c>
      <c r="B23" t="e">
        <f>#REF!-#REF!</f>
        <v>#REF!</v>
      </c>
      <c r="C23" t="e">
        <f>#REF!-#REF!</f>
        <v>#REF!</v>
      </c>
      <c r="D23">
        <v>1</v>
      </c>
      <c r="E23" t="e">
        <f t="shared" si="0"/>
        <v>#REF!</v>
      </c>
      <c r="F23" t="e">
        <f t="shared" si="1"/>
        <v>#REF!</v>
      </c>
      <c r="H23">
        <f t="shared" si="14"/>
        <v>75</v>
      </c>
      <c r="I23" s="31">
        <f t="shared" si="2"/>
        <v>2588.1904510252075</v>
      </c>
      <c r="J23" s="31">
        <f t="shared" si="3"/>
        <v>9659.2582628906839</v>
      </c>
      <c r="L23" t="e">
        <f t="shared" si="4"/>
        <v>#REF!</v>
      </c>
      <c r="M23" t="e">
        <f t="shared" si="5"/>
        <v>#REF!</v>
      </c>
      <c r="O23" t="e">
        <f t="shared" si="6"/>
        <v>#REF!</v>
      </c>
      <c r="P23" t="e">
        <f t="shared" si="7"/>
        <v>#REF!</v>
      </c>
      <c r="R23" t="e">
        <f t="shared" si="8"/>
        <v>#REF!</v>
      </c>
      <c r="S23" t="e">
        <f t="shared" si="9"/>
        <v>#REF!</v>
      </c>
      <c r="U23" t="e">
        <f t="shared" si="10"/>
        <v>#REF!</v>
      </c>
      <c r="V23" t="e">
        <f t="shared" si="11"/>
        <v>#REF!</v>
      </c>
      <c r="X23" t="e">
        <f t="shared" si="12"/>
        <v>#REF!</v>
      </c>
      <c r="Y23" t="e">
        <f t="shared" si="13"/>
        <v>#REF!</v>
      </c>
    </row>
    <row r="24" spans="1:25" x14ac:dyDescent="0.15">
      <c r="A24" t="e">
        <f>IF(#REF!&lt;&gt;"",#REF!,"")</f>
        <v>#REF!</v>
      </c>
      <c r="B24" t="e">
        <f>#REF!-#REF!</f>
        <v>#REF!</v>
      </c>
      <c r="C24" t="e">
        <f>#REF!-#REF!</f>
        <v>#REF!</v>
      </c>
      <c r="D24">
        <v>1</v>
      </c>
      <c r="E24" t="e">
        <f t="shared" si="0"/>
        <v>#REF!</v>
      </c>
      <c r="F24" t="e">
        <f t="shared" si="1"/>
        <v>#REF!</v>
      </c>
      <c r="H24">
        <f t="shared" si="14"/>
        <v>80</v>
      </c>
      <c r="I24" s="31">
        <f t="shared" si="2"/>
        <v>1736.4817766693041</v>
      </c>
      <c r="J24" s="31">
        <f t="shared" si="3"/>
        <v>9848.0775301220801</v>
      </c>
      <c r="L24" t="e">
        <f t="shared" si="4"/>
        <v>#REF!</v>
      </c>
      <c r="M24" t="e">
        <f t="shared" si="5"/>
        <v>#REF!</v>
      </c>
      <c r="O24" t="e">
        <f t="shared" si="6"/>
        <v>#REF!</v>
      </c>
      <c r="P24" t="e">
        <f t="shared" si="7"/>
        <v>#REF!</v>
      </c>
      <c r="R24" t="e">
        <f t="shared" si="8"/>
        <v>#REF!</v>
      </c>
      <c r="S24" t="e">
        <f t="shared" si="9"/>
        <v>#REF!</v>
      </c>
      <c r="U24" t="e">
        <f t="shared" si="10"/>
        <v>#REF!</v>
      </c>
      <c r="V24" t="e">
        <f t="shared" si="11"/>
        <v>#REF!</v>
      </c>
      <c r="X24" t="e">
        <f t="shared" si="12"/>
        <v>#REF!</v>
      </c>
      <c r="Y24" t="e">
        <f t="shared" si="13"/>
        <v>#REF!</v>
      </c>
    </row>
    <row r="25" spans="1:25" x14ac:dyDescent="0.15">
      <c r="A25" t="e">
        <f>IF(#REF!&lt;&gt;"",#REF!,"")</f>
        <v>#REF!</v>
      </c>
      <c r="B25" t="e">
        <f>#REF!-#REF!</f>
        <v>#REF!</v>
      </c>
      <c r="C25" t="e">
        <f>#REF!-#REF!</f>
        <v>#REF!</v>
      </c>
      <c r="D25">
        <v>1</v>
      </c>
      <c r="E25" t="e">
        <f t="shared" si="0"/>
        <v>#REF!</v>
      </c>
      <c r="F25" t="e">
        <f t="shared" si="1"/>
        <v>#REF!</v>
      </c>
      <c r="H25">
        <f t="shared" si="14"/>
        <v>85</v>
      </c>
      <c r="I25" s="31">
        <f t="shared" si="2"/>
        <v>871.55742747658132</v>
      </c>
      <c r="J25" s="31">
        <f t="shared" si="3"/>
        <v>9961.9469809174552</v>
      </c>
      <c r="L25" t="e">
        <f t="shared" si="4"/>
        <v>#REF!</v>
      </c>
      <c r="M25" t="e">
        <f t="shared" si="5"/>
        <v>#REF!</v>
      </c>
      <c r="O25" t="e">
        <f t="shared" si="6"/>
        <v>#REF!</v>
      </c>
      <c r="P25" t="e">
        <f t="shared" si="7"/>
        <v>#REF!</v>
      </c>
      <c r="R25" t="e">
        <f t="shared" si="8"/>
        <v>#REF!</v>
      </c>
      <c r="S25" t="e">
        <f t="shared" si="9"/>
        <v>#REF!</v>
      </c>
      <c r="U25" t="e">
        <f t="shared" si="10"/>
        <v>#REF!</v>
      </c>
      <c r="V25" t="e">
        <f t="shared" si="11"/>
        <v>#REF!</v>
      </c>
      <c r="X25" t="e">
        <f t="shared" si="12"/>
        <v>#REF!</v>
      </c>
      <c r="Y25" t="e">
        <f t="shared" si="13"/>
        <v>#REF!</v>
      </c>
    </row>
    <row r="26" spans="1:25" x14ac:dyDescent="0.15">
      <c r="A26" t="e">
        <f>IF(#REF!&lt;&gt;"",#REF!,"")</f>
        <v>#REF!</v>
      </c>
      <c r="B26" t="e">
        <f>#REF!-#REF!</f>
        <v>#REF!</v>
      </c>
      <c r="C26" t="e">
        <f>#REF!-#REF!</f>
        <v>#REF!</v>
      </c>
      <c r="D26">
        <v>1</v>
      </c>
      <c r="E26" t="e">
        <f t="shared" si="0"/>
        <v>#REF!</v>
      </c>
      <c r="F26" t="e">
        <f t="shared" si="1"/>
        <v>#REF!</v>
      </c>
      <c r="H26">
        <f t="shared" si="14"/>
        <v>90</v>
      </c>
      <c r="I26" s="31">
        <f t="shared" si="2"/>
        <v>6.1257422745431001E-13</v>
      </c>
      <c r="J26" s="31">
        <f t="shared" si="3"/>
        <v>10000</v>
      </c>
      <c r="L26" t="e">
        <f t="shared" si="4"/>
        <v>#REF!</v>
      </c>
      <c r="M26" t="e">
        <f t="shared" si="5"/>
        <v>#REF!</v>
      </c>
      <c r="O26" t="e">
        <f t="shared" si="6"/>
        <v>#REF!</v>
      </c>
      <c r="P26" t="e">
        <f t="shared" si="7"/>
        <v>#REF!</v>
      </c>
      <c r="R26" t="e">
        <f t="shared" si="8"/>
        <v>#REF!</v>
      </c>
      <c r="S26" t="e">
        <f t="shared" si="9"/>
        <v>#REF!</v>
      </c>
      <c r="U26" t="e">
        <f t="shared" si="10"/>
        <v>#REF!</v>
      </c>
      <c r="V26" t="e">
        <f t="shared" si="11"/>
        <v>#REF!</v>
      </c>
      <c r="X26" t="e">
        <f t="shared" si="12"/>
        <v>#REF!</v>
      </c>
      <c r="Y26" t="e">
        <f t="shared" si="13"/>
        <v>#REF!</v>
      </c>
    </row>
    <row r="27" spans="1:25" x14ac:dyDescent="0.15">
      <c r="A27" t="e">
        <f>IF(#REF!&lt;&gt;"",#REF!,"")</f>
        <v>#REF!</v>
      </c>
      <c r="B27" t="e">
        <f>#REF!-#REF!</f>
        <v>#REF!</v>
      </c>
      <c r="C27" t="e">
        <f>#REF!-#REF!</f>
        <v>#REF!</v>
      </c>
      <c r="D27">
        <v>1</v>
      </c>
      <c r="E27" t="e">
        <f t="shared" si="0"/>
        <v>#REF!</v>
      </c>
      <c r="F27" t="e">
        <f t="shared" si="1"/>
        <v>#REF!</v>
      </c>
      <c r="H27">
        <f t="shared" si="14"/>
        <v>95</v>
      </c>
      <c r="I27" s="31">
        <f t="shared" si="2"/>
        <v>-871.55742747658235</v>
      </c>
      <c r="J27" s="31">
        <f t="shared" si="3"/>
        <v>9961.9469809174552</v>
      </c>
      <c r="L27" t="e">
        <f t="shared" si="4"/>
        <v>#REF!</v>
      </c>
      <c r="M27" t="e">
        <f t="shared" si="5"/>
        <v>#REF!</v>
      </c>
      <c r="O27" t="e">
        <f t="shared" si="6"/>
        <v>#REF!</v>
      </c>
      <c r="P27" t="e">
        <f t="shared" si="7"/>
        <v>#REF!</v>
      </c>
      <c r="R27" t="e">
        <f t="shared" si="8"/>
        <v>#REF!</v>
      </c>
      <c r="S27" t="e">
        <f t="shared" si="9"/>
        <v>#REF!</v>
      </c>
      <c r="U27" t="e">
        <f t="shared" si="10"/>
        <v>#REF!</v>
      </c>
      <c r="V27" t="e">
        <f t="shared" si="11"/>
        <v>#REF!</v>
      </c>
      <c r="X27" t="e">
        <f t="shared" si="12"/>
        <v>#REF!</v>
      </c>
      <c r="Y27" t="e">
        <f t="shared" si="13"/>
        <v>#REF!</v>
      </c>
    </row>
    <row r="28" spans="1:25" x14ac:dyDescent="0.15">
      <c r="A28" t="e">
        <f>IF(#REF!&lt;&gt;"",#REF!,"")</f>
        <v>#REF!</v>
      </c>
      <c r="B28" t="e">
        <f>#REF!-#REF!</f>
        <v>#REF!</v>
      </c>
      <c r="C28" t="e">
        <f>#REF!-#REF!</f>
        <v>#REF!</v>
      </c>
      <c r="D28">
        <v>1</v>
      </c>
      <c r="E28" t="e">
        <f t="shared" si="0"/>
        <v>#REF!</v>
      </c>
      <c r="F28" t="e">
        <f t="shared" si="1"/>
        <v>#REF!</v>
      </c>
      <c r="H28">
        <f t="shared" si="14"/>
        <v>100</v>
      </c>
      <c r="I28" s="31">
        <f t="shared" si="2"/>
        <v>-1736.4817766693031</v>
      </c>
      <c r="J28" s="31">
        <f t="shared" si="3"/>
        <v>9848.0775301220801</v>
      </c>
      <c r="L28" t="e">
        <f t="shared" si="4"/>
        <v>#REF!</v>
      </c>
      <c r="M28" t="e">
        <f t="shared" si="5"/>
        <v>#REF!</v>
      </c>
      <c r="O28" t="e">
        <f t="shared" si="6"/>
        <v>#REF!</v>
      </c>
      <c r="P28" t="e">
        <f t="shared" si="7"/>
        <v>#REF!</v>
      </c>
      <c r="R28" t="e">
        <f t="shared" si="8"/>
        <v>#REF!</v>
      </c>
      <c r="S28" t="e">
        <f t="shared" si="9"/>
        <v>#REF!</v>
      </c>
      <c r="U28" t="e">
        <f t="shared" si="10"/>
        <v>#REF!</v>
      </c>
      <c r="V28" t="e">
        <f t="shared" si="11"/>
        <v>#REF!</v>
      </c>
      <c r="X28" t="e">
        <f t="shared" si="12"/>
        <v>#REF!</v>
      </c>
      <c r="Y28" t="e">
        <f t="shared" si="13"/>
        <v>#REF!</v>
      </c>
    </row>
    <row r="29" spans="1:25" x14ac:dyDescent="0.15">
      <c r="A29" t="e">
        <f>IF(#REF!&lt;&gt;"",#REF!,"")</f>
        <v>#REF!</v>
      </c>
      <c r="B29" t="e">
        <f>#REF!-#REF!</f>
        <v>#REF!</v>
      </c>
      <c r="C29" t="e">
        <f>#REF!-#REF!</f>
        <v>#REF!</v>
      </c>
      <c r="D29">
        <v>1</v>
      </c>
      <c r="E29" t="e">
        <f t="shared" si="0"/>
        <v>#REF!</v>
      </c>
      <c r="F29" t="e">
        <f t="shared" si="1"/>
        <v>#REF!</v>
      </c>
      <c r="H29">
        <f t="shared" si="14"/>
        <v>105</v>
      </c>
      <c r="I29" s="31">
        <f t="shared" si="2"/>
        <v>-2588.1904510252084</v>
      </c>
      <c r="J29" s="31">
        <f t="shared" si="3"/>
        <v>9659.2582628906839</v>
      </c>
      <c r="L29" t="e">
        <f t="shared" si="4"/>
        <v>#REF!</v>
      </c>
      <c r="M29" t="e">
        <f t="shared" si="5"/>
        <v>#REF!</v>
      </c>
      <c r="O29" t="e">
        <f t="shared" si="6"/>
        <v>#REF!</v>
      </c>
      <c r="P29" t="e">
        <f t="shared" si="7"/>
        <v>#REF!</v>
      </c>
      <c r="R29" t="e">
        <f t="shared" si="8"/>
        <v>#REF!</v>
      </c>
      <c r="S29" t="e">
        <f t="shared" si="9"/>
        <v>#REF!</v>
      </c>
      <c r="U29" t="e">
        <f t="shared" si="10"/>
        <v>#REF!</v>
      </c>
      <c r="V29" t="e">
        <f t="shared" si="11"/>
        <v>#REF!</v>
      </c>
      <c r="X29" t="e">
        <f t="shared" si="12"/>
        <v>#REF!</v>
      </c>
      <c r="Y29" t="e">
        <f t="shared" si="13"/>
        <v>#REF!</v>
      </c>
    </row>
    <row r="30" spans="1:25" x14ac:dyDescent="0.15">
      <c r="A30" t="e">
        <f>IF(#REF!&lt;&gt;"",#REF!,"")</f>
        <v>#REF!</v>
      </c>
      <c r="B30" t="e">
        <f>#REF!-#REF!</f>
        <v>#REF!</v>
      </c>
      <c r="C30" t="e">
        <f>#REF!-#REF!</f>
        <v>#REF!</v>
      </c>
      <c r="D30">
        <v>1</v>
      </c>
      <c r="E30" t="e">
        <f t="shared" si="0"/>
        <v>#REF!</v>
      </c>
      <c r="F30" t="e">
        <f t="shared" si="1"/>
        <v>#REF!</v>
      </c>
      <c r="H30">
        <f t="shared" si="14"/>
        <v>110</v>
      </c>
      <c r="I30" s="31">
        <f t="shared" si="2"/>
        <v>-3420.2014332566873</v>
      </c>
      <c r="J30" s="31">
        <f t="shared" si="3"/>
        <v>9396.9262078590837</v>
      </c>
      <c r="L30" t="e">
        <f t="shared" si="4"/>
        <v>#REF!</v>
      </c>
      <c r="M30" t="e">
        <f t="shared" si="5"/>
        <v>#REF!</v>
      </c>
      <c r="O30" t="e">
        <f t="shared" si="6"/>
        <v>#REF!</v>
      </c>
      <c r="P30" t="e">
        <f t="shared" si="7"/>
        <v>#REF!</v>
      </c>
      <c r="R30" t="e">
        <f t="shared" si="8"/>
        <v>#REF!</v>
      </c>
      <c r="S30" t="e">
        <f t="shared" si="9"/>
        <v>#REF!</v>
      </c>
      <c r="U30" t="e">
        <f t="shared" si="10"/>
        <v>#REF!</v>
      </c>
      <c r="V30" t="e">
        <f t="shared" si="11"/>
        <v>#REF!</v>
      </c>
      <c r="X30" t="e">
        <f t="shared" si="12"/>
        <v>#REF!</v>
      </c>
      <c r="Y30" t="e">
        <f t="shared" si="13"/>
        <v>#REF!</v>
      </c>
    </row>
    <row r="31" spans="1:25" x14ac:dyDescent="0.15">
      <c r="A31" t="e">
        <f>IF(#REF!&lt;&gt;"",#REF!,"")</f>
        <v>#REF!</v>
      </c>
      <c r="B31" t="e">
        <f>#REF!-#REF!</f>
        <v>#REF!</v>
      </c>
      <c r="C31" t="e">
        <f>#REF!-#REF!</f>
        <v>#REF!</v>
      </c>
      <c r="D31">
        <v>1</v>
      </c>
      <c r="E31" t="e">
        <f t="shared" si="0"/>
        <v>#REF!</v>
      </c>
      <c r="F31" t="e">
        <f t="shared" si="1"/>
        <v>#REF!</v>
      </c>
      <c r="H31">
        <f t="shared" si="14"/>
        <v>115</v>
      </c>
      <c r="I31" s="31">
        <f t="shared" si="2"/>
        <v>-4226.1826174069929</v>
      </c>
      <c r="J31" s="31">
        <f t="shared" si="3"/>
        <v>9063.0778703665001</v>
      </c>
      <c r="L31" t="e">
        <f t="shared" si="4"/>
        <v>#REF!</v>
      </c>
      <c r="M31" t="e">
        <f t="shared" si="5"/>
        <v>#REF!</v>
      </c>
      <c r="O31" t="e">
        <f t="shared" si="6"/>
        <v>#REF!</v>
      </c>
      <c r="P31" t="e">
        <f t="shared" si="7"/>
        <v>#REF!</v>
      </c>
      <c r="R31" t="e">
        <f t="shared" si="8"/>
        <v>#REF!</v>
      </c>
      <c r="S31" t="e">
        <f t="shared" si="9"/>
        <v>#REF!</v>
      </c>
      <c r="U31" t="e">
        <f t="shared" si="10"/>
        <v>#REF!</v>
      </c>
      <c r="V31" t="e">
        <f t="shared" si="11"/>
        <v>#REF!</v>
      </c>
      <c r="X31" t="e">
        <f t="shared" si="12"/>
        <v>#REF!</v>
      </c>
      <c r="Y31" t="e">
        <f t="shared" si="13"/>
        <v>#REF!</v>
      </c>
    </row>
    <row r="32" spans="1:25" x14ac:dyDescent="0.15">
      <c r="A32" t="e">
        <f>IF(#REF!&lt;&gt;"",#REF!,"")</f>
        <v>#REF!</v>
      </c>
      <c r="B32" t="e">
        <f>#REF!-#REF!</f>
        <v>#REF!</v>
      </c>
      <c r="C32" t="e">
        <f>#REF!-#REF!</f>
        <v>#REF!</v>
      </c>
      <c r="D32">
        <v>1</v>
      </c>
      <c r="E32" t="e">
        <f t="shared" si="0"/>
        <v>#REF!</v>
      </c>
      <c r="F32" t="e">
        <f t="shared" si="1"/>
        <v>#REF!</v>
      </c>
      <c r="H32">
        <f t="shared" si="14"/>
        <v>120</v>
      </c>
      <c r="I32" s="31">
        <f t="shared" si="2"/>
        <v>-4999.9999999999982</v>
      </c>
      <c r="J32" s="31">
        <f t="shared" si="3"/>
        <v>8660.2540378443864</v>
      </c>
      <c r="L32" t="e">
        <f t="shared" si="4"/>
        <v>#REF!</v>
      </c>
      <c r="M32" t="e">
        <f t="shared" si="5"/>
        <v>#REF!</v>
      </c>
      <c r="O32" t="e">
        <f t="shared" si="6"/>
        <v>#REF!</v>
      </c>
      <c r="P32" t="e">
        <f t="shared" si="7"/>
        <v>#REF!</v>
      </c>
      <c r="R32" t="e">
        <f t="shared" si="8"/>
        <v>#REF!</v>
      </c>
      <c r="S32" t="e">
        <f t="shared" si="9"/>
        <v>#REF!</v>
      </c>
      <c r="U32" t="e">
        <f t="shared" si="10"/>
        <v>#REF!</v>
      </c>
      <c r="V32" t="e">
        <f t="shared" si="11"/>
        <v>#REF!</v>
      </c>
      <c r="X32" t="e">
        <f t="shared" si="12"/>
        <v>#REF!</v>
      </c>
      <c r="Y32" t="e">
        <f t="shared" si="13"/>
        <v>#REF!</v>
      </c>
    </row>
    <row r="33" spans="1:25" x14ac:dyDescent="0.15">
      <c r="A33" t="e">
        <f>IF(#REF!&lt;&gt;"",#REF!,"")</f>
        <v>#REF!</v>
      </c>
      <c r="B33" t="e">
        <f>#REF!-#REF!</f>
        <v>#REF!</v>
      </c>
      <c r="C33" t="e">
        <f>#REF!-#REF!</f>
        <v>#REF!</v>
      </c>
      <c r="D33">
        <v>1</v>
      </c>
      <c r="E33" t="e">
        <f t="shared" si="0"/>
        <v>#REF!</v>
      </c>
      <c r="F33" t="e">
        <f t="shared" si="1"/>
        <v>#REF!</v>
      </c>
      <c r="H33">
        <f t="shared" si="14"/>
        <v>125</v>
      </c>
      <c r="I33" s="31">
        <f t="shared" si="2"/>
        <v>-5735.7643635104614</v>
      </c>
      <c r="J33" s="31">
        <f t="shared" si="3"/>
        <v>8191.5204428899169</v>
      </c>
      <c r="L33" t="e">
        <f t="shared" si="4"/>
        <v>#REF!</v>
      </c>
      <c r="M33" t="e">
        <f t="shared" si="5"/>
        <v>#REF!</v>
      </c>
      <c r="O33" t="e">
        <f t="shared" si="6"/>
        <v>#REF!</v>
      </c>
      <c r="P33" t="e">
        <f t="shared" si="7"/>
        <v>#REF!</v>
      </c>
      <c r="R33" t="e">
        <f t="shared" si="8"/>
        <v>#REF!</v>
      </c>
      <c r="S33" t="e">
        <f t="shared" si="9"/>
        <v>#REF!</v>
      </c>
      <c r="U33" t="e">
        <f t="shared" si="10"/>
        <v>#REF!</v>
      </c>
      <c r="V33" t="e">
        <f t="shared" si="11"/>
        <v>#REF!</v>
      </c>
      <c r="X33" t="e">
        <f t="shared" si="12"/>
        <v>#REF!</v>
      </c>
      <c r="Y33" t="e">
        <f t="shared" si="13"/>
        <v>#REF!</v>
      </c>
    </row>
    <row r="34" spans="1:25" x14ac:dyDescent="0.15">
      <c r="A34" t="e">
        <f>IF(#REF!&lt;&gt;"",#REF!,"")</f>
        <v>#REF!</v>
      </c>
      <c r="B34" t="e">
        <f>#REF!-#REF!</f>
        <v>#REF!</v>
      </c>
      <c r="C34" t="e">
        <f>#REF!-#REF!</f>
        <v>#REF!</v>
      </c>
      <c r="D34">
        <v>1</v>
      </c>
      <c r="E34" t="e">
        <f t="shared" si="0"/>
        <v>#REF!</v>
      </c>
      <c r="F34" t="e">
        <f t="shared" si="1"/>
        <v>#REF!</v>
      </c>
      <c r="H34">
        <f t="shared" si="14"/>
        <v>130</v>
      </c>
      <c r="I34" s="31">
        <f t="shared" si="2"/>
        <v>-6427.8760968653933</v>
      </c>
      <c r="J34" s="31">
        <f t="shared" si="3"/>
        <v>7660.4444311897805</v>
      </c>
      <c r="L34" t="e">
        <f t="shared" si="4"/>
        <v>#REF!</v>
      </c>
      <c r="M34" t="e">
        <f t="shared" si="5"/>
        <v>#REF!</v>
      </c>
      <c r="O34" t="e">
        <f t="shared" si="6"/>
        <v>#REF!</v>
      </c>
      <c r="P34" t="e">
        <f t="shared" si="7"/>
        <v>#REF!</v>
      </c>
      <c r="R34" t="e">
        <f t="shared" si="8"/>
        <v>#REF!</v>
      </c>
      <c r="S34" t="e">
        <f t="shared" si="9"/>
        <v>#REF!</v>
      </c>
      <c r="U34" t="e">
        <f t="shared" si="10"/>
        <v>#REF!</v>
      </c>
      <c r="V34" t="e">
        <f t="shared" si="11"/>
        <v>#REF!</v>
      </c>
      <c r="X34" t="e">
        <f t="shared" si="12"/>
        <v>#REF!</v>
      </c>
      <c r="Y34" t="e">
        <f t="shared" si="13"/>
        <v>#REF!</v>
      </c>
    </row>
    <row r="35" spans="1:25" x14ac:dyDescent="0.15">
      <c r="A35" t="e">
        <f>IF(#REF!&lt;&gt;"",#REF!,"")</f>
        <v>#REF!</v>
      </c>
      <c r="B35" t="e">
        <f>#REF!-#REF!</f>
        <v>#REF!</v>
      </c>
      <c r="C35" t="e">
        <f>#REF!-#REF!</f>
        <v>#REF!</v>
      </c>
      <c r="D35">
        <v>1</v>
      </c>
      <c r="E35" t="e">
        <f t="shared" si="0"/>
        <v>#REF!</v>
      </c>
      <c r="F35" t="e">
        <f t="shared" si="1"/>
        <v>#REF!</v>
      </c>
      <c r="H35">
        <f t="shared" si="14"/>
        <v>135</v>
      </c>
      <c r="I35" s="31">
        <f t="shared" si="2"/>
        <v>-7071.0678118654751</v>
      </c>
      <c r="J35" s="31">
        <f t="shared" si="3"/>
        <v>7071.067811865476</v>
      </c>
      <c r="L35" t="e">
        <f t="shared" si="4"/>
        <v>#REF!</v>
      </c>
      <c r="M35" t="e">
        <f t="shared" si="5"/>
        <v>#REF!</v>
      </c>
      <c r="O35" t="e">
        <f t="shared" si="6"/>
        <v>#REF!</v>
      </c>
      <c r="P35" t="e">
        <f t="shared" si="7"/>
        <v>#REF!</v>
      </c>
      <c r="R35" t="e">
        <f t="shared" si="8"/>
        <v>#REF!</v>
      </c>
      <c r="S35" t="e">
        <f t="shared" si="9"/>
        <v>#REF!</v>
      </c>
      <c r="U35" t="e">
        <f t="shared" si="10"/>
        <v>#REF!</v>
      </c>
      <c r="V35" t="e">
        <f t="shared" si="11"/>
        <v>#REF!</v>
      </c>
      <c r="X35" t="e">
        <f t="shared" si="12"/>
        <v>#REF!</v>
      </c>
      <c r="Y35" t="e">
        <f t="shared" si="13"/>
        <v>#REF!</v>
      </c>
    </row>
    <row r="36" spans="1:25" x14ac:dyDescent="0.15">
      <c r="A36" t="e">
        <f>IF(#REF!&lt;&gt;"",#REF!,"")</f>
        <v>#REF!</v>
      </c>
      <c r="B36" t="e">
        <f>#REF!-#REF!</f>
        <v>#REF!</v>
      </c>
      <c r="C36" t="e">
        <f>#REF!-#REF!</f>
        <v>#REF!</v>
      </c>
      <c r="D36">
        <v>1</v>
      </c>
      <c r="E36" t="e">
        <f t="shared" si="0"/>
        <v>#REF!</v>
      </c>
      <c r="F36" t="e">
        <f t="shared" si="1"/>
        <v>#REF!</v>
      </c>
      <c r="H36">
        <f t="shared" si="14"/>
        <v>140</v>
      </c>
      <c r="I36" s="31">
        <f t="shared" si="2"/>
        <v>-7660.4444311897787</v>
      </c>
      <c r="J36" s="31">
        <f t="shared" si="3"/>
        <v>6427.8760968653951</v>
      </c>
      <c r="L36" t="e">
        <f t="shared" si="4"/>
        <v>#REF!</v>
      </c>
      <c r="M36" t="e">
        <f t="shared" si="5"/>
        <v>#REF!</v>
      </c>
      <c r="O36" t="e">
        <f t="shared" si="6"/>
        <v>#REF!</v>
      </c>
      <c r="P36" t="e">
        <f t="shared" si="7"/>
        <v>#REF!</v>
      </c>
      <c r="R36" t="e">
        <f t="shared" si="8"/>
        <v>#REF!</v>
      </c>
      <c r="S36" t="e">
        <f t="shared" si="9"/>
        <v>#REF!</v>
      </c>
      <c r="U36" t="e">
        <f t="shared" si="10"/>
        <v>#REF!</v>
      </c>
      <c r="V36" t="e">
        <f t="shared" si="11"/>
        <v>#REF!</v>
      </c>
      <c r="X36" t="e">
        <f t="shared" si="12"/>
        <v>#REF!</v>
      </c>
      <c r="Y36" t="e">
        <f t="shared" si="13"/>
        <v>#REF!</v>
      </c>
    </row>
    <row r="37" spans="1:25" x14ac:dyDescent="0.15">
      <c r="A37" t="e">
        <f>IF(#REF!&lt;&gt;"",#REF!,"")</f>
        <v>#REF!</v>
      </c>
      <c r="B37" t="e">
        <f>#REF!-#REF!</f>
        <v>#REF!</v>
      </c>
      <c r="C37" t="e">
        <f>#REF!-#REF!</f>
        <v>#REF!</v>
      </c>
      <c r="D37">
        <v>1</v>
      </c>
      <c r="E37" t="e">
        <f t="shared" si="0"/>
        <v>#REF!</v>
      </c>
      <c r="F37" t="e">
        <f t="shared" si="1"/>
        <v>#REF!</v>
      </c>
      <c r="H37">
        <f t="shared" si="14"/>
        <v>145</v>
      </c>
      <c r="I37" s="31">
        <f t="shared" si="2"/>
        <v>-8191.5204428899187</v>
      </c>
      <c r="J37" s="31">
        <f t="shared" si="3"/>
        <v>5735.7643635104596</v>
      </c>
      <c r="L37" t="e">
        <f t="shared" si="4"/>
        <v>#REF!</v>
      </c>
      <c r="M37" t="e">
        <f t="shared" si="5"/>
        <v>#REF!</v>
      </c>
      <c r="O37" t="e">
        <f t="shared" si="6"/>
        <v>#REF!</v>
      </c>
      <c r="P37" t="e">
        <f t="shared" si="7"/>
        <v>#REF!</v>
      </c>
      <c r="R37" t="e">
        <f t="shared" si="8"/>
        <v>#REF!</v>
      </c>
      <c r="S37" t="e">
        <f t="shared" si="9"/>
        <v>#REF!</v>
      </c>
      <c r="U37" t="e">
        <f t="shared" si="10"/>
        <v>#REF!</v>
      </c>
      <c r="V37" t="e">
        <f t="shared" si="11"/>
        <v>#REF!</v>
      </c>
      <c r="X37" t="e">
        <f t="shared" si="12"/>
        <v>#REF!</v>
      </c>
      <c r="Y37" t="e">
        <f t="shared" si="13"/>
        <v>#REF!</v>
      </c>
    </row>
    <row r="38" spans="1:25" x14ac:dyDescent="0.15">
      <c r="A38" t="e">
        <f>IF(#REF!&lt;&gt;"",#REF!,"")</f>
        <v>#REF!</v>
      </c>
      <c r="B38" t="e">
        <f>#REF!-#REF!</f>
        <v>#REF!</v>
      </c>
      <c r="C38" t="e">
        <f>#REF!-#REF!</f>
        <v>#REF!</v>
      </c>
      <c r="D38">
        <v>1</v>
      </c>
      <c r="E38" t="e">
        <f t="shared" si="0"/>
        <v>#REF!</v>
      </c>
      <c r="F38" t="e">
        <f t="shared" si="1"/>
        <v>#REF!</v>
      </c>
      <c r="H38">
        <f t="shared" si="14"/>
        <v>150</v>
      </c>
      <c r="I38" s="31">
        <f t="shared" si="2"/>
        <v>-8660.2540378443864</v>
      </c>
      <c r="J38" s="31">
        <f t="shared" si="3"/>
        <v>4999.9999999999991</v>
      </c>
      <c r="L38" t="e">
        <f t="shared" si="4"/>
        <v>#REF!</v>
      </c>
      <c r="M38" t="e">
        <f t="shared" si="5"/>
        <v>#REF!</v>
      </c>
      <c r="O38" t="e">
        <f t="shared" si="6"/>
        <v>#REF!</v>
      </c>
      <c r="P38" t="e">
        <f t="shared" si="7"/>
        <v>#REF!</v>
      </c>
      <c r="R38" t="e">
        <f t="shared" si="8"/>
        <v>#REF!</v>
      </c>
      <c r="S38" t="e">
        <f t="shared" si="9"/>
        <v>#REF!</v>
      </c>
      <c r="U38" t="e">
        <f t="shared" si="10"/>
        <v>#REF!</v>
      </c>
      <c r="V38" t="e">
        <f t="shared" si="11"/>
        <v>#REF!</v>
      </c>
      <c r="X38" t="e">
        <f t="shared" si="12"/>
        <v>#REF!</v>
      </c>
      <c r="Y38" t="e">
        <f t="shared" si="13"/>
        <v>#REF!</v>
      </c>
    </row>
    <row r="39" spans="1:25" x14ac:dyDescent="0.15">
      <c r="A39" t="e">
        <f>IF(#REF!&lt;&gt;"",#REF!,"")</f>
        <v>#REF!</v>
      </c>
      <c r="B39" t="e">
        <f>#REF!-#REF!</f>
        <v>#REF!</v>
      </c>
      <c r="C39" t="e">
        <f>#REF!-#REF!</f>
        <v>#REF!</v>
      </c>
      <c r="D39">
        <v>1</v>
      </c>
      <c r="E39" t="e">
        <f t="shared" si="0"/>
        <v>#REF!</v>
      </c>
      <c r="F39" t="e">
        <f t="shared" si="1"/>
        <v>#REF!</v>
      </c>
      <c r="H39">
        <f t="shared" si="14"/>
        <v>155</v>
      </c>
      <c r="I39" s="31">
        <f t="shared" si="2"/>
        <v>-9063.0778703665001</v>
      </c>
      <c r="J39" s="31">
        <f t="shared" ref="J39:J81" si="15">10000*SIN(RADIANS(H39))</f>
        <v>4226.1826174069947</v>
      </c>
      <c r="L39" t="e">
        <f t="shared" si="4"/>
        <v>#REF!</v>
      </c>
      <c r="M39" t="e">
        <f t="shared" si="5"/>
        <v>#REF!</v>
      </c>
      <c r="O39" t="e">
        <f t="shared" si="6"/>
        <v>#REF!</v>
      </c>
      <c r="P39" t="e">
        <f t="shared" si="7"/>
        <v>#REF!</v>
      </c>
      <c r="R39" t="e">
        <f t="shared" si="8"/>
        <v>#REF!</v>
      </c>
      <c r="S39" t="e">
        <f t="shared" si="9"/>
        <v>#REF!</v>
      </c>
      <c r="U39" t="e">
        <f t="shared" si="10"/>
        <v>#REF!</v>
      </c>
      <c r="V39" t="e">
        <f t="shared" si="11"/>
        <v>#REF!</v>
      </c>
      <c r="X39" t="e">
        <f t="shared" si="12"/>
        <v>#REF!</v>
      </c>
      <c r="Y39" t="e">
        <f t="shared" si="13"/>
        <v>#REF!</v>
      </c>
    </row>
    <row r="40" spans="1:25" x14ac:dyDescent="0.15">
      <c r="A40" t="e">
        <f>IF(#REF!&lt;&gt;"",#REF!,"")</f>
        <v>#REF!</v>
      </c>
      <c r="B40" t="e">
        <f>#REF!-#REF!</f>
        <v>#REF!</v>
      </c>
      <c r="C40" t="e">
        <f>#REF!-#REF!</f>
        <v>#REF!</v>
      </c>
      <c r="D40">
        <v>1</v>
      </c>
      <c r="E40" t="e">
        <f t="shared" si="0"/>
        <v>#REF!</v>
      </c>
      <c r="F40" t="e">
        <f t="shared" si="1"/>
        <v>#REF!</v>
      </c>
      <c r="H40">
        <f t="shared" si="14"/>
        <v>160</v>
      </c>
      <c r="I40" s="31">
        <f t="shared" si="2"/>
        <v>-9396.9262078590837</v>
      </c>
      <c r="J40" s="31">
        <f t="shared" si="15"/>
        <v>3420.2014332566887</v>
      </c>
      <c r="L40" t="e">
        <f t="shared" si="4"/>
        <v>#REF!</v>
      </c>
      <c r="M40" t="e">
        <f t="shared" si="5"/>
        <v>#REF!</v>
      </c>
      <c r="O40" t="e">
        <f t="shared" si="6"/>
        <v>#REF!</v>
      </c>
      <c r="P40" t="e">
        <f t="shared" si="7"/>
        <v>#REF!</v>
      </c>
      <c r="R40" t="e">
        <f t="shared" si="8"/>
        <v>#REF!</v>
      </c>
      <c r="S40" t="e">
        <f t="shared" si="9"/>
        <v>#REF!</v>
      </c>
      <c r="U40" t="e">
        <f t="shared" si="10"/>
        <v>#REF!</v>
      </c>
      <c r="V40" t="e">
        <f t="shared" si="11"/>
        <v>#REF!</v>
      </c>
      <c r="X40" t="e">
        <f t="shared" si="12"/>
        <v>#REF!</v>
      </c>
      <c r="Y40" t="e">
        <f t="shared" si="13"/>
        <v>#REF!</v>
      </c>
    </row>
    <row r="41" spans="1:25" x14ac:dyDescent="0.15">
      <c r="A41" t="e">
        <f>IF(#REF!&lt;&gt;"",#REF!,"")</f>
        <v>#REF!</v>
      </c>
      <c r="B41" t="e">
        <f>#REF!-#REF!</f>
        <v>#REF!</v>
      </c>
      <c r="C41" t="e">
        <f>#REF!-#REF!</f>
        <v>#REF!</v>
      </c>
      <c r="D41">
        <v>1</v>
      </c>
      <c r="E41" t="e">
        <f t="shared" si="0"/>
        <v>#REF!</v>
      </c>
      <c r="F41" t="e">
        <f t="shared" si="1"/>
        <v>#REF!</v>
      </c>
      <c r="H41">
        <f t="shared" si="14"/>
        <v>165</v>
      </c>
      <c r="I41" s="31">
        <f t="shared" si="2"/>
        <v>-9659.2582628906821</v>
      </c>
      <c r="J41" s="31">
        <f t="shared" si="15"/>
        <v>2588.1904510252102</v>
      </c>
      <c r="L41" t="e">
        <f t="shared" si="4"/>
        <v>#REF!</v>
      </c>
      <c r="M41" t="e">
        <f t="shared" si="5"/>
        <v>#REF!</v>
      </c>
      <c r="O41" t="e">
        <f t="shared" si="6"/>
        <v>#REF!</v>
      </c>
      <c r="P41" t="e">
        <f t="shared" si="7"/>
        <v>#REF!</v>
      </c>
      <c r="R41" t="e">
        <f t="shared" si="8"/>
        <v>#REF!</v>
      </c>
      <c r="S41" t="e">
        <f t="shared" si="9"/>
        <v>#REF!</v>
      </c>
      <c r="U41" t="e">
        <f t="shared" si="10"/>
        <v>#REF!</v>
      </c>
      <c r="V41" t="e">
        <f t="shared" si="11"/>
        <v>#REF!</v>
      </c>
      <c r="X41" t="e">
        <f t="shared" si="12"/>
        <v>#REF!</v>
      </c>
      <c r="Y41" t="e">
        <f t="shared" si="13"/>
        <v>#REF!</v>
      </c>
    </row>
    <row r="42" spans="1:25" x14ac:dyDescent="0.15">
      <c r="A42" t="e">
        <f>IF(#REF!&lt;&gt;"",#REF!,"")</f>
        <v>#REF!</v>
      </c>
      <c r="B42" t="e">
        <f>#REF!-#REF!</f>
        <v>#REF!</v>
      </c>
      <c r="C42" t="e">
        <f>#REF!-#REF!</f>
        <v>#REF!</v>
      </c>
      <c r="D42">
        <v>1</v>
      </c>
      <c r="E42" t="e">
        <f t="shared" si="0"/>
        <v>#REF!</v>
      </c>
      <c r="F42" t="e">
        <f t="shared" si="1"/>
        <v>#REF!</v>
      </c>
      <c r="H42">
        <f t="shared" si="14"/>
        <v>170</v>
      </c>
      <c r="I42" s="31">
        <f t="shared" si="2"/>
        <v>-9848.0775301220801</v>
      </c>
      <c r="J42" s="31">
        <f t="shared" si="15"/>
        <v>1736.4817766693027</v>
      </c>
      <c r="L42" t="e">
        <f t="shared" si="4"/>
        <v>#REF!</v>
      </c>
      <c r="M42" t="e">
        <f t="shared" si="5"/>
        <v>#REF!</v>
      </c>
      <c r="O42" t="e">
        <f t="shared" si="6"/>
        <v>#REF!</v>
      </c>
      <c r="P42" t="e">
        <f t="shared" si="7"/>
        <v>#REF!</v>
      </c>
      <c r="R42" t="e">
        <f t="shared" si="8"/>
        <v>#REF!</v>
      </c>
      <c r="S42" t="e">
        <f t="shared" si="9"/>
        <v>#REF!</v>
      </c>
      <c r="U42" t="e">
        <f t="shared" si="10"/>
        <v>#REF!</v>
      </c>
      <c r="V42" t="e">
        <f t="shared" si="11"/>
        <v>#REF!</v>
      </c>
      <c r="X42" t="e">
        <f t="shared" si="12"/>
        <v>#REF!</v>
      </c>
      <c r="Y42" t="e">
        <f t="shared" si="13"/>
        <v>#REF!</v>
      </c>
    </row>
    <row r="43" spans="1:25" x14ac:dyDescent="0.15">
      <c r="A43" t="e">
        <f>IF(#REF!&lt;&gt;"",#REF!,"")</f>
        <v>#REF!</v>
      </c>
      <c r="B43" t="e">
        <f>#REF!-#REF!</f>
        <v>#REF!</v>
      </c>
      <c r="C43" t="e">
        <f>#REF!-#REF!</f>
        <v>#REF!</v>
      </c>
      <c r="D43">
        <v>1</v>
      </c>
      <c r="E43" t="e">
        <f t="shared" si="0"/>
        <v>#REF!</v>
      </c>
      <c r="F43" t="e">
        <f t="shared" si="1"/>
        <v>#REF!</v>
      </c>
      <c r="H43">
        <f t="shared" si="14"/>
        <v>175</v>
      </c>
      <c r="I43" s="31">
        <f t="shared" si="2"/>
        <v>-9961.9469809174552</v>
      </c>
      <c r="J43" s="31">
        <f t="shared" si="15"/>
        <v>871.55742747658189</v>
      </c>
      <c r="L43" t="e">
        <f t="shared" si="4"/>
        <v>#REF!</v>
      </c>
      <c r="M43" t="e">
        <f t="shared" si="5"/>
        <v>#REF!</v>
      </c>
      <c r="O43" t="e">
        <f t="shared" si="6"/>
        <v>#REF!</v>
      </c>
      <c r="P43" t="e">
        <f t="shared" si="7"/>
        <v>#REF!</v>
      </c>
      <c r="R43" t="e">
        <f t="shared" si="8"/>
        <v>#REF!</v>
      </c>
      <c r="S43" t="e">
        <f t="shared" si="9"/>
        <v>#REF!</v>
      </c>
      <c r="U43" t="e">
        <f t="shared" si="10"/>
        <v>#REF!</v>
      </c>
      <c r="V43" t="e">
        <f t="shared" si="11"/>
        <v>#REF!</v>
      </c>
      <c r="X43" t="e">
        <f t="shared" si="12"/>
        <v>#REF!</v>
      </c>
      <c r="Y43" t="e">
        <f t="shared" si="13"/>
        <v>#REF!</v>
      </c>
    </row>
    <row r="44" spans="1:25" x14ac:dyDescent="0.15">
      <c r="A44" t="e">
        <f>IF(#REF!&lt;&gt;"",#REF!,"")</f>
        <v>#REF!</v>
      </c>
      <c r="B44" t="e">
        <f>#REF!-#REF!</f>
        <v>#REF!</v>
      </c>
      <c r="C44" t="e">
        <f>#REF!-#REF!</f>
        <v>#REF!</v>
      </c>
      <c r="D44">
        <v>1</v>
      </c>
      <c r="E44" t="e">
        <f t="shared" si="0"/>
        <v>#REF!</v>
      </c>
      <c r="F44" t="e">
        <f t="shared" si="1"/>
        <v>#REF!</v>
      </c>
      <c r="H44">
        <f t="shared" si="14"/>
        <v>180</v>
      </c>
      <c r="I44" s="31">
        <f t="shared" si="2"/>
        <v>-10000</v>
      </c>
      <c r="J44" s="31">
        <f t="shared" si="15"/>
        <v>1.22514845490862E-12</v>
      </c>
      <c r="L44" t="e">
        <f t="shared" si="4"/>
        <v>#REF!</v>
      </c>
      <c r="M44" t="e">
        <f t="shared" si="5"/>
        <v>#REF!</v>
      </c>
      <c r="O44" t="e">
        <f t="shared" si="6"/>
        <v>#REF!</v>
      </c>
      <c r="P44" t="e">
        <f t="shared" si="7"/>
        <v>#REF!</v>
      </c>
      <c r="R44" t="e">
        <f t="shared" si="8"/>
        <v>#REF!</v>
      </c>
      <c r="S44" t="e">
        <f t="shared" si="9"/>
        <v>#REF!</v>
      </c>
      <c r="U44" t="e">
        <f t="shared" si="10"/>
        <v>#REF!</v>
      </c>
      <c r="V44" t="e">
        <f t="shared" si="11"/>
        <v>#REF!</v>
      </c>
      <c r="X44" t="e">
        <f t="shared" si="12"/>
        <v>#REF!</v>
      </c>
      <c r="Y44" t="e">
        <f t="shared" si="13"/>
        <v>#REF!</v>
      </c>
    </row>
    <row r="45" spans="1:25" x14ac:dyDescent="0.15">
      <c r="A45" t="e">
        <f>IF(#REF!&lt;&gt;"",#REF!,"")</f>
        <v>#REF!</v>
      </c>
      <c r="B45" t="e">
        <f>#REF!-#REF!</f>
        <v>#REF!</v>
      </c>
      <c r="C45" t="e">
        <f>#REF!-#REF!</f>
        <v>#REF!</v>
      </c>
      <c r="D45">
        <v>1</v>
      </c>
      <c r="E45" t="e">
        <f t="shared" si="0"/>
        <v>#REF!</v>
      </c>
      <c r="F45" t="e">
        <f t="shared" si="1"/>
        <v>#REF!</v>
      </c>
      <c r="H45">
        <f t="shared" si="14"/>
        <v>185</v>
      </c>
      <c r="I45" s="31">
        <f t="shared" si="2"/>
        <v>-9961.9469809174552</v>
      </c>
      <c r="J45" s="31">
        <f t="shared" si="15"/>
        <v>-871.55742747657939</v>
      </c>
      <c r="L45" t="e">
        <f t="shared" si="4"/>
        <v>#REF!</v>
      </c>
      <c r="M45" t="e">
        <f t="shared" si="5"/>
        <v>#REF!</v>
      </c>
      <c r="O45" t="e">
        <f t="shared" si="6"/>
        <v>#REF!</v>
      </c>
      <c r="P45" t="e">
        <f t="shared" si="7"/>
        <v>#REF!</v>
      </c>
      <c r="R45" t="e">
        <f t="shared" si="8"/>
        <v>#REF!</v>
      </c>
      <c r="S45" t="e">
        <f t="shared" si="9"/>
        <v>#REF!</v>
      </c>
      <c r="U45" t="e">
        <f t="shared" si="10"/>
        <v>#REF!</v>
      </c>
      <c r="V45" t="e">
        <f t="shared" si="11"/>
        <v>#REF!</v>
      </c>
      <c r="X45" t="e">
        <f t="shared" si="12"/>
        <v>#REF!</v>
      </c>
      <c r="Y45" t="e">
        <f t="shared" si="13"/>
        <v>#REF!</v>
      </c>
    </row>
    <row r="46" spans="1:25" x14ac:dyDescent="0.15">
      <c r="A46" t="e">
        <f>IF(#REF!&lt;&gt;"",#REF!,"")</f>
        <v>#REF!</v>
      </c>
      <c r="B46" t="e">
        <f>#REF!-#REF!</f>
        <v>#REF!</v>
      </c>
      <c r="C46" t="e">
        <f>#REF!-#REF!</f>
        <v>#REF!</v>
      </c>
      <c r="D46">
        <v>1</v>
      </c>
      <c r="E46" t="e">
        <f t="shared" si="0"/>
        <v>#REF!</v>
      </c>
      <c r="F46" t="e">
        <f t="shared" si="1"/>
        <v>#REF!</v>
      </c>
      <c r="H46">
        <f t="shared" si="14"/>
        <v>190</v>
      </c>
      <c r="I46" s="31">
        <f t="shared" si="2"/>
        <v>-9848.0775301220801</v>
      </c>
      <c r="J46" s="31">
        <f t="shared" si="15"/>
        <v>-1736.4817766693047</v>
      </c>
      <c r="L46" t="e">
        <f t="shared" si="4"/>
        <v>#REF!</v>
      </c>
      <c r="M46" t="e">
        <f t="shared" si="5"/>
        <v>#REF!</v>
      </c>
      <c r="O46" t="e">
        <f t="shared" si="6"/>
        <v>#REF!</v>
      </c>
      <c r="P46" t="e">
        <f t="shared" si="7"/>
        <v>#REF!</v>
      </c>
      <c r="R46" t="e">
        <f t="shared" si="8"/>
        <v>#REF!</v>
      </c>
      <c r="S46" t="e">
        <f t="shared" si="9"/>
        <v>#REF!</v>
      </c>
      <c r="U46" t="e">
        <f t="shared" si="10"/>
        <v>#REF!</v>
      </c>
      <c r="V46" t="e">
        <f t="shared" si="11"/>
        <v>#REF!</v>
      </c>
      <c r="X46" t="e">
        <f t="shared" si="12"/>
        <v>#REF!</v>
      </c>
      <c r="Y46" t="e">
        <f t="shared" si="13"/>
        <v>#REF!</v>
      </c>
    </row>
    <row r="47" spans="1:25" x14ac:dyDescent="0.15">
      <c r="A47" t="e">
        <f>IF(#REF!&lt;&gt;"",#REF!,"")</f>
        <v>#REF!</v>
      </c>
      <c r="B47" t="e">
        <f>#REF!-#REF!</f>
        <v>#REF!</v>
      </c>
      <c r="C47" t="e">
        <f>#REF!-#REF!</f>
        <v>#REF!</v>
      </c>
      <c r="D47">
        <v>1</v>
      </c>
      <c r="E47" t="e">
        <f t="shared" si="0"/>
        <v>#REF!</v>
      </c>
      <c r="F47" t="e">
        <f t="shared" si="1"/>
        <v>#REF!</v>
      </c>
      <c r="H47">
        <f t="shared" si="14"/>
        <v>195</v>
      </c>
      <c r="I47" s="31">
        <f t="shared" si="2"/>
        <v>-9659.2582628906839</v>
      </c>
      <c r="J47" s="31">
        <f t="shared" si="15"/>
        <v>-2588.1904510252079</v>
      </c>
      <c r="L47" t="e">
        <f t="shared" si="4"/>
        <v>#REF!</v>
      </c>
      <c r="M47" t="e">
        <f t="shared" si="5"/>
        <v>#REF!</v>
      </c>
      <c r="O47" t="e">
        <f t="shared" si="6"/>
        <v>#REF!</v>
      </c>
      <c r="P47" t="e">
        <f t="shared" si="7"/>
        <v>#REF!</v>
      </c>
      <c r="R47" t="e">
        <f t="shared" si="8"/>
        <v>#REF!</v>
      </c>
      <c r="S47" t="e">
        <f t="shared" si="9"/>
        <v>#REF!</v>
      </c>
      <c r="U47" t="e">
        <f t="shared" si="10"/>
        <v>#REF!</v>
      </c>
      <c r="V47" t="e">
        <f t="shared" si="11"/>
        <v>#REF!</v>
      </c>
      <c r="X47" t="e">
        <f t="shared" si="12"/>
        <v>#REF!</v>
      </c>
      <c r="Y47" t="e">
        <f t="shared" si="13"/>
        <v>#REF!</v>
      </c>
    </row>
    <row r="48" spans="1:25" x14ac:dyDescent="0.15">
      <c r="A48" t="e">
        <f>IF(#REF!&lt;&gt;"",#REF!,"")</f>
        <v>#REF!</v>
      </c>
      <c r="B48" t="e">
        <f>#REF!-#REF!</f>
        <v>#REF!</v>
      </c>
      <c r="C48" t="e">
        <f>#REF!-#REF!</f>
        <v>#REF!</v>
      </c>
      <c r="D48">
        <v>1</v>
      </c>
      <c r="E48" t="e">
        <f t="shared" si="0"/>
        <v>#REF!</v>
      </c>
      <c r="F48" t="e">
        <f t="shared" si="1"/>
        <v>#REF!</v>
      </c>
      <c r="H48">
        <f t="shared" si="14"/>
        <v>200</v>
      </c>
      <c r="I48" s="31">
        <f t="shared" si="2"/>
        <v>-9396.9262078590837</v>
      </c>
      <c r="J48" s="31">
        <f t="shared" si="15"/>
        <v>-3420.2014332566864</v>
      </c>
      <c r="L48" t="e">
        <f t="shared" si="4"/>
        <v>#REF!</v>
      </c>
      <c r="M48" t="e">
        <f t="shared" si="5"/>
        <v>#REF!</v>
      </c>
      <c r="O48" t="e">
        <f t="shared" si="6"/>
        <v>#REF!</v>
      </c>
      <c r="P48" t="e">
        <f t="shared" si="7"/>
        <v>#REF!</v>
      </c>
      <c r="R48" t="e">
        <f t="shared" si="8"/>
        <v>#REF!</v>
      </c>
      <c r="S48" t="e">
        <f t="shared" si="9"/>
        <v>#REF!</v>
      </c>
      <c r="U48" t="e">
        <f t="shared" si="10"/>
        <v>#REF!</v>
      </c>
      <c r="V48" t="e">
        <f t="shared" si="11"/>
        <v>#REF!</v>
      </c>
      <c r="X48" t="e">
        <f t="shared" si="12"/>
        <v>#REF!</v>
      </c>
      <c r="Y48" t="e">
        <f t="shared" si="13"/>
        <v>#REF!</v>
      </c>
    </row>
    <row r="49" spans="1:25" x14ac:dyDescent="0.15">
      <c r="A49" t="e">
        <f>IF(#REF!&lt;&gt;"",#REF!,"")</f>
        <v>#REF!</v>
      </c>
      <c r="B49" t="e">
        <f>#REF!-#REF!</f>
        <v>#REF!</v>
      </c>
      <c r="C49" t="e">
        <f>#REF!-#REF!</f>
        <v>#REF!</v>
      </c>
      <c r="D49">
        <v>1</v>
      </c>
      <c r="E49" t="e">
        <f t="shared" si="0"/>
        <v>#REF!</v>
      </c>
      <c r="F49" t="e">
        <f t="shared" si="1"/>
        <v>#REF!</v>
      </c>
      <c r="H49">
        <f t="shared" si="14"/>
        <v>205</v>
      </c>
      <c r="I49" s="31">
        <f t="shared" si="2"/>
        <v>-9063.0778703665001</v>
      </c>
      <c r="J49" s="31">
        <f t="shared" si="15"/>
        <v>-4226.1826174069929</v>
      </c>
      <c r="L49" t="e">
        <f t="shared" si="4"/>
        <v>#REF!</v>
      </c>
      <c r="M49" t="e">
        <f t="shared" si="5"/>
        <v>#REF!</v>
      </c>
      <c r="O49" t="e">
        <f t="shared" si="6"/>
        <v>#REF!</v>
      </c>
      <c r="P49" t="e">
        <f t="shared" si="7"/>
        <v>#REF!</v>
      </c>
      <c r="R49" t="e">
        <f t="shared" si="8"/>
        <v>#REF!</v>
      </c>
      <c r="S49" t="e">
        <f t="shared" si="9"/>
        <v>#REF!</v>
      </c>
      <c r="U49" t="e">
        <f t="shared" si="10"/>
        <v>#REF!</v>
      </c>
      <c r="V49" t="e">
        <f t="shared" si="11"/>
        <v>#REF!</v>
      </c>
      <c r="X49" t="e">
        <f t="shared" si="12"/>
        <v>#REF!</v>
      </c>
      <c r="Y49" t="e">
        <f t="shared" si="13"/>
        <v>#REF!</v>
      </c>
    </row>
    <row r="50" spans="1:25" x14ac:dyDescent="0.15">
      <c r="A50" t="e">
        <f>IF(#REF!&lt;&gt;"",#REF!,"")</f>
        <v>#REF!</v>
      </c>
      <c r="B50" t="e">
        <f>#REF!-#REF!</f>
        <v>#REF!</v>
      </c>
      <c r="C50" t="e">
        <f>#REF!-#REF!</f>
        <v>#REF!</v>
      </c>
      <c r="D50">
        <v>1</v>
      </c>
      <c r="E50" t="e">
        <f t="shared" si="0"/>
        <v>#REF!</v>
      </c>
      <c r="F50" t="e">
        <f t="shared" si="1"/>
        <v>#REF!</v>
      </c>
      <c r="H50">
        <f t="shared" si="14"/>
        <v>210</v>
      </c>
      <c r="I50" s="31">
        <f t="shared" si="2"/>
        <v>-8660.2540378443864</v>
      </c>
      <c r="J50" s="31">
        <f t="shared" si="15"/>
        <v>-5000.0000000000009</v>
      </c>
      <c r="L50" t="e">
        <f t="shared" si="4"/>
        <v>#REF!</v>
      </c>
      <c r="M50" t="e">
        <f t="shared" si="5"/>
        <v>#REF!</v>
      </c>
      <c r="O50" t="e">
        <f t="shared" si="6"/>
        <v>#REF!</v>
      </c>
      <c r="P50" t="e">
        <f t="shared" si="7"/>
        <v>#REF!</v>
      </c>
      <c r="R50" t="e">
        <f t="shared" si="8"/>
        <v>#REF!</v>
      </c>
      <c r="S50" t="e">
        <f t="shared" si="9"/>
        <v>#REF!</v>
      </c>
      <c r="U50" t="e">
        <f t="shared" si="10"/>
        <v>#REF!</v>
      </c>
      <c r="V50" t="e">
        <f t="shared" si="11"/>
        <v>#REF!</v>
      </c>
      <c r="X50" t="e">
        <f t="shared" si="12"/>
        <v>#REF!</v>
      </c>
      <c r="Y50" t="e">
        <f t="shared" si="13"/>
        <v>#REF!</v>
      </c>
    </row>
    <row r="51" spans="1:25" x14ac:dyDescent="0.15">
      <c r="A51" t="e">
        <f>IF(#REF!&lt;&gt;"",#REF!,"")</f>
        <v>#REF!</v>
      </c>
      <c r="B51" t="e">
        <f>#REF!-#REF!</f>
        <v>#REF!</v>
      </c>
      <c r="C51" t="e">
        <f>#REF!-#REF!</f>
        <v>#REF!</v>
      </c>
      <c r="D51">
        <v>1</v>
      </c>
      <c r="E51" t="e">
        <f t="shared" si="0"/>
        <v>#REF!</v>
      </c>
      <c r="F51" t="e">
        <f t="shared" si="1"/>
        <v>#REF!</v>
      </c>
      <c r="H51">
        <f t="shared" si="14"/>
        <v>215</v>
      </c>
      <c r="I51" s="31">
        <f t="shared" si="2"/>
        <v>-8191.5204428899178</v>
      </c>
      <c r="J51" s="31">
        <f t="shared" si="15"/>
        <v>-5735.7643635104614</v>
      </c>
      <c r="L51" t="e">
        <f t="shared" si="4"/>
        <v>#REF!</v>
      </c>
      <c r="M51" t="e">
        <f t="shared" si="5"/>
        <v>#REF!</v>
      </c>
      <c r="O51" t="e">
        <f t="shared" si="6"/>
        <v>#REF!</v>
      </c>
      <c r="P51" t="e">
        <f t="shared" si="7"/>
        <v>#REF!</v>
      </c>
      <c r="R51" t="e">
        <f t="shared" si="8"/>
        <v>#REF!</v>
      </c>
      <c r="S51" t="e">
        <f t="shared" si="9"/>
        <v>#REF!</v>
      </c>
      <c r="U51" t="e">
        <f t="shared" si="10"/>
        <v>#REF!</v>
      </c>
      <c r="V51" t="e">
        <f t="shared" si="11"/>
        <v>#REF!</v>
      </c>
      <c r="X51" t="e">
        <f t="shared" si="12"/>
        <v>#REF!</v>
      </c>
      <c r="Y51" t="e">
        <f t="shared" si="13"/>
        <v>#REF!</v>
      </c>
    </row>
    <row r="52" spans="1:25" x14ac:dyDescent="0.15">
      <c r="A52" t="e">
        <f>IF(#REF!&lt;&gt;"",#REF!,"")</f>
        <v>#REF!</v>
      </c>
      <c r="B52" t="e">
        <f>#REF!-#REF!</f>
        <v>#REF!</v>
      </c>
      <c r="C52" t="e">
        <f>#REF!-#REF!</f>
        <v>#REF!</v>
      </c>
      <c r="D52">
        <v>1</v>
      </c>
      <c r="E52" t="e">
        <f t="shared" si="0"/>
        <v>#REF!</v>
      </c>
      <c r="F52" t="e">
        <f t="shared" si="1"/>
        <v>#REF!</v>
      </c>
      <c r="H52">
        <f t="shared" si="14"/>
        <v>220</v>
      </c>
      <c r="I52" s="31">
        <f t="shared" si="2"/>
        <v>-7660.4444311897805</v>
      </c>
      <c r="J52" s="31">
        <f t="shared" si="15"/>
        <v>-6427.8760968653924</v>
      </c>
      <c r="L52" t="e">
        <f t="shared" si="4"/>
        <v>#REF!</v>
      </c>
      <c r="M52" t="e">
        <f t="shared" si="5"/>
        <v>#REF!</v>
      </c>
      <c r="O52" t="e">
        <f t="shared" si="6"/>
        <v>#REF!</v>
      </c>
      <c r="P52" t="e">
        <f t="shared" si="7"/>
        <v>#REF!</v>
      </c>
      <c r="R52" t="e">
        <f t="shared" si="8"/>
        <v>#REF!</v>
      </c>
      <c r="S52" t="e">
        <f t="shared" si="9"/>
        <v>#REF!</v>
      </c>
      <c r="U52" t="e">
        <f t="shared" si="10"/>
        <v>#REF!</v>
      </c>
      <c r="V52" t="e">
        <f t="shared" si="11"/>
        <v>#REF!</v>
      </c>
      <c r="X52" t="e">
        <f t="shared" si="12"/>
        <v>#REF!</v>
      </c>
      <c r="Y52" t="e">
        <f t="shared" si="13"/>
        <v>#REF!</v>
      </c>
    </row>
    <row r="53" spans="1:25" x14ac:dyDescent="0.15">
      <c r="A53" t="e">
        <f>IF(#REF!&lt;&gt;"",#REF!,"")</f>
        <v>#REF!</v>
      </c>
      <c r="B53" t="e">
        <f>#REF!-#REF!</f>
        <v>#REF!</v>
      </c>
      <c r="C53" t="e">
        <f>#REF!-#REF!</f>
        <v>#REF!</v>
      </c>
      <c r="D53">
        <v>1</v>
      </c>
      <c r="E53" t="e">
        <f t="shared" si="0"/>
        <v>#REF!</v>
      </c>
      <c r="F53" t="e">
        <f t="shared" si="1"/>
        <v>#REF!</v>
      </c>
      <c r="H53">
        <f t="shared" si="14"/>
        <v>225</v>
      </c>
      <c r="I53" s="31">
        <f t="shared" si="2"/>
        <v>-7071.0678118654769</v>
      </c>
      <c r="J53" s="31">
        <f t="shared" si="15"/>
        <v>-7071.0678118654751</v>
      </c>
      <c r="L53" t="e">
        <f t="shared" si="4"/>
        <v>#REF!</v>
      </c>
      <c r="M53" t="e">
        <f t="shared" si="5"/>
        <v>#REF!</v>
      </c>
      <c r="O53" t="e">
        <f t="shared" si="6"/>
        <v>#REF!</v>
      </c>
      <c r="P53" t="e">
        <f t="shared" si="7"/>
        <v>#REF!</v>
      </c>
      <c r="R53" t="e">
        <f t="shared" si="8"/>
        <v>#REF!</v>
      </c>
      <c r="S53" t="e">
        <f t="shared" si="9"/>
        <v>#REF!</v>
      </c>
      <c r="U53" t="e">
        <f t="shared" si="10"/>
        <v>#REF!</v>
      </c>
      <c r="V53" t="e">
        <f t="shared" si="11"/>
        <v>#REF!</v>
      </c>
      <c r="X53" t="e">
        <f t="shared" si="12"/>
        <v>#REF!</v>
      </c>
      <c r="Y53" t="e">
        <f t="shared" si="13"/>
        <v>#REF!</v>
      </c>
    </row>
    <row r="54" spans="1:25" x14ac:dyDescent="0.15">
      <c r="A54" t="e">
        <f>IF(#REF!&lt;&gt;"",#REF!,"")</f>
        <v>#REF!</v>
      </c>
      <c r="B54" t="e">
        <f>#REF!-#REF!</f>
        <v>#REF!</v>
      </c>
      <c r="C54" t="e">
        <f>#REF!-#REF!</f>
        <v>#REF!</v>
      </c>
      <c r="D54">
        <v>1</v>
      </c>
      <c r="E54" t="e">
        <f t="shared" si="0"/>
        <v>#REF!</v>
      </c>
      <c r="F54" t="e">
        <f t="shared" si="1"/>
        <v>#REF!</v>
      </c>
      <c r="H54">
        <f t="shared" si="14"/>
        <v>230</v>
      </c>
      <c r="I54" s="31">
        <f t="shared" si="2"/>
        <v>-6427.8760968653951</v>
      </c>
      <c r="J54" s="31">
        <f t="shared" si="15"/>
        <v>-7660.4444311897787</v>
      </c>
      <c r="L54" t="e">
        <f t="shared" si="4"/>
        <v>#REF!</v>
      </c>
      <c r="M54" t="e">
        <f t="shared" si="5"/>
        <v>#REF!</v>
      </c>
      <c r="O54" t="e">
        <f t="shared" si="6"/>
        <v>#REF!</v>
      </c>
      <c r="P54" t="e">
        <f t="shared" si="7"/>
        <v>#REF!</v>
      </c>
      <c r="R54" t="e">
        <f t="shared" si="8"/>
        <v>#REF!</v>
      </c>
      <c r="S54" t="e">
        <f t="shared" si="9"/>
        <v>#REF!</v>
      </c>
      <c r="U54" t="e">
        <f t="shared" si="10"/>
        <v>#REF!</v>
      </c>
      <c r="V54" t="e">
        <f t="shared" si="11"/>
        <v>#REF!</v>
      </c>
      <c r="X54" t="e">
        <f t="shared" si="12"/>
        <v>#REF!</v>
      </c>
      <c r="Y54" t="e">
        <f t="shared" si="13"/>
        <v>#REF!</v>
      </c>
    </row>
    <row r="55" spans="1:25" x14ac:dyDescent="0.15">
      <c r="A55" t="e">
        <f>IF(#REF!&lt;&gt;"",#REF!,"")</f>
        <v>#REF!</v>
      </c>
      <c r="B55" t="e">
        <f>#REF!-#REF!</f>
        <v>#REF!</v>
      </c>
      <c r="C55" t="e">
        <f>#REF!-#REF!</f>
        <v>#REF!</v>
      </c>
      <c r="D55">
        <v>1</v>
      </c>
      <c r="E55" t="e">
        <f t="shared" si="0"/>
        <v>#REF!</v>
      </c>
      <c r="F55" t="e">
        <f t="shared" si="1"/>
        <v>#REF!</v>
      </c>
      <c r="H55">
        <f t="shared" si="14"/>
        <v>235</v>
      </c>
      <c r="I55" s="31">
        <f t="shared" si="2"/>
        <v>-5735.7643635104641</v>
      </c>
      <c r="J55" s="31">
        <f t="shared" si="15"/>
        <v>-8191.520442889916</v>
      </c>
      <c r="L55" t="e">
        <f t="shared" si="4"/>
        <v>#REF!</v>
      </c>
      <c r="M55" t="e">
        <f t="shared" si="5"/>
        <v>#REF!</v>
      </c>
      <c r="O55" t="e">
        <f t="shared" si="6"/>
        <v>#REF!</v>
      </c>
      <c r="P55" t="e">
        <f t="shared" si="7"/>
        <v>#REF!</v>
      </c>
      <c r="R55" t="e">
        <f t="shared" si="8"/>
        <v>#REF!</v>
      </c>
      <c r="S55" t="e">
        <f t="shared" si="9"/>
        <v>#REF!</v>
      </c>
      <c r="U55" t="e">
        <f t="shared" si="10"/>
        <v>#REF!</v>
      </c>
      <c r="V55" t="e">
        <f t="shared" si="11"/>
        <v>#REF!</v>
      </c>
      <c r="X55" t="e">
        <f t="shared" si="12"/>
        <v>#REF!</v>
      </c>
      <c r="Y55" t="e">
        <f t="shared" si="13"/>
        <v>#REF!</v>
      </c>
    </row>
    <row r="56" spans="1:25" x14ac:dyDescent="0.15">
      <c r="A56" t="e">
        <f>IF(#REF!&lt;&gt;"",#REF!,"")</f>
        <v>#REF!</v>
      </c>
      <c r="B56" t="e">
        <f>#REF!-#REF!</f>
        <v>#REF!</v>
      </c>
      <c r="C56" t="e">
        <f>#REF!-#REF!</f>
        <v>#REF!</v>
      </c>
      <c r="D56">
        <v>1</v>
      </c>
      <c r="E56" t="e">
        <f t="shared" si="0"/>
        <v>#REF!</v>
      </c>
      <c r="F56" t="e">
        <f t="shared" si="1"/>
        <v>#REF!</v>
      </c>
      <c r="H56">
        <f t="shared" si="14"/>
        <v>240</v>
      </c>
      <c r="I56" s="31">
        <f t="shared" si="2"/>
        <v>-5000.0000000000045</v>
      </c>
      <c r="J56" s="31">
        <f t="shared" si="15"/>
        <v>-8660.2540378443846</v>
      </c>
      <c r="L56" t="e">
        <f t="shared" si="4"/>
        <v>#REF!</v>
      </c>
      <c r="M56" t="e">
        <f t="shared" si="5"/>
        <v>#REF!</v>
      </c>
      <c r="O56" t="e">
        <f t="shared" si="6"/>
        <v>#REF!</v>
      </c>
      <c r="P56" t="e">
        <f t="shared" si="7"/>
        <v>#REF!</v>
      </c>
      <c r="R56" t="e">
        <f t="shared" si="8"/>
        <v>#REF!</v>
      </c>
      <c r="S56" t="e">
        <f t="shared" si="9"/>
        <v>#REF!</v>
      </c>
      <c r="U56" t="e">
        <f t="shared" si="10"/>
        <v>#REF!</v>
      </c>
      <c r="V56" t="e">
        <f t="shared" si="11"/>
        <v>#REF!</v>
      </c>
      <c r="X56" t="e">
        <f t="shared" si="12"/>
        <v>#REF!</v>
      </c>
      <c r="Y56" t="e">
        <f t="shared" si="13"/>
        <v>#REF!</v>
      </c>
    </row>
    <row r="57" spans="1:25" x14ac:dyDescent="0.15">
      <c r="A57" t="e">
        <f>IF(#REF!&lt;&gt;"",#REF!,"")</f>
        <v>#REF!</v>
      </c>
      <c r="B57" t="e">
        <f>#REF!-#REF!</f>
        <v>#REF!</v>
      </c>
      <c r="C57" t="e">
        <f>#REF!-#REF!</f>
        <v>#REF!</v>
      </c>
      <c r="D57">
        <v>1</v>
      </c>
      <c r="E57" t="e">
        <f t="shared" si="0"/>
        <v>#REF!</v>
      </c>
      <c r="F57" t="e">
        <f t="shared" si="1"/>
        <v>#REF!</v>
      </c>
      <c r="H57">
        <f t="shared" si="14"/>
        <v>245</v>
      </c>
      <c r="I57" s="31">
        <f t="shared" si="2"/>
        <v>-4226.182617406992</v>
      </c>
      <c r="J57" s="31">
        <f t="shared" si="15"/>
        <v>-9063.0778703665001</v>
      </c>
      <c r="L57" t="e">
        <f t="shared" si="4"/>
        <v>#REF!</v>
      </c>
      <c r="M57" t="e">
        <f t="shared" si="5"/>
        <v>#REF!</v>
      </c>
      <c r="O57" t="e">
        <f t="shared" si="6"/>
        <v>#REF!</v>
      </c>
      <c r="P57" t="e">
        <f t="shared" si="7"/>
        <v>#REF!</v>
      </c>
      <c r="R57" t="e">
        <f t="shared" si="8"/>
        <v>#REF!</v>
      </c>
      <c r="S57" t="e">
        <f t="shared" si="9"/>
        <v>#REF!</v>
      </c>
      <c r="U57" t="e">
        <f t="shared" si="10"/>
        <v>#REF!</v>
      </c>
      <c r="V57" t="e">
        <f t="shared" si="11"/>
        <v>#REF!</v>
      </c>
      <c r="X57" t="e">
        <f t="shared" si="12"/>
        <v>#REF!</v>
      </c>
      <c r="Y57" t="e">
        <f t="shared" si="13"/>
        <v>#REF!</v>
      </c>
    </row>
    <row r="58" spans="1:25" x14ac:dyDescent="0.15">
      <c r="A58" t="e">
        <f>IF(#REF!&lt;&gt;"",#REF!,"")</f>
        <v>#REF!</v>
      </c>
      <c r="B58" t="e">
        <f>#REF!-#REF!</f>
        <v>#REF!</v>
      </c>
      <c r="C58" t="e">
        <f>#REF!-#REF!</f>
        <v>#REF!</v>
      </c>
      <c r="D58">
        <v>1</v>
      </c>
      <c r="E58" t="e">
        <f t="shared" si="0"/>
        <v>#REF!</v>
      </c>
      <c r="F58" t="e">
        <f t="shared" si="1"/>
        <v>#REF!</v>
      </c>
      <c r="H58">
        <f t="shared" si="14"/>
        <v>250</v>
      </c>
      <c r="I58" s="31">
        <f t="shared" si="2"/>
        <v>-3420.2014332566855</v>
      </c>
      <c r="J58" s="31">
        <f t="shared" si="15"/>
        <v>-9396.9262078590837</v>
      </c>
      <c r="L58" t="e">
        <f t="shared" si="4"/>
        <v>#REF!</v>
      </c>
      <c r="M58" t="e">
        <f t="shared" si="5"/>
        <v>#REF!</v>
      </c>
      <c r="O58" t="e">
        <f t="shared" si="6"/>
        <v>#REF!</v>
      </c>
      <c r="P58" t="e">
        <f t="shared" si="7"/>
        <v>#REF!</v>
      </c>
      <c r="R58" t="e">
        <f t="shared" si="8"/>
        <v>#REF!</v>
      </c>
      <c r="S58" t="e">
        <f t="shared" si="9"/>
        <v>#REF!</v>
      </c>
      <c r="U58" t="e">
        <f t="shared" si="10"/>
        <v>#REF!</v>
      </c>
      <c r="V58" t="e">
        <f t="shared" si="11"/>
        <v>#REF!</v>
      </c>
      <c r="X58" t="e">
        <f t="shared" si="12"/>
        <v>#REF!</v>
      </c>
      <c r="Y58" t="e">
        <f t="shared" si="13"/>
        <v>#REF!</v>
      </c>
    </row>
    <row r="59" spans="1:25" x14ac:dyDescent="0.15">
      <c r="A59" t="e">
        <f>IF(#REF!&lt;&gt;"",#REF!,"")</f>
        <v>#REF!</v>
      </c>
      <c r="B59" t="e">
        <f>#REF!-#REF!</f>
        <v>#REF!</v>
      </c>
      <c r="C59" t="e">
        <f>#REF!-#REF!</f>
        <v>#REF!</v>
      </c>
      <c r="D59">
        <v>1</v>
      </c>
      <c r="E59" t="e">
        <f t="shared" si="0"/>
        <v>#REF!</v>
      </c>
      <c r="F59" t="e">
        <f t="shared" si="1"/>
        <v>#REF!</v>
      </c>
      <c r="H59">
        <f t="shared" si="14"/>
        <v>255</v>
      </c>
      <c r="I59" s="31">
        <f t="shared" si="2"/>
        <v>-2588.1904510252061</v>
      </c>
      <c r="J59" s="31">
        <f t="shared" si="15"/>
        <v>-9659.2582628906839</v>
      </c>
      <c r="L59" t="e">
        <f t="shared" si="4"/>
        <v>#REF!</v>
      </c>
      <c r="M59" t="e">
        <f t="shared" si="5"/>
        <v>#REF!</v>
      </c>
      <c r="O59" t="e">
        <f t="shared" si="6"/>
        <v>#REF!</v>
      </c>
      <c r="P59" t="e">
        <f t="shared" si="7"/>
        <v>#REF!</v>
      </c>
      <c r="R59" t="e">
        <f t="shared" si="8"/>
        <v>#REF!</v>
      </c>
      <c r="S59" t="e">
        <f t="shared" si="9"/>
        <v>#REF!</v>
      </c>
      <c r="U59" t="e">
        <f t="shared" si="10"/>
        <v>#REF!</v>
      </c>
      <c r="V59" t="e">
        <f t="shared" si="11"/>
        <v>#REF!</v>
      </c>
      <c r="X59" t="e">
        <f t="shared" si="12"/>
        <v>#REF!</v>
      </c>
      <c r="Y59" t="e">
        <f t="shared" si="13"/>
        <v>#REF!</v>
      </c>
    </row>
    <row r="60" spans="1:25" x14ac:dyDescent="0.15">
      <c r="A60" t="e">
        <f>IF(#REF!&lt;&gt;"",#REF!,"")</f>
        <v>#REF!</v>
      </c>
      <c r="B60" t="e">
        <f>#REF!-#REF!</f>
        <v>#REF!</v>
      </c>
      <c r="C60" t="e">
        <f>#REF!-#REF!</f>
        <v>#REF!</v>
      </c>
      <c r="D60">
        <v>1</v>
      </c>
      <c r="E60" t="e">
        <f t="shared" si="0"/>
        <v>#REF!</v>
      </c>
      <c r="F60" t="e">
        <f t="shared" si="1"/>
        <v>#REF!</v>
      </c>
      <c r="H60">
        <f t="shared" si="14"/>
        <v>260</v>
      </c>
      <c r="I60" s="31">
        <f t="shared" si="2"/>
        <v>-1736.4817766693034</v>
      </c>
      <c r="J60" s="31">
        <f t="shared" si="15"/>
        <v>-9848.0775301220801</v>
      </c>
      <c r="L60" t="e">
        <f t="shared" si="4"/>
        <v>#REF!</v>
      </c>
      <c r="M60" t="e">
        <f t="shared" si="5"/>
        <v>#REF!</v>
      </c>
      <c r="O60" t="e">
        <f t="shared" si="6"/>
        <v>#REF!</v>
      </c>
      <c r="P60" t="e">
        <f t="shared" si="7"/>
        <v>#REF!</v>
      </c>
      <c r="R60" t="e">
        <f t="shared" si="8"/>
        <v>#REF!</v>
      </c>
      <c r="S60" t="e">
        <f t="shared" si="9"/>
        <v>#REF!</v>
      </c>
      <c r="U60" t="e">
        <f t="shared" si="10"/>
        <v>#REF!</v>
      </c>
      <c r="V60" t="e">
        <f t="shared" si="11"/>
        <v>#REF!</v>
      </c>
      <c r="X60" t="e">
        <f t="shared" si="12"/>
        <v>#REF!</v>
      </c>
      <c r="Y60" t="e">
        <f t="shared" si="13"/>
        <v>#REF!</v>
      </c>
    </row>
    <row r="61" spans="1:25" x14ac:dyDescent="0.15">
      <c r="A61" t="e">
        <f>IF(#REF!&lt;&gt;"",#REF!,"")</f>
        <v>#REF!</v>
      </c>
      <c r="B61" t="e">
        <f>#REF!-#REF!</f>
        <v>#REF!</v>
      </c>
      <c r="C61" t="e">
        <f>#REF!-#REF!</f>
        <v>#REF!</v>
      </c>
      <c r="D61">
        <v>1</v>
      </c>
      <c r="E61" t="e">
        <f t="shared" si="0"/>
        <v>#REF!</v>
      </c>
      <c r="F61" t="e">
        <f t="shared" si="1"/>
        <v>#REF!</v>
      </c>
      <c r="H61">
        <f t="shared" si="14"/>
        <v>265</v>
      </c>
      <c r="I61" s="31">
        <f t="shared" si="2"/>
        <v>-871.55742747658246</v>
      </c>
      <c r="J61" s="31">
        <f t="shared" si="15"/>
        <v>-9961.9469809174552</v>
      </c>
      <c r="L61" t="e">
        <f t="shared" si="4"/>
        <v>#REF!</v>
      </c>
      <c r="M61" t="e">
        <f t="shared" si="5"/>
        <v>#REF!</v>
      </c>
      <c r="O61" t="e">
        <f t="shared" si="6"/>
        <v>#REF!</v>
      </c>
      <c r="P61" t="e">
        <f t="shared" si="7"/>
        <v>#REF!</v>
      </c>
      <c r="R61" t="e">
        <f t="shared" si="8"/>
        <v>#REF!</v>
      </c>
      <c r="S61" t="e">
        <f t="shared" si="9"/>
        <v>#REF!</v>
      </c>
      <c r="U61" t="e">
        <f t="shared" si="10"/>
        <v>#REF!</v>
      </c>
      <c r="V61" t="e">
        <f t="shared" si="11"/>
        <v>#REF!</v>
      </c>
      <c r="X61" t="e">
        <f t="shared" si="12"/>
        <v>#REF!</v>
      </c>
      <c r="Y61" t="e">
        <f t="shared" si="13"/>
        <v>#REF!</v>
      </c>
    </row>
    <row r="62" spans="1:25" x14ac:dyDescent="0.15">
      <c r="A62" t="e">
        <f>IF(#REF!&lt;&gt;"",#REF!,"")</f>
        <v>#REF!</v>
      </c>
      <c r="B62" t="e">
        <f>#REF!-#REF!</f>
        <v>#REF!</v>
      </c>
      <c r="C62" t="e">
        <f>#REF!-#REF!</f>
        <v>#REF!</v>
      </c>
      <c r="D62">
        <v>1</v>
      </c>
      <c r="E62" t="e">
        <f t="shared" si="0"/>
        <v>#REF!</v>
      </c>
      <c r="F62" t="e">
        <f t="shared" si="1"/>
        <v>#REF!</v>
      </c>
      <c r="H62">
        <f t="shared" si="14"/>
        <v>270</v>
      </c>
      <c r="I62" s="31">
        <f t="shared" si="2"/>
        <v>-1.83772268236293E-12</v>
      </c>
      <c r="J62" s="31">
        <f t="shared" si="15"/>
        <v>-10000</v>
      </c>
      <c r="L62" t="e">
        <f t="shared" si="4"/>
        <v>#REF!</v>
      </c>
      <c r="M62" t="e">
        <f t="shared" si="5"/>
        <v>#REF!</v>
      </c>
      <c r="O62" t="e">
        <f t="shared" si="6"/>
        <v>#REF!</v>
      </c>
      <c r="P62" t="e">
        <f t="shared" si="7"/>
        <v>#REF!</v>
      </c>
      <c r="R62" t="e">
        <f t="shared" si="8"/>
        <v>#REF!</v>
      </c>
      <c r="S62" t="e">
        <f t="shared" si="9"/>
        <v>#REF!</v>
      </c>
      <c r="U62" t="e">
        <f t="shared" si="10"/>
        <v>#REF!</v>
      </c>
      <c r="V62" t="e">
        <f t="shared" si="11"/>
        <v>#REF!</v>
      </c>
      <c r="X62" t="e">
        <f t="shared" si="12"/>
        <v>#REF!</v>
      </c>
      <c r="Y62" t="e">
        <f t="shared" si="13"/>
        <v>#REF!</v>
      </c>
    </row>
    <row r="63" spans="1:25" x14ac:dyDescent="0.15">
      <c r="A63" t="e">
        <f>IF(#REF!&lt;&gt;"",#REF!,"")</f>
        <v>#REF!</v>
      </c>
      <c r="B63" t="e">
        <f>#REF!-#REF!</f>
        <v>#REF!</v>
      </c>
      <c r="C63" t="e">
        <f>#REF!-#REF!</f>
        <v>#REF!</v>
      </c>
      <c r="D63">
        <v>1</v>
      </c>
      <c r="E63" t="e">
        <f t="shared" si="0"/>
        <v>#REF!</v>
      </c>
      <c r="F63" t="e">
        <f t="shared" si="1"/>
        <v>#REF!</v>
      </c>
      <c r="H63">
        <f t="shared" si="14"/>
        <v>275</v>
      </c>
      <c r="I63" s="31">
        <f t="shared" si="2"/>
        <v>871.55742747657894</v>
      </c>
      <c r="J63" s="31">
        <f t="shared" si="15"/>
        <v>-9961.9469809174552</v>
      </c>
      <c r="L63" t="e">
        <f t="shared" si="4"/>
        <v>#REF!</v>
      </c>
      <c r="M63" t="e">
        <f t="shared" si="5"/>
        <v>#REF!</v>
      </c>
      <c r="O63" t="e">
        <f t="shared" si="6"/>
        <v>#REF!</v>
      </c>
      <c r="P63" t="e">
        <f t="shared" si="7"/>
        <v>#REF!</v>
      </c>
      <c r="R63" t="e">
        <f t="shared" si="8"/>
        <v>#REF!</v>
      </c>
      <c r="S63" t="e">
        <f t="shared" si="9"/>
        <v>#REF!</v>
      </c>
      <c r="U63" t="e">
        <f t="shared" si="10"/>
        <v>#REF!</v>
      </c>
      <c r="V63" t="e">
        <f t="shared" si="11"/>
        <v>#REF!</v>
      </c>
      <c r="X63" t="e">
        <f t="shared" si="12"/>
        <v>#REF!</v>
      </c>
      <c r="Y63" t="e">
        <f t="shared" si="13"/>
        <v>#REF!</v>
      </c>
    </row>
    <row r="64" spans="1:25" x14ac:dyDescent="0.15">
      <c r="A64" t="e">
        <f>IF(#REF!&lt;&gt;"",#REF!,"")</f>
        <v>#REF!</v>
      </c>
      <c r="B64" t="e">
        <f>#REF!-#REF!</f>
        <v>#REF!</v>
      </c>
      <c r="C64" t="e">
        <f>#REF!-#REF!</f>
        <v>#REF!</v>
      </c>
      <c r="D64">
        <v>1</v>
      </c>
      <c r="E64" t="e">
        <f t="shared" si="0"/>
        <v>#REF!</v>
      </c>
      <c r="F64" t="e">
        <f t="shared" si="1"/>
        <v>#REF!</v>
      </c>
      <c r="H64">
        <f t="shared" si="14"/>
        <v>280</v>
      </c>
      <c r="I64" s="31">
        <f t="shared" si="2"/>
        <v>1736.4817766692997</v>
      </c>
      <c r="J64" s="31">
        <f t="shared" si="15"/>
        <v>-9848.077530122082</v>
      </c>
      <c r="L64" t="e">
        <f t="shared" si="4"/>
        <v>#REF!</v>
      </c>
      <c r="M64" t="e">
        <f t="shared" si="5"/>
        <v>#REF!</v>
      </c>
      <c r="O64" t="e">
        <f t="shared" si="6"/>
        <v>#REF!</v>
      </c>
      <c r="P64" t="e">
        <f t="shared" si="7"/>
        <v>#REF!</v>
      </c>
      <c r="R64" t="e">
        <f t="shared" si="8"/>
        <v>#REF!</v>
      </c>
      <c r="S64" t="e">
        <f t="shared" si="9"/>
        <v>#REF!</v>
      </c>
      <c r="U64" t="e">
        <f t="shared" si="10"/>
        <v>#REF!</v>
      </c>
      <c r="V64" t="e">
        <f t="shared" si="11"/>
        <v>#REF!</v>
      </c>
      <c r="X64" t="e">
        <f t="shared" si="12"/>
        <v>#REF!</v>
      </c>
      <c r="Y64" t="e">
        <f t="shared" si="13"/>
        <v>#REF!</v>
      </c>
    </row>
    <row r="65" spans="1:25" x14ac:dyDescent="0.15">
      <c r="A65" t="e">
        <f>IF(#REF!&lt;&gt;"",#REF!,"")</f>
        <v>#REF!</v>
      </c>
      <c r="B65" t="e">
        <f>#REF!-#REF!</f>
        <v>#REF!</v>
      </c>
      <c r="C65" t="e">
        <f>#REF!-#REF!</f>
        <v>#REF!</v>
      </c>
      <c r="D65">
        <v>1</v>
      </c>
      <c r="E65" t="e">
        <f t="shared" si="0"/>
        <v>#REF!</v>
      </c>
      <c r="F65" t="e">
        <f t="shared" si="1"/>
        <v>#REF!</v>
      </c>
      <c r="H65">
        <f t="shared" si="14"/>
        <v>285</v>
      </c>
      <c r="I65" s="31">
        <f t="shared" si="2"/>
        <v>2588.1904510252029</v>
      </c>
      <c r="J65" s="31">
        <f t="shared" si="15"/>
        <v>-9659.2582628906839</v>
      </c>
      <c r="L65" t="e">
        <f t="shared" si="4"/>
        <v>#REF!</v>
      </c>
      <c r="M65" t="e">
        <f t="shared" si="5"/>
        <v>#REF!</v>
      </c>
      <c r="O65" t="e">
        <f t="shared" si="6"/>
        <v>#REF!</v>
      </c>
      <c r="P65" t="e">
        <f t="shared" si="7"/>
        <v>#REF!</v>
      </c>
      <c r="R65" t="e">
        <f t="shared" si="8"/>
        <v>#REF!</v>
      </c>
      <c r="S65" t="e">
        <f t="shared" si="9"/>
        <v>#REF!</v>
      </c>
      <c r="U65" t="e">
        <f t="shared" si="10"/>
        <v>#REF!</v>
      </c>
      <c r="V65" t="e">
        <f t="shared" si="11"/>
        <v>#REF!</v>
      </c>
      <c r="X65" t="e">
        <f t="shared" si="12"/>
        <v>#REF!</v>
      </c>
      <c r="Y65" t="e">
        <f t="shared" si="13"/>
        <v>#REF!</v>
      </c>
    </row>
    <row r="66" spans="1:25" x14ac:dyDescent="0.15">
      <c r="A66" t="e">
        <f>IF(#REF!&lt;&gt;"",#REF!,"")</f>
        <v>#REF!</v>
      </c>
      <c r="B66" t="e">
        <f>#REF!-#REF!</f>
        <v>#REF!</v>
      </c>
      <c r="C66" t="e">
        <f>#REF!-#REF!</f>
        <v>#REF!</v>
      </c>
      <c r="D66">
        <v>1</v>
      </c>
      <c r="E66" t="e">
        <f t="shared" si="0"/>
        <v>#REF!</v>
      </c>
      <c r="F66" t="e">
        <f t="shared" si="1"/>
        <v>#REF!</v>
      </c>
      <c r="H66">
        <f t="shared" si="14"/>
        <v>290</v>
      </c>
      <c r="I66" s="31">
        <f t="shared" si="2"/>
        <v>3420.2014332566901</v>
      </c>
      <c r="J66" s="31">
        <f t="shared" si="15"/>
        <v>-9396.9262078590837</v>
      </c>
      <c r="L66" t="e">
        <f t="shared" si="4"/>
        <v>#REF!</v>
      </c>
      <c r="M66" t="e">
        <f t="shared" si="5"/>
        <v>#REF!</v>
      </c>
      <c r="O66" t="e">
        <f t="shared" si="6"/>
        <v>#REF!</v>
      </c>
      <c r="P66" t="e">
        <f t="shared" si="7"/>
        <v>#REF!</v>
      </c>
      <c r="R66" t="e">
        <f t="shared" si="8"/>
        <v>#REF!</v>
      </c>
      <c r="S66" t="e">
        <f t="shared" si="9"/>
        <v>#REF!</v>
      </c>
      <c r="U66" t="e">
        <f t="shared" si="10"/>
        <v>#REF!</v>
      </c>
      <c r="V66" t="e">
        <f t="shared" si="11"/>
        <v>#REF!</v>
      </c>
      <c r="X66" t="e">
        <f t="shared" si="12"/>
        <v>#REF!</v>
      </c>
      <c r="Y66" t="e">
        <f t="shared" si="13"/>
        <v>#REF!</v>
      </c>
    </row>
    <row r="67" spans="1:25" x14ac:dyDescent="0.15">
      <c r="A67" t="e">
        <f>IF(#REF!&lt;&gt;"",#REF!,"")</f>
        <v>#REF!</v>
      </c>
      <c r="B67" t="e">
        <f>#REF!-#REF!</f>
        <v>#REF!</v>
      </c>
      <c r="C67" t="e">
        <f>#REF!-#REF!</f>
        <v>#REF!</v>
      </c>
      <c r="D67">
        <v>1</v>
      </c>
      <c r="E67" t="e">
        <f t="shared" si="0"/>
        <v>#REF!</v>
      </c>
      <c r="F67" t="e">
        <f t="shared" si="1"/>
        <v>#REF!</v>
      </c>
      <c r="H67">
        <f t="shared" si="14"/>
        <v>295</v>
      </c>
      <c r="I67" s="31">
        <f t="shared" si="2"/>
        <v>4226.1826174069956</v>
      </c>
      <c r="J67" s="31">
        <f t="shared" si="15"/>
        <v>-9063.0778703665001</v>
      </c>
      <c r="L67" t="e">
        <f t="shared" si="4"/>
        <v>#REF!</v>
      </c>
      <c r="M67" t="e">
        <f t="shared" si="5"/>
        <v>#REF!</v>
      </c>
      <c r="O67" t="e">
        <f t="shared" si="6"/>
        <v>#REF!</v>
      </c>
      <c r="P67" t="e">
        <f t="shared" si="7"/>
        <v>#REF!</v>
      </c>
      <c r="R67" t="e">
        <f t="shared" si="8"/>
        <v>#REF!</v>
      </c>
      <c r="S67" t="e">
        <f t="shared" si="9"/>
        <v>#REF!</v>
      </c>
      <c r="U67" t="e">
        <f t="shared" si="10"/>
        <v>#REF!</v>
      </c>
      <c r="V67" t="e">
        <f t="shared" si="11"/>
        <v>#REF!</v>
      </c>
      <c r="X67" t="e">
        <f t="shared" si="12"/>
        <v>#REF!</v>
      </c>
      <c r="Y67" t="e">
        <f t="shared" si="13"/>
        <v>#REF!</v>
      </c>
    </row>
    <row r="68" spans="1:25" x14ac:dyDescent="0.15">
      <c r="A68" t="e">
        <f>IF(#REF!&lt;&gt;"",#REF!,"")</f>
        <v>#REF!</v>
      </c>
      <c r="B68" t="e">
        <f>#REF!-#REF!</f>
        <v>#REF!</v>
      </c>
      <c r="C68" t="e">
        <f>#REF!-#REF!</f>
        <v>#REF!</v>
      </c>
      <c r="D68">
        <v>1</v>
      </c>
      <c r="E68" t="e">
        <f t="shared" si="0"/>
        <v>#REF!</v>
      </c>
      <c r="F68" t="e">
        <f t="shared" si="1"/>
        <v>#REF!</v>
      </c>
      <c r="H68">
        <f t="shared" si="14"/>
        <v>300</v>
      </c>
      <c r="I68" s="31">
        <f t="shared" si="2"/>
        <v>5000.0000000000009</v>
      </c>
      <c r="J68" s="31">
        <f t="shared" si="15"/>
        <v>-8660.2540378443864</v>
      </c>
      <c r="L68" t="e">
        <f t="shared" si="4"/>
        <v>#REF!</v>
      </c>
      <c r="M68" t="e">
        <f t="shared" si="5"/>
        <v>#REF!</v>
      </c>
      <c r="O68" t="e">
        <f t="shared" si="6"/>
        <v>#REF!</v>
      </c>
      <c r="P68" t="e">
        <f t="shared" si="7"/>
        <v>#REF!</v>
      </c>
      <c r="R68" t="e">
        <f t="shared" si="8"/>
        <v>#REF!</v>
      </c>
      <c r="S68" t="e">
        <f t="shared" si="9"/>
        <v>#REF!</v>
      </c>
      <c r="U68" t="e">
        <f t="shared" si="10"/>
        <v>#REF!</v>
      </c>
      <c r="V68" t="e">
        <f t="shared" si="11"/>
        <v>#REF!</v>
      </c>
      <c r="X68" t="e">
        <f t="shared" si="12"/>
        <v>#REF!</v>
      </c>
      <c r="Y68" t="e">
        <f t="shared" si="13"/>
        <v>#REF!</v>
      </c>
    </row>
    <row r="69" spans="1:25" x14ac:dyDescent="0.15">
      <c r="A69" t="e">
        <f>IF(#REF!&lt;&gt;"",#REF!,"")</f>
        <v>#REF!</v>
      </c>
      <c r="B69" t="e">
        <f>#REF!-#REF!</f>
        <v>#REF!</v>
      </c>
      <c r="C69" t="e">
        <f>#REF!-#REF!</f>
        <v>#REF!</v>
      </c>
      <c r="D69">
        <v>1</v>
      </c>
      <c r="E69" t="e">
        <f t="shared" si="0"/>
        <v>#REF!</v>
      </c>
      <c r="F69" t="e">
        <f t="shared" si="1"/>
        <v>#REF!</v>
      </c>
      <c r="H69">
        <f t="shared" si="14"/>
        <v>305</v>
      </c>
      <c r="I69" s="31">
        <f t="shared" si="2"/>
        <v>5735.7643635104605</v>
      </c>
      <c r="J69" s="31">
        <f t="shared" si="15"/>
        <v>-8191.5204428899178</v>
      </c>
      <c r="L69" t="e">
        <f t="shared" si="4"/>
        <v>#REF!</v>
      </c>
      <c r="M69" t="e">
        <f t="shared" si="5"/>
        <v>#REF!</v>
      </c>
      <c r="O69" t="e">
        <f t="shared" si="6"/>
        <v>#REF!</v>
      </c>
      <c r="P69" t="e">
        <f t="shared" si="7"/>
        <v>#REF!</v>
      </c>
      <c r="R69" t="e">
        <f t="shared" si="8"/>
        <v>#REF!</v>
      </c>
      <c r="S69" t="e">
        <f t="shared" si="9"/>
        <v>#REF!</v>
      </c>
      <c r="U69" t="e">
        <f t="shared" si="10"/>
        <v>#REF!</v>
      </c>
      <c r="V69" t="e">
        <f t="shared" si="11"/>
        <v>#REF!</v>
      </c>
      <c r="X69" t="e">
        <f t="shared" si="12"/>
        <v>#REF!</v>
      </c>
      <c r="Y69" t="e">
        <f t="shared" si="13"/>
        <v>#REF!</v>
      </c>
    </row>
    <row r="70" spans="1:25" x14ac:dyDescent="0.15">
      <c r="A70" t="e">
        <f>IF(#REF!&lt;&gt;"",#REF!,"")</f>
        <v>#REF!</v>
      </c>
      <c r="B70" t="e">
        <f>#REF!-#REF!</f>
        <v>#REF!</v>
      </c>
      <c r="C70" t="e">
        <f>#REF!-#REF!</f>
        <v>#REF!</v>
      </c>
      <c r="D70">
        <v>1</v>
      </c>
      <c r="E70" t="e">
        <f t="shared" si="0"/>
        <v>#REF!</v>
      </c>
      <c r="F70" t="e">
        <f t="shared" si="1"/>
        <v>#REF!</v>
      </c>
      <c r="H70">
        <f t="shared" si="14"/>
        <v>310</v>
      </c>
      <c r="I70" s="31">
        <f t="shared" si="2"/>
        <v>6427.8760968653924</v>
      </c>
      <c r="J70" s="31">
        <f t="shared" si="15"/>
        <v>-7660.4444311897814</v>
      </c>
      <c r="L70" t="e">
        <f t="shared" si="4"/>
        <v>#REF!</v>
      </c>
      <c r="M70" t="e">
        <f t="shared" si="5"/>
        <v>#REF!</v>
      </c>
      <c r="O70" t="e">
        <f t="shared" si="6"/>
        <v>#REF!</v>
      </c>
      <c r="P70" t="e">
        <f t="shared" si="7"/>
        <v>#REF!</v>
      </c>
      <c r="R70" t="e">
        <f t="shared" si="8"/>
        <v>#REF!</v>
      </c>
      <c r="S70" t="e">
        <f t="shared" si="9"/>
        <v>#REF!</v>
      </c>
      <c r="U70" t="e">
        <f t="shared" si="10"/>
        <v>#REF!</v>
      </c>
      <c r="V70" t="e">
        <f t="shared" si="11"/>
        <v>#REF!</v>
      </c>
      <c r="X70" t="e">
        <f t="shared" si="12"/>
        <v>#REF!</v>
      </c>
      <c r="Y70" t="e">
        <f t="shared" si="13"/>
        <v>#REF!</v>
      </c>
    </row>
    <row r="71" spans="1:25" x14ac:dyDescent="0.15">
      <c r="A71" t="e">
        <f>IF(#REF!&lt;&gt;"",#REF!,"")</f>
        <v>#REF!</v>
      </c>
      <c r="B71" t="e">
        <f>#REF!-#REF!</f>
        <v>#REF!</v>
      </c>
      <c r="C71" t="e">
        <f>#REF!-#REF!</f>
        <v>#REF!</v>
      </c>
      <c r="D71">
        <v>1</v>
      </c>
      <c r="E71" t="e">
        <f t="shared" si="0"/>
        <v>#REF!</v>
      </c>
      <c r="F71" t="e">
        <f t="shared" si="1"/>
        <v>#REF!</v>
      </c>
      <c r="H71">
        <f t="shared" si="14"/>
        <v>315</v>
      </c>
      <c r="I71" s="31">
        <f t="shared" si="2"/>
        <v>7071.0678118654732</v>
      </c>
      <c r="J71" s="31">
        <f t="shared" si="15"/>
        <v>-7071.0678118654769</v>
      </c>
      <c r="L71" t="e">
        <f t="shared" si="4"/>
        <v>#REF!</v>
      </c>
      <c r="M71" t="e">
        <f t="shared" si="5"/>
        <v>#REF!</v>
      </c>
      <c r="O71" t="e">
        <f t="shared" si="6"/>
        <v>#REF!</v>
      </c>
      <c r="P71" t="e">
        <f t="shared" si="7"/>
        <v>#REF!</v>
      </c>
      <c r="R71" t="e">
        <f t="shared" si="8"/>
        <v>#REF!</v>
      </c>
      <c r="S71" t="e">
        <f t="shared" si="9"/>
        <v>#REF!</v>
      </c>
      <c r="U71" t="e">
        <f t="shared" si="10"/>
        <v>#REF!</v>
      </c>
      <c r="V71" t="e">
        <f t="shared" si="11"/>
        <v>#REF!</v>
      </c>
      <c r="X71" t="e">
        <f t="shared" si="12"/>
        <v>#REF!</v>
      </c>
      <c r="Y71" t="e">
        <f t="shared" si="13"/>
        <v>#REF!</v>
      </c>
    </row>
    <row r="72" spans="1:25" x14ac:dyDescent="0.15">
      <c r="A72" t="e">
        <f>IF(#REF!&lt;&gt;"",#REF!,"")</f>
        <v>#REF!</v>
      </c>
      <c r="B72" t="e">
        <f>#REF!-#REF!</f>
        <v>#REF!</v>
      </c>
      <c r="C72" t="e">
        <f>#REF!-#REF!</f>
        <v>#REF!</v>
      </c>
      <c r="D72">
        <v>1</v>
      </c>
      <c r="E72" t="e">
        <f t="shared" si="0"/>
        <v>#REF!</v>
      </c>
      <c r="F72" t="e">
        <f t="shared" si="1"/>
        <v>#REF!</v>
      </c>
      <c r="H72">
        <f t="shared" si="14"/>
        <v>320</v>
      </c>
      <c r="I72" s="31">
        <f t="shared" si="2"/>
        <v>7660.4444311897778</v>
      </c>
      <c r="J72" s="31">
        <f t="shared" si="15"/>
        <v>-6427.876096865396</v>
      </c>
      <c r="L72" t="e">
        <f t="shared" si="4"/>
        <v>#REF!</v>
      </c>
      <c r="M72" t="e">
        <f t="shared" si="5"/>
        <v>#REF!</v>
      </c>
      <c r="O72" t="e">
        <f t="shared" si="6"/>
        <v>#REF!</v>
      </c>
      <c r="P72" t="e">
        <f t="shared" si="7"/>
        <v>#REF!</v>
      </c>
      <c r="R72" t="e">
        <f t="shared" si="8"/>
        <v>#REF!</v>
      </c>
      <c r="S72" t="e">
        <f t="shared" si="9"/>
        <v>#REF!</v>
      </c>
      <c r="U72" t="e">
        <f t="shared" si="10"/>
        <v>#REF!</v>
      </c>
      <c r="V72" t="e">
        <f t="shared" si="11"/>
        <v>#REF!</v>
      </c>
      <c r="X72" t="e">
        <f t="shared" si="12"/>
        <v>#REF!</v>
      </c>
      <c r="Y72" t="e">
        <f t="shared" si="13"/>
        <v>#REF!</v>
      </c>
    </row>
    <row r="73" spans="1:25" x14ac:dyDescent="0.15">
      <c r="A73" t="e">
        <f>IF(#REF!&lt;&gt;"",#REF!,"")</f>
        <v>#REF!</v>
      </c>
      <c r="B73" t="e">
        <f>#REF!-#REF!</f>
        <v>#REF!</v>
      </c>
      <c r="C73" t="e">
        <f>#REF!-#REF!</f>
        <v>#REF!</v>
      </c>
      <c r="D73">
        <v>1</v>
      </c>
      <c r="E73" t="e">
        <f t="shared" ref="E73:E136" si="16">IF(A73&lt;&gt;"",D73*B73,-20000)</f>
        <v>#REF!</v>
      </c>
      <c r="F73" t="e">
        <f t="shared" ref="F73:F136" si="17">IF(A73&lt;&gt;"",C73,-20000)</f>
        <v>#REF!</v>
      </c>
      <c r="H73">
        <f t="shared" si="14"/>
        <v>325</v>
      </c>
      <c r="I73" s="31">
        <f t="shared" ref="I73:I81" si="18">10000*COS(RADIANS(H73))</f>
        <v>8191.520442889916</v>
      </c>
      <c r="J73" s="31">
        <f t="shared" si="15"/>
        <v>-5735.764363510465</v>
      </c>
      <c r="L73" t="e">
        <f t="shared" ref="L73:L136" si="19">IF(L$5="",-20000,IF(LEFT($A73,LEN(L$5))=L$5,$E73,-20000))</f>
        <v>#REF!</v>
      </c>
      <c r="M73" t="e">
        <f t="shared" ref="M73:M136" si="20">IF(L$5="",-20000,IF(LEFT($A73,LEN(L$5))=L$5,$F73,-20000))</f>
        <v>#REF!</v>
      </c>
      <c r="O73" t="e">
        <f t="shared" ref="O73:O136" si="21">IF(O$5="",-20000,IF(LEFT($A73,LEN(O$5))=O$5,$E73,-20000))</f>
        <v>#REF!</v>
      </c>
      <c r="P73" t="e">
        <f t="shared" ref="P73:P136" si="22">IF(O$5="",-20000,IF(LEFT($A73,LEN(O$5))=O$5,$F73,-20000))</f>
        <v>#REF!</v>
      </c>
      <c r="R73" t="e">
        <f t="shared" ref="R73:R136" si="23">IF(R$5="",-20000,IF(LEFT($A73,LEN(R$5))=R$5,$E73,-20000))</f>
        <v>#REF!</v>
      </c>
      <c r="S73" t="e">
        <f t="shared" ref="S73:S136" si="24">IF(R$5="",-20000,IF(LEFT($A73,LEN(R$5))=R$5,$F73,-20000))</f>
        <v>#REF!</v>
      </c>
      <c r="U73" t="e">
        <f t="shared" ref="U73:U136" si="25">IF(U$5="",-20000,IF(LEFT($A73,LEN(U$5))=U$5,$E73,-20000))</f>
        <v>#REF!</v>
      </c>
      <c r="V73" t="e">
        <f t="shared" ref="V73:V136" si="26">IF(U$5="",-20000,IF(LEFT($A73,LEN(U$5))=U$5,$F73,-20000))</f>
        <v>#REF!</v>
      </c>
      <c r="X73" t="e">
        <f t="shared" ref="X73:X136" si="27">IF(X$5="",-20000,IF(LEFT($A73,LEN(X$5))=X$5,$E73,-20000))</f>
        <v>#REF!</v>
      </c>
      <c r="Y73" t="e">
        <f t="shared" ref="Y73:Y136" si="28">IF(X$5="",-20000,IF(LEFT($A73,LEN(X$5))=X$5,$F73,-20000))</f>
        <v>#REF!</v>
      </c>
    </row>
    <row r="74" spans="1:25" x14ac:dyDescent="0.15">
      <c r="A74" t="e">
        <f>IF(#REF!&lt;&gt;"",#REF!,"")</f>
        <v>#REF!</v>
      </c>
      <c r="B74" t="e">
        <f>#REF!-#REF!</f>
        <v>#REF!</v>
      </c>
      <c r="C74" t="e">
        <f>#REF!-#REF!</f>
        <v>#REF!</v>
      </c>
      <c r="D74">
        <v>1</v>
      </c>
      <c r="E74" t="e">
        <f t="shared" si="16"/>
        <v>#REF!</v>
      </c>
      <c r="F74" t="e">
        <f t="shared" si="17"/>
        <v>#REF!</v>
      </c>
      <c r="H74">
        <f t="shared" ref="H74:H81" si="29">H73+5</f>
        <v>330</v>
      </c>
      <c r="I74" s="31">
        <f t="shared" si="18"/>
        <v>8660.2540378443846</v>
      </c>
      <c r="J74" s="31">
        <f t="shared" si="15"/>
        <v>-5000.0000000000045</v>
      </c>
      <c r="L74" t="e">
        <f t="shared" si="19"/>
        <v>#REF!</v>
      </c>
      <c r="M74" t="e">
        <f t="shared" si="20"/>
        <v>#REF!</v>
      </c>
      <c r="O74" t="e">
        <f t="shared" si="21"/>
        <v>#REF!</v>
      </c>
      <c r="P74" t="e">
        <f t="shared" si="22"/>
        <v>#REF!</v>
      </c>
      <c r="R74" t="e">
        <f t="shared" si="23"/>
        <v>#REF!</v>
      </c>
      <c r="S74" t="e">
        <f t="shared" si="24"/>
        <v>#REF!</v>
      </c>
      <c r="U74" t="e">
        <f t="shared" si="25"/>
        <v>#REF!</v>
      </c>
      <c r="V74" t="e">
        <f t="shared" si="26"/>
        <v>#REF!</v>
      </c>
      <c r="X74" t="e">
        <f t="shared" si="27"/>
        <v>#REF!</v>
      </c>
      <c r="Y74" t="e">
        <f t="shared" si="28"/>
        <v>#REF!</v>
      </c>
    </row>
    <row r="75" spans="1:25" x14ac:dyDescent="0.15">
      <c r="A75" t="e">
        <f>IF(#REF!&lt;&gt;"",#REF!,"")</f>
        <v>#REF!</v>
      </c>
      <c r="B75" t="e">
        <f>#REF!-#REF!</f>
        <v>#REF!</v>
      </c>
      <c r="C75" t="e">
        <f>#REF!-#REF!</f>
        <v>#REF!</v>
      </c>
      <c r="D75">
        <v>1</v>
      </c>
      <c r="E75" t="e">
        <f t="shared" si="16"/>
        <v>#REF!</v>
      </c>
      <c r="F75" t="e">
        <f t="shared" si="17"/>
        <v>#REF!</v>
      </c>
      <c r="H75">
        <f t="shared" si="29"/>
        <v>335</v>
      </c>
      <c r="I75" s="31">
        <f t="shared" si="18"/>
        <v>9063.0778703665001</v>
      </c>
      <c r="J75" s="31">
        <f t="shared" si="15"/>
        <v>-4226.182617406992</v>
      </c>
      <c r="L75" t="e">
        <f t="shared" si="19"/>
        <v>#REF!</v>
      </c>
      <c r="M75" t="e">
        <f t="shared" si="20"/>
        <v>#REF!</v>
      </c>
      <c r="O75" t="e">
        <f t="shared" si="21"/>
        <v>#REF!</v>
      </c>
      <c r="P75" t="e">
        <f t="shared" si="22"/>
        <v>#REF!</v>
      </c>
      <c r="R75" t="e">
        <f t="shared" si="23"/>
        <v>#REF!</v>
      </c>
      <c r="S75" t="e">
        <f t="shared" si="24"/>
        <v>#REF!</v>
      </c>
      <c r="U75" t="e">
        <f t="shared" si="25"/>
        <v>#REF!</v>
      </c>
      <c r="V75" t="e">
        <f t="shared" si="26"/>
        <v>#REF!</v>
      </c>
      <c r="X75" t="e">
        <f t="shared" si="27"/>
        <v>#REF!</v>
      </c>
      <c r="Y75" t="e">
        <f t="shared" si="28"/>
        <v>#REF!</v>
      </c>
    </row>
    <row r="76" spans="1:25" x14ac:dyDescent="0.15">
      <c r="A76" t="e">
        <f>IF(#REF!&lt;&gt;"",#REF!,"")</f>
        <v>#REF!</v>
      </c>
      <c r="B76" t="e">
        <f>#REF!-#REF!</f>
        <v>#REF!</v>
      </c>
      <c r="C76" t="e">
        <f>#REF!-#REF!</f>
        <v>#REF!</v>
      </c>
      <c r="D76">
        <v>1</v>
      </c>
      <c r="E76" t="e">
        <f t="shared" si="16"/>
        <v>#REF!</v>
      </c>
      <c r="F76" t="e">
        <f t="shared" si="17"/>
        <v>#REF!</v>
      </c>
      <c r="H76">
        <f t="shared" si="29"/>
        <v>340</v>
      </c>
      <c r="I76" s="31">
        <f t="shared" si="18"/>
        <v>9396.9262078590837</v>
      </c>
      <c r="J76" s="31">
        <f t="shared" si="15"/>
        <v>-3420.201433256686</v>
      </c>
      <c r="L76" t="e">
        <f t="shared" si="19"/>
        <v>#REF!</v>
      </c>
      <c r="M76" t="e">
        <f t="shared" si="20"/>
        <v>#REF!</v>
      </c>
      <c r="O76" t="e">
        <f t="shared" si="21"/>
        <v>#REF!</v>
      </c>
      <c r="P76" t="e">
        <f t="shared" si="22"/>
        <v>#REF!</v>
      </c>
      <c r="R76" t="e">
        <f t="shared" si="23"/>
        <v>#REF!</v>
      </c>
      <c r="S76" t="e">
        <f t="shared" si="24"/>
        <v>#REF!</v>
      </c>
      <c r="U76" t="e">
        <f t="shared" si="25"/>
        <v>#REF!</v>
      </c>
      <c r="V76" t="e">
        <f t="shared" si="26"/>
        <v>#REF!</v>
      </c>
      <c r="X76" t="e">
        <f t="shared" si="27"/>
        <v>#REF!</v>
      </c>
      <c r="Y76" t="e">
        <f t="shared" si="28"/>
        <v>#REF!</v>
      </c>
    </row>
    <row r="77" spans="1:25" x14ac:dyDescent="0.15">
      <c r="A77" t="e">
        <f>IF(#REF!&lt;&gt;"",#REF!,"")</f>
        <v>#REF!</v>
      </c>
      <c r="B77" t="e">
        <f>#REF!-#REF!</f>
        <v>#REF!</v>
      </c>
      <c r="C77" t="e">
        <f>#REF!-#REF!</f>
        <v>#REF!</v>
      </c>
      <c r="D77">
        <v>1</v>
      </c>
      <c r="E77" t="e">
        <f t="shared" si="16"/>
        <v>#REF!</v>
      </c>
      <c r="F77" t="e">
        <f t="shared" si="17"/>
        <v>#REF!</v>
      </c>
      <c r="H77">
        <f t="shared" si="29"/>
        <v>345</v>
      </c>
      <c r="I77" s="31">
        <f t="shared" si="18"/>
        <v>9659.2582628906839</v>
      </c>
      <c r="J77" s="31">
        <f t="shared" si="15"/>
        <v>-2588.190451025207</v>
      </c>
      <c r="L77" t="e">
        <f t="shared" si="19"/>
        <v>#REF!</v>
      </c>
      <c r="M77" t="e">
        <f t="shared" si="20"/>
        <v>#REF!</v>
      </c>
      <c r="O77" t="e">
        <f t="shared" si="21"/>
        <v>#REF!</v>
      </c>
      <c r="P77" t="e">
        <f t="shared" si="22"/>
        <v>#REF!</v>
      </c>
      <c r="R77" t="e">
        <f t="shared" si="23"/>
        <v>#REF!</v>
      </c>
      <c r="S77" t="e">
        <f t="shared" si="24"/>
        <v>#REF!</v>
      </c>
      <c r="U77" t="e">
        <f t="shared" si="25"/>
        <v>#REF!</v>
      </c>
      <c r="V77" t="e">
        <f t="shared" si="26"/>
        <v>#REF!</v>
      </c>
      <c r="X77" t="e">
        <f t="shared" si="27"/>
        <v>#REF!</v>
      </c>
      <c r="Y77" t="e">
        <f t="shared" si="28"/>
        <v>#REF!</v>
      </c>
    </row>
    <row r="78" spans="1:25" x14ac:dyDescent="0.15">
      <c r="A78" t="e">
        <f>IF(#REF!&lt;&gt;"",#REF!,"")</f>
        <v>#REF!</v>
      </c>
      <c r="B78" t="e">
        <f>#REF!-#REF!</f>
        <v>#REF!</v>
      </c>
      <c r="C78" t="e">
        <f>#REF!-#REF!</f>
        <v>#REF!</v>
      </c>
      <c r="D78">
        <v>1</v>
      </c>
      <c r="E78" t="e">
        <f t="shared" si="16"/>
        <v>#REF!</v>
      </c>
      <c r="F78" t="e">
        <f t="shared" si="17"/>
        <v>#REF!</v>
      </c>
      <c r="H78">
        <f t="shared" si="29"/>
        <v>350</v>
      </c>
      <c r="I78" s="31">
        <f t="shared" si="18"/>
        <v>9848.0775301220801</v>
      </c>
      <c r="J78" s="31">
        <f t="shared" si="15"/>
        <v>-1736.4817766693038</v>
      </c>
      <c r="L78" t="e">
        <f t="shared" si="19"/>
        <v>#REF!</v>
      </c>
      <c r="M78" t="e">
        <f t="shared" si="20"/>
        <v>#REF!</v>
      </c>
      <c r="O78" t="e">
        <f t="shared" si="21"/>
        <v>#REF!</v>
      </c>
      <c r="P78" t="e">
        <f t="shared" si="22"/>
        <v>#REF!</v>
      </c>
      <c r="R78" t="e">
        <f t="shared" si="23"/>
        <v>#REF!</v>
      </c>
      <c r="S78" t="e">
        <f t="shared" si="24"/>
        <v>#REF!</v>
      </c>
      <c r="U78" t="e">
        <f t="shared" si="25"/>
        <v>#REF!</v>
      </c>
      <c r="V78" t="e">
        <f t="shared" si="26"/>
        <v>#REF!</v>
      </c>
      <c r="X78" t="e">
        <f t="shared" si="27"/>
        <v>#REF!</v>
      </c>
      <c r="Y78" t="e">
        <f t="shared" si="28"/>
        <v>#REF!</v>
      </c>
    </row>
    <row r="79" spans="1:25" x14ac:dyDescent="0.15">
      <c r="A79" t="e">
        <f>IF(#REF!&lt;&gt;"",#REF!,"")</f>
        <v>#REF!</v>
      </c>
      <c r="B79" t="e">
        <f>#REF!-#REF!</f>
        <v>#REF!</v>
      </c>
      <c r="C79" t="e">
        <f>#REF!-#REF!</f>
        <v>#REF!</v>
      </c>
      <c r="D79">
        <v>1</v>
      </c>
      <c r="E79" t="e">
        <f t="shared" si="16"/>
        <v>#REF!</v>
      </c>
      <c r="F79" t="e">
        <f t="shared" si="17"/>
        <v>#REF!</v>
      </c>
      <c r="H79">
        <f t="shared" si="29"/>
        <v>355</v>
      </c>
      <c r="I79" s="31">
        <f t="shared" si="18"/>
        <v>9961.9469809174552</v>
      </c>
      <c r="J79" s="31">
        <f t="shared" si="15"/>
        <v>-871.55742747658314</v>
      </c>
      <c r="L79" t="e">
        <f t="shared" si="19"/>
        <v>#REF!</v>
      </c>
      <c r="M79" t="e">
        <f t="shared" si="20"/>
        <v>#REF!</v>
      </c>
      <c r="O79" t="e">
        <f t="shared" si="21"/>
        <v>#REF!</v>
      </c>
      <c r="P79" t="e">
        <f t="shared" si="22"/>
        <v>#REF!</v>
      </c>
      <c r="R79" t="e">
        <f t="shared" si="23"/>
        <v>#REF!</v>
      </c>
      <c r="S79" t="e">
        <f t="shared" si="24"/>
        <v>#REF!</v>
      </c>
      <c r="U79" t="e">
        <f t="shared" si="25"/>
        <v>#REF!</v>
      </c>
      <c r="V79" t="e">
        <f t="shared" si="26"/>
        <v>#REF!</v>
      </c>
      <c r="X79" t="e">
        <f t="shared" si="27"/>
        <v>#REF!</v>
      </c>
      <c r="Y79" t="e">
        <f t="shared" si="28"/>
        <v>#REF!</v>
      </c>
    </row>
    <row r="80" spans="1:25" x14ac:dyDescent="0.15">
      <c r="A80" t="e">
        <f>IF(#REF!&lt;&gt;"",#REF!,"")</f>
        <v>#REF!</v>
      </c>
      <c r="B80" t="e">
        <f>#REF!-#REF!</f>
        <v>#REF!</v>
      </c>
      <c r="C80" t="e">
        <f>#REF!-#REF!</f>
        <v>#REF!</v>
      </c>
      <c r="D80">
        <v>1</v>
      </c>
      <c r="E80" t="e">
        <f t="shared" si="16"/>
        <v>#REF!</v>
      </c>
      <c r="F80" t="e">
        <f t="shared" si="17"/>
        <v>#REF!</v>
      </c>
      <c r="H80">
        <f t="shared" si="29"/>
        <v>360</v>
      </c>
      <c r="I80" s="31">
        <f t="shared" si="18"/>
        <v>10000</v>
      </c>
      <c r="J80" s="31">
        <f t="shared" si="15"/>
        <v>-2.45029690981724E-12</v>
      </c>
      <c r="L80" t="e">
        <f t="shared" si="19"/>
        <v>#REF!</v>
      </c>
      <c r="M80" t="e">
        <f t="shared" si="20"/>
        <v>#REF!</v>
      </c>
      <c r="O80" t="e">
        <f t="shared" si="21"/>
        <v>#REF!</v>
      </c>
      <c r="P80" t="e">
        <f t="shared" si="22"/>
        <v>#REF!</v>
      </c>
      <c r="R80" t="e">
        <f t="shared" si="23"/>
        <v>#REF!</v>
      </c>
      <c r="S80" t="e">
        <f t="shared" si="24"/>
        <v>#REF!</v>
      </c>
      <c r="U80" t="e">
        <f t="shared" si="25"/>
        <v>#REF!</v>
      </c>
      <c r="V80" t="e">
        <f t="shared" si="26"/>
        <v>#REF!</v>
      </c>
      <c r="X80" t="e">
        <f t="shared" si="27"/>
        <v>#REF!</v>
      </c>
      <c r="Y80" t="e">
        <f t="shared" si="28"/>
        <v>#REF!</v>
      </c>
    </row>
    <row r="81" spans="1:25" x14ac:dyDescent="0.15">
      <c r="A81" t="e">
        <f>IF(#REF!&lt;&gt;"",#REF!,"")</f>
        <v>#REF!</v>
      </c>
      <c r="B81" t="e">
        <f>#REF!-#REF!</f>
        <v>#REF!</v>
      </c>
      <c r="C81" t="e">
        <f>#REF!-#REF!</f>
        <v>#REF!</v>
      </c>
      <c r="D81">
        <v>1</v>
      </c>
      <c r="E81" t="e">
        <f t="shared" si="16"/>
        <v>#REF!</v>
      </c>
      <c r="F81" t="e">
        <f t="shared" si="17"/>
        <v>#REF!</v>
      </c>
      <c r="H81">
        <f t="shared" si="29"/>
        <v>365</v>
      </c>
      <c r="I81" s="31">
        <f t="shared" si="18"/>
        <v>9961.9469809174552</v>
      </c>
      <c r="J81" s="31">
        <f t="shared" si="15"/>
        <v>871.55742747657837</v>
      </c>
      <c r="L81" t="e">
        <f t="shared" si="19"/>
        <v>#REF!</v>
      </c>
      <c r="M81" t="e">
        <f t="shared" si="20"/>
        <v>#REF!</v>
      </c>
      <c r="O81" t="e">
        <f t="shared" si="21"/>
        <v>#REF!</v>
      </c>
      <c r="P81" t="e">
        <f t="shared" si="22"/>
        <v>#REF!</v>
      </c>
      <c r="R81" t="e">
        <f t="shared" si="23"/>
        <v>#REF!</v>
      </c>
      <c r="S81" t="e">
        <f t="shared" si="24"/>
        <v>#REF!</v>
      </c>
      <c r="U81" t="e">
        <f t="shared" si="25"/>
        <v>#REF!</v>
      </c>
      <c r="V81" t="e">
        <f t="shared" si="26"/>
        <v>#REF!</v>
      </c>
      <c r="X81" t="e">
        <f t="shared" si="27"/>
        <v>#REF!</v>
      </c>
      <c r="Y81" t="e">
        <f t="shared" si="28"/>
        <v>#REF!</v>
      </c>
    </row>
    <row r="82" spans="1:25" x14ac:dyDescent="0.15">
      <c r="A82" t="e">
        <f>IF(#REF!&lt;&gt;"",#REF!,"")</f>
        <v>#REF!</v>
      </c>
      <c r="B82" t="e">
        <f>#REF!-#REF!</f>
        <v>#REF!</v>
      </c>
      <c r="C82" t="e">
        <f>#REF!-#REF!</f>
        <v>#REF!</v>
      </c>
      <c r="D82">
        <v>1</v>
      </c>
      <c r="E82" t="e">
        <f t="shared" si="16"/>
        <v>#REF!</v>
      </c>
      <c r="F82" t="e">
        <f t="shared" si="17"/>
        <v>#REF!</v>
      </c>
      <c r="L82" t="e">
        <f t="shared" si="19"/>
        <v>#REF!</v>
      </c>
      <c r="M82" t="e">
        <f t="shared" si="20"/>
        <v>#REF!</v>
      </c>
      <c r="O82" t="e">
        <f t="shared" si="21"/>
        <v>#REF!</v>
      </c>
      <c r="P82" t="e">
        <f t="shared" si="22"/>
        <v>#REF!</v>
      </c>
      <c r="R82" t="e">
        <f t="shared" si="23"/>
        <v>#REF!</v>
      </c>
      <c r="S82" t="e">
        <f t="shared" si="24"/>
        <v>#REF!</v>
      </c>
      <c r="U82" t="e">
        <f t="shared" si="25"/>
        <v>#REF!</v>
      </c>
      <c r="V82" t="e">
        <f t="shared" si="26"/>
        <v>#REF!</v>
      </c>
      <c r="X82" t="e">
        <f t="shared" si="27"/>
        <v>#REF!</v>
      </c>
      <c r="Y82" t="e">
        <f t="shared" si="28"/>
        <v>#REF!</v>
      </c>
    </row>
    <row r="83" spans="1:25" x14ac:dyDescent="0.15">
      <c r="A83" t="e">
        <f>IF(#REF!&lt;&gt;"",#REF!,"")</f>
        <v>#REF!</v>
      </c>
      <c r="B83" t="e">
        <f>#REF!-#REF!</f>
        <v>#REF!</v>
      </c>
      <c r="C83" t="e">
        <f>#REF!-#REF!</f>
        <v>#REF!</v>
      </c>
      <c r="D83">
        <v>1</v>
      </c>
      <c r="E83" t="e">
        <f t="shared" si="16"/>
        <v>#REF!</v>
      </c>
      <c r="F83" t="e">
        <f t="shared" si="17"/>
        <v>#REF!</v>
      </c>
      <c r="L83" t="e">
        <f t="shared" si="19"/>
        <v>#REF!</v>
      </c>
      <c r="M83" t="e">
        <f t="shared" si="20"/>
        <v>#REF!</v>
      </c>
      <c r="O83" t="e">
        <f t="shared" si="21"/>
        <v>#REF!</v>
      </c>
      <c r="P83" t="e">
        <f t="shared" si="22"/>
        <v>#REF!</v>
      </c>
      <c r="R83" t="e">
        <f t="shared" si="23"/>
        <v>#REF!</v>
      </c>
      <c r="S83" t="e">
        <f t="shared" si="24"/>
        <v>#REF!</v>
      </c>
      <c r="U83" t="e">
        <f t="shared" si="25"/>
        <v>#REF!</v>
      </c>
      <c r="V83" t="e">
        <f t="shared" si="26"/>
        <v>#REF!</v>
      </c>
      <c r="X83" t="e">
        <f t="shared" si="27"/>
        <v>#REF!</v>
      </c>
      <c r="Y83" t="e">
        <f t="shared" si="28"/>
        <v>#REF!</v>
      </c>
    </row>
    <row r="84" spans="1:25" x14ac:dyDescent="0.15">
      <c r="A84" t="e">
        <f>IF(#REF!&lt;&gt;"",#REF!,"")</f>
        <v>#REF!</v>
      </c>
      <c r="B84" t="e">
        <f>#REF!-#REF!</f>
        <v>#REF!</v>
      </c>
      <c r="C84" t="e">
        <f>#REF!-#REF!</f>
        <v>#REF!</v>
      </c>
      <c r="D84">
        <v>1</v>
      </c>
      <c r="E84" t="e">
        <f t="shared" si="16"/>
        <v>#REF!</v>
      </c>
      <c r="F84" t="e">
        <f t="shared" si="17"/>
        <v>#REF!</v>
      </c>
      <c r="H84">
        <v>0</v>
      </c>
      <c r="I84" s="31">
        <f>5000*COS(RADIANS(H84))</f>
        <v>5000</v>
      </c>
      <c r="J84" s="31">
        <f>5000*SIN(RADIANS(H84))</f>
        <v>0</v>
      </c>
      <c r="L84" t="e">
        <f t="shared" si="19"/>
        <v>#REF!</v>
      </c>
      <c r="M84" t="e">
        <f t="shared" si="20"/>
        <v>#REF!</v>
      </c>
      <c r="O84" t="e">
        <f t="shared" si="21"/>
        <v>#REF!</v>
      </c>
      <c r="P84" t="e">
        <f t="shared" si="22"/>
        <v>#REF!</v>
      </c>
      <c r="R84" t="e">
        <f t="shared" si="23"/>
        <v>#REF!</v>
      </c>
      <c r="S84" t="e">
        <f t="shared" si="24"/>
        <v>#REF!</v>
      </c>
      <c r="U84" t="e">
        <f t="shared" si="25"/>
        <v>#REF!</v>
      </c>
      <c r="V84" t="e">
        <f t="shared" si="26"/>
        <v>#REF!</v>
      </c>
      <c r="X84" t="e">
        <f t="shared" si="27"/>
        <v>#REF!</v>
      </c>
      <c r="Y84" t="e">
        <f t="shared" si="28"/>
        <v>#REF!</v>
      </c>
    </row>
    <row r="85" spans="1:25" x14ac:dyDescent="0.15">
      <c r="A85" t="e">
        <f>IF(#REF!&lt;&gt;"",#REF!,"")</f>
        <v>#REF!</v>
      </c>
      <c r="B85" t="e">
        <f>#REF!-#REF!</f>
        <v>#REF!</v>
      </c>
      <c r="C85" t="e">
        <f>#REF!-#REF!</f>
        <v>#REF!</v>
      </c>
      <c r="D85">
        <v>1</v>
      </c>
      <c r="E85" t="e">
        <f t="shared" si="16"/>
        <v>#REF!</v>
      </c>
      <c r="F85" t="e">
        <f t="shared" si="17"/>
        <v>#REF!</v>
      </c>
      <c r="H85">
        <f>H84+5</f>
        <v>5</v>
      </c>
      <c r="I85" s="31">
        <f>5000*COS(RADIANS(H85))</f>
        <v>4980.9734904587276</v>
      </c>
      <c r="J85" s="31">
        <f>5000*SIN(RADIANS(H85))</f>
        <v>435.77871373829083</v>
      </c>
      <c r="L85" t="e">
        <f t="shared" si="19"/>
        <v>#REF!</v>
      </c>
      <c r="M85" t="e">
        <f t="shared" si="20"/>
        <v>#REF!</v>
      </c>
      <c r="O85" t="e">
        <f t="shared" si="21"/>
        <v>#REF!</v>
      </c>
      <c r="P85" t="e">
        <f t="shared" si="22"/>
        <v>#REF!</v>
      </c>
      <c r="R85" t="e">
        <f t="shared" si="23"/>
        <v>#REF!</v>
      </c>
      <c r="S85" t="e">
        <f t="shared" si="24"/>
        <v>#REF!</v>
      </c>
      <c r="U85" t="e">
        <f t="shared" si="25"/>
        <v>#REF!</v>
      </c>
      <c r="V85" t="e">
        <f t="shared" si="26"/>
        <v>#REF!</v>
      </c>
      <c r="X85" t="e">
        <f t="shared" si="27"/>
        <v>#REF!</v>
      </c>
      <c r="Y85" t="e">
        <f t="shared" si="28"/>
        <v>#REF!</v>
      </c>
    </row>
    <row r="86" spans="1:25" x14ac:dyDescent="0.15">
      <c r="A86" t="e">
        <f>IF(#REF!&lt;&gt;"",#REF!,"")</f>
        <v>#REF!</v>
      </c>
      <c r="B86" t="e">
        <f>#REF!-#REF!</f>
        <v>#REF!</v>
      </c>
      <c r="C86" t="e">
        <f>#REF!-#REF!</f>
        <v>#REF!</v>
      </c>
      <c r="D86">
        <v>1</v>
      </c>
      <c r="E86" t="e">
        <f t="shared" si="16"/>
        <v>#REF!</v>
      </c>
      <c r="F86" t="e">
        <f t="shared" si="17"/>
        <v>#REF!</v>
      </c>
      <c r="H86">
        <f t="shared" ref="H86:H131" si="30">H85+5</f>
        <v>10</v>
      </c>
      <c r="I86" s="31">
        <f t="shared" ref="I86:I149" si="31">5000*COS(RADIANS(H86))</f>
        <v>4924.0387650610401</v>
      </c>
      <c r="J86" s="31">
        <f t="shared" ref="J86:J131" si="32">5000*SIN(RADIANS(H86))</f>
        <v>868.24088833465169</v>
      </c>
      <c r="L86" t="e">
        <f t="shared" si="19"/>
        <v>#REF!</v>
      </c>
      <c r="M86" t="e">
        <f t="shared" si="20"/>
        <v>#REF!</v>
      </c>
      <c r="O86" t="e">
        <f t="shared" si="21"/>
        <v>#REF!</v>
      </c>
      <c r="P86" t="e">
        <f t="shared" si="22"/>
        <v>#REF!</v>
      </c>
      <c r="R86" t="e">
        <f t="shared" si="23"/>
        <v>#REF!</v>
      </c>
      <c r="S86" t="e">
        <f t="shared" si="24"/>
        <v>#REF!</v>
      </c>
      <c r="U86" t="e">
        <f t="shared" si="25"/>
        <v>#REF!</v>
      </c>
      <c r="V86" t="e">
        <f t="shared" si="26"/>
        <v>#REF!</v>
      </c>
      <c r="X86" t="e">
        <f t="shared" si="27"/>
        <v>#REF!</v>
      </c>
      <c r="Y86" t="e">
        <f t="shared" si="28"/>
        <v>#REF!</v>
      </c>
    </row>
    <row r="87" spans="1:25" x14ac:dyDescent="0.15">
      <c r="A87" t="e">
        <f>IF(#REF!&lt;&gt;"",#REF!,"")</f>
        <v>#REF!</v>
      </c>
      <c r="B87" t="e">
        <f>#REF!-#REF!</f>
        <v>#REF!</v>
      </c>
      <c r="C87" t="e">
        <f>#REF!-#REF!</f>
        <v>#REF!</v>
      </c>
      <c r="D87">
        <v>1</v>
      </c>
      <c r="E87" t="e">
        <f t="shared" si="16"/>
        <v>#REF!</v>
      </c>
      <c r="F87" t="e">
        <f t="shared" si="17"/>
        <v>#REF!</v>
      </c>
      <c r="H87">
        <f t="shared" si="30"/>
        <v>15</v>
      </c>
      <c r="I87" s="31">
        <f t="shared" si="31"/>
        <v>4829.629131445342</v>
      </c>
      <c r="J87" s="31">
        <f t="shared" si="32"/>
        <v>1294.0952255126037</v>
      </c>
      <c r="L87" t="e">
        <f t="shared" si="19"/>
        <v>#REF!</v>
      </c>
      <c r="M87" t="e">
        <f t="shared" si="20"/>
        <v>#REF!</v>
      </c>
      <c r="O87" t="e">
        <f t="shared" si="21"/>
        <v>#REF!</v>
      </c>
      <c r="P87" t="e">
        <f t="shared" si="22"/>
        <v>#REF!</v>
      </c>
      <c r="R87" t="e">
        <f t="shared" si="23"/>
        <v>#REF!</v>
      </c>
      <c r="S87" t="e">
        <f t="shared" si="24"/>
        <v>#REF!</v>
      </c>
      <c r="U87" t="e">
        <f t="shared" si="25"/>
        <v>#REF!</v>
      </c>
      <c r="V87" t="e">
        <f t="shared" si="26"/>
        <v>#REF!</v>
      </c>
      <c r="X87" t="e">
        <f t="shared" si="27"/>
        <v>#REF!</v>
      </c>
      <c r="Y87" t="e">
        <f t="shared" si="28"/>
        <v>#REF!</v>
      </c>
    </row>
    <row r="88" spans="1:25" x14ac:dyDescent="0.15">
      <c r="A88" t="e">
        <f>IF(#REF!&lt;&gt;"",#REF!,"")</f>
        <v>#REF!</v>
      </c>
      <c r="B88" t="e">
        <f>#REF!-#REF!</f>
        <v>#REF!</v>
      </c>
      <c r="C88" t="e">
        <f>#REF!-#REF!</f>
        <v>#REF!</v>
      </c>
      <c r="D88">
        <v>1</v>
      </c>
      <c r="E88" t="e">
        <f t="shared" si="16"/>
        <v>#REF!</v>
      </c>
      <c r="F88" t="e">
        <f t="shared" si="17"/>
        <v>#REF!</v>
      </c>
      <c r="H88">
        <f t="shared" si="30"/>
        <v>20</v>
      </c>
      <c r="I88" s="31">
        <f t="shared" si="31"/>
        <v>4698.4631039295418</v>
      </c>
      <c r="J88" s="31">
        <f t="shared" si="32"/>
        <v>1710.1007166283437</v>
      </c>
      <c r="L88" t="e">
        <f t="shared" si="19"/>
        <v>#REF!</v>
      </c>
      <c r="M88" t="e">
        <f t="shared" si="20"/>
        <v>#REF!</v>
      </c>
      <c r="O88" t="e">
        <f t="shared" si="21"/>
        <v>#REF!</v>
      </c>
      <c r="P88" t="e">
        <f t="shared" si="22"/>
        <v>#REF!</v>
      </c>
      <c r="R88" t="e">
        <f t="shared" si="23"/>
        <v>#REF!</v>
      </c>
      <c r="S88" t="e">
        <f t="shared" si="24"/>
        <v>#REF!</v>
      </c>
      <c r="U88" t="e">
        <f t="shared" si="25"/>
        <v>#REF!</v>
      </c>
      <c r="V88" t="e">
        <f t="shared" si="26"/>
        <v>#REF!</v>
      </c>
      <c r="X88" t="e">
        <f t="shared" si="27"/>
        <v>#REF!</v>
      </c>
      <c r="Y88" t="e">
        <f t="shared" si="28"/>
        <v>#REF!</v>
      </c>
    </row>
    <row r="89" spans="1:25" x14ac:dyDescent="0.15">
      <c r="A89" t="e">
        <f>IF(#REF!&lt;&gt;"",#REF!,"")</f>
        <v>#REF!</v>
      </c>
      <c r="B89" t="e">
        <f>#REF!-#REF!</f>
        <v>#REF!</v>
      </c>
      <c r="C89" t="e">
        <f>#REF!-#REF!</f>
        <v>#REF!</v>
      </c>
      <c r="D89">
        <v>1</v>
      </c>
      <c r="E89" t="e">
        <f t="shared" si="16"/>
        <v>#REF!</v>
      </c>
      <c r="F89" t="e">
        <f t="shared" si="17"/>
        <v>#REF!</v>
      </c>
      <c r="H89">
        <f t="shared" si="30"/>
        <v>25</v>
      </c>
      <c r="I89" s="31">
        <f t="shared" si="31"/>
        <v>4531.53893518325</v>
      </c>
      <c r="J89" s="31">
        <f t="shared" si="32"/>
        <v>2113.0913087034974</v>
      </c>
      <c r="L89" t="e">
        <f t="shared" si="19"/>
        <v>#REF!</v>
      </c>
      <c r="M89" t="e">
        <f t="shared" si="20"/>
        <v>#REF!</v>
      </c>
      <c r="O89" t="e">
        <f t="shared" si="21"/>
        <v>#REF!</v>
      </c>
      <c r="P89" t="e">
        <f t="shared" si="22"/>
        <v>#REF!</v>
      </c>
      <c r="R89" t="e">
        <f t="shared" si="23"/>
        <v>#REF!</v>
      </c>
      <c r="S89" t="e">
        <f t="shared" si="24"/>
        <v>#REF!</v>
      </c>
      <c r="U89" t="e">
        <f t="shared" si="25"/>
        <v>#REF!</v>
      </c>
      <c r="V89" t="e">
        <f t="shared" si="26"/>
        <v>#REF!</v>
      </c>
      <c r="X89" t="e">
        <f t="shared" si="27"/>
        <v>#REF!</v>
      </c>
      <c r="Y89" t="e">
        <f t="shared" si="28"/>
        <v>#REF!</v>
      </c>
    </row>
    <row r="90" spans="1:25" x14ac:dyDescent="0.15">
      <c r="A90" t="e">
        <f>IF(#REF!&lt;&gt;"",#REF!,"")</f>
        <v>#REF!</v>
      </c>
      <c r="B90" t="e">
        <f>#REF!-#REF!</f>
        <v>#REF!</v>
      </c>
      <c r="C90" t="e">
        <f>#REF!-#REF!</f>
        <v>#REF!</v>
      </c>
      <c r="D90">
        <v>1</v>
      </c>
      <c r="E90" t="e">
        <f t="shared" si="16"/>
        <v>#REF!</v>
      </c>
      <c r="F90" t="e">
        <f t="shared" si="17"/>
        <v>#REF!</v>
      </c>
      <c r="H90">
        <f t="shared" si="30"/>
        <v>30</v>
      </c>
      <c r="I90" s="31">
        <f t="shared" si="31"/>
        <v>4330.1270189221932</v>
      </c>
      <c r="J90" s="31">
        <f t="shared" si="32"/>
        <v>2499.9999999999995</v>
      </c>
      <c r="L90" t="e">
        <f t="shared" si="19"/>
        <v>#REF!</v>
      </c>
      <c r="M90" t="e">
        <f t="shared" si="20"/>
        <v>#REF!</v>
      </c>
      <c r="O90" t="e">
        <f t="shared" si="21"/>
        <v>#REF!</v>
      </c>
      <c r="P90" t="e">
        <f t="shared" si="22"/>
        <v>#REF!</v>
      </c>
      <c r="R90" t="e">
        <f t="shared" si="23"/>
        <v>#REF!</v>
      </c>
      <c r="S90" t="e">
        <f t="shared" si="24"/>
        <v>#REF!</v>
      </c>
      <c r="U90" t="e">
        <f t="shared" si="25"/>
        <v>#REF!</v>
      </c>
      <c r="V90" t="e">
        <f t="shared" si="26"/>
        <v>#REF!</v>
      </c>
      <c r="X90" t="e">
        <f t="shared" si="27"/>
        <v>#REF!</v>
      </c>
      <c r="Y90" t="e">
        <f t="shared" si="28"/>
        <v>#REF!</v>
      </c>
    </row>
    <row r="91" spans="1:25" x14ac:dyDescent="0.15">
      <c r="A91" t="e">
        <f>IF(#REF!&lt;&gt;"",#REF!,"")</f>
        <v>#REF!</v>
      </c>
      <c r="B91" t="e">
        <f>#REF!-#REF!</f>
        <v>#REF!</v>
      </c>
      <c r="C91" t="e">
        <f>#REF!-#REF!</f>
        <v>#REF!</v>
      </c>
      <c r="D91">
        <v>1</v>
      </c>
      <c r="E91" t="e">
        <f t="shared" si="16"/>
        <v>#REF!</v>
      </c>
      <c r="F91" t="e">
        <f t="shared" si="17"/>
        <v>#REF!</v>
      </c>
      <c r="H91">
        <f t="shared" si="30"/>
        <v>35</v>
      </c>
      <c r="I91" s="31">
        <f t="shared" si="31"/>
        <v>4095.7602214449589</v>
      </c>
      <c r="J91" s="31">
        <f t="shared" si="32"/>
        <v>2867.8821817552302</v>
      </c>
      <c r="L91" t="e">
        <f t="shared" si="19"/>
        <v>#REF!</v>
      </c>
      <c r="M91" t="e">
        <f t="shared" si="20"/>
        <v>#REF!</v>
      </c>
      <c r="O91" t="e">
        <f t="shared" si="21"/>
        <v>#REF!</v>
      </c>
      <c r="P91" t="e">
        <f t="shared" si="22"/>
        <v>#REF!</v>
      </c>
      <c r="R91" t="e">
        <f t="shared" si="23"/>
        <v>#REF!</v>
      </c>
      <c r="S91" t="e">
        <f t="shared" si="24"/>
        <v>#REF!</v>
      </c>
      <c r="U91" t="e">
        <f t="shared" si="25"/>
        <v>#REF!</v>
      </c>
      <c r="V91" t="e">
        <f t="shared" si="26"/>
        <v>#REF!</v>
      </c>
      <c r="X91" t="e">
        <f t="shared" si="27"/>
        <v>#REF!</v>
      </c>
      <c r="Y91" t="e">
        <f t="shared" si="28"/>
        <v>#REF!</v>
      </c>
    </row>
    <row r="92" spans="1:25" x14ac:dyDescent="0.15">
      <c r="A92" t="e">
        <f>IF(#REF!&lt;&gt;"",#REF!,"")</f>
        <v>#REF!</v>
      </c>
      <c r="B92" t="e">
        <f>#REF!-#REF!</f>
        <v>#REF!</v>
      </c>
      <c r="C92" t="e">
        <f>#REF!-#REF!</f>
        <v>#REF!</v>
      </c>
      <c r="D92">
        <v>1</v>
      </c>
      <c r="E92" t="e">
        <f t="shared" si="16"/>
        <v>#REF!</v>
      </c>
      <c r="F92" t="e">
        <f t="shared" si="17"/>
        <v>#REF!</v>
      </c>
      <c r="H92">
        <f t="shared" si="30"/>
        <v>40</v>
      </c>
      <c r="I92" s="31">
        <f t="shared" si="31"/>
        <v>3830.2222155948903</v>
      </c>
      <c r="J92" s="31">
        <f t="shared" si="32"/>
        <v>3213.9380484326962</v>
      </c>
      <c r="L92" t="e">
        <f t="shared" si="19"/>
        <v>#REF!</v>
      </c>
      <c r="M92" t="e">
        <f t="shared" si="20"/>
        <v>#REF!</v>
      </c>
      <c r="O92" t="e">
        <f t="shared" si="21"/>
        <v>#REF!</v>
      </c>
      <c r="P92" t="e">
        <f t="shared" si="22"/>
        <v>#REF!</v>
      </c>
      <c r="R92" t="e">
        <f t="shared" si="23"/>
        <v>#REF!</v>
      </c>
      <c r="S92" t="e">
        <f t="shared" si="24"/>
        <v>#REF!</v>
      </c>
      <c r="U92" t="e">
        <f t="shared" si="25"/>
        <v>#REF!</v>
      </c>
      <c r="V92" t="e">
        <f t="shared" si="26"/>
        <v>#REF!</v>
      </c>
      <c r="X92" t="e">
        <f t="shared" si="27"/>
        <v>#REF!</v>
      </c>
      <c r="Y92" t="e">
        <f t="shared" si="28"/>
        <v>#REF!</v>
      </c>
    </row>
    <row r="93" spans="1:25" x14ac:dyDescent="0.15">
      <c r="A93" t="e">
        <f>IF(#REF!&lt;&gt;"",#REF!,"")</f>
        <v>#REF!</v>
      </c>
      <c r="B93" t="e">
        <f>#REF!-#REF!</f>
        <v>#REF!</v>
      </c>
      <c r="C93" t="e">
        <f>#REF!-#REF!</f>
        <v>#REF!</v>
      </c>
      <c r="D93">
        <v>1</v>
      </c>
      <c r="E93" t="e">
        <f t="shared" si="16"/>
        <v>#REF!</v>
      </c>
      <c r="F93" t="e">
        <f t="shared" si="17"/>
        <v>#REF!</v>
      </c>
      <c r="H93">
        <f t="shared" si="30"/>
        <v>45</v>
      </c>
      <c r="I93" s="31">
        <f t="shared" si="31"/>
        <v>3535.533905932738</v>
      </c>
      <c r="J93" s="31">
        <f t="shared" si="32"/>
        <v>3535.5339059327375</v>
      </c>
      <c r="L93" t="e">
        <f t="shared" si="19"/>
        <v>#REF!</v>
      </c>
      <c r="M93" t="e">
        <f t="shared" si="20"/>
        <v>#REF!</v>
      </c>
      <c r="O93" t="e">
        <f t="shared" si="21"/>
        <v>#REF!</v>
      </c>
      <c r="P93" t="e">
        <f t="shared" si="22"/>
        <v>#REF!</v>
      </c>
      <c r="R93" t="e">
        <f t="shared" si="23"/>
        <v>#REF!</v>
      </c>
      <c r="S93" t="e">
        <f t="shared" si="24"/>
        <v>#REF!</v>
      </c>
      <c r="U93" t="e">
        <f t="shared" si="25"/>
        <v>#REF!</v>
      </c>
      <c r="V93" t="e">
        <f t="shared" si="26"/>
        <v>#REF!</v>
      </c>
      <c r="X93" t="e">
        <f t="shared" si="27"/>
        <v>#REF!</v>
      </c>
      <c r="Y93" t="e">
        <f t="shared" si="28"/>
        <v>#REF!</v>
      </c>
    </row>
    <row r="94" spans="1:25" x14ac:dyDescent="0.15">
      <c r="A94" t="e">
        <f>IF(#REF!&lt;&gt;"",#REF!,"")</f>
        <v>#REF!</v>
      </c>
      <c r="B94" t="e">
        <f>#REF!-#REF!</f>
        <v>#REF!</v>
      </c>
      <c r="C94" t="e">
        <f>#REF!-#REF!</f>
        <v>#REF!</v>
      </c>
      <c r="D94">
        <v>1</v>
      </c>
      <c r="E94" t="e">
        <f t="shared" si="16"/>
        <v>#REF!</v>
      </c>
      <c r="F94" t="e">
        <f t="shared" si="17"/>
        <v>#REF!</v>
      </c>
      <c r="H94">
        <f t="shared" si="30"/>
        <v>50</v>
      </c>
      <c r="I94" s="31">
        <f t="shared" si="31"/>
        <v>3213.9380484326966</v>
      </c>
      <c r="J94" s="31">
        <f t="shared" si="32"/>
        <v>3830.2222155948903</v>
      </c>
      <c r="L94" t="e">
        <f t="shared" si="19"/>
        <v>#REF!</v>
      </c>
      <c r="M94" t="e">
        <f t="shared" si="20"/>
        <v>#REF!</v>
      </c>
      <c r="O94" t="e">
        <f t="shared" si="21"/>
        <v>#REF!</v>
      </c>
      <c r="P94" t="e">
        <f t="shared" si="22"/>
        <v>#REF!</v>
      </c>
      <c r="R94" t="e">
        <f t="shared" si="23"/>
        <v>#REF!</v>
      </c>
      <c r="S94" t="e">
        <f t="shared" si="24"/>
        <v>#REF!</v>
      </c>
      <c r="U94" t="e">
        <f t="shared" si="25"/>
        <v>#REF!</v>
      </c>
      <c r="V94" t="e">
        <f t="shared" si="26"/>
        <v>#REF!</v>
      </c>
      <c r="X94" t="e">
        <f t="shared" si="27"/>
        <v>#REF!</v>
      </c>
      <c r="Y94" t="e">
        <f t="shared" si="28"/>
        <v>#REF!</v>
      </c>
    </row>
    <row r="95" spans="1:25" x14ac:dyDescent="0.15">
      <c r="A95" t="e">
        <f>IF(#REF!&lt;&gt;"",#REF!,"")</f>
        <v>#REF!</v>
      </c>
      <c r="B95" t="e">
        <f>#REF!-#REF!</f>
        <v>#REF!</v>
      </c>
      <c r="C95" t="e">
        <f>#REF!-#REF!</f>
        <v>#REF!</v>
      </c>
      <c r="D95">
        <v>1</v>
      </c>
      <c r="E95" t="e">
        <f t="shared" si="16"/>
        <v>#REF!</v>
      </c>
      <c r="F95" t="e">
        <f t="shared" si="17"/>
        <v>#REF!</v>
      </c>
      <c r="H95">
        <f t="shared" si="30"/>
        <v>55</v>
      </c>
      <c r="I95" s="31">
        <f t="shared" si="31"/>
        <v>2867.8821817552307</v>
      </c>
      <c r="J95" s="31">
        <f t="shared" si="32"/>
        <v>4095.7602214449589</v>
      </c>
      <c r="L95" t="e">
        <f t="shared" si="19"/>
        <v>#REF!</v>
      </c>
      <c r="M95" t="e">
        <f t="shared" si="20"/>
        <v>#REF!</v>
      </c>
      <c r="O95" t="e">
        <f t="shared" si="21"/>
        <v>#REF!</v>
      </c>
      <c r="P95" t="e">
        <f t="shared" si="22"/>
        <v>#REF!</v>
      </c>
      <c r="R95" t="e">
        <f t="shared" si="23"/>
        <v>#REF!</v>
      </c>
      <c r="S95" t="e">
        <f t="shared" si="24"/>
        <v>#REF!</v>
      </c>
      <c r="U95" t="e">
        <f t="shared" si="25"/>
        <v>#REF!</v>
      </c>
      <c r="V95" t="e">
        <f t="shared" si="26"/>
        <v>#REF!</v>
      </c>
      <c r="X95" t="e">
        <f t="shared" si="27"/>
        <v>#REF!</v>
      </c>
      <c r="Y95" t="e">
        <f t="shared" si="28"/>
        <v>#REF!</v>
      </c>
    </row>
    <row r="96" spans="1:25" x14ac:dyDescent="0.15">
      <c r="A96" t="e">
        <f>IF(#REF!&lt;&gt;"",#REF!,"")</f>
        <v>#REF!</v>
      </c>
      <c r="B96" t="e">
        <f>#REF!-#REF!</f>
        <v>#REF!</v>
      </c>
      <c r="C96" t="e">
        <f>#REF!-#REF!</f>
        <v>#REF!</v>
      </c>
      <c r="D96">
        <v>1</v>
      </c>
      <c r="E96" t="e">
        <f t="shared" si="16"/>
        <v>#REF!</v>
      </c>
      <c r="F96" t="e">
        <f t="shared" si="17"/>
        <v>#REF!</v>
      </c>
      <c r="H96">
        <f t="shared" si="30"/>
        <v>60</v>
      </c>
      <c r="I96" s="31">
        <f t="shared" si="31"/>
        <v>2500.0000000000005</v>
      </c>
      <c r="J96" s="31">
        <f t="shared" si="32"/>
        <v>4330.1270189221932</v>
      </c>
      <c r="L96" t="e">
        <f t="shared" si="19"/>
        <v>#REF!</v>
      </c>
      <c r="M96" t="e">
        <f t="shared" si="20"/>
        <v>#REF!</v>
      </c>
      <c r="O96" t="e">
        <f t="shared" si="21"/>
        <v>#REF!</v>
      </c>
      <c r="P96" t="e">
        <f t="shared" si="22"/>
        <v>#REF!</v>
      </c>
      <c r="R96" t="e">
        <f t="shared" si="23"/>
        <v>#REF!</v>
      </c>
      <c r="S96" t="e">
        <f t="shared" si="24"/>
        <v>#REF!</v>
      </c>
      <c r="U96" t="e">
        <f t="shared" si="25"/>
        <v>#REF!</v>
      </c>
      <c r="V96" t="e">
        <f t="shared" si="26"/>
        <v>#REF!</v>
      </c>
      <c r="X96" t="e">
        <f t="shared" si="27"/>
        <v>#REF!</v>
      </c>
      <c r="Y96" t="e">
        <f t="shared" si="28"/>
        <v>#REF!</v>
      </c>
    </row>
    <row r="97" spans="1:25" x14ac:dyDescent="0.15">
      <c r="A97" t="e">
        <f>IF(#REF!&lt;&gt;"",#REF!,"")</f>
        <v>#REF!</v>
      </c>
      <c r="B97" t="e">
        <f>#REF!-#REF!</f>
        <v>#REF!</v>
      </c>
      <c r="C97" t="e">
        <f>#REF!-#REF!</f>
        <v>#REF!</v>
      </c>
      <c r="D97">
        <v>1</v>
      </c>
      <c r="E97" t="e">
        <f t="shared" si="16"/>
        <v>#REF!</v>
      </c>
      <c r="F97" t="e">
        <f t="shared" si="17"/>
        <v>#REF!</v>
      </c>
      <c r="H97">
        <f t="shared" si="30"/>
        <v>65</v>
      </c>
      <c r="I97" s="31">
        <f t="shared" si="31"/>
        <v>2113.0913087034974</v>
      </c>
      <c r="J97" s="31">
        <f t="shared" si="32"/>
        <v>4531.53893518325</v>
      </c>
      <c r="L97" t="e">
        <f t="shared" si="19"/>
        <v>#REF!</v>
      </c>
      <c r="M97" t="e">
        <f t="shared" si="20"/>
        <v>#REF!</v>
      </c>
      <c r="O97" t="e">
        <f t="shared" si="21"/>
        <v>#REF!</v>
      </c>
      <c r="P97" t="e">
        <f t="shared" si="22"/>
        <v>#REF!</v>
      </c>
      <c r="R97" t="e">
        <f t="shared" si="23"/>
        <v>#REF!</v>
      </c>
      <c r="S97" t="e">
        <f t="shared" si="24"/>
        <v>#REF!</v>
      </c>
      <c r="U97" t="e">
        <f t="shared" si="25"/>
        <v>#REF!</v>
      </c>
      <c r="V97" t="e">
        <f t="shared" si="26"/>
        <v>#REF!</v>
      </c>
      <c r="X97" t="e">
        <f t="shared" si="27"/>
        <v>#REF!</v>
      </c>
      <c r="Y97" t="e">
        <f t="shared" si="28"/>
        <v>#REF!</v>
      </c>
    </row>
    <row r="98" spans="1:25" x14ac:dyDescent="0.15">
      <c r="A98" t="e">
        <f>IF(#REF!&lt;&gt;"",#REF!,"")</f>
        <v>#REF!</v>
      </c>
      <c r="B98" t="e">
        <f>#REF!-#REF!</f>
        <v>#REF!</v>
      </c>
      <c r="C98" t="e">
        <f>#REF!-#REF!</f>
        <v>#REF!</v>
      </c>
      <c r="D98">
        <v>1</v>
      </c>
      <c r="E98" t="e">
        <f t="shared" si="16"/>
        <v>#REF!</v>
      </c>
      <c r="F98" t="e">
        <f t="shared" si="17"/>
        <v>#REF!</v>
      </c>
      <c r="H98">
        <f t="shared" si="30"/>
        <v>70</v>
      </c>
      <c r="I98" s="31">
        <f t="shared" si="31"/>
        <v>1710.1007166283441</v>
      </c>
      <c r="J98" s="31">
        <f t="shared" si="32"/>
        <v>4698.4631039295418</v>
      </c>
      <c r="L98" t="e">
        <f t="shared" si="19"/>
        <v>#REF!</v>
      </c>
      <c r="M98" t="e">
        <f t="shared" si="20"/>
        <v>#REF!</v>
      </c>
      <c r="O98" t="e">
        <f t="shared" si="21"/>
        <v>#REF!</v>
      </c>
      <c r="P98" t="e">
        <f t="shared" si="22"/>
        <v>#REF!</v>
      </c>
      <c r="R98" t="e">
        <f t="shared" si="23"/>
        <v>#REF!</v>
      </c>
      <c r="S98" t="e">
        <f t="shared" si="24"/>
        <v>#REF!</v>
      </c>
      <c r="U98" t="e">
        <f t="shared" si="25"/>
        <v>#REF!</v>
      </c>
      <c r="V98" t="e">
        <f t="shared" si="26"/>
        <v>#REF!</v>
      </c>
      <c r="X98" t="e">
        <f t="shared" si="27"/>
        <v>#REF!</v>
      </c>
      <c r="Y98" t="e">
        <f t="shared" si="28"/>
        <v>#REF!</v>
      </c>
    </row>
    <row r="99" spans="1:25" x14ac:dyDescent="0.15">
      <c r="A99" t="e">
        <f>IF(#REF!&lt;&gt;"",#REF!,"")</f>
        <v>#REF!</v>
      </c>
      <c r="B99" t="e">
        <f>#REF!-#REF!</f>
        <v>#REF!</v>
      </c>
      <c r="C99" t="e">
        <f>#REF!-#REF!</f>
        <v>#REF!</v>
      </c>
      <c r="D99">
        <v>1</v>
      </c>
      <c r="E99" t="e">
        <f t="shared" si="16"/>
        <v>#REF!</v>
      </c>
      <c r="F99" t="e">
        <f t="shared" si="17"/>
        <v>#REF!</v>
      </c>
      <c r="H99">
        <f t="shared" si="30"/>
        <v>75</v>
      </c>
      <c r="I99" s="31">
        <f t="shared" si="31"/>
        <v>1294.0952255126037</v>
      </c>
      <c r="J99" s="31">
        <f t="shared" si="32"/>
        <v>4829.629131445342</v>
      </c>
      <c r="L99" t="e">
        <f t="shared" si="19"/>
        <v>#REF!</v>
      </c>
      <c r="M99" t="e">
        <f t="shared" si="20"/>
        <v>#REF!</v>
      </c>
      <c r="O99" t="e">
        <f t="shared" si="21"/>
        <v>#REF!</v>
      </c>
      <c r="P99" t="e">
        <f t="shared" si="22"/>
        <v>#REF!</v>
      </c>
      <c r="R99" t="e">
        <f t="shared" si="23"/>
        <v>#REF!</v>
      </c>
      <c r="S99" t="e">
        <f t="shared" si="24"/>
        <v>#REF!</v>
      </c>
      <c r="U99" t="e">
        <f t="shared" si="25"/>
        <v>#REF!</v>
      </c>
      <c r="V99" t="e">
        <f t="shared" si="26"/>
        <v>#REF!</v>
      </c>
      <c r="X99" t="e">
        <f t="shared" si="27"/>
        <v>#REF!</v>
      </c>
      <c r="Y99" t="e">
        <f t="shared" si="28"/>
        <v>#REF!</v>
      </c>
    </row>
    <row r="100" spans="1:25" x14ac:dyDescent="0.15">
      <c r="A100" t="e">
        <f>IF(#REF!&lt;&gt;"",#REF!,"")</f>
        <v>#REF!</v>
      </c>
      <c r="B100" t="e">
        <f>#REF!-#REF!</f>
        <v>#REF!</v>
      </c>
      <c r="C100" t="e">
        <f>#REF!-#REF!</f>
        <v>#REF!</v>
      </c>
      <c r="D100">
        <v>1</v>
      </c>
      <c r="E100" t="e">
        <f t="shared" si="16"/>
        <v>#REF!</v>
      </c>
      <c r="F100" t="e">
        <f t="shared" si="17"/>
        <v>#REF!</v>
      </c>
      <c r="H100">
        <f t="shared" si="30"/>
        <v>80</v>
      </c>
      <c r="I100" s="31">
        <f t="shared" si="31"/>
        <v>868.24088833465203</v>
      </c>
      <c r="J100" s="31">
        <f t="shared" si="32"/>
        <v>4924.0387650610401</v>
      </c>
      <c r="L100" t="e">
        <f t="shared" si="19"/>
        <v>#REF!</v>
      </c>
      <c r="M100" t="e">
        <f t="shared" si="20"/>
        <v>#REF!</v>
      </c>
      <c r="O100" t="e">
        <f t="shared" si="21"/>
        <v>#REF!</v>
      </c>
      <c r="P100" t="e">
        <f t="shared" si="22"/>
        <v>#REF!</v>
      </c>
      <c r="R100" t="e">
        <f t="shared" si="23"/>
        <v>#REF!</v>
      </c>
      <c r="S100" t="e">
        <f t="shared" si="24"/>
        <v>#REF!</v>
      </c>
      <c r="U100" t="e">
        <f t="shared" si="25"/>
        <v>#REF!</v>
      </c>
      <c r="V100" t="e">
        <f t="shared" si="26"/>
        <v>#REF!</v>
      </c>
      <c r="X100" t="e">
        <f t="shared" si="27"/>
        <v>#REF!</v>
      </c>
      <c r="Y100" t="e">
        <f t="shared" si="28"/>
        <v>#REF!</v>
      </c>
    </row>
    <row r="101" spans="1:25" x14ac:dyDescent="0.15">
      <c r="A101" t="e">
        <f>IF(#REF!&lt;&gt;"",#REF!,"")</f>
        <v>#REF!</v>
      </c>
      <c r="B101" t="e">
        <f>#REF!-#REF!</f>
        <v>#REF!</v>
      </c>
      <c r="C101" t="e">
        <f>#REF!-#REF!</f>
        <v>#REF!</v>
      </c>
      <c r="D101">
        <v>1</v>
      </c>
      <c r="E101" t="e">
        <f t="shared" si="16"/>
        <v>#REF!</v>
      </c>
      <c r="F101" t="e">
        <f t="shared" si="17"/>
        <v>#REF!</v>
      </c>
      <c r="H101">
        <f t="shared" si="30"/>
        <v>85</v>
      </c>
      <c r="I101" s="31">
        <f t="shared" si="31"/>
        <v>435.77871373829066</v>
      </c>
      <c r="J101" s="31">
        <f t="shared" si="32"/>
        <v>4980.9734904587276</v>
      </c>
      <c r="L101" t="e">
        <f t="shared" si="19"/>
        <v>#REF!</v>
      </c>
      <c r="M101" t="e">
        <f t="shared" si="20"/>
        <v>#REF!</v>
      </c>
      <c r="O101" t="e">
        <f t="shared" si="21"/>
        <v>#REF!</v>
      </c>
      <c r="P101" t="e">
        <f t="shared" si="22"/>
        <v>#REF!</v>
      </c>
      <c r="R101" t="e">
        <f t="shared" si="23"/>
        <v>#REF!</v>
      </c>
      <c r="S101" t="e">
        <f t="shared" si="24"/>
        <v>#REF!</v>
      </c>
      <c r="U101" t="e">
        <f t="shared" si="25"/>
        <v>#REF!</v>
      </c>
      <c r="V101" t="e">
        <f t="shared" si="26"/>
        <v>#REF!</v>
      </c>
      <c r="X101" t="e">
        <f t="shared" si="27"/>
        <v>#REF!</v>
      </c>
      <c r="Y101" t="e">
        <f t="shared" si="28"/>
        <v>#REF!</v>
      </c>
    </row>
    <row r="102" spans="1:25" x14ac:dyDescent="0.15">
      <c r="A102" t="e">
        <f>IF(#REF!&lt;&gt;"",#REF!,"")</f>
        <v>#REF!</v>
      </c>
      <c r="B102" t="e">
        <f>#REF!-#REF!</f>
        <v>#REF!</v>
      </c>
      <c r="C102" t="e">
        <f>#REF!-#REF!</f>
        <v>#REF!</v>
      </c>
      <c r="D102">
        <v>1</v>
      </c>
      <c r="E102" t="e">
        <f t="shared" si="16"/>
        <v>#REF!</v>
      </c>
      <c r="F102" t="e">
        <f t="shared" si="17"/>
        <v>#REF!</v>
      </c>
      <c r="H102">
        <f t="shared" si="30"/>
        <v>90</v>
      </c>
      <c r="I102" s="31">
        <f t="shared" si="31"/>
        <v>3.06287113727155E-13</v>
      </c>
      <c r="J102" s="31">
        <f t="shared" si="32"/>
        <v>5000</v>
      </c>
      <c r="L102" t="e">
        <f t="shared" si="19"/>
        <v>#REF!</v>
      </c>
      <c r="M102" t="e">
        <f t="shared" si="20"/>
        <v>#REF!</v>
      </c>
      <c r="O102" t="e">
        <f t="shared" si="21"/>
        <v>#REF!</v>
      </c>
      <c r="P102" t="e">
        <f t="shared" si="22"/>
        <v>#REF!</v>
      </c>
      <c r="R102" t="e">
        <f t="shared" si="23"/>
        <v>#REF!</v>
      </c>
      <c r="S102" t="e">
        <f t="shared" si="24"/>
        <v>#REF!</v>
      </c>
      <c r="U102" t="e">
        <f t="shared" si="25"/>
        <v>#REF!</v>
      </c>
      <c r="V102" t="e">
        <f t="shared" si="26"/>
        <v>#REF!</v>
      </c>
      <c r="X102" t="e">
        <f t="shared" si="27"/>
        <v>#REF!</v>
      </c>
      <c r="Y102" t="e">
        <f t="shared" si="28"/>
        <v>#REF!</v>
      </c>
    </row>
    <row r="103" spans="1:25" x14ac:dyDescent="0.15">
      <c r="A103" t="e">
        <f>IF(#REF!&lt;&gt;"",#REF!,"")</f>
        <v>#REF!</v>
      </c>
      <c r="B103" t="e">
        <f>#REF!-#REF!</f>
        <v>#REF!</v>
      </c>
      <c r="C103" t="e">
        <f>#REF!-#REF!</f>
        <v>#REF!</v>
      </c>
      <c r="D103">
        <v>1</v>
      </c>
      <c r="E103" t="e">
        <f t="shared" si="16"/>
        <v>#REF!</v>
      </c>
      <c r="F103" t="e">
        <f t="shared" si="17"/>
        <v>#REF!</v>
      </c>
      <c r="H103">
        <f t="shared" si="30"/>
        <v>95</v>
      </c>
      <c r="I103" s="31">
        <f t="shared" si="31"/>
        <v>-435.77871373829117</v>
      </c>
      <c r="J103" s="31">
        <f t="shared" si="32"/>
        <v>4980.9734904587276</v>
      </c>
      <c r="L103" t="e">
        <f t="shared" si="19"/>
        <v>#REF!</v>
      </c>
      <c r="M103" t="e">
        <f t="shared" si="20"/>
        <v>#REF!</v>
      </c>
      <c r="O103" t="e">
        <f t="shared" si="21"/>
        <v>#REF!</v>
      </c>
      <c r="P103" t="e">
        <f t="shared" si="22"/>
        <v>#REF!</v>
      </c>
      <c r="R103" t="e">
        <f t="shared" si="23"/>
        <v>#REF!</v>
      </c>
      <c r="S103" t="e">
        <f t="shared" si="24"/>
        <v>#REF!</v>
      </c>
      <c r="U103" t="e">
        <f t="shared" si="25"/>
        <v>#REF!</v>
      </c>
      <c r="V103" t="e">
        <f t="shared" si="26"/>
        <v>#REF!</v>
      </c>
      <c r="X103" t="e">
        <f t="shared" si="27"/>
        <v>#REF!</v>
      </c>
      <c r="Y103" t="e">
        <f t="shared" si="28"/>
        <v>#REF!</v>
      </c>
    </row>
    <row r="104" spans="1:25" x14ac:dyDescent="0.15">
      <c r="A104" t="e">
        <f>IF(#REF!&lt;&gt;"",#REF!,"")</f>
        <v>#REF!</v>
      </c>
      <c r="B104" t="e">
        <f>#REF!-#REF!</f>
        <v>#REF!</v>
      </c>
      <c r="C104" t="e">
        <f>#REF!-#REF!</f>
        <v>#REF!</v>
      </c>
      <c r="D104">
        <v>1</v>
      </c>
      <c r="E104" t="e">
        <f t="shared" si="16"/>
        <v>#REF!</v>
      </c>
      <c r="F104" t="e">
        <f t="shared" si="17"/>
        <v>#REF!</v>
      </c>
      <c r="H104">
        <f t="shared" si="30"/>
        <v>100</v>
      </c>
      <c r="I104" s="31">
        <f t="shared" si="31"/>
        <v>-868.24088833465157</v>
      </c>
      <c r="J104" s="31">
        <f t="shared" si="32"/>
        <v>4924.0387650610401</v>
      </c>
      <c r="L104" t="e">
        <f t="shared" si="19"/>
        <v>#REF!</v>
      </c>
      <c r="M104" t="e">
        <f t="shared" si="20"/>
        <v>#REF!</v>
      </c>
      <c r="O104" t="e">
        <f t="shared" si="21"/>
        <v>#REF!</v>
      </c>
      <c r="P104" t="e">
        <f t="shared" si="22"/>
        <v>#REF!</v>
      </c>
      <c r="R104" t="e">
        <f t="shared" si="23"/>
        <v>#REF!</v>
      </c>
      <c r="S104" t="e">
        <f t="shared" si="24"/>
        <v>#REF!</v>
      </c>
      <c r="U104" t="e">
        <f t="shared" si="25"/>
        <v>#REF!</v>
      </c>
      <c r="V104" t="e">
        <f t="shared" si="26"/>
        <v>#REF!</v>
      </c>
      <c r="X104" t="e">
        <f t="shared" si="27"/>
        <v>#REF!</v>
      </c>
      <c r="Y104" t="e">
        <f t="shared" si="28"/>
        <v>#REF!</v>
      </c>
    </row>
    <row r="105" spans="1:25" x14ac:dyDescent="0.15">
      <c r="A105" t="e">
        <f>IF(#REF!&lt;&gt;"",#REF!,"")</f>
        <v>#REF!</v>
      </c>
      <c r="B105" t="e">
        <f>#REF!-#REF!</f>
        <v>#REF!</v>
      </c>
      <c r="C105" t="e">
        <f>#REF!-#REF!</f>
        <v>#REF!</v>
      </c>
      <c r="D105">
        <v>1</v>
      </c>
      <c r="E105" t="e">
        <f t="shared" si="16"/>
        <v>#REF!</v>
      </c>
      <c r="F105" t="e">
        <f t="shared" si="17"/>
        <v>#REF!</v>
      </c>
      <c r="H105">
        <f t="shared" si="30"/>
        <v>105</v>
      </c>
      <c r="I105" s="31">
        <f t="shared" si="31"/>
        <v>-1294.0952255126042</v>
      </c>
      <c r="J105" s="31">
        <f t="shared" si="32"/>
        <v>4829.629131445342</v>
      </c>
      <c r="L105" t="e">
        <f t="shared" si="19"/>
        <v>#REF!</v>
      </c>
      <c r="M105" t="e">
        <f t="shared" si="20"/>
        <v>#REF!</v>
      </c>
      <c r="O105" t="e">
        <f t="shared" si="21"/>
        <v>#REF!</v>
      </c>
      <c r="P105" t="e">
        <f t="shared" si="22"/>
        <v>#REF!</v>
      </c>
      <c r="R105" t="e">
        <f t="shared" si="23"/>
        <v>#REF!</v>
      </c>
      <c r="S105" t="e">
        <f t="shared" si="24"/>
        <v>#REF!</v>
      </c>
      <c r="U105" t="e">
        <f t="shared" si="25"/>
        <v>#REF!</v>
      </c>
      <c r="V105" t="e">
        <f t="shared" si="26"/>
        <v>#REF!</v>
      </c>
      <c r="X105" t="e">
        <f t="shared" si="27"/>
        <v>#REF!</v>
      </c>
      <c r="Y105" t="e">
        <f t="shared" si="28"/>
        <v>#REF!</v>
      </c>
    </row>
    <row r="106" spans="1:25" x14ac:dyDescent="0.15">
      <c r="A106" t="e">
        <f>IF(#REF!&lt;&gt;"",#REF!,"")</f>
        <v>#REF!</v>
      </c>
      <c r="B106" t="e">
        <f>#REF!-#REF!</f>
        <v>#REF!</v>
      </c>
      <c r="C106" t="e">
        <f>#REF!-#REF!</f>
        <v>#REF!</v>
      </c>
      <c r="D106">
        <v>1</v>
      </c>
      <c r="E106" t="e">
        <f t="shared" si="16"/>
        <v>#REF!</v>
      </c>
      <c r="F106" t="e">
        <f t="shared" si="17"/>
        <v>#REF!</v>
      </c>
      <c r="H106">
        <f t="shared" si="30"/>
        <v>110</v>
      </c>
      <c r="I106" s="31">
        <f t="shared" si="31"/>
        <v>-1710.1007166283437</v>
      </c>
      <c r="J106" s="31">
        <f t="shared" si="32"/>
        <v>4698.4631039295418</v>
      </c>
      <c r="L106" t="e">
        <f t="shared" si="19"/>
        <v>#REF!</v>
      </c>
      <c r="M106" t="e">
        <f t="shared" si="20"/>
        <v>#REF!</v>
      </c>
      <c r="O106" t="e">
        <f t="shared" si="21"/>
        <v>#REF!</v>
      </c>
      <c r="P106" t="e">
        <f t="shared" si="22"/>
        <v>#REF!</v>
      </c>
      <c r="R106" t="e">
        <f t="shared" si="23"/>
        <v>#REF!</v>
      </c>
      <c r="S106" t="e">
        <f t="shared" si="24"/>
        <v>#REF!</v>
      </c>
      <c r="U106" t="e">
        <f t="shared" si="25"/>
        <v>#REF!</v>
      </c>
      <c r="V106" t="e">
        <f t="shared" si="26"/>
        <v>#REF!</v>
      </c>
      <c r="X106" t="e">
        <f t="shared" si="27"/>
        <v>#REF!</v>
      </c>
      <c r="Y106" t="e">
        <f t="shared" si="28"/>
        <v>#REF!</v>
      </c>
    </row>
    <row r="107" spans="1:25" x14ac:dyDescent="0.15">
      <c r="A107" t="e">
        <f>IF(#REF!&lt;&gt;"",#REF!,"")</f>
        <v>#REF!</v>
      </c>
      <c r="B107" t="e">
        <f>#REF!-#REF!</f>
        <v>#REF!</v>
      </c>
      <c r="C107" t="e">
        <f>#REF!-#REF!</f>
        <v>#REF!</v>
      </c>
      <c r="D107">
        <v>1</v>
      </c>
      <c r="E107" t="e">
        <f t="shared" si="16"/>
        <v>#REF!</v>
      </c>
      <c r="F107" t="e">
        <f t="shared" si="17"/>
        <v>#REF!</v>
      </c>
      <c r="H107">
        <f t="shared" si="30"/>
        <v>115</v>
      </c>
      <c r="I107" s="31">
        <f t="shared" si="31"/>
        <v>-2113.0913087034965</v>
      </c>
      <c r="J107" s="31">
        <f t="shared" si="32"/>
        <v>4531.53893518325</v>
      </c>
      <c r="L107" t="e">
        <f t="shared" si="19"/>
        <v>#REF!</v>
      </c>
      <c r="M107" t="e">
        <f t="shared" si="20"/>
        <v>#REF!</v>
      </c>
      <c r="O107" t="e">
        <f t="shared" si="21"/>
        <v>#REF!</v>
      </c>
      <c r="P107" t="e">
        <f t="shared" si="22"/>
        <v>#REF!</v>
      </c>
      <c r="R107" t="e">
        <f t="shared" si="23"/>
        <v>#REF!</v>
      </c>
      <c r="S107" t="e">
        <f t="shared" si="24"/>
        <v>#REF!</v>
      </c>
      <c r="U107" t="e">
        <f t="shared" si="25"/>
        <v>#REF!</v>
      </c>
      <c r="V107" t="e">
        <f t="shared" si="26"/>
        <v>#REF!</v>
      </c>
      <c r="X107" t="e">
        <f t="shared" si="27"/>
        <v>#REF!</v>
      </c>
      <c r="Y107" t="e">
        <f t="shared" si="28"/>
        <v>#REF!</v>
      </c>
    </row>
    <row r="108" spans="1:25" x14ac:dyDescent="0.15">
      <c r="A108" t="e">
        <f>IF(#REF!&lt;&gt;"",#REF!,"")</f>
        <v>#REF!</v>
      </c>
      <c r="B108" t="e">
        <f>#REF!-#REF!</f>
        <v>#REF!</v>
      </c>
      <c r="C108" t="e">
        <f>#REF!-#REF!</f>
        <v>#REF!</v>
      </c>
      <c r="D108">
        <v>1</v>
      </c>
      <c r="E108" t="e">
        <f t="shared" si="16"/>
        <v>#REF!</v>
      </c>
      <c r="F108" t="e">
        <f t="shared" si="17"/>
        <v>#REF!</v>
      </c>
      <c r="H108">
        <f t="shared" si="30"/>
        <v>120</v>
      </c>
      <c r="I108" s="31">
        <f t="shared" si="31"/>
        <v>-2499.9999999999991</v>
      </c>
      <c r="J108" s="31">
        <f t="shared" si="32"/>
        <v>4330.1270189221932</v>
      </c>
      <c r="L108" t="e">
        <f t="shared" si="19"/>
        <v>#REF!</v>
      </c>
      <c r="M108" t="e">
        <f t="shared" si="20"/>
        <v>#REF!</v>
      </c>
      <c r="O108" t="e">
        <f t="shared" si="21"/>
        <v>#REF!</v>
      </c>
      <c r="P108" t="e">
        <f t="shared" si="22"/>
        <v>#REF!</v>
      </c>
      <c r="R108" t="e">
        <f t="shared" si="23"/>
        <v>#REF!</v>
      </c>
      <c r="S108" t="e">
        <f t="shared" si="24"/>
        <v>#REF!</v>
      </c>
      <c r="U108" t="e">
        <f t="shared" si="25"/>
        <v>#REF!</v>
      </c>
      <c r="V108" t="e">
        <f t="shared" si="26"/>
        <v>#REF!</v>
      </c>
      <c r="X108" t="e">
        <f t="shared" si="27"/>
        <v>#REF!</v>
      </c>
      <c r="Y108" t="e">
        <f t="shared" si="28"/>
        <v>#REF!</v>
      </c>
    </row>
    <row r="109" spans="1:25" x14ac:dyDescent="0.15">
      <c r="A109" t="e">
        <f>IF(#REF!&lt;&gt;"",#REF!,"")</f>
        <v>#REF!</v>
      </c>
      <c r="B109" t="e">
        <f>#REF!-#REF!</f>
        <v>#REF!</v>
      </c>
      <c r="C109" t="e">
        <f>#REF!-#REF!</f>
        <v>#REF!</v>
      </c>
      <c r="D109">
        <v>1</v>
      </c>
      <c r="E109" t="e">
        <f t="shared" si="16"/>
        <v>#REF!</v>
      </c>
      <c r="F109" t="e">
        <f t="shared" si="17"/>
        <v>#REF!</v>
      </c>
      <c r="H109">
        <f t="shared" si="30"/>
        <v>125</v>
      </c>
      <c r="I109" s="31">
        <f t="shared" si="31"/>
        <v>-2867.8821817552307</v>
      </c>
      <c r="J109" s="31">
        <f t="shared" si="32"/>
        <v>4095.7602214449585</v>
      </c>
      <c r="L109" t="e">
        <f t="shared" si="19"/>
        <v>#REF!</v>
      </c>
      <c r="M109" t="e">
        <f t="shared" si="20"/>
        <v>#REF!</v>
      </c>
      <c r="O109" t="e">
        <f t="shared" si="21"/>
        <v>#REF!</v>
      </c>
      <c r="P109" t="e">
        <f t="shared" si="22"/>
        <v>#REF!</v>
      </c>
      <c r="R109" t="e">
        <f t="shared" si="23"/>
        <v>#REF!</v>
      </c>
      <c r="S109" t="e">
        <f t="shared" si="24"/>
        <v>#REF!</v>
      </c>
      <c r="U109" t="e">
        <f t="shared" si="25"/>
        <v>#REF!</v>
      </c>
      <c r="V109" t="e">
        <f t="shared" si="26"/>
        <v>#REF!</v>
      </c>
      <c r="X109" t="e">
        <f t="shared" si="27"/>
        <v>#REF!</v>
      </c>
      <c r="Y109" t="e">
        <f t="shared" si="28"/>
        <v>#REF!</v>
      </c>
    </row>
    <row r="110" spans="1:25" x14ac:dyDescent="0.15">
      <c r="A110" t="e">
        <f>IF(#REF!&lt;&gt;"",#REF!,"")</f>
        <v>#REF!</v>
      </c>
      <c r="B110" t="e">
        <f>#REF!-#REF!</f>
        <v>#REF!</v>
      </c>
      <c r="C110" t="e">
        <f>#REF!-#REF!</f>
        <v>#REF!</v>
      </c>
      <c r="D110">
        <v>1</v>
      </c>
      <c r="E110" t="e">
        <f t="shared" si="16"/>
        <v>#REF!</v>
      </c>
      <c r="F110" t="e">
        <f t="shared" si="17"/>
        <v>#REF!</v>
      </c>
      <c r="H110">
        <f t="shared" si="30"/>
        <v>130</v>
      </c>
      <c r="I110" s="31">
        <f t="shared" si="31"/>
        <v>-3213.9380484326966</v>
      </c>
      <c r="J110" s="31">
        <f t="shared" si="32"/>
        <v>3830.2222155948903</v>
      </c>
      <c r="L110" t="e">
        <f t="shared" si="19"/>
        <v>#REF!</v>
      </c>
      <c r="M110" t="e">
        <f t="shared" si="20"/>
        <v>#REF!</v>
      </c>
      <c r="O110" t="e">
        <f t="shared" si="21"/>
        <v>#REF!</v>
      </c>
      <c r="P110" t="e">
        <f t="shared" si="22"/>
        <v>#REF!</v>
      </c>
      <c r="R110" t="e">
        <f t="shared" si="23"/>
        <v>#REF!</v>
      </c>
      <c r="S110" t="e">
        <f t="shared" si="24"/>
        <v>#REF!</v>
      </c>
      <c r="U110" t="e">
        <f t="shared" si="25"/>
        <v>#REF!</v>
      </c>
      <c r="V110" t="e">
        <f t="shared" si="26"/>
        <v>#REF!</v>
      </c>
      <c r="X110" t="e">
        <f t="shared" si="27"/>
        <v>#REF!</v>
      </c>
      <c r="Y110" t="e">
        <f t="shared" si="28"/>
        <v>#REF!</v>
      </c>
    </row>
    <row r="111" spans="1:25" x14ac:dyDescent="0.15">
      <c r="A111" t="e">
        <f>IF(#REF!&lt;&gt;"",#REF!,"")</f>
        <v>#REF!</v>
      </c>
      <c r="B111" t="e">
        <f>#REF!-#REF!</f>
        <v>#REF!</v>
      </c>
      <c r="C111" t="e">
        <f>#REF!-#REF!</f>
        <v>#REF!</v>
      </c>
      <c r="D111">
        <v>1</v>
      </c>
      <c r="E111" t="e">
        <f t="shared" si="16"/>
        <v>#REF!</v>
      </c>
      <c r="F111" t="e">
        <f t="shared" si="17"/>
        <v>#REF!</v>
      </c>
      <c r="H111">
        <f t="shared" si="30"/>
        <v>135</v>
      </c>
      <c r="I111" s="31">
        <f t="shared" si="31"/>
        <v>-3535.5339059327375</v>
      </c>
      <c r="J111" s="31">
        <f t="shared" si="32"/>
        <v>3535.533905932738</v>
      </c>
      <c r="L111" t="e">
        <f t="shared" si="19"/>
        <v>#REF!</v>
      </c>
      <c r="M111" t="e">
        <f t="shared" si="20"/>
        <v>#REF!</v>
      </c>
      <c r="O111" t="e">
        <f t="shared" si="21"/>
        <v>#REF!</v>
      </c>
      <c r="P111" t="e">
        <f t="shared" si="22"/>
        <v>#REF!</v>
      </c>
      <c r="R111" t="e">
        <f t="shared" si="23"/>
        <v>#REF!</v>
      </c>
      <c r="S111" t="e">
        <f t="shared" si="24"/>
        <v>#REF!</v>
      </c>
      <c r="U111" t="e">
        <f t="shared" si="25"/>
        <v>#REF!</v>
      </c>
      <c r="V111" t="e">
        <f t="shared" si="26"/>
        <v>#REF!</v>
      </c>
      <c r="X111" t="e">
        <f t="shared" si="27"/>
        <v>#REF!</v>
      </c>
      <c r="Y111" t="e">
        <f t="shared" si="28"/>
        <v>#REF!</v>
      </c>
    </row>
    <row r="112" spans="1:25" x14ac:dyDescent="0.15">
      <c r="A112" t="e">
        <f>IF(#REF!&lt;&gt;"",#REF!,"")</f>
        <v>#REF!</v>
      </c>
      <c r="B112" t="e">
        <f>#REF!-#REF!</f>
        <v>#REF!</v>
      </c>
      <c r="C112" t="e">
        <f>#REF!-#REF!</f>
        <v>#REF!</v>
      </c>
      <c r="D112">
        <v>1</v>
      </c>
      <c r="E112" t="e">
        <f t="shared" si="16"/>
        <v>#REF!</v>
      </c>
      <c r="F112" t="e">
        <f t="shared" si="17"/>
        <v>#REF!</v>
      </c>
      <c r="H112">
        <f t="shared" si="30"/>
        <v>140</v>
      </c>
      <c r="I112" s="31">
        <f t="shared" si="31"/>
        <v>-3830.2222155948893</v>
      </c>
      <c r="J112" s="31">
        <f t="shared" si="32"/>
        <v>3213.9380484326975</v>
      </c>
      <c r="L112" t="e">
        <f t="shared" si="19"/>
        <v>#REF!</v>
      </c>
      <c r="M112" t="e">
        <f t="shared" si="20"/>
        <v>#REF!</v>
      </c>
      <c r="O112" t="e">
        <f t="shared" si="21"/>
        <v>#REF!</v>
      </c>
      <c r="P112" t="e">
        <f t="shared" si="22"/>
        <v>#REF!</v>
      </c>
      <c r="R112" t="e">
        <f t="shared" si="23"/>
        <v>#REF!</v>
      </c>
      <c r="S112" t="e">
        <f t="shared" si="24"/>
        <v>#REF!</v>
      </c>
      <c r="U112" t="e">
        <f t="shared" si="25"/>
        <v>#REF!</v>
      </c>
      <c r="V112" t="e">
        <f t="shared" si="26"/>
        <v>#REF!</v>
      </c>
      <c r="X112" t="e">
        <f t="shared" si="27"/>
        <v>#REF!</v>
      </c>
      <c r="Y112" t="e">
        <f t="shared" si="28"/>
        <v>#REF!</v>
      </c>
    </row>
    <row r="113" spans="1:25" x14ac:dyDescent="0.15">
      <c r="A113" t="e">
        <f>IF(#REF!&lt;&gt;"",#REF!,"")</f>
        <v>#REF!</v>
      </c>
      <c r="B113" t="e">
        <f>#REF!-#REF!</f>
        <v>#REF!</v>
      </c>
      <c r="C113" t="e">
        <f>#REF!-#REF!</f>
        <v>#REF!</v>
      </c>
      <c r="D113">
        <v>1</v>
      </c>
      <c r="E113" t="e">
        <f t="shared" si="16"/>
        <v>#REF!</v>
      </c>
      <c r="F113" t="e">
        <f t="shared" si="17"/>
        <v>#REF!</v>
      </c>
      <c r="H113">
        <f t="shared" si="30"/>
        <v>145</v>
      </c>
      <c r="I113" s="31">
        <f t="shared" si="31"/>
        <v>-4095.7602214449594</v>
      </c>
      <c r="J113" s="31">
        <f t="shared" si="32"/>
        <v>2867.8821817552298</v>
      </c>
      <c r="L113" t="e">
        <f t="shared" si="19"/>
        <v>#REF!</v>
      </c>
      <c r="M113" t="e">
        <f t="shared" si="20"/>
        <v>#REF!</v>
      </c>
      <c r="O113" t="e">
        <f t="shared" si="21"/>
        <v>#REF!</v>
      </c>
      <c r="P113" t="e">
        <f t="shared" si="22"/>
        <v>#REF!</v>
      </c>
      <c r="R113" t="e">
        <f t="shared" si="23"/>
        <v>#REF!</v>
      </c>
      <c r="S113" t="e">
        <f t="shared" si="24"/>
        <v>#REF!</v>
      </c>
      <c r="U113" t="e">
        <f t="shared" si="25"/>
        <v>#REF!</v>
      </c>
      <c r="V113" t="e">
        <f t="shared" si="26"/>
        <v>#REF!</v>
      </c>
      <c r="X113" t="e">
        <f t="shared" si="27"/>
        <v>#REF!</v>
      </c>
      <c r="Y113" t="e">
        <f t="shared" si="28"/>
        <v>#REF!</v>
      </c>
    </row>
    <row r="114" spans="1:25" x14ac:dyDescent="0.15">
      <c r="A114" t="e">
        <f>IF(#REF!&lt;&gt;"",#REF!,"")</f>
        <v>#REF!</v>
      </c>
      <c r="B114" t="e">
        <f>#REF!-#REF!</f>
        <v>#REF!</v>
      </c>
      <c r="C114" t="e">
        <f>#REF!-#REF!</f>
        <v>#REF!</v>
      </c>
      <c r="D114">
        <v>1</v>
      </c>
      <c r="E114" t="e">
        <f t="shared" si="16"/>
        <v>#REF!</v>
      </c>
      <c r="F114" t="e">
        <f t="shared" si="17"/>
        <v>#REF!</v>
      </c>
      <c r="H114">
        <f t="shared" si="30"/>
        <v>150</v>
      </c>
      <c r="I114" s="31">
        <f t="shared" si="31"/>
        <v>-4330.1270189221932</v>
      </c>
      <c r="J114" s="31">
        <f t="shared" si="32"/>
        <v>2499.9999999999995</v>
      </c>
      <c r="L114" t="e">
        <f t="shared" si="19"/>
        <v>#REF!</v>
      </c>
      <c r="M114" t="e">
        <f t="shared" si="20"/>
        <v>#REF!</v>
      </c>
      <c r="O114" t="e">
        <f t="shared" si="21"/>
        <v>#REF!</v>
      </c>
      <c r="P114" t="e">
        <f t="shared" si="22"/>
        <v>#REF!</v>
      </c>
      <c r="R114" t="e">
        <f t="shared" si="23"/>
        <v>#REF!</v>
      </c>
      <c r="S114" t="e">
        <f t="shared" si="24"/>
        <v>#REF!</v>
      </c>
      <c r="U114" t="e">
        <f t="shared" si="25"/>
        <v>#REF!</v>
      </c>
      <c r="V114" t="e">
        <f t="shared" si="26"/>
        <v>#REF!</v>
      </c>
      <c r="X114" t="e">
        <f t="shared" si="27"/>
        <v>#REF!</v>
      </c>
      <c r="Y114" t="e">
        <f t="shared" si="28"/>
        <v>#REF!</v>
      </c>
    </row>
    <row r="115" spans="1:25" x14ac:dyDescent="0.15">
      <c r="A115" t="e">
        <f>IF(#REF!&lt;&gt;"",#REF!,"")</f>
        <v>#REF!</v>
      </c>
      <c r="B115" t="e">
        <f>#REF!-#REF!</f>
        <v>#REF!</v>
      </c>
      <c r="C115" t="e">
        <f>#REF!-#REF!</f>
        <v>#REF!</v>
      </c>
      <c r="D115">
        <v>1</v>
      </c>
      <c r="E115" t="e">
        <f t="shared" si="16"/>
        <v>#REF!</v>
      </c>
      <c r="F115" t="e">
        <f t="shared" si="17"/>
        <v>#REF!</v>
      </c>
      <c r="H115">
        <f t="shared" si="30"/>
        <v>155</v>
      </c>
      <c r="I115" s="31">
        <f t="shared" si="31"/>
        <v>-4531.53893518325</v>
      </c>
      <c r="J115" s="31">
        <f t="shared" si="32"/>
        <v>2113.0913087034974</v>
      </c>
      <c r="L115" t="e">
        <f t="shared" si="19"/>
        <v>#REF!</v>
      </c>
      <c r="M115" t="e">
        <f t="shared" si="20"/>
        <v>#REF!</v>
      </c>
      <c r="O115" t="e">
        <f t="shared" si="21"/>
        <v>#REF!</v>
      </c>
      <c r="P115" t="e">
        <f t="shared" si="22"/>
        <v>#REF!</v>
      </c>
      <c r="R115" t="e">
        <f t="shared" si="23"/>
        <v>#REF!</v>
      </c>
      <c r="S115" t="e">
        <f t="shared" si="24"/>
        <v>#REF!</v>
      </c>
      <c r="U115" t="e">
        <f t="shared" si="25"/>
        <v>#REF!</v>
      </c>
      <c r="V115" t="e">
        <f t="shared" si="26"/>
        <v>#REF!</v>
      </c>
      <c r="X115" t="e">
        <f t="shared" si="27"/>
        <v>#REF!</v>
      </c>
      <c r="Y115" t="e">
        <f t="shared" si="28"/>
        <v>#REF!</v>
      </c>
    </row>
    <row r="116" spans="1:25" x14ac:dyDescent="0.15">
      <c r="A116" t="e">
        <f>IF(#REF!&lt;&gt;"",#REF!,"")</f>
        <v>#REF!</v>
      </c>
      <c r="B116" t="e">
        <f>#REF!-#REF!</f>
        <v>#REF!</v>
      </c>
      <c r="C116" t="e">
        <f>#REF!-#REF!</f>
        <v>#REF!</v>
      </c>
      <c r="D116">
        <v>1</v>
      </c>
      <c r="E116" t="e">
        <f t="shared" si="16"/>
        <v>#REF!</v>
      </c>
      <c r="F116" t="e">
        <f t="shared" si="17"/>
        <v>#REF!</v>
      </c>
      <c r="H116">
        <f t="shared" si="30"/>
        <v>160</v>
      </c>
      <c r="I116" s="31">
        <f t="shared" si="31"/>
        <v>-4698.4631039295418</v>
      </c>
      <c r="J116" s="31">
        <f t="shared" si="32"/>
        <v>1710.1007166283443</v>
      </c>
      <c r="L116" t="e">
        <f t="shared" si="19"/>
        <v>#REF!</v>
      </c>
      <c r="M116" t="e">
        <f t="shared" si="20"/>
        <v>#REF!</v>
      </c>
      <c r="O116" t="e">
        <f t="shared" si="21"/>
        <v>#REF!</v>
      </c>
      <c r="P116" t="e">
        <f t="shared" si="22"/>
        <v>#REF!</v>
      </c>
      <c r="R116" t="e">
        <f t="shared" si="23"/>
        <v>#REF!</v>
      </c>
      <c r="S116" t="e">
        <f t="shared" si="24"/>
        <v>#REF!</v>
      </c>
      <c r="U116" t="e">
        <f t="shared" si="25"/>
        <v>#REF!</v>
      </c>
      <c r="V116" t="e">
        <f t="shared" si="26"/>
        <v>#REF!</v>
      </c>
      <c r="X116" t="e">
        <f t="shared" si="27"/>
        <v>#REF!</v>
      </c>
      <c r="Y116" t="e">
        <f t="shared" si="28"/>
        <v>#REF!</v>
      </c>
    </row>
    <row r="117" spans="1:25" x14ac:dyDescent="0.15">
      <c r="A117" t="e">
        <f>IF(#REF!&lt;&gt;"",#REF!,"")</f>
        <v>#REF!</v>
      </c>
      <c r="B117" t="e">
        <f>#REF!-#REF!</f>
        <v>#REF!</v>
      </c>
      <c r="C117" t="e">
        <f>#REF!-#REF!</f>
        <v>#REF!</v>
      </c>
      <c r="D117">
        <v>1</v>
      </c>
      <c r="E117" t="e">
        <f t="shared" si="16"/>
        <v>#REF!</v>
      </c>
      <c r="F117" t="e">
        <f t="shared" si="17"/>
        <v>#REF!</v>
      </c>
      <c r="H117">
        <f t="shared" si="30"/>
        <v>165</v>
      </c>
      <c r="I117" s="31">
        <f t="shared" si="31"/>
        <v>-4829.629131445341</v>
      </c>
      <c r="J117" s="31">
        <f t="shared" si="32"/>
        <v>1294.0952255126051</v>
      </c>
      <c r="L117" t="e">
        <f t="shared" si="19"/>
        <v>#REF!</v>
      </c>
      <c r="M117" t="e">
        <f t="shared" si="20"/>
        <v>#REF!</v>
      </c>
      <c r="O117" t="e">
        <f t="shared" si="21"/>
        <v>#REF!</v>
      </c>
      <c r="P117" t="e">
        <f t="shared" si="22"/>
        <v>#REF!</v>
      </c>
      <c r="R117" t="e">
        <f t="shared" si="23"/>
        <v>#REF!</v>
      </c>
      <c r="S117" t="e">
        <f t="shared" si="24"/>
        <v>#REF!</v>
      </c>
      <c r="U117" t="e">
        <f t="shared" si="25"/>
        <v>#REF!</v>
      </c>
      <c r="V117" t="e">
        <f t="shared" si="26"/>
        <v>#REF!</v>
      </c>
      <c r="X117" t="e">
        <f t="shared" si="27"/>
        <v>#REF!</v>
      </c>
      <c r="Y117" t="e">
        <f t="shared" si="28"/>
        <v>#REF!</v>
      </c>
    </row>
    <row r="118" spans="1:25" x14ac:dyDescent="0.15">
      <c r="A118" t="e">
        <f>IF(#REF!&lt;&gt;"",#REF!,"")</f>
        <v>#REF!</v>
      </c>
      <c r="B118" t="e">
        <f>#REF!-#REF!</f>
        <v>#REF!</v>
      </c>
      <c r="C118" t="e">
        <f>#REF!-#REF!</f>
        <v>#REF!</v>
      </c>
      <c r="D118">
        <v>1</v>
      </c>
      <c r="E118" t="e">
        <f t="shared" si="16"/>
        <v>#REF!</v>
      </c>
      <c r="F118" t="e">
        <f t="shared" si="17"/>
        <v>#REF!</v>
      </c>
      <c r="H118">
        <f t="shared" si="30"/>
        <v>170</v>
      </c>
      <c r="I118" s="31">
        <f t="shared" si="31"/>
        <v>-4924.0387650610401</v>
      </c>
      <c r="J118" s="31">
        <f t="shared" si="32"/>
        <v>868.24088833465134</v>
      </c>
      <c r="L118" t="e">
        <f t="shared" si="19"/>
        <v>#REF!</v>
      </c>
      <c r="M118" t="e">
        <f t="shared" si="20"/>
        <v>#REF!</v>
      </c>
      <c r="O118" t="e">
        <f t="shared" si="21"/>
        <v>#REF!</v>
      </c>
      <c r="P118" t="e">
        <f t="shared" si="22"/>
        <v>#REF!</v>
      </c>
      <c r="R118" t="e">
        <f t="shared" si="23"/>
        <v>#REF!</v>
      </c>
      <c r="S118" t="e">
        <f t="shared" si="24"/>
        <v>#REF!</v>
      </c>
      <c r="U118" t="e">
        <f t="shared" si="25"/>
        <v>#REF!</v>
      </c>
      <c r="V118" t="e">
        <f t="shared" si="26"/>
        <v>#REF!</v>
      </c>
      <c r="X118" t="e">
        <f t="shared" si="27"/>
        <v>#REF!</v>
      </c>
      <c r="Y118" t="e">
        <f t="shared" si="28"/>
        <v>#REF!</v>
      </c>
    </row>
    <row r="119" spans="1:25" x14ac:dyDescent="0.15">
      <c r="A119" t="e">
        <f>IF(#REF!&lt;&gt;"",#REF!,"")</f>
        <v>#REF!</v>
      </c>
      <c r="B119" t="e">
        <f>#REF!-#REF!</f>
        <v>#REF!</v>
      </c>
      <c r="C119" t="e">
        <f>#REF!-#REF!</f>
        <v>#REF!</v>
      </c>
      <c r="D119">
        <v>1</v>
      </c>
      <c r="E119" t="e">
        <f t="shared" si="16"/>
        <v>#REF!</v>
      </c>
      <c r="F119" t="e">
        <f t="shared" si="17"/>
        <v>#REF!</v>
      </c>
      <c r="H119">
        <f t="shared" si="30"/>
        <v>175</v>
      </c>
      <c r="I119" s="31">
        <f t="shared" si="31"/>
        <v>-4980.9734904587276</v>
      </c>
      <c r="J119" s="31">
        <f t="shared" si="32"/>
        <v>435.77871373829095</v>
      </c>
      <c r="L119" t="e">
        <f t="shared" si="19"/>
        <v>#REF!</v>
      </c>
      <c r="M119" t="e">
        <f t="shared" si="20"/>
        <v>#REF!</v>
      </c>
      <c r="O119" t="e">
        <f t="shared" si="21"/>
        <v>#REF!</v>
      </c>
      <c r="P119" t="e">
        <f t="shared" si="22"/>
        <v>#REF!</v>
      </c>
      <c r="R119" t="e">
        <f t="shared" si="23"/>
        <v>#REF!</v>
      </c>
      <c r="S119" t="e">
        <f t="shared" si="24"/>
        <v>#REF!</v>
      </c>
      <c r="U119" t="e">
        <f t="shared" si="25"/>
        <v>#REF!</v>
      </c>
      <c r="V119" t="e">
        <f t="shared" si="26"/>
        <v>#REF!</v>
      </c>
      <c r="X119" t="e">
        <f t="shared" si="27"/>
        <v>#REF!</v>
      </c>
      <c r="Y119" t="e">
        <f t="shared" si="28"/>
        <v>#REF!</v>
      </c>
    </row>
    <row r="120" spans="1:25" x14ac:dyDescent="0.15">
      <c r="A120" t="e">
        <f>IF(#REF!&lt;&gt;"",#REF!,"")</f>
        <v>#REF!</v>
      </c>
      <c r="B120" t="e">
        <f>#REF!-#REF!</f>
        <v>#REF!</v>
      </c>
      <c r="C120" t="e">
        <f>#REF!-#REF!</f>
        <v>#REF!</v>
      </c>
      <c r="D120">
        <v>1</v>
      </c>
      <c r="E120" t="e">
        <f t="shared" si="16"/>
        <v>#REF!</v>
      </c>
      <c r="F120" t="e">
        <f t="shared" si="17"/>
        <v>#REF!</v>
      </c>
      <c r="H120">
        <f t="shared" si="30"/>
        <v>180</v>
      </c>
      <c r="I120" s="31">
        <f t="shared" si="31"/>
        <v>-5000</v>
      </c>
      <c r="J120" s="31">
        <f t="shared" si="32"/>
        <v>6.1257422745431001E-13</v>
      </c>
      <c r="L120" t="e">
        <f t="shared" si="19"/>
        <v>#REF!</v>
      </c>
      <c r="M120" t="e">
        <f t="shared" si="20"/>
        <v>#REF!</v>
      </c>
      <c r="O120" t="e">
        <f t="shared" si="21"/>
        <v>#REF!</v>
      </c>
      <c r="P120" t="e">
        <f t="shared" si="22"/>
        <v>#REF!</v>
      </c>
      <c r="R120" t="e">
        <f t="shared" si="23"/>
        <v>#REF!</v>
      </c>
      <c r="S120" t="e">
        <f t="shared" si="24"/>
        <v>#REF!</v>
      </c>
      <c r="U120" t="e">
        <f t="shared" si="25"/>
        <v>#REF!</v>
      </c>
      <c r="V120" t="e">
        <f t="shared" si="26"/>
        <v>#REF!</v>
      </c>
      <c r="X120" t="e">
        <f t="shared" si="27"/>
        <v>#REF!</v>
      </c>
      <c r="Y120" t="e">
        <f t="shared" si="28"/>
        <v>#REF!</v>
      </c>
    </row>
    <row r="121" spans="1:25" x14ac:dyDescent="0.15">
      <c r="A121" t="e">
        <f>IF(#REF!&lt;&gt;"",#REF!,"")</f>
        <v>#REF!</v>
      </c>
      <c r="B121" t="e">
        <f>#REF!-#REF!</f>
        <v>#REF!</v>
      </c>
      <c r="C121" t="e">
        <f>#REF!-#REF!</f>
        <v>#REF!</v>
      </c>
      <c r="D121">
        <v>1</v>
      </c>
      <c r="E121" t="e">
        <f t="shared" si="16"/>
        <v>#REF!</v>
      </c>
      <c r="F121" t="e">
        <f t="shared" si="17"/>
        <v>#REF!</v>
      </c>
      <c r="H121">
        <f t="shared" si="30"/>
        <v>185</v>
      </c>
      <c r="I121" s="31">
        <f t="shared" si="31"/>
        <v>-4980.9734904587276</v>
      </c>
      <c r="J121" s="31">
        <f t="shared" si="32"/>
        <v>-435.7787137382897</v>
      </c>
      <c r="L121" t="e">
        <f t="shared" si="19"/>
        <v>#REF!</v>
      </c>
      <c r="M121" t="e">
        <f t="shared" si="20"/>
        <v>#REF!</v>
      </c>
      <c r="O121" t="e">
        <f t="shared" si="21"/>
        <v>#REF!</v>
      </c>
      <c r="P121" t="e">
        <f t="shared" si="22"/>
        <v>#REF!</v>
      </c>
      <c r="R121" t="e">
        <f t="shared" si="23"/>
        <v>#REF!</v>
      </c>
      <c r="S121" t="e">
        <f t="shared" si="24"/>
        <v>#REF!</v>
      </c>
      <c r="U121" t="e">
        <f t="shared" si="25"/>
        <v>#REF!</v>
      </c>
      <c r="V121" t="e">
        <f t="shared" si="26"/>
        <v>#REF!</v>
      </c>
      <c r="X121" t="e">
        <f t="shared" si="27"/>
        <v>#REF!</v>
      </c>
      <c r="Y121" t="e">
        <f t="shared" si="28"/>
        <v>#REF!</v>
      </c>
    </row>
    <row r="122" spans="1:25" x14ac:dyDescent="0.15">
      <c r="A122" t="e">
        <f>IF(#REF!&lt;&gt;"",#REF!,"")</f>
        <v>#REF!</v>
      </c>
      <c r="B122" t="e">
        <f>#REF!-#REF!</f>
        <v>#REF!</v>
      </c>
      <c r="C122" t="e">
        <f>#REF!-#REF!</f>
        <v>#REF!</v>
      </c>
      <c r="D122">
        <v>1</v>
      </c>
      <c r="E122" t="e">
        <f t="shared" si="16"/>
        <v>#REF!</v>
      </c>
      <c r="F122" t="e">
        <f t="shared" si="17"/>
        <v>#REF!</v>
      </c>
      <c r="H122">
        <f t="shared" si="30"/>
        <v>190</v>
      </c>
      <c r="I122" s="31">
        <f t="shared" si="31"/>
        <v>-4924.0387650610401</v>
      </c>
      <c r="J122" s="31">
        <f t="shared" si="32"/>
        <v>-868.24088833465237</v>
      </c>
      <c r="L122" t="e">
        <f t="shared" si="19"/>
        <v>#REF!</v>
      </c>
      <c r="M122" t="e">
        <f t="shared" si="20"/>
        <v>#REF!</v>
      </c>
      <c r="O122" t="e">
        <f t="shared" si="21"/>
        <v>#REF!</v>
      </c>
      <c r="P122" t="e">
        <f t="shared" si="22"/>
        <v>#REF!</v>
      </c>
      <c r="R122" t="e">
        <f t="shared" si="23"/>
        <v>#REF!</v>
      </c>
      <c r="S122" t="e">
        <f t="shared" si="24"/>
        <v>#REF!</v>
      </c>
      <c r="U122" t="e">
        <f t="shared" si="25"/>
        <v>#REF!</v>
      </c>
      <c r="V122" t="e">
        <f t="shared" si="26"/>
        <v>#REF!</v>
      </c>
      <c r="X122" t="e">
        <f t="shared" si="27"/>
        <v>#REF!</v>
      </c>
      <c r="Y122" t="e">
        <f t="shared" si="28"/>
        <v>#REF!</v>
      </c>
    </row>
    <row r="123" spans="1:25" x14ac:dyDescent="0.15">
      <c r="A123" t="e">
        <f>IF(#REF!&lt;&gt;"",#REF!,"")</f>
        <v>#REF!</v>
      </c>
      <c r="B123" t="e">
        <f>#REF!-#REF!</f>
        <v>#REF!</v>
      </c>
      <c r="C123" t="e">
        <f>#REF!-#REF!</f>
        <v>#REF!</v>
      </c>
      <c r="D123">
        <v>1</v>
      </c>
      <c r="E123" t="e">
        <f t="shared" si="16"/>
        <v>#REF!</v>
      </c>
      <c r="F123" t="e">
        <f t="shared" si="17"/>
        <v>#REF!</v>
      </c>
      <c r="H123">
        <f t="shared" si="30"/>
        <v>195</v>
      </c>
      <c r="I123" s="31">
        <f t="shared" si="31"/>
        <v>-4829.629131445342</v>
      </c>
      <c r="J123" s="31">
        <f t="shared" si="32"/>
        <v>-1294.095225512604</v>
      </c>
      <c r="L123" t="e">
        <f t="shared" si="19"/>
        <v>#REF!</v>
      </c>
      <c r="M123" t="e">
        <f t="shared" si="20"/>
        <v>#REF!</v>
      </c>
      <c r="O123" t="e">
        <f t="shared" si="21"/>
        <v>#REF!</v>
      </c>
      <c r="P123" t="e">
        <f t="shared" si="22"/>
        <v>#REF!</v>
      </c>
      <c r="R123" t="e">
        <f t="shared" si="23"/>
        <v>#REF!</v>
      </c>
      <c r="S123" t="e">
        <f t="shared" si="24"/>
        <v>#REF!</v>
      </c>
      <c r="U123" t="e">
        <f t="shared" si="25"/>
        <v>#REF!</v>
      </c>
      <c r="V123" t="e">
        <f t="shared" si="26"/>
        <v>#REF!</v>
      </c>
      <c r="X123" t="e">
        <f t="shared" si="27"/>
        <v>#REF!</v>
      </c>
      <c r="Y123" t="e">
        <f t="shared" si="28"/>
        <v>#REF!</v>
      </c>
    </row>
    <row r="124" spans="1:25" x14ac:dyDescent="0.15">
      <c r="A124" t="e">
        <f>IF(#REF!&lt;&gt;"",#REF!,"")</f>
        <v>#REF!</v>
      </c>
      <c r="B124" t="e">
        <f>#REF!-#REF!</f>
        <v>#REF!</v>
      </c>
      <c r="C124" t="e">
        <f>#REF!-#REF!</f>
        <v>#REF!</v>
      </c>
      <c r="D124">
        <v>1</v>
      </c>
      <c r="E124" t="e">
        <f t="shared" si="16"/>
        <v>#REF!</v>
      </c>
      <c r="F124" t="e">
        <f t="shared" si="17"/>
        <v>#REF!</v>
      </c>
      <c r="H124">
        <f t="shared" si="30"/>
        <v>200</v>
      </c>
      <c r="I124" s="31">
        <f t="shared" si="31"/>
        <v>-4698.4631039295418</v>
      </c>
      <c r="J124" s="31">
        <f t="shared" si="32"/>
        <v>-1710.1007166283432</v>
      </c>
      <c r="L124" t="e">
        <f t="shared" si="19"/>
        <v>#REF!</v>
      </c>
      <c r="M124" t="e">
        <f t="shared" si="20"/>
        <v>#REF!</v>
      </c>
      <c r="O124" t="e">
        <f t="shared" si="21"/>
        <v>#REF!</v>
      </c>
      <c r="P124" t="e">
        <f t="shared" si="22"/>
        <v>#REF!</v>
      </c>
      <c r="R124" t="e">
        <f t="shared" si="23"/>
        <v>#REF!</v>
      </c>
      <c r="S124" t="e">
        <f t="shared" si="24"/>
        <v>#REF!</v>
      </c>
      <c r="U124" t="e">
        <f t="shared" si="25"/>
        <v>#REF!</v>
      </c>
      <c r="V124" t="e">
        <f t="shared" si="26"/>
        <v>#REF!</v>
      </c>
      <c r="X124" t="e">
        <f t="shared" si="27"/>
        <v>#REF!</v>
      </c>
      <c r="Y124" t="e">
        <f t="shared" si="28"/>
        <v>#REF!</v>
      </c>
    </row>
    <row r="125" spans="1:25" x14ac:dyDescent="0.15">
      <c r="A125" t="e">
        <f>IF(#REF!&lt;&gt;"",#REF!,"")</f>
        <v>#REF!</v>
      </c>
      <c r="B125" t="e">
        <f>#REF!-#REF!</f>
        <v>#REF!</v>
      </c>
      <c r="C125" t="e">
        <f>#REF!-#REF!</f>
        <v>#REF!</v>
      </c>
      <c r="D125">
        <v>1</v>
      </c>
      <c r="E125" t="e">
        <f t="shared" si="16"/>
        <v>#REF!</v>
      </c>
      <c r="F125" t="e">
        <f t="shared" si="17"/>
        <v>#REF!</v>
      </c>
      <c r="H125">
        <f t="shared" si="30"/>
        <v>205</v>
      </c>
      <c r="I125" s="31">
        <f t="shared" si="31"/>
        <v>-4531.53893518325</v>
      </c>
      <c r="J125" s="31">
        <f t="shared" si="32"/>
        <v>-2113.0913087034965</v>
      </c>
      <c r="L125" t="e">
        <f t="shared" si="19"/>
        <v>#REF!</v>
      </c>
      <c r="M125" t="e">
        <f t="shared" si="20"/>
        <v>#REF!</v>
      </c>
      <c r="O125" t="e">
        <f t="shared" si="21"/>
        <v>#REF!</v>
      </c>
      <c r="P125" t="e">
        <f t="shared" si="22"/>
        <v>#REF!</v>
      </c>
      <c r="R125" t="e">
        <f t="shared" si="23"/>
        <v>#REF!</v>
      </c>
      <c r="S125" t="e">
        <f t="shared" si="24"/>
        <v>#REF!</v>
      </c>
      <c r="U125" t="e">
        <f t="shared" si="25"/>
        <v>#REF!</v>
      </c>
      <c r="V125" t="e">
        <f t="shared" si="26"/>
        <v>#REF!</v>
      </c>
      <c r="X125" t="e">
        <f t="shared" si="27"/>
        <v>#REF!</v>
      </c>
      <c r="Y125" t="e">
        <f t="shared" si="28"/>
        <v>#REF!</v>
      </c>
    </row>
    <row r="126" spans="1:25" x14ac:dyDescent="0.15">
      <c r="A126" t="e">
        <f>IF(#REF!&lt;&gt;"",#REF!,"")</f>
        <v>#REF!</v>
      </c>
      <c r="B126" t="e">
        <f>#REF!-#REF!</f>
        <v>#REF!</v>
      </c>
      <c r="C126" t="e">
        <f>#REF!-#REF!</f>
        <v>#REF!</v>
      </c>
      <c r="D126">
        <v>1</v>
      </c>
      <c r="E126" t="e">
        <f t="shared" si="16"/>
        <v>#REF!</v>
      </c>
      <c r="F126" t="e">
        <f t="shared" si="17"/>
        <v>#REF!</v>
      </c>
      <c r="H126">
        <f t="shared" si="30"/>
        <v>210</v>
      </c>
      <c r="I126" s="31">
        <f t="shared" si="31"/>
        <v>-4330.1270189221932</v>
      </c>
      <c r="J126" s="31">
        <f t="shared" si="32"/>
        <v>-2500.0000000000005</v>
      </c>
      <c r="L126" t="e">
        <f t="shared" si="19"/>
        <v>#REF!</v>
      </c>
      <c r="M126" t="e">
        <f t="shared" si="20"/>
        <v>#REF!</v>
      </c>
      <c r="O126" t="e">
        <f t="shared" si="21"/>
        <v>#REF!</v>
      </c>
      <c r="P126" t="e">
        <f t="shared" si="22"/>
        <v>#REF!</v>
      </c>
      <c r="R126" t="e">
        <f t="shared" si="23"/>
        <v>#REF!</v>
      </c>
      <c r="S126" t="e">
        <f t="shared" si="24"/>
        <v>#REF!</v>
      </c>
      <c r="U126" t="e">
        <f t="shared" si="25"/>
        <v>#REF!</v>
      </c>
      <c r="V126" t="e">
        <f t="shared" si="26"/>
        <v>#REF!</v>
      </c>
      <c r="X126" t="e">
        <f t="shared" si="27"/>
        <v>#REF!</v>
      </c>
      <c r="Y126" t="e">
        <f t="shared" si="28"/>
        <v>#REF!</v>
      </c>
    </row>
    <row r="127" spans="1:25" x14ac:dyDescent="0.15">
      <c r="A127" t="e">
        <f>IF(#REF!&lt;&gt;"",#REF!,"")</f>
        <v>#REF!</v>
      </c>
      <c r="B127" t="e">
        <f>#REF!-#REF!</f>
        <v>#REF!</v>
      </c>
      <c r="C127" t="e">
        <f>#REF!-#REF!</f>
        <v>#REF!</v>
      </c>
      <c r="D127">
        <v>1</v>
      </c>
      <c r="E127" t="e">
        <f t="shared" si="16"/>
        <v>#REF!</v>
      </c>
      <c r="F127" t="e">
        <f t="shared" si="17"/>
        <v>#REF!</v>
      </c>
      <c r="H127">
        <f t="shared" si="30"/>
        <v>215</v>
      </c>
      <c r="I127" s="31">
        <f t="shared" si="31"/>
        <v>-4095.7602214449589</v>
      </c>
      <c r="J127" s="31">
        <f t="shared" si="32"/>
        <v>-2867.8821817552307</v>
      </c>
      <c r="L127" t="e">
        <f t="shared" si="19"/>
        <v>#REF!</v>
      </c>
      <c r="M127" t="e">
        <f t="shared" si="20"/>
        <v>#REF!</v>
      </c>
      <c r="O127" t="e">
        <f t="shared" si="21"/>
        <v>#REF!</v>
      </c>
      <c r="P127" t="e">
        <f t="shared" si="22"/>
        <v>#REF!</v>
      </c>
      <c r="R127" t="e">
        <f t="shared" si="23"/>
        <v>#REF!</v>
      </c>
      <c r="S127" t="e">
        <f t="shared" si="24"/>
        <v>#REF!</v>
      </c>
      <c r="U127" t="e">
        <f t="shared" si="25"/>
        <v>#REF!</v>
      </c>
      <c r="V127" t="e">
        <f t="shared" si="26"/>
        <v>#REF!</v>
      </c>
      <c r="X127" t="e">
        <f t="shared" si="27"/>
        <v>#REF!</v>
      </c>
      <c r="Y127" t="e">
        <f t="shared" si="28"/>
        <v>#REF!</v>
      </c>
    </row>
    <row r="128" spans="1:25" x14ac:dyDescent="0.15">
      <c r="A128" t="e">
        <f>IF(#REF!&lt;&gt;"",#REF!,"")</f>
        <v>#REF!</v>
      </c>
      <c r="B128" t="e">
        <f>#REF!-#REF!</f>
        <v>#REF!</v>
      </c>
      <c r="C128" t="e">
        <f>#REF!-#REF!</f>
        <v>#REF!</v>
      </c>
      <c r="D128">
        <v>1</v>
      </c>
      <c r="E128" t="e">
        <f t="shared" si="16"/>
        <v>#REF!</v>
      </c>
      <c r="F128" t="e">
        <f t="shared" si="17"/>
        <v>#REF!</v>
      </c>
      <c r="H128">
        <f t="shared" si="30"/>
        <v>220</v>
      </c>
      <c r="I128" s="31">
        <f t="shared" si="31"/>
        <v>-3830.2222155948903</v>
      </c>
      <c r="J128" s="31">
        <f t="shared" si="32"/>
        <v>-3213.9380484326962</v>
      </c>
      <c r="L128" t="e">
        <f t="shared" si="19"/>
        <v>#REF!</v>
      </c>
      <c r="M128" t="e">
        <f t="shared" si="20"/>
        <v>#REF!</v>
      </c>
      <c r="O128" t="e">
        <f t="shared" si="21"/>
        <v>#REF!</v>
      </c>
      <c r="P128" t="e">
        <f t="shared" si="22"/>
        <v>#REF!</v>
      </c>
      <c r="R128" t="e">
        <f t="shared" si="23"/>
        <v>#REF!</v>
      </c>
      <c r="S128" t="e">
        <f t="shared" si="24"/>
        <v>#REF!</v>
      </c>
      <c r="U128" t="e">
        <f t="shared" si="25"/>
        <v>#REF!</v>
      </c>
      <c r="V128" t="e">
        <f t="shared" si="26"/>
        <v>#REF!</v>
      </c>
      <c r="X128" t="e">
        <f t="shared" si="27"/>
        <v>#REF!</v>
      </c>
      <c r="Y128" t="e">
        <f t="shared" si="28"/>
        <v>#REF!</v>
      </c>
    </row>
    <row r="129" spans="1:25" x14ac:dyDescent="0.15">
      <c r="A129" t="e">
        <f>IF(#REF!&lt;&gt;"",#REF!,"")</f>
        <v>#REF!</v>
      </c>
      <c r="B129" t="e">
        <f>#REF!-#REF!</f>
        <v>#REF!</v>
      </c>
      <c r="C129" t="e">
        <f>#REF!-#REF!</f>
        <v>#REF!</v>
      </c>
      <c r="D129">
        <v>1</v>
      </c>
      <c r="E129" t="e">
        <f t="shared" si="16"/>
        <v>#REF!</v>
      </c>
      <c r="F129" t="e">
        <f t="shared" si="17"/>
        <v>#REF!</v>
      </c>
      <c r="H129">
        <f t="shared" si="30"/>
        <v>225</v>
      </c>
      <c r="I129" s="31">
        <f t="shared" si="31"/>
        <v>-3535.5339059327384</v>
      </c>
      <c r="J129" s="31">
        <f t="shared" si="32"/>
        <v>-3535.5339059327375</v>
      </c>
      <c r="L129" t="e">
        <f t="shared" si="19"/>
        <v>#REF!</v>
      </c>
      <c r="M129" t="e">
        <f t="shared" si="20"/>
        <v>#REF!</v>
      </c>
      <c r="O129" t="e">
        <f t="shared" si="21"/>
        <v>#REF!</v>
      </c>
      <c r="P129" t="e">
        <f t="shared" si="22"/>
        <v>#REF!</v>
      </c>
      <c r="R129" t="e">
        <f t="shared" si="23"/>
        <v>#REF!</v>
      </c>
      <c r="S129" t="e">
        <f t="shared" si="24"/>
        <v>#REF!</v>
      </c>
      <c r="U129" t="e">
        <f t="shared" si="25"/>
        <v>#REF!</v>
      </c>
      <c r="V129" t="e">
        <f t="shared" si="26"/>
        <v>#REF!</v>
      </c>
      <c r="X129" t="e">
        <f t="shared" si="27"/>
        <v>#REF!</v>
      </c>
      <c r="Y129" t="e">
        <f t="shared" si="28"/>
        <v>#REF!</v>
      </c>
    </row>
    <row r="130" spans="1:25" x14ac:dyDescent="0.15">
      <c r="A130" t="e">
        <f>IF(#REF!&lt;&gt;"",#REF!,"")</f>
        <v>#REF!</v>
      </c>
      <c r="B130" t="e">
        <f>#REF!-#REF!</f>
        <v>#REF!</v>
      </c>
      <c r="C130" t="e">
        <f>#REF!-#REF!</f>
        <v>#REF!</v>
      </c>
      <c r="D130">
        <v>1</v>
      </c>
      <c r="E130" t="e">
        <f t="shared" si="16"/>
        <v>#REF!</v>
      </c>
      <c r="F130" t="e">
        <f t="shared" si="17"/>
        <v>#REF!</v>
      </c>
      <c r="H130">
        <f t="shared" si="30"/>
        <v>230</v>
      </c>
      <c r="I130" s="31">
        <f t="shared" si="31"/>
        <v>-3213.9380484326975</v>
      </c>
      <c r="J130" s="31">
        <f t="shared" si="32"/>
        <v>-3830.2222155948893</v>
      </c>
      <c r="L130" t="e">
        <f t="shared" si="19"/>
        <v>#REF!</v>
      </c>
      <c r="M130" t="e">
        <f t="shared" si="20"/>
        <v>#REF!</v>
      </c>
      <c r="O130" t="e">
        <f t="shared" si="21"/>
        <v>#REF!</v>
      </c>
      <c r="P130" t="e">
        <f t="shared" si="22"/>
        <v>#REF!</v>
      </c>
      <c r="R130" t="e">
        <f t="shared" si="23"/>
        <v>#REF!</v>
      </c>
      <c r="S130" t="e">
        <f t="shared" si="24"/>
        <v>#REF!</v>
      </c>
      <c r="U130" t="e">
        <f t="shared" si="25"/>
        <v>#REF!</v>
      </c>
      <c r="V130" t="e">
        <f t="shared" si="26"/>
        <v>#REF!</v>
      </c>
      <c r="X130" t="e">
        <f t="shared" si="27"/>
        <v>#REF!</v>
      </c>
      <c r="Y130" t="e">
        <f t="shared" si="28"/>
        <v>#REF!</v>
      </c>
    </row>
    <row r="131" spans="1:25" x14ac:dyDescent="0.15">
      <c r="A131" t="e">
        <f>IF(#REF!&lt;&gt;"",#REF!,"")</f>
        <v>#REF!</v>
      </c>
      <c r="B131" t="e">
        <f>#REF!-#REF!</f>
        <v>#REF!</v>
      </c>
      <c r="C131" t="e">
        <f>#REF!-#REF!</f>
        <v>#REF!</v>
      </c>
      <c r="D131">
        <v>1</v>
      </c>
      <c r="E131" t="e">
        <f t="shared" si="16"/>
        <v>#REF!</v>
      </c>
      <c r="F131" t="e">
        <f t="shared" si="17"/>
        <v>#REF!</v>
      </c>
      <c r="H131">
        <f t="shared" si="30"/>
        <v>235</v>
      </c>
      <c r="I131" s="31">
        <f t="shared" si="31"/>
        <v>-2867.8821817552321</v>
      </c>
      <c r="J131" s="31">
        <f t="shared" si="32"/>
        <v>-4095.760221444958</v>
      </c>
      <c r="L131" t="e">
        <f t="shared" si="19"/>
        <v>#REF!</v>
      </c>
      <c r="M131" t="e">
        <f t="shared" si="20"/>
        <v>#REF!</v>
      </c>
      <c r="O131" t="e">
        <f t="shared" si="21"/>
        <v>#REF!</v>
      </c>
      <c r="P131" t="e">
        <f t="shared" si="22"/>
        <v>#REF!</v>
      </c>
      <c r="R131" t="e">
        <f t="shared" si="23"/>
        <v>#REF!</v>
      </c>
      <c r="S131" t="e">
        <f t="shared" si="24"/>
        <v>#REF!</v>
      </c>
      <c r="U131" t="e">
        <f t="shared" si="25"/>
        <v>#REF!</v>
      </c>
      <c r="V131" t="e">
        <f t="shared" si="26"/>
        <v>#REF!</v>
      </c>
      <c r="X131" t="e">
        <f t="shared" si="27"/>
        <v>#REF!</v>
      </c>
      <c r="Y131" t="e">
        <f t="shared" si="28"/>
        <v>#REF!</v>
      </c>
    </row>
    <row r="132" spans="1:25" x14ac:dyDescent="0.15">
      <c r="A132" t="e">
        <f>IF(#REF!&lt;&gt;"",#REF!,"")</f>
        <v>#REF!</v>
      </c>
      <c r="B132" t="e">
        <f>#REF!-#REF!</f>
        <v>#REF!</v>
      </c>
      <c r="C132" t="e">
        <f>#REF!-#REF!</f>
        <v>#REF!</v>
      </c>
      <c r="D132">
        <v>1</v>
      </c>
      <c r="E132" t="e">
        <f t="shared" si="16"/>
        <v>#REF!</v>
      </c>
      <c r="F132" t="e">
        <f t="shared" si="17"/>
        <v>#REF!</v>
      </c>
      <c r="H132">
        <f t="shared" ref="H132:H157" si="33">H131+5</f>
        <v>240</v>
      </c>
      <c r="I132" s="31">
        <f t="shared" si="31"/>
        <v>-2500.0000000000023</v>
      </c>
      <c r="J132" s="31">
        <f t="shared" ref="J132:J157" si="34">5000*SIN(RADIANS(H132))</f>
        <v>-4330.1270189221923</v>
      </c>
      <c r="L132" t="e">
        <f t="shared" si="19"/>
        <v>#REF!</v>
      </c>
      <c r="M132" t="e">
        <f t="shared" si="20"/>
        <v>#REF!</v>
      </c>
      <c r="O132" t="e">
        <f t="shared" si="21"/>
        <v>#REF!</v>
      </c>
      <c r="P132" t="e">
        <f t="shared" si="22"/>
        <v>#REF!</v>
      </c>
      <c r="R132" t="e">
        <f t="shared" si="23"/>
        <v>#REF!</v>
      </c>
      <c r="S132" t="e">
        <f t="shared" si="24"/>
        <v>#REF!</v>
      </c>
      <c r="U132" t="e">
        <f t="shared" si="25"/>
        <v>#REF!</v>
      </c>
      <c r="V132" t="e">
        <f t="shared" si="26"/>
        <v>#REF!</v>
      </c>
      <c r="X132" t="e">
        <f t="shared" si="27"/>
        <v>#REF!</v>
      </c>
      <c r="Y132" t="e">
        <f t="shared" si="28"/>
        <v>#REF!</v>
      </c>
    </row>
    <row r="133" spans="1:25" x14ac:dyDescent="0.15">
      <c r="A133" t="e">
        <f>IF(#REF!&lt;&gt;"",#REF!,"")</f>
        <v>#REF!</v>
      </c>
      <c r="B133" t="e">
        <f>#REF!-#REF!</f>
        <v>#REF!</v>
      </c>
      <c r="C133" t="e">
        <f>#REF!-#REF!</f>
        <v>#REF!</v>
      </c>
      <c r="D133">
        <v>1</v>
      </c>
      <c r="E133" t="e">
        <f t="shared" si="16"/>
        <v>#REF!</v>
      </c>
      <c r="F133" t="e">
        <f t="shared" si="17"/>
        <v>#REF!</v>
      </c>
      <c r="H133">
        <f t="shared" si="33"/>
        <v>245</v>
      </c>
      <c r="I133" s="31">
        <f t="shared" si="31"/>
        <v>-2113.091308703496</v>
      </c>
      <c r="J133" s="31">
        <f t="shared" si="34"/>
        <v>-4531.53893518325</v>
      </c>
      <c r="L133" t="e">
        <f t="shared" si="19"/>
        <v>#REF!</v>
      </c>
      <c r="M133" t="e">
        <f t="shared" si="20"/>
        <v>#REF!</v>
      </c>
      <c r="O133" t="e">
        <f t="shared" si="21"/>
        <v>#REF!</v>
      </c>
      <c r="P133" t="e">
        <f t="shared" si="22"/>
        <v>#REF!</v>
      </c>
      <c r="R133" t="e">
        <f t="shared" si="23"/>
        <v>#REF!</v>
      </c>
      <c r="S133" t="e">
        <f t="shared" si="24"/>
        <v>#REF!</v>
      </c>
      <c r="U133" t="e">
        <f t="shared" si="25"/>
        <v>#REF!</v>
      </c>
      <c r="V133" t="e">
        <f t="shared" si="26"/>
        <v>#REF!</v>
      </c>
      <c r="X133" t="e">
        <f t="shared" si="27"/>
        <v>#REF!</v>
      </c>
      <c r="Y133" t="e">
        <f t="shared" si="28"/>
        <v>#REF!</v>
      </c>
    </row>
    <row r="134" spans="1:25" x14ac:dyDescent="0.15">
      <c r="A134" t="e">
        <f>IF(#REF!&lt;&gt;"",#REF!,"")</f>
        <v>#REF!</v>
      </c>
      <c r="B134" t="e">
        <f>#REF!-#REF!</f>
        <v>#REF!</v>
      </c>
      <c r="C134" t="e">
        <f>#REF!-#REF!</f>
        <v>#REF!</v>
      </c>
      <c r="D134">
        <v>1</v>
      </c>
      <c r="E134" t="e">
        <f t="shared" si="16"/>
        <v>#REF!</v>
      </c>
      <c r="F134" t="e">
        <f t="shared" si="17"/>
        <v>#REF!</v>
      </c>
      <c r="H134">
        <f t="shared" si="33"/>
        <v>250</v>
      </c>
      <c r="I134" s="31">
        <f t="shared" si="31"/>
        <v>-1710.1007166283428</v>
      </c>
      <c r="J134" s="31">
        <f t="shared" si="34"/>
        <v>-4698.4631039295418</v>
      </c>
      <c r="L134" t="e">
        <f t="shared" si="19"/>
        <v>#REF!</v>
      </c>
      <c r="M134" t="e">
        <f t="shared" si="20"/>
        <v>#REF!</v>
      </c>
      <c r="O134" t="e">
        <f t="shared" si="21"/>
        <v>#REF!</v>
      </c>
      <c r="P134" t="e">
        <f t="shared" si="22"/>
        <v>#REF!</v>
      </c>
      <c r="R134" t="e">
        <f t="shared" si="23"/>
        <v>#REF!</v>
      </c>
      <c r="S134" t="e">
        <f t="shared" si="24"/>
        <v>#REF!</v>
      </c>
      <c r="U134" t="e">
        <f t="shared" si="25"/>
        <v>#REF!</v>
      </c>
      <c r="V134" t="e">
        <f t="shared" si="26"/>
        <v>#REF!</v>
      </c>
      <c r="X134" t="e">
        <f t="shared" si="27"/>
        <v>#REF!</v>
      </c>
      <c r="Y134" t="e">
        <f t="shared" si="28"/>
        <v>#REF!</v>
      </c>
    </row>
    <row r="135" spans="1:25" x14ac:dyDescent="0.15">
      <c r="A135" t="e">
        <f>IF(#REF!&lt;&gt;"",#REF!,"")</f>
        <v>#REF!</v>
      </c>
      <c r="B135" t="e">
        <f>#REF!-#REF!</f>
        <v>#REF!</v>
      </c>
      <c r="C135" t="e">
        <f>#REF!-#REF!</f>
        <v>#REF!</v>
      </c>
      <c r="D135">
        <v>1</v>
      </c>
      <c r="E135" t="e">
        <f t="shared" si="16"/>
        <v>#REF!</v>
      </c>
      <c r="F135" t="e">
        <f t="shared" si="17"/>
        <v>#REF!</v>
      </c>
      <c r="H135">
        <f t="shared" si="33"/>
        <v>255</v>
      </c>
      <c r="I135" s="31">
        <f t="shared" si="31"/>
        <v>-1294.0952255126031</v>
      </c>
      <c r="J135" s="31">
        <f t="shared" si="34"/>
        <v>-4829.629131445342</v>
      </c>
      <c r="L135" t="e">
        <f t="shared" si="19"/>
        <v>#REF!</v>
      </c>
      <c r="M135" t="e">
        <f t="shared" si="20"/>
        <v>#REF!</v>
      </c>
      <c r="O135" t="e">
        <f t="shared" si="21"/>
        <v>#REF!</v>
      </c>
      <c r="P135" t="e">
        <f t="shared" si="22"/>
        <v>#REF!</v>
      </c>
      <c r="R135" t="e">
        <f t="shared" si="23"/>
        <v>#REF!</v>
      </c>
      <c r="S135" t="e">
        <f t="shared" si="24"/>
        <v>#REF!</v>
      </c>
      <c r="U135" t="e">
        <f t="shared" si="25"/>
        <v>#REF!</v>
      </c>
      <c r="V135" t="e">
        <f t="shared" si="26"/>
        <v>#REF!</v>
      </c>
      <c r="X135" t="e">
        <f t="shared" si="27"/>
        <v>#REF!</v>
      </c>
      <c r="Y135" t="e">
        <f t="shared" si="28"/>
        <v>#REF!</v>
      </c>
    </row>
    <row r="136" spans="1:25" x14ac:dyDescent="0.15">
      <c r="A136" t="e">
        <f>IF(#REF!&lt;&gt;"",#REF!,"")</f>
        <v>#REF!</v>
      </c>
      <c r="B136" t="e">
        <f>#REF!-#REF!</f>
        <v>#REF!</v>
      </c>
      <c r="C136" t="e">
        <f>#REF!-#REF!</f>
        <v>#REF!</v>
      </c>
      <c r="D136">
        <v>1</v>
      </c>
      <c r="E136" t="e">
        <f t="shared" si="16"/>
        <v>#REF!</v>
      </c>
      <c r="F136" t="e">
        <f t="shared" si="17"/>
        <v>#REF!</v>
      </c>
      <c r="H136">
        <f t="shared" si="33"/>
        <v>260</v>
      </c>
      <c r="I136" s="31">
        <f t="shared" si="31"/>
        <v>-868.24088833465169</v>
      </c>
      <c r="J136" s="31">
        <f t="shared" si="34"/>
        <v>-4924.0387650610401</v>
      </c>
      <c r="L136" t="e">
        <f t="shared" si="19"/>
        <v>#REF!</v>
      </c>
      <c r="M136" t="e">
        <f t="shared" si="20"/>
        <v>#REF!</v>
      </c>
      <c r="O136" t="e">
        <f t="shared" si="21"/>
        <v>#REF!</v>
      </c>
      <c r="P136" t="e">
        <f t="shared" si="22"/>
        <v>#REF!</v>
      </c>
      <c r="R136" t="e">
        <f t="shared" si="23"/>
        <v>#REF!</v>
      </c>
      <c r="S136" t="e">
        <f t="shared" si="24"/>
        <v>#REF!</v>
      </c>
      <c r="U136" t="e">
        <f t="shared" si="25"/>
        <v>#REF!</v>
      </c>
      <c r="V136" t="e">
        <f t="shared" si="26"/>
        <v>#REF!</v>
      </c>
      <c r="X136" t="e">
        <f t="shared" si="27"/>
        <v>#REF!</v>
      </c>
      <c r="Y136" t="e">
        <f t="shared" si="28"/>
        <v>#REF!</v>
      </c>
    </row>
    <row r="137" spans="1:25" x14ac:dyDescent="0.15">
      <c r="A137" t="e">
        <f>IF(#REF!&lt;&gt;"",#REF!,"")</f>
        <v>#REF!</v>
      </c>
      <c r="B137" t="e">
        <f>#REF!-#REF!</f>
        <v>#REF!</v>
      </c>
      <c r="C137" t="e">
        <f>#REF!-#REF!</f>
        <v>#REF!</v>
      </c>
      <c r="D137">
        <v>1</v>
      </c>
      <c r="E137" t="e">
        <f t="shared" ref="E137:E200" si="35">IF(A137&lt;&gt;"",D137*B137,-20000)</f>
        <v>#REF!</v>
      </c>
      <c r="F137" t="e">
        <f t="shared" ref="F137:F200" si="36">IF(A137&lt;&gt;"",C137,-20000)</f>
        <v>#REF!</v>
      </c>
      <c r="H137">
        <f t="shared" si="33"/>
        <v>265</v>
      </c>
      <c r="I137" s="31">
        <f t="shared" si="31"/>
        <v>-435.77871373829123</v>
      </c>
      <c r="J137" s="31">
        <f t="shared" si="34"/>
        <v>-4980.9734904587276</v>
      </c>
      <c r="L137" t="e">
        <f t="shared" ref="L137:L200" si="37">IF(L$5="",-20000,IF(LEFT($A137,LEN(L$5))=L$5,$E137,-20000))</f>
        <v>#REF!</v>
      </c>
      <c r="M137" t="e">
        <f t="shared" ref="M137:M200" si="38">IF(L$5="",-20000,IF(LEFT($A137,LEN(L$5))=L$5,$F137,-20000))</f>
        <v>#REF!</v>
      </c>
      <c r="O137" t="e">
        <f t="shared" ref="O137:O200" si="39">IF(O$5="",-20000,IF(LEFT($A137,LEN(O$5))=O$5,$E137,-20000))</f>
        <v>#REF!</v>
      </c>
      <c r="P137" t="e">
        <f t="shared" ref="P137:P200" si="40">IF(O$5="",-20000,IF(LEFT($A137,LEN(O$5))=O$5,$F137,-20000))</f>
        <v>#REF!</v>
      </c>
      <c r="R137" t="e">
        <f t="shared" ref="R137:R200" si="41">IF(R$5="",-20000,IF(LEFT($A137,LEN(R$5))=R$5,$E137,-20000))</f>
        <v>#REF!</v>
      </c>
      <c r="S137" t="e">
        <f t="shared" ref="S137:S200" si="42">IF(R$5="",-20000,IF(LEFT($A137,LEN(R$5))=R$5,$F137,-20000))</f>
        <v>#REF!</v>
      </c>
      <c r="U137" t="e">
        <f t="shared" ref="U137:U200" si="43">IF(U$5="",-20000,IF(LEFT($A137,LEN(U$5))=U$5,$E137,-20000))</f>
        <v>#REF!</v>
      </c>
      <c r="V137" t="e">
        <f t="shared" ref="V137:V200" si="44">IF(U$5="",-20000,IF(LEFT($A137,LEN(U$5))=U$5,$F137,-20000))</f>
        <v>#REF!</v>
      </c>
      <c r="X137" t="e">
        <f t="shared" ref="X137:X200" si="45">IF(X$5="",-20000,IF(LEFT($A137,LEN(X$5))=X$5,$E137,-20000))</f>
        <v>#REF!</v>
      </c>
      <c r="Y137" t="e">
        <f t="shared" ref="Y137:Y200" si="46">IF(X$5="",-20000,IF(LEFT($A137,LEN(X$5))=X$5,$F137,-20000))</f>
        <v>#REF!</v>
      </c>
    </row>
    <row r="138" spans="1:25" x14ac:dyDescent="0.15">
      <c r="A138" t="e">
        <f>IF(#REF!&lt;&gt;"",#REF!,"")</f>
        <v>#REF!</v>
      </c>
      <c r="B138" t="e">
        <f>#REF!-#REF!</f>
        <v>#REF!</v>
      </c>
      <c r="C138" t="e">
        <f>#REF!-#REF!</f>
        <v>#REF!</v>
      </c>
      <c r="D138">
        <v>1</v>
      </c>
      <c r="E138" t="e">
        <f t="shared" si="35"/>
        <v>#REF!</v>
      </c>
      <c r="F138" t="e">
        <f t="shared" si="36"/>
        <v>#REF!</v>
      </c>
      <c r="H138">
        <f t="shared" si="33"/>
        <v>270</v>
      </c>
      <c r="I138" s="31">
        <f t="shared" si="31"/>
        <v>-9.1886134118146501E-13</v>
      </c>
      <c r="J138" s="31">
        <f t="shared" si="34"/>
        <v>-5000</v>
      </c>
      <c r="L138" t="e">
        <f t="shared" si="37"/>
        <v>#REF!</v>
      </c>
      <c r="M138" t="e">
        <f t="shared" si="38"/>
        <v>#REF!</v>
      </c>
      <c r="O138" t="e">
        <f t="shared" si="39"/>
        <v>#REF!</v>
      </c>
      <c r="P138" t="e">
        <f t="shared" si="40"/>
        <v>#REF!</v>
      </c>
      <c r="R138" t="e">
        <f t="shared" si="41"/>
        <v>#REF!</v>
      </c>
      <c r="S138" t="e">
        <f t="shared" si="42"/>
        <v>#REF!</v>
      </c>
      <c r="U138" t="e">
        <f t="shared" si="43"/>
        <v>#REF!</v>
      </c>
      <c r="V138" t="e">
        <f t="shared" si="44"/>
        <v>#REF!</v>
      </c>
      <c r="X138" t="e">
        <f t="shared" si="45"/>
        <v>#REF!</v>
      </c>
      <c r="Y138" t="e">
        <f t="shared" si="46"/>
        <v>#REF!</v>
      </c>
    </row>
    <row r="139" spans="1:25" x14ac:dyDescent="0.15">
      <c r="A139" t="e">
        <f>IF(#REF!&lt;&gt;"",#REF!,"")</f>
        <v>#REF!</v>
      </c>
      <c r="B139" t="e">
        <f>#REF!-#REF!</f>
        <v>#REF!</v>
      </c>
      <c r="C139" t="e">
        <f>#REF!-#REF!</f>
        <v>#REF!</v>
      </c>
      <c r="D139">
        <v>1</v>
      </c>
      <c r="E139" t="e">
        <f t="shared" si="35"/>
        <v>#REF!</v>
      </c>
      <c r="F139" t="e">
        <f t="shared" si="36"/>
        <v>#REF!</v>
      </c>
      <c r="H139">
        <f t="shared" si="33"/>
        <v>275</v>
      </c>
      <c r="I139" s="31">
        <f t="shared" si="31"/>
        <v>435.77871373828947</v>
      </c>
      <c r="J139" s="31">
        <f t="shared" si="34"/>
        <v>-4980.9734904587276</v>
      </c>
      <c r="L139" t="e">
        <f t="shared" si="37"/>
        <v>#REF!</v>
      </c>
      <c r="M139" t="e">
        <f t="shared" si="38"/>
        <v>#REF!</v>
      </c>
      <c r="O139" t="e">
        <f t="shared" si="39"/>
        <v>#REF!</v>
      </c>
      <c r="P139" t="e">
        <f t="shared" si="40"/>
        <v>#REF!</v>
      </c>
      <c r="R139" t="e">
        <f t="shared" si="41"/>
        <v>#REF!</v>
      </c>
      <c r="S139" t="e">
        <f t="shared" si="42"/>
        <v>#REF!</v>
      </c>
      <c r="U139" t="e">
        <f t="shared" si="43"/>
        <v>#REF!</v>
      </c>
      <c r="V139" t="e">
        <f t="shared" si="44"/>
        <v>#REF!</v>
      </c>
      <c r="X139" t="e">
        <f t="shared" si="45"/>
        <v>#REF!</v>
      </c>
      <c r="Y139" t="e">
        <f t="shared" si="46"/>
        <v>#REF!</v>
      </c>
    </row>
    <row r="140" spans="1:25" x14ac:dyDescent="0.15">
      <c r="A140" t="e">
        <f>IF(#REF!&lt;&gt;"",#REF!,"")</f>
        <v>#REF!</v>
      </c>
      <c r="B140" t="e">
        <f>#REF!-#REF!</f>
        <v>#REF!</v>
      </c>
      <c r="C140" t="e">
        <f>#REF!-#REF!</f>
        <v>#REF!</v>
      </c>
      <c r="D140">
        <v>1</v>
      </c>
      <c r="E140" t="e">
        <f t="shared" si="35"/>
        <v>#REF!</v>
      </c>
      <c r="F140" t="e">
        <f t="shared" si="36"/>
        <v>#REF!</v>
      </c>
      <c r="H140">
        <f t="shared" si="33"/>
        <v>280</v>
      </c>
      <c r="I140" s="31">
        <f t="shared" si="31"/>
        <v>868.24088833464987</v>
      </c>
      <c r="J140" s="31">
        <f t="shared" si="34"/>
        <v>-4924.038765061041</v>
      </c>
      <c r="L140" t="e">
        <f t="shared" si="37"/>
        <v>#REF!</v>
      </c>
      <c r="M140" t="e">
        <f t="shared" si="38"/>
        <v>#REF!</v>
      </c>
      <c r="O140" t="e">
        <f t="shared" si="39"/>
        <v>#REF!</v>
      </c>
      <c r="P140" t="e">
        <f t="shared" si="40"/>
        <v>#REF!</v>
      </c>
      <c r="R140" t="e">
        <f t="shared" si="41"/>
        <v>#REF!</v>
      </c>
      <c r="S140" t="e">
        <f t="shared" si="42"/>
        <v>#REF!</v>
      </c>
      <c r="U140" t="e">
        <f t="shared" si="43"/>
        <v>#REF!</v>
      </c>
      <c r="V140" t="e">
        <f t="shared" si="44"/>
        <v>#REF!</v>
      </c>
      <c r="X140" t="e">
        <f t="shared" si="45"/>
        <v>#REF!</v>
      </c>
      <c r="Y140" t="e">
        <f t="shared" si="46"/>
        <v>#REF!</v>
      </c>
    </row>
    <row r="141" spans="1:25" x14ac:dyDescent="0.15">
      <c r="A141" t="e">
        <f>IF(#REF!&lt;&gt;"",#REF!,"")</f>
        <v>#REF!</v>
      </c>
      <c r="B141" t="e">
        <f>#REF!-#REF!</f>
        <v>#REF!</v>
      </c>
      <c r="C141" t="e">
        <f>#REF!-#REF!</f>
        <v>#REF!</v>
      </c>
      <c r="D141">
        <v>1</v>
      </c>
      <c r="E141" t="e">
        <f t="shared" si="35"/>
        <v>#REF!</v>
      </c>
      <c r="F141" t="e">
        <f t="shared" si="36"/>
        <v>#REF!</v>
      </c>
      <c r="H141">
        <f t="shared" si="33"/>
        <v>285</v>
      </c>
      <c r="I141" s="31">
        <f t="shared" si="31"/>
        <v>1294.0952255126015</v>
      </c>
      <c r="J141" s="31">
        <f t="shared" si="34"/>
        <v>-4829.629131445342</v>
      </c>
      <c r="L141" t="e">
        <f t="shared" si="37"/>
        <v>#REF!</v>
      </c>
      <c r="M141" t="e">
        <f t="shared" si="38"/>
        <v>#REF!</v>
      </c>
      <c r="O141" t="e">
        <f t="shared" si="39"/>
        <v>#REF!</v>
      </c>
      <c r="P141" t="e">
        <f t="shared" si="40"/>
        <v>#REF!</v>
      </c>
      <c r="R141" t="e">
        <f t="shared" si="41"/>
        <v>#REF!</v>
      </c>
      <c r="S141" t="e">
        <f t="shared" si="42"/>
        <v>#REF!</v>
      </c>
      <c r="U141" t="e">
        <f t="shared" si="43"/>
        <v>#REF!</v>
      </c>
      <c r="V141" t="e">
        <f t="shared" si="44"/>
        <v>#REF!</v>
      </c>
      <c r="X141" t="e">
        <f t="shared" si="45"/>
        <v>#REF!</v>
      </c>
      <c r="Y141" t="e">
        <f t="shared" si="46"/>
        <v>#REF!</v>
      </c>
    </row>
    <row r="142" spans="1:25" x14ac:dyDescent="0.15">
      <c r="A142" t="e">
        <f>IF(#REF!&lt;&gt;"",#REF!,"")</f>
        <v>#REF!</v>
      </c>
      <c r="B142" t="e">
        <f>#REF!-#REF!</f>
        <v>#REF!</v>
      </c>
      <c r="C142" t="e">
        <f>#REF!-#REF!</f>
        <v>#REF!</v>
      </c>
      <c r="D142">
        <v>1</v>
      </c>
      <c r="E142" t="e">
        <f t="shared" si="35"/>
        <v>#REF!</v>
      </c>
      <c r="F142" t="e">
        <f t="shared" si="36"/>
        <v>#REF!</v>
      </c>
      <c r="H142">
        <f t="shared" si="33"/>
        <v>290</v>
      </c>
      <c r="I142" s="31">
        <f t="shared" si="31"/>
        <v>1710.100716628345</v>
      </c>
      <c r="J142" s="31">
        <f t="shared" si="34"/>
        <v>-4698.4631039295418</v>
      </c>
      <c r="L142" t="e">
        <f t="shared" si="37"/>
        <v>#REF!</v>
      </c>
      <c r="M142" t="e">
        <f t="shared" si="38"/>
        <v>#REF!</v>
      </c>
      <c r="O142" t="e">
        <f t="shared" si="39"/>
        <v>#REF!</v>
      </c>
      <c r="P142" t="e">
        <f t="shared" si="40"/>
        <v>#REF!</v>
      </c>
      <c r="R142" t="e">
        <f t="shared" si="41"/>
        <v>#REF!</v>
      </c>
      <c r="S142" t="e">
        <f t="shared" si="42"/>
        <v>#REF!</v>
      </c>
      <c r="U142" t="e">
        <f t="shared" si="43"/>
        <v>#REF!</v>
      </c>
      <c r="V142" t="e">
        <f t="shared" si="44"/>
        <v>#REF!</v>
      </c>
      <c r="X142" t="e">
        <f t="shared" si="45"/>
        <v>#REF!</v>
      </c>
      <c r="Y142" t="e">
        <f t="shared" si="46"/>
        <v>#REF!</v>
      </c>
    </row>
    <row r="143" spans="1:25" x14ac:dyDescent="0.15">
      <c r="A143" t="e">
        <f>IF(#REF!&lt;&gt;"",#REF!,"")</f>
        <v>#REF!</v>
      </c>
      <c r="B143" t="e">
        <f>#REF!-#REF!</f>
        <v>#REF!</v>
      </c>
      <c r="C143" t="e">
        <f>#REF!-#REF!</f>
        <v>#REF!</v>
      </c>
      <c r="D143">
        <v>1</v>
      </c>
      <c r="E143" t="e">
        <f t="shared" si="35"/>
        <v>#REF!</v>
      </c>
      <c r="F143" t="e">
        <f t="shared" si="36"/>
        <v>#REF!</v>
      </c>
      <c r="H143">
        <f t="shared" si="33"/>
        <v>295</v>
      </c>
      <c r="I143" s="31">
        <f t="shared" si="31"/>
        <v>2113.0913087034978</v>
      </c>
      <c r="J143" s="31">
        <f t="shared" si="34"/>
        <v>-4531.53893518325</v>
      </c>
      <c r="L143" t="e">
        <f t="shared" si="37"/>
        <v>#REF!</v>
      </c>
      <c r="M143" t="e">
        <f t="shared" si="38"/>
        <v>#REF!</v>
      </c>
      <c r="O143" t="e">
        <f t="shared" si="39"/>
        <v>#REF!</v>
      </c>
      <c r="P143" t="e">
        <f t="shared" si="40"/>
        <v>#REF!</v>
      </c>
      <c r="R143" t="e">
        <f t="shared" si="41"/>
        <v>#REF!</v>
      </c>
      <c r="S143" t="e">
        <f t="shared" si="42"/>
        <v>#REF!</v>
      </c>
      <c r="U143" t="e">
        <f t="shared" si="43"/>
        <v>#REF!</v>
      </c>
      <c r="V143" t="e">
        <f t="shared" si="44"/>
        <v>#REF!</v>
      </c>
      <c r="X143" t="e">
        <f t="shared" si="45"/>
        <v>#REF!</v>
      </c>
      <c r="Y143" t="e">
        <f t="shared" si="46"/>
        <v>#REF!</v>
      </c>
    </row>
    <row r="144" spans="1:25" x14ac:dyDescent="0.15">
      <c r="A144" t="e">
        <f>IF(#REF!&lt;&gt;"",#REF!,"")</f>
        <v>#REF!</v>
      </c>
      <c r="B144" t="e">
        <f>#REF!-#REF!</f>
        <v>#REF!</v>
      </c>
      <c r="C144" t="e">
        <f>#REF!-#REF!</f>
        <v>#REF!</v>
      </c>
      <c r="D144">
        <v>1</v>
      </c>
      <c r="E144" t="e">
        <f t="shared" si="35"/>
        <v>#REF!</v>
      </c>
      <c r="F144" t="e">
        <f t="shared" si="36"/>
        <v>#REF!</v>
      </c>
      <c r="H144">
        <f t="shared" si="33"/>
        <v>300</v>
      </c>
      <c r="I144" s="31">
        <f t="shared" si="31"/>
        <v>2500.0000000000005</v>
      </c>
      <c r="J144" s="31">
        <f t="shared" si="34"/>
        <v>-4330.1270189221932</v>
      </c>
      <c r="L144" t="e">
        <f t="shared" si="37"/>
        <v>#REF!</v>
      </c>
      <c r="M144" t="e">
        <f t="shared" si="38"/>
        <v>#REF!</v>
      </c>
      <c r="O144" t="e">
        <f t="shared" si="39"/>
        <v>#REF!</v>
      </c>
      <c r="P144" t="e">
        <f t="shared" si="40"/>
        <v>#REF!</v>
      </c>
      <c r="R144" t="e">
        <f t="shared" si="41"/>
        <v>#REF!</v>
      </c>
      <c r="S144" t="e">
        <f t="shared" si="42"/>
        <v>#REF!</v>
      </c>
      <c r="U144" t="e">
        <f t="shared" si="43"/>
        <v>#REF!</v>
      </c>
      <c r="V144" t="e">
        <f t="shared" si="44"/>
        <v>#REF!</v>
      </c>
      <c r="X144" t="e">
        <f t="shared" si="45"/>
        <v>#REF!</v>
      </c>
      <c r="Y144" t="e">
        <f t="shared" si="46"/>
        <v>#REF!</v>
      </c>
    </row>
    <row r="145" spans="1:25" x14ac:dyDescent="0.15">
      <c r="A145" t="e">
        <f>IF(#REF!&lt;&gt;"",#REF!,"")</f>
        <v>#REF!</v>
      </c>
      <c r="B145" t="e">
        <f>#REF!-#REF!</f>
        <v>#REF!</v>
      </c>
      <c r="C145" t="e">
        <f>#REF!-#REF!</f>
        <v>#REF!</v>
      </c>
      <c r="D145">
        <v>1</v>
      </c>
      <c r="E145" t="e">
        <f t="shared" si="35"/>
        <v>#REF!</v>
      </c>
      <c r="F145" t="e">
        <f t="shared" si="36"/>
        <v>#REF!</v>
      </c>
      <c r="H145">
        <f t="shared" si="33"/>
        <v>305</v>
      </c>
      <c r="I145" s="31">
        <f t="shared" si="31"/>
        <v>2867.8821817552302</v>
      </c>
      <c r="J145" s="31">
        <f t="shared" si="34"/>
        <v>-4095.7602214449589</v>
      </c>
      <c r="L145" t="e">
        <f t="shared" si="37"/>
        <v>#REF!</v>
      </c>
      <c r="M145" t="e">
        <f t="shared" si="38"/>
        <v>#REF!</v>
      </c>
      <c r="O145" t="e">
        <f t="shared" si="39"/>
        <v>#REF!</v>
      </c>
      <c r="P145" t="e">
        <f t="shared" si="40"/>
        <v>#REF!</v>
      </c>
      <c r="R145" t="e">
        <f t="shared" si="41"/>
        <v>#REF!</v>
      </c>
      <c r="S145" t="e">
        <f t="shared" si="42"/>
        <v>#REF!</v>
      </c>
      <c r="U145" t="e">
        <f t="shared" si="43"/>
        <v>#REF!</v>
      </c>
      <c r="V145" t="e">
        <f t="shared" si="44"/>
        <v>#REF!</v>
      </c>
      <c r="X145" t="e">
        <f t="shared" si="45"/>
        <v>#REF!</v>
      </c>
      <c r="Y145" t="e">
        <f t="shared" si="46"/>
        <v>#REF!</v>
      </c>
    </row>
    <row r="146" spans="1:25" x14ac:dyDescent="0.15">
      <c r="A146" t="e">
        <f>IF(#REF!&lt;&gt;"",#REF!,"")</f>
        <v>#REF!</v>
      </c>
      <c r="B146" t="e">
        <f>#REF!-#REF!</f>
        <v>#REF!</v>
      </c>
      <c r="C146" t="e">
        <f>#REF!-#REF!</f>
        <v>#REF!</v>
      </c>
      <c r="D146">
        <v>1</v>
      </c>
      <c r="E146" t="e">
        <f t="shared" si="35"/>
        <v>#REF!</v>
      </c>
      <c r="F146" t="e">
        <f t="shared" si="36"/>
        <v>#REF!</v>
      </c>
      <c r="H146">
        <f t="shared" si="33"/>
        <v>310</v>
      </c>
      <c r="I146" s="31">
        <f t="shared" si="31"/>
        <v>3213.9380484326962</v>
      </c>
      <c r="J146" s="31">
        <f t="shared" si="34"/>
        <v>-3830.2222155948907</v>
      </c>
      <c r="L146" t="e">
        <f t="shared" si="37"/>
        <v>#REF!</v>
      </c>
      <c r="M146" t="e">
        <f t="shared" si="38"/>
        <v>#REF!</v>
      </c>
      <c r="O146" t="e">
        <f t="shared" si="39"/>
        <v>#REF!</v>
      </c>
      <c r="P146" t="e">
        <f t="shared" si="40"/>
        <v>#REF!</v>
      </c>
      <c r="R146" t="e">
        <f t="shared" si="41"/>
        <v>#REF!</v>
      </c>
      <c r="S146" t="e">
        <f t="shared" si="42"/>
        <v>#REF!</v>
      </c>
      <c r="U146" t="e">
        <f t="shared" si="43"/>
        <v>#REF!</v>
      </c>
      <c r="V146" t="e">
        <f t="shared" si="44"/>
        <v>#REF!</v>
      </c>
      <c r="X146" t="e">
        <f t="shared" si="45"/>
        <v>#REF!</v>
      </c>
      <c r="Y146" t="e">
        <f t="shared" si="46"/>
        <v>#REF!</v>
      </c>
    </row>
    <row r="147" spans="1:25" x14ac:dyDescent="0.15">
      <c r="A147" t="e">
        <f>IF(#REF!&lt;&gt;"",#REF!,"")</f>
        <v>#REF!</v>
      </c>
      <c r="B147" t="e">
        <f>#REF!-#REF!</f>
        <v>#REF!</v>
      </c>
      <c r="C147" t="e">
        <f>#REF!-#REF!</f>
        <v>#REF!</v>
      </c>
      <c r="D147">
        <v>1</v>
      </c>
      <c r="E147" t="e">
        <f t="shared" si="35"/>
        <v>#REF!</v>
      </c>
      <c r="F147" t="e">
        <f t="shared" si="36"/>
        <v>#REF!</v>
      </c>
      <c r="H147">
        <f t="shared" si="33"/>
        <v>315</v>
      </c>
      <c r="I147" s="31">
        <f t="shared" si="31"/>
        <v>3535.5339059327366</v>
      </c>
      <c r="J147" s="31">
        <f t="shared" si="34"/>
        <v>-3535.5339059327384</v>
      </c>
      <c r="L147" t="e">
        <f t="shared" si="37"/>
        <v>#REF!</v>
      </c>
      <c r="M147" t="e">
        <f t="shared" si="38"/>
        <v>#REF!</v>
      </c>
      <c r="O147" t="e">
        <f t="shared" si="39"/>
        <v>#REF!</v>
      </c>
      <c r="P147" t="e">
        <f t="shared" si="40"/>
        <v>#REF!</v>
      </c>
      <c r="R147" t="e">
        <f t="shared" si="41"/>
        <v>#REF!</v>
      </c>
      <c r="S147" t="e">
        <f t="shared" si="42"/>
        <v>#REF!</v>
      </c>
      <c r="U147" t="e">
        <f t="shared" si="43"/>
        <v>#REF!</v>
      </c>
      <c r="V147" t="e">
        <f t="shared" si="44"/>
        <v>#REF!</v>
      </c>
      <c r="X147" t="e">
        <f t="shared" si="45"/>
        <v>#REF!</v>
      </c>
      <c r="Y147" t="e">
        <f t="shared" si="46"/>
        <v>#REF!</v>
      </c>
    </row>
    <row r="148" spans="1:25" x14ac:dyDescent="0.15">
      <c r="A148" t="e">
        <f>IF(#REF!&lt;&gt;"",#REF!,"")</f>
        <v>#REF!</v>
      </c>
      <c r="B148" t="e">
        <f>#REF!-#REF!</f>
        <v>#REF!</v>
      </c>
      <c r="C148" t="e">
        <f>#REF!-#REF!</f>
        <v>#REF!</v>
      </c>
      <c r="D148">
        <v>1</v>
      </c>
      <c r="E148" t="e">
        <f t="shared" si="35"/>
        <v>#REF!</v>
      </c>
      <c r="F148" t="e">
        <f t="shared" si="36"/>
        <v>#REF!</v>
      </c>
      <c r="H148">
        <f t="shared" si="33"/>
        <v>320</v>
      </c>
      <c r="I148" s="31">
        <f t="shared" si="31"/>
        <v>3830.2222155948889</v>
      </c>
      <c r="J148" s="31">
        <f t="shared" si="34"/>
        <v>-3213.938048432698</v>
      </c>
      <c r="L148" t="e">
        <f t="shared" si="37"/>
        <v>#REF!</v>
      </c>
      <c r="M148" t="e">
        <f t="shared" si="38"/>
        <v>#REF!</v>
      </c>
      <c r="O148" t="e">
        <f t="shared" si="39"/>
        <v>#REF!</v>
      </c>
      <c r="P148" t="e">
        <f t="shared" si="40"/>
        <v>#REF!</v>
      </c>
      <c r="R148" t="e">
        <f t="shared" si="41"/>
        <v>#REF!</v>
      </c>
      <c r="S148" t="e">
        <f t="shared" si="42"/>
        <v>#REF!</v>
      </c>
      <c r="U148" t="e">
        <f t="shared" si="43"/>
        <v>#REF!</v>
      </c>
      <c r="V148" t="e">
        <f t="shared" si="44"/>
        <v>#REF!</v>
      </c>
      <c r="X148" t="e">
        <f t="shared" si="45"/>
        <v>#REF!</v>
      </c>
      <c r="Y148" t="e">
        <f t="shared" si="46"/>
        <v>#REF!</v>
      </c>
    </row>
    <row r="149" spans="1:25" x14ac:dyDescent="0.15">
      <c r="A149" t="e">
        <f>IF(#REF!&lt;&gt;"",#REF!,"")</f>
        <v>#REF!</v>
      </c>
      <c r="B149" t="e">
        <f>#REF!-#REF!</f>
        <v>#REF!</v>
      </c>
      <c r="C149" t="e">
        <f>#REF!-#REF!</f>
        <v>#REF!</v>
      </c>
      <c r="D149">
        <v>1</v>
      </c>
      <c r="E149" t="e">
        <f t="shared" si="35"/>
        <v>#REF!</v>
      </c>
      <c r="F149" t="e">
        <f t="shared" si="36"/>
        <v>#REF!</v>
      </c>
      <c r="H149">
        <f t="shared" si="33"/>
        <v>325</v>
      </c>
      <c r="I149" s="31">
        <f t="shared" si="31"/>
        <v>4095.760221444958</v>
      </c>
      <c r="J149" s="31">
        <f t="shared" si="34"/>
        <v>-2867.8821817552325</v>
      </c>
      <c r="L149" t="e">
        <f t="shared" si="37"/>
        <v>#REF!</v>
      </c>
      <c r="M149" t="e">
        <f t="shared" si="38"/>
        <v>#REF!</v>
      </c>
      <c r="O149" t="e">
        <f t="shared" si="39"/>
        <v>#REF!</v>
      </c>
      <c r="P149" t="e">
        <f t="shared" si="40"/>
        <v>#REF!</v>
      </c>
      <c r="R149" t="e">
        <f t="shared" si="41"/>
        <v>#REF!</v>
      </c>
      <c r="S149" t="e">
        <f t="shared" si="42"/>
        <v>#REF!</v>
      </c>
      <c r="U149" t="e">
        <f t="shared" si="43"/>
        <v>#REF!</v>
      </c>
      <c r="V149" t="e">
        <f t="shared" si="44"/>
        <v>#REF!</v>
      </c>
      <c r="X149" t="e">
        <f t="shared" si="45"/>
        <v>#REF!</v>
      </c>
      <c r="Y149" t="e">
        <f t="shared" si="46"/>
        <v>#REF!</v>
      </c>
    </row>
    <row r="150" spans="1:25" x14ac:dyDescent="0.15">
      <c r="A150" t="e">
        <f>IF(#REF!&lt;&gt;"",#REF!,"")</f>
        <v>#REF!</v>
      </c>
      <c r="B150" t="e">
        <f>#REF!-#REF!</f>
        <v>#REF!</v>
      </c>
      <c r="C150" t="e">
        <f>#REF!-#REF!</f>
        <v>#REF!</v>
      </c>
      <c r="D150">
        <v>1</v>
      </c>
      <c r="E150" t="e">
        <f t="shared" si="35"/>
        <v>#REF!</v>
      </c>
      <c r="F150" t="e">
        <f t="shared" si="36"/>
        <v>#REF!</v>
      </c>
      <c r="H150">
        <f t="shared" si="33"/>
        <v>330</v>
      </c>
      <c r="I150" s="31">
        <f t="shared" ref="I150:I157" si="47">5000*COS(RADIANS(H150))</f>
        <v>4330.1270189221923</v>
      </c>
      <c r="J150" s="31">
        <f t="shared" si="34"/>
        <v>-2500.0000000000023</v>
      </c>
      <c r="L150" t="e">
        <f t="shared" si="37"/>
        <v>#REF!</v>
      </c>
      <c r="M150" t="e">
        <f t="shared" si="38"/>
        <v>#REF!</v>
      </c>
      <c r="O150" t="e">
        <f t="shared" si="39"/>
        <v>#REF!</v>
      </c>
      <c r="P150" t="e">
        <f t="shared" si="40"/>
        <v>#REF!</v>
      </c>
      <c r="R150" t="e">
        <f t="shared" si="41"/>
        <v>#REF!</v>
      </c>
      <c r="S150" t="e">
        <f t="shared" si="42"/>
        <v>#REF!</v>
      </c>
      <c r="U150" t="e">
        <f t="shared" si="43"/>
        <v>#REF!</v>
      </c>
      <c r="V150" t="e">
        <f t="shared" si="44"/>
        <v>#REF!</v>
      </c>
      <c r="X150" t="e">
        <f t="shared" si="45"/>
        <v>#REF!</v>
      </c>
      <c r="Y150" t="e">
        <f t="shared" si="46"/>
        <v>#REF!</v>
      </c>
    </row>
    <row r="151" spans="1:25" x14ac:dyDescent="0.15">
      <c r="A151" t="e">
        <f>IF(#REF!&lt;&gt;"",#REF!,"")</f>
        <v>#REF!</v>
      </c>
      <c r="B151" t="e">
        <f>#REF!-#REF!</f>
        <v>#REF!</v>
      </c>
      <c r="C151" t="e">
        <f>#REF!-#REF!</f>
        <v>#REF!</v>
      </c>
      <c r="D151">
        <v>1</v>
      </c>
      <c r="E151" t="e">
        <f t="shared" si="35"/>
        <v>#REF!</v>
      </c>
      <c r="F151" t="e">
        <f t="shared" si="36"/>
        <v>#REF!</v>
      </c>
      <c r="H151">
        <f t="shared" si="33"/>
        <v>335</v>
      </c>
      <c r="I151" s="31">
        <f t="shared" si="47"/>
        <v>4531.53893518325</v>
      </c>
      <c r="J151" s="31">
        <f t="shared" si="34"/>
        <v>-2113.091308703496</v>
      </c>
      <c r="L151" t="e">
        <f t="shared" si="37"/>
        <v>#REF!</v>
      </c>
      <c r="M151" t="e">
        <f t="shared" si="38"/>
        <v>#REF!</v>
      </c>
      <c r="O151" t="e">
        <f t="shared" si="39"/>
        <v>#REF!</v>
      </c>
      <c r="P151" t="e">
        <f t="shared" si="40"/>
        <v>#REF!</v>
      </c>
      <c r="R151" t="e">
        <f t="shared" si="41"/>
        <v>#REF!</v>
      </c>
      <c r="S151" t="e">
        <f t="shared" si="42"/>
        <v>#REF!</v>
      </c>
      <c r="U151" t="e">
        <f t="shared" si="43"/>
        <v>#REF!</v>
      </c>
      <c r="V151" t="e">
        <f t="shared" si="44"/>
        <v>#REF!</v>
      </c>
      <c r="X151" t="e">
        <f t="shared" si="45"/>
        <v>#REF!</v>
      </c>
      <c r="Y151" t="e">
        <f t="shared" si="46"/>
        <v>#REF!</v>
      </c>
    </row>
    <row r="152" spans="1:25" x14ac:dyDescent="0.15">
      <c r="A152" t="e">
        <f>IF(#REF!&lt;&gt;"",#REF!,"")</f>
        <v>#REF!</v>
      </c>
      <c r="B152" t="e">
        <f>#REF!-#REF!</f>
        <v>#REF!</v>
      </c>
      <c r="C152" t="e">
        <f>#REF!-#REF!</f>
        <v>#REF!</v>
      </c>
      <c r="D152">
        <v>1</v>
      </c>
      <c r="E152" t="e">
        <f t="shared" si="35"/>
        <v>#REF!</v>
      </c>
      <c r="F152" t="e">
        <f t="shared" si="36"/>
        <v>#REF!</v>
      </c>
      <c r="H152">
        <f t="shared" si="33"/>
        <v>340</v>
      </c>
      <c r="I152" s="31">
        <f t="shared" si="47"/>
        <v>4698.4631039295418</v>
      </c>
      <c r="J152" s="31">
        <f t="shared" si="34"/>
        <v>-1710.100716628343</v>
      </c>
      <c r="L152" t="e">
        <f t="shared" si="37"/>
        <v>#REF!</v>
      </c>
      <c r="M152" t="e">
        <f t="shared" si="38"/>
        <v>#REF!</v>
      </c>
      <c r="O152" t="e">
        <f t="shared" si="39"/>
        <v>#REF!</v>
      </c>
      <c r="P152" t="e">
        <f t="shared" si="40"/>
        <v>#REF!</v>
      </c>
      <c r="R152" t="e">
        <f t="shared" si="41"/>
        <v>#REF!</v>
      </c>
      <c r="S152" t="e">
        <f t="shared" si="42"/>
        <v>#REF!</v>
      </c>
      <c r="U152" t="e">
        <f t="shared" si="43"/>
        <v>#REF!</v>
      </c>
      <c r="V152" t="e">
        <f t="shared" si="44"/>
        <v>#REF!</v>
      </c>
      <c r="X152" t="e">
        <f t="shared" si="45"/>
        <v>#REF!</v>
      </c>
      <c r="Y152" t="e">
        <f t="shared" si="46"/>
        <v>#REF!</v>
      </c>
    </row>
    <row r="153" spans="1:25" x14ac:dyDescent="0.15">
      <c r="A153" t="e">
        <f>IF(#REF!&lt;&gt;"",#REF!,"")</f>
        <v>#REF!</v>
      </c>
      <c r="B153" t="e">
        <f>#REF!-#REF!</f>
        <v>#REF!</v>
      </c>
      <c r="C153" t="e">
        <f>#REF!-#REF!</f>
        <v>#REF!</v>
      </c>
      <c r="D153">
        <v>1</v>
      </c>
      <c r="E153" t="e">
        <f t="shared" si="35"/>
        <v>#REF!</v>
      </c>
      <c r="F153" t="e">
        <f t="shared" si="36"/>
        <v>#REF!</v>
      </c>
      <c r="H153">
        <f t="shared" si="33"/>
        <v>345</v>
      </c>
      <c r="I153" s="31">
        <f t="shared" si="47"/>
        <v>4829.629131445342</v>
      </c>
      <c r="J153" s="31">
        <f t="shared" si="34"/>
        <v>-1294.0952255126035</v>
      </c>
      <c r="L153" t="e">
        <f t="shared" si="37"/>
        <v>#REF!</v>
      </c>
      <c r="M153" t="e">
        <f t="shared" si="38"/>
        <v>#REF!</v>
      </c>
      <c r="O153" t="e">
        <f t="shared" si="39"/>
        <v>#REF!</v>
      </c>
      <c r="P153" t="e">
        <f t="shared" si="40"/>
        <v>#REF!</v>
      </c>
      <c r="R153" t="e">
        <f t="shared" si="41"/>
        <v>#REF!</v>
      </c>
      <c r="S153" t="e">
        <f t="shared" si="42"/>
        <v>#REF!</v>
      </c>
      <c r="U153" t="e">
        <f t="shared" si="43"/>
        <v>#REF!</v>
      </c>
      <c r="V153" t="e">
        <f t="shared" si="44"/>
        <v>#REF!</v>
      </c>
      <c r="X153" t="e">
        <f t="shared" si="45"/>
        <v>#REF!</v>
      </c>
      <c r="Y153" t="e">
        <f t="shared" si="46"/>
        <v>#REF!</v>
      </c>
    </row>
    <row r="154" spans="1:25" x14ac:dyDescent="0.15">
      <c r="A154" t="e">
        <f>IF(#REF!&lt;&gt;"",#REF!,"")</f>
        <v>#REF!</v>
      </c>
      <c r="B154" t="e">
        <f>#REF!-#REF!</f>
        <v>#REF!</v>
      </c>
      <c r="C154" t="e">
        <f>#REF!-#REF!</f>
        <v>#REF!</v>
      </c>
      <c r="D154">
        <v>1</v>
      </c>
      <c r="E154" t="e">
        <f t="shared" si="35"/>
        <v>#REF!</v>
      </c>
      <c r="F154" t="e">
        <f t="shared" si="36"/>
        <v>#REF!</v>
      </c>
      <c r="H154">
        <f t="shared" si="33"/>
        <v>350</v>
      </c>
      <c r="I154" s="31">
        <f t="shared" si="47"/>
        <v>4924.0387650610401</v>
      </c>
      <c r="J154" s="31">
        <f t="shared" si="34"/>
        <v>-868.24088833465191</v>
      </c>
      <c r="L154" t="e">
        <f t="shared" si="37"/>
        <v>#REF!</v>
      </c>
      <c r="M154" t="e">
        <f t="shared" si="38"/>
        <v>#REF!</v>
      </c>
      <c r="O154" t="e">
        <f t="shared" si="39"/>
        <v>#REF!</v>
      </c>
      <c r="P154" t="e">
        <f t="shared" si="40"/>
        <v>#REF!</v>
      </c>
      <c r="R154" t="e">
        <f t="shared" si="41"/>
        <v>#REF!</v>
      </c>
      <c r="S154" t="e">
        <f t="shared" si="42"/>
        <v>#REF!</v>
      </c>
      <c r="U154" t="e">
        <f t="shared" si="43"/>
        <v>#REF!</v>
      </c>
      <c r="V154" t="e">
        <f t="shared" si="44"/>
        <v>#REF!</v>
      </c>
      <c r="X154" t="e">
        <f t="shared" si="45"/>
        <v>#REF!</v>
      </c>
      <c r="Y154" t="e">
        <f t="shared" si="46"/>
        <v>#REF!</v>
      </c>
    </row>
    <row r="155" spans="1:25" x14ac:dyDescent="0.15">
      <c r="A155" t="e">
        <f>IF(#REF!&lt;&gt;"",#REF!,"")</f>
        <v>#REF!</v>
      </c>
      <c r="B155" t="e">
        <f>#REF!-#REF!</f>
        <v>#REF!</v>
      </c>
      <c r="C155" t="e">
        <f>#REF!-#REF!</f>
        <v>#REF!</v>
      </c>
      <c r="D155">
        <v>1</v>
      </c>
      <c r="E155" t="e">
        <f t="shared" si="35"/>
        <v>#REF!</v>
      </c>
      <c r="F155" t="e">
        <f t="shared" si="36"/>
        <v>#REF!</v>
      </c>
      <c r="H155">
        <f t="shared" si="33"/>
        <v>355</v>
      </c>
      <c r="I155" s="31">
        <f t="shared" si="47"/>
        <v>4980.9734904587276</v>
      </c>
      <c r="J155" s="31">
        <f t="shared" si="34"/>
        <v>-435.77871373829157</v>
      </c>
      <c r="L155" t="e">
        <f t="shared" si="37"/>
        <v>#REF!</v>
      </c>
      <c r="M155" t="e">
        <f t="shared" si="38"/>
        <v>#REF!</v>
      </c>
      <c r="O155" t="e">
        <f t="shared" si="39"/>
        <v>#REF!</v>
      </c>
      <c r="P155" t="e">
        <f t="shared" si="40"/>
        <v>#REF!</v>
      </c>
      <c r="R155" t="e">
        <f t="shared" si="41"/>
        <v>#REF!</v>
      </c>
      <c r="S155" t="e">
        <f t="shared" si="42"/>
        <v>#REF!</v>
      </c>
      <c r="U155" t="e">
        <f t="shared" si="43"/>
        <v>#REF!</v>
      </c>
      <c r="V155" t="e">
        <f t="shared" si="44"/>
        <v>#REF!</v>
      </c>
      <c r="X155" t="e">
        <f t="shared" si="45"/>
        <v>#REF!</v>
      </c>
      <c r="Y155" t="e">
        <f t="shared" si="46"/>
        <v>#REF!</v>
      </c>
    </row>
    <row r="156" spans="1:25" x14ac:dyDescent="0.15">
      <c r="A156" t="e">
        <f>IF(#REF!&lt;&gt;"",#REF!,"")</f>
        <v>#REF!</v>
      </c>
      <c r="B156" t="e">
        <f>#REF!-#REF!</f>
        <v>#REF!</v>
      </c>
      <c r="C156" t="e">
        <f>#REF!-#REF!</f>
        <v>#REF!</v>
      </c>
      <c r="D156">
        <v>1</v>
      </c>
      <c r="E156" t="e">
        <f t="shared" si="35"/>
        <v>#REF!</v>
      </c>
      <c r="F156" t="e">
        <f t="shared" si="36"/>
        <v>#REF!</v>
      </c>
      <c r="H156">
        <f t="shared" si="33"/>
        <v>360</v>
      </c>
      <c r="I156" s="31">
        <f t="shared" si="47"/>
        <v>5000</v>
      </c>
      <c r="J156" s="31">
        <f t="shared" si="34"/>
        <v>-1.22514845490862E-12</v>
      </c>
      <c r="L156" t="e">
        <f t="shared" si="37"/>
        <v>#REF!</v>
      </c>
      <c r="M156" t="e">
        <f t="shared" si="38"/>
        <v>#REF!</v>
      </c>
      <c r="O156" t="e">
        <f t="shared" si="39"/>
        <v>#REF!</v>
      </c>
      <c r="P156" t="e">
        <f t="shared" si="40"/>
        <v>#REF!</v>
      </c>
      <c r="R156" t="e">
        <f t="shared" si="41"/>
        <v>#REF!</v>
      </c>
      <c r="S156" t="e">
        <f t="shared" si="42"/>
        <v>#REF!</v>
      </c>
      <c r="U156" t="e">
        <f t="shared" si="43"/>
        <v>#REF!</v>
      </c>
      <c r="V156" t="e">
        <f t="shared" si="44"/>
        <v>#REF!</v>
      </c>
      <c r="X156" t="e">
        <f t="shared" si="45"/>
        <v>#REF!</v>
      </c>
      <c r="Y156" t="e">
        <f t="shared" si="46"/>
        <v>#REF!</v>
      </c>
    </row>
    <row r="157" spans="1:25" x14ac:dyDescent="0.15">
      <c r="A157" t="e">
        <f>IF(#REF!&lt;&gt;"",#REF!,"")</f>
        <v>#REF!</v>
      </c>
      <c r="B157" t="e">
        <f>#REF!-#REF!</f>
        <v>#REF!</v>
      </c>
      <c r="C157" t="e">
        <f>#REF!-#REF!</f>
        <v>#REF!</v>
      </c>
      <c r="D157">
        <v>1</v>
      </c>
      <c r="E157" t="e">
        <f t="shared" si="35"/>
        <v>#REF!</v>
      </c>
      <c r="F157" t="e">
        <f t="shared" si="36"/>
        <v>#REF!</v>
      </c>
      <c r="H157">
        <f t="shared" si="33"/>
        <v>365</v>
      </c>
      <c r="I157" s="31">
        <f t="shared" si="47"/>
        <v>4980.9734904587276</v>
      </c>
      <c r="J157" s="31">
        <f t="shared" si="34"/>
        <v>435.77871373828918</v>
      </c>
      <c r="L157" t="e">
        <f t="shared" si="37"/>
        <v>#REF!</v>
      </c>
      <c r="M157" t="e">
        <f t="shared" si="38"/>
        <v>#REF!</v>
      </c>
      <c r="O157" t="e">
        <f t="shared" si="39"/>
        <v>#REF!</v>
      </c>
      <c r="P157" t="e">
        <f t="shared" si="40"/>
        <v>#REF!</v>
      </c>
      <c r="R157" t="e">
        <f t="shared" si="41"/>
        <v>#REF!</v>
      </c>
      <c r="S157" t="e">
        <f t="shared" si="42"/>
        <v>#REF!</v>
      </c>
      <c r="U157" t="e">
        <f t="shared" si="43"/>
        <v>#REF!</v>
      </c>
      <c r="V157" t="e">
        <f t="shared" si="44"/>
        <v>#REF!</v>
      </c>
      <c r="X157" t="e">
        <f t="shared" si="45"/>
        <v>#REF!</v>
      </c>
      <c r="Y157" t="e">
        <f t="shared" si="46"/>
        <v>#REF!</v>
      </c>
    </row>
    <row r="158" spans="1:25" x14ac:dyDescent="0.15">
      <c r="A158" t="e">
        <f>IF(#REF!&lt;&gt;"",#REF!,"")</f>
        <v>#REF!</v>
      </c>
      <c r="B158" t="e">
        <f>#REF!-#REF!</f>
        <v>#REF!</v>
      </c>
      <c r="C158" t="e">
        <f>#REF!-#REF!</f>
        <v>#REF!</v>
      </c>
      <c r="D158">
        <v>1</v>
      </c>
      <c r="E158" t="e">
        <f t="shared" si="35"/>
        <v>#REF!</v>
      </c>
      <c r="F158" t="e">
        <f t="shared" si="36"/>
        <v>#REF!</v>
      </c>
      <c r="I158" s="31"/>
      <c r="J158" s="31"/>
      <c r="L158" t="e">
        <f t="shared" si="37"/>
        <v>#REF!</v>
      </c>
      <c r="M158" t="e">
        <f t="shared" si="38"/>
        <v>#REF!</v>
      </c>
      <c r="O158" t="e">
        <f t="shared" si="39"/>
        <v>#REF!</v>
      </c>
      <c r="P158" t="e">
        <f t="shared" si="40"/>
        <v>#REF!</v>
      </c>
      <c r="R158" t="e">
        <f t="shared" si="41"/>
        <v>#REF!</v>
      </c>
      <c r="S158" t="e">
        <f t="shared" si="42"/>
        <v>#REF!</v>
      </c>
      <c r="U158" t="e">
        <f t="shared" si="43"/>
        <v>#REF!</v>
      </c>
      <c r="V158" t="e">
        <f t="shared" si="44"/>
        <v>#REF!</v>
      </c>
      <c r="X158" t="e">
        <f t="shared" si="45"/>
        <v>#REF!</v>
      </c>
      <c r="Y158" t="e">
        <f t="shared" si="46"/>
        <v>#REF!</v>
      </c>
    </row>
    <row r="159" spans="1:25" x14ac:dyDescent="0.15">
      <c r="A159" t="e">
        <f>IF(#REF!&lt;&gt;"",#REF!,"")</f>
        <v>#REF!</v>
      </c>
      <c r="B159" t="e">
        <f>#REF!-#REF!</f>
        <v>#REF!</v>
      </c>
      <c r="C159" t="e">
        <f>#REF!-#REF!</f>
        <v>#REF!</v>
      </c>
      <c r="D159">
        <v>1</v>
      </c>
      <c r="E159" t="e">
        <f t="shared" si="35"/>
        <v>#REF!</v>
      </c>
      <c r="F159" t="e">
        <f t="shared" si="36"/>
        <v>#REF!</v>
      </c>
      <c r="I159" s="31"/>
      <c r="J159" s="31"/>
      <c r="L159" t="e">
        <f t="shared" si="37"/>
        <v>#REF!</v>
      </c>
      <c r="M159" t="e">
        <f t="shared" si="38"/>
        <v>#REF!</v>
      </c>
      <c r="O159" t="e">
        <f t="shared" si="39"/>
        <v>#REF!</v>
      </c>
      <c r="P159" t="e">
        <f t="shared" si="40"/>
        <v>#REF!</v>
      </c>
      <c r="R159" t="e">
        <f t="shared" si="41"/>
        <v>#REF!</v>
      </c>
      <c r="S159" t="e">
        <f t="shared" si="42"/>
        <v>#REF!</v>
      </c>
      <c r="U159" t="e">
        <f t="shared" si="43"/>
        <v>#REF!</v>
      </c>
      <c r="V159" t="e">
        <f t="shared" si="44"/>
        <v>#REF!</v>
      </c>
      <c r="X159" t="e">
        <f t="shared" si="45"/>
        <v>#REF!</v>
      </c>
      <c r="Y159" t="e">
        <f t="shared" si="46"/>
        <v>#REF!</v>
      </c>
    </row>
    <row r="160" spans="1:25" x14ac:dyDescent="0.15">
      <c r="A160" t="e">
        <f>IF(#REF!&lt;&gt;"",#REF!,"")</f>
        <v>#REF!</v>
      </c>
      <c r="B160" t="e">
        <f>#REF!-#REF!</f>
        <v>#REF!</v>
      </c>
      <c r="C160" t="e">
        <f>#REF!-#REF!</f>
        <v>#REF!</v>
      </c>
      <c r="D160">
        <v>1</v>
      </c>
      <c r="E160" t="e">
        <f t="shared" si="35"/>
        <v>#REF!</v>
      </c>
      <c r="F160" t="e">
        <f t="shared" si="36"/>
        <v>#REF!</v>
      </c>
      <c r="L160" t="e">
        <f t="shared" si="37"/>
        <v>#REF!</v>
      </c>
      <c r="M160" t="e">
        <f t="shared" si="38"/>
        <v>#REF!</v>
      </c>
      <c r="O160" t="e">
        <f t="shared" si="39"/>
        <v>#REF!</v>
      </c>
      <c r="P160" t="e">
        <f t="shared" si="40"/>
        <v>#REF!</v>
      </c>
      <c r="R160" t="e">
        <f t="shared" si="41"/>
        <v>#REF!</v>
      </c>
      <c r="S160" t="e">
        <f t="shared" si="42"/>
        <v>#REF!</v>
      </c>
      <c r="U160" t="e">
        <f t="shared" si="43"/>
        <v>#REF!</v>
      </c>
      <c r="V160" t="e">
        <f t="shared" si="44"/>
        <v>#REF!</v>
      </c>
      <c r="X160" t="e">
        <f t="shared" si="45"/>
        <v>#REF!</v>
      </c>
      <c r="Y160" t="e">
        <f t="shared" si="46"/>
        <v>#REF!</v>
      </c>
    </row>
    <row r="161" spans="1:25" x14ac:dyDescent="0.15">
      <c r="A161" t="e">
        <f>IF(#REF!&lt;&gt;"",#REF!,"")</f>
        <v>#REF!</v>
      </c>
      <c r="B161" t="e">
        <f>#REF!-#REF!</f>
        <v>#REF!</v>
      </c>
      <c r="C161" t="e">
        <f>#REF!-#REF!</f>
        <v>#REF!</v>
      </c>
      <c r="D161">
        <v>1</v>
      </c>
      <c r="E161" t="e">
        <f t="shared" si="35"/>
        <v>#REF!</v>
      </c>
      <c r="F161" t="e">
        <f t="shared" si="36"/>
        <v>#REF!</v>
      </c>
      <c r="L161" t="e">
        <f t="shared" si="37"/>
        <v>#REF!</v>
      </c>
      <c r="M161" t="e">
        <f t="shared" si="38"/>
        <v>#REF!</v>
      </c>
      <c r="O161" t="e">
        <f t="shared" si="39"/>
        <v>#REF!</v>
      </c>
      <c r="P161" t="e">
        <f t="shared" si="40"/>
        <v>#REF!</v>
      </c>
      <c r="R161" t="e">
        <f t="shared" si="41"/>
        <v>#REF!</v>
      </c>
      <c r="S161" t="e">
        <f t="shared" si="42"/>
        <v>#REF!</v>
      </c>
      <c r="U161" t="e">
        <f t="shared" si="43"/>
        <v>#REF!</v>
      </c>
      <c r="V161" t="e">
        <f t="shared" si="44"/>
        <v>#REF!</v>
      </c>
      <c r="X161" t="e">
        <f t="shared" si="45"/>
        <v>#REF!</v>
      </c>
      <c r="Y161" t="e">
        <f t="shared" si="46"/>
        <v>#REF!</v>
      </c>
    </row>
    <row r="162" spans="1:25" x14ac:dyDescent="0.15">
      <c r="A162" t="e">
        <f>IF(#REF!&lt;&gt;"",#REF!,"")</f>
        <v>#REF!</v>
      </c>
      <c r="B162" t="e">
        <f>#REF!-#REF!</f>
        <v>#REF!</v>
      </c>
      <c r="C162" t="e">
        <f>#REF!-#REF!</f>
        <v>#REF!</v>
      </c>
      <c r="D162">
        <v>1</v>
      </c>
      <c r="E162" t="e">
        <f t="shared" si="35"/>
        <v>#REF!</v>
      </c>
      <c r="F162" t="e">
        <f t="shared" si="36"/>
        <v>#REF!</v>
      </c>
      <c r="L162" t="e">
        <f t="shared" si="37"/>
        <v>#REF!</v>
      </c>
      <c r="M162" t="e">
        <f t="shared" si="38"/>
        <v>#REF!</v>
      </c>
      <c r="O162" t="e">
        <f t="shared" si="39"/>
        <v>#REF!</v>
      </c>
      <c r="P162" t="e">
        <f t="shared" si="40"/>
        <v>#REF!</v>
      </c>
      <c r="R162" t="e">
        <f t="shared" si="41"/>
        <v>#REF!</v>
      </c>
      <c r="S162" t="e">
        <f t="shared" si="42"/>
        <v>#REF!</v>
      </c>
      <c r="U162" t="e">
        <f t="shared" si="43"/>
        <v>#REF!</v>
      </c>
      <c r="V162" t="e">
        <f t="shared" si="44"/>
        <v>#REF!</v>
      </c>
      <c r="X162" t="e">
        <f t="shared" si="45"/>
        <v>#REF!</v>
      </c>
      <c r="Y162" t="e">
        <f t="shared" si="46"/>
        <v>#REF!</v>
      </c>
    </row>
    <row r="163" spans="1:25" x14ac:dyDescent="0.15">
      <c r="A163" t="e">
        <f>IF(#REF!&lt;&gt;"",#REF!,"")</f>
        <v>#REF!</v>
      </c>
      <c r="B163" t="e">
        <f>#REF!-#REF!</f>
        <v>#REF!</v>
      </c>
      <c r="C163" t="e">
        <f>#REF!-#REF!</f>
        <v>#REF!</v>
      </c>
      <c r="D163">
        <v>1</v>
      </c>
      <c r="E163" t="e">
        <f t="shared" si="35"/>
        <v>#REF!</v>
      </c>
      <c r="F163" t="e">
        <f t="shared" si="36"/>
        <v>#REF!</v>
      </c>
      <c r="L163" t="e">
        <f t="shared" si="37"/>
        <v>#REF!</v>
      </c>
      <c r="M163" t="e">
        <f t="shared" si="38"/>
        <v>#REF!</v>
      </c>
      <c r="O163" t="e">
        <f t="shared" si="39"/>
        <v>#REF!</v>
      </c>
      <c r="P163" t="e">
        <f t="shared" si="40"/>
        <v>#REF!</v>
      </c>
      <c r="R163" t="e">
        <f t="shared" si="41"/>
        <v>#REF!</v>
      </c>
      <c r="S163" t="e">
        <f t="shared" si="42"/>
        <v>#REF!</v>
      </c>
      <c r="U163" t="e">
        <f t="shared" si="43"/>
        <v>#REF!</v>
      </c>
      <c r="V163" t="e">
        <f t="shared" si="44"/>
        <v>#REF!</v>
      </c>
      <c r="X163" t="e">
        <f t="shared" si="45"/>
        <v>#REF!</v>
      </c>
      <c r="Y163" t="e">
        <f t="shared" si="46"/>
        <v>#REF!</v>
      </c>
    </row>
    <row r="164" spans="1:25" x14ac:dyDescent="0.15">
      <c r="A164" t="e">
        <f>IF(#REF!&lt;&gt;"",#REF!,"")</f>
        <v>#REF!</v>
      </c>
      <c r="B164" t="e">
        <f>#REF!-#REF!</f>
        <v>#REF!</v>
      </c>
      <c r="C164" t="e">
        <f>#REF!-#REF!</f>
        <v>#REF!</v>
      </c>
      <c r="D164">
        <v>1</v>
      </c>
      <c r="E164" t="e">
        <f t="shared" si="35"/>
        <v>#REF!</v>
      </c>
      <c r="F164" t="e">
        <f t="shared" si="36"/>
        <v>#REF!</v>
      </c>
      <c r="L164" t="e">
        <f t="shared" si="37"/>
        <v>#REF!</v>
      </c>
      <c r="M164" t="e">
        <f t="shared" si="38"/>
        <v>#REF!</v>
      </c>
      <c r="O164" t="e">
        <f t="shared" si="39"/>
        <v>#REF!</v>
      </c>
      <c r="P164" t="e">
        <f t="shared" si="40"/>
        <v>#REF!</v>
      </c>
      <c r="R164" t="e">
        <f t="shared" si="41"/>
        <v>#REF!</v>
      </c>
      <c r="S164" t="e">
        <f t="shared" si="42"/>
        <v>#REF!</v>
      </c>
      <c r="U164" t="e">
        <f t="shared" si="43"/>
        <v>#REF!</v>
      </c>
      <c r="V164" t="e">
        <f t="shared" si="44"/>
        <v>#REF!</v>
      </c>
      <c r="X164" t="e">
        <f t="shared" si="45"/>
        <v>#REF!</v>
      </c>
      <c r="Y164" t="e">
        <f t="shared" si="46"/>
        <v>#REF!</v>
      </c>
    </row>
    <row r="165" spans="1:25" x14ac:dyDescent="0.15">
      <c r="A165" t="e">
        <f>IF(#REF!&lt;&gt;"",#REF!,"")</f>
        <v>#REF!</v>
      </c>
      <c r="B165" t="e">
        <f>#REF!-#REF!</f>
        <v>#REF!</v>
      </c>
      <c r="C165" t="e">
        <f>#REF!-#REF!</f>
        <v>#REF!</v>
      </c>
      <c r="D165">
        <v>1</v>
      </c>
      <c r="E165" t="e">
        <f t="shared" si="35"/>
        <v>#REF!</v>
      </c>
      <c r="F165" t="e">
        <f t="shared" si="36"/>
        <v>#REF!</v>
      </c>
      <c r="L165" t="e">
        <f t="shared" si="37"/>
        <v>#REF!</v>
      </c>
      <c r="M165" t="e">
        <f t="shared" si="38"/>
        <v>#REF!</v>
      </c>
      <c r="O165" t="e">
        <f t="shared" si="39"/>
        <v>#REF!</v>
      </c>
      <c r="P165" t="e">
        <f t="shared" si="40"/>
        <v>#REF!</v>
      </c>
      <c r="R165" t="e">
        <f t="shared" si="41"/>
        <v>#REF!</v>
      </c>
      <c r="S165" t="e">
        <f t="shared" si="42"/>
        <v>#REF!</v>
      </c>
      <c r="U165" t="e">
        <f t="shared" si="43"/>
        <v>#REF!</v>
      </c>
      <c r="V165" t="e">
        <f t="shared" si="44"/>
        <v>#REF!</v>
      </c>
      <c r="X165" t="e">
        <f t="shared" si="45"/>
        <v>#REF!</v>
      </c>
      <c r="Y165" t="e">
        <f t="shared" si="46"/>
        <v>#REF!</v>
      </c>
    </row>
    <row r="166" spans="1:25" x14ac:dyDescent="0.15">
      <c r="A166" t="e">
        <f>IF(#REF!&lt;&gt;"",#REF!,"")</f>
        <v>#REF!</v>
      </c>
      <c r="B166" t="e">
        <f>#REF!-#REF!</f>
        <v>#REF!</v>
      </c>
      <c r="C166" t="e">
        <f>#REF!-#REF!</f>
        <v>#REF!</v>
      </c>
      <c r="D166">
        <v>1</v>
      </c>
      <c r="E166" t="e">
        <f t="shared" si="35"/>
        <v>#REF!</v>
      </c>
      <c r="F166" t="e">
        <f t="shared" si="36"/>
        <v>#REF!</v>
      </c>
      <c r="L166" t="e">
        <f t="shared" si="37"/>
        <v>#REF!</v>
      </c>
      <c r="M166" t="e">
        <f t="shared" si="38"/>
        <v>#REF!</v>
      </c>
      <c r="O166" t="e">
        <f t="shared" si="39"/>
        <v>#REF!</v>
      </c>
      <c r="P166" t="e">
        <f t="shared" si="40"/>
        <v>#REF!</v>
      </c>
      <c r="R166" t="e">
        <f t="shared" si="41"/>
        <v>#REF!</v>
      </c>
      <c r="S166" t="e">
        <f t="shared" si="42"/>
        <v>#REF!</v>
      </c>
      <c r="U166" t="e">
        <f t="shared" si="43"/>
        <v>#REF!</v>
      </c>
      <c r="V166" t="e">
        <f t="shared" si="44"/>
        <v>#REF!</v>
      </c>
      <c r="X166" t="e">
        <f t="shared" si="45"/>
        <v>#REF!</v>
      </c>
      <c r="Y166" t="e">
        <f t="shared" si="46"/>
        <v>#REF!</v>
      </c>
    </row>
    <row r="167" spans="1:25" x14ac:dyDescent="0.15">
      <c r="A167" t="e">
        <f>IF(#REF!&lt;&gt;"",#REF!,"")</f>
        <v>#REF!</v>
      </c>
      <c r="B167" t="e">
        <f>#REF!-#REF!</f>
        <v>#REF!</v>
      </c>
      <c r="C167" t="e">
        <f>#REF!-#REF!</f>
        <v>#REF!</v>
      </c>
      <c r="D167">
        <v>1</v>
      </c>
      <c r="E167" t="e">
        <f t="shared" si="35"/>
        <v>#REF!</v>
      </c>
      <c r="F167" t="e">
        <f t="shared" si="36"/>
        <v>#REF!</v>
      </c>
      <c r="L167" t="e">
        <f t="shared" si="37"/>
        <v>#REF!</v>
      </c>
      <c r="M167" t="e">
        <f t="shared" si="38"/>
        <v>#REF!</v>
      </c>
      <c r="O167" t="e">
        <f t="shared" si="39"/>
        <v>#REF!</v>
      </c>
      <c r="P167" t="e">
        <f t="shared" si="40"/>
        <v>#REF!</v>
      </c>
      <c r="R167" t="e">
        <f t="shared" si="41"/>
        <v>#REF!</v>
      </c>
      <c r="S167" t="e">
        <f t="shared" si="42"/>
        <v>#REF!</v>
      </c>
      <c r="U167" t="e">
        <f t="shared" si="43"/>
        <v>#REF!</v>
      </c>
      <c r="V167" t="e">
        <f t="shared" si="44"/>
        <v>#REF!</v>
      </c>
      <c r="X167" t="e">
        <f t="shared" si="45"/>
        <v>#REF!</v>
      </c>
      <c r="Y167" t="e">
        <f t="shared" si="46"/>
        <v>#REF!</v>
      </c>
    </row>
    <row r="168" spans="1:25" x14ac:dyDescent="0.15">
      <c r="A168" t="e">
        <f>IF(#REF!&lt;&gt;"",#REF!,"")</f>
        <v>#REF!</v>
      </c>
      <c r="B168" t="e">
        <f>#REF!-#REF!</f>
        <v>#REF!</v>
      </c>
      <c r="C168" t="e">
        <f>#REF!-#REF!</f>
        <v>#REF!</v>
      </c>
      <c r="D168">
        <v>1</v>
      </c>
      <c r="E168" t="e">
        <f t="shared" si="35"/>
        <v>#REF!</v>
      </c>
      <c r="F168" t="e">
        <f t="shared" si="36"/>
        <v>#REF!</v>
      </c>
      <c r="L168" t="e">
        <f t="shared" si="37"/>
        <v>#REF!</v>
      </c>
      <c r="M168" t="e">
        <f t="shared" si="38"/>
        <v>#REF!</v>
      </c>
      <c r="O168" t="e">
        <f t="shared" si="39"/>
        <v>#REF!</v>
      </c>
      <c r="P168" t="e">
        <f t="shared" si="40"/>
        <v>#REF!</v>
      </c>
      <c r="R168" t="e">
        <f t="shared" si="41"/>
        <v>#REF!</v>
      </c>
      <c r="S168" t="e">
        <f t="shared" si="42"/>
        <v>#REF!</v>
      </c>
      <c r="U168" t="e">
        <f t="shared" si="43"/>
        <v>#REF!</v>
      </c>
      <c r="V168" t="e">
        <f t="shared" si="44"/>
        <v>#REF!</v>
      </c>
      <c r="X168" t="e">
        <f t="shared" si="45"/>
        <v>#REF!</v>
      </c>
      <c r="Y168" t="e">
        <f t="shared" si="46"/>
        <v>#REF!</v>
      </c>
    </row>
    <row r="169" spans="1:25" x14ac:dyDescent="0.15">
      <c r="A169" t="e">
        <f>IF(#REF!&lt;&gt;"",#REF!,"")</f>
        <v>#REF!</v>
      </c>
      <c r="B169" t="e">
        <f>#REF!-#REF!</f>
        <v>#REF!</v>
      </c>
      <c r="C169" t="e">
        <f>#REF!-#REF!</f>
        <v>#REF!</v>
      </c>
      <c r="D169">
        <v>1</v>
      </c>
      <c r="E169" t="e">
        <f t="shared" si="35"/>
        <v>#REF!</v>
      </c>
      <c r="F169" t="e">
        <f t="shared" si="36"/>
        <v>#REF!</v>
      </c>
      <c r="L169" t="e">
        <f t="shared" si="37"/>
        <v>#REF!</v>
      </c>
      <c r="M169" t="e">
        <f t="shared" si="38"/>
        <v>#REF!</v>
      </c>
      <c r="O169" t="e">
        <f t="shared" si="39"/>
        <v>#REF!</v>
      </c>
      <c r="P169" t="e">
        <f t="shared" si="40"/>
        <v>#REF!</v>
      </c>
      <c r="R169" t="e">
        <f t="shared" si="41"/>
        <v>#REF!</v>
      </c>
      <c r="S169" t="e">
        <f t="shared" si="42"/>
        <v>#REF!</v>
      </c>
      <c r="U169" t="e">
        <f t="shared" si="43"/>
        <v>#REF!</v>
      </c>
      <c r="V169" t="e">
        <f t="shared" si="44"/>
        <v>#REF!</v>
      </c>
      <c r="X169" t="e">
        <f t="shared" si="45"/>
        <v>#REF!</v>
      </c>
      <c r="Y169" t="e">
        <f t="shared" si="46"/>
        <v>#REF!</v>
      </c>
    </row>
    <row r="170" spans="1:25" x14ac:dyDescent="0.15">
      <c r="A170" t="e">
        <f>IF(#REF!&lt;&gt;"",#REF!,"")</f>
        <v>#REF!</v>
      </c>
      <c r="B170" t="e">
        <f>#REF!-#REF!</f>
        <v>#REF!</v>
      </c>
      <c r="C170" t="e">
        <f>#REF!-#REF!</f>
        <v>#REF!</v>
      </c>
      <c r="D170">
        <v>1</v>
      </c>
      <c r="E170" t="e">
        <f t="shared" si="35"/>
        <v>#REF!</v>
      </c>
      <c r="F170" t="e">
        <f t="shared" si="36"/>
        <v>#REF!</v>
      </c>
      <c r="L170" t="e">
        <f t="shared" si="37"/>
        <v>#REF!</v>
      </c>
      <c r="M170" t="e">
        <f t="shared" si="38"/>
        <v>#REF!</v>
      </c>
      <c r="O170" t="e">
        <f t="shared" si="39"/>
        <v>#REF!</v>
      </c>
      <c r="P170" t="e">
        <f t="shared" si="40"/>
        <v>#REF!</v>
      </c>
      <c r="R170" t="e">
        <f t="shared" si="41"/>
        <v>#REF!</v>
      </c>
      <c r="S170" t="e">
        <f t="shared" si="42"/>
        <v>#REF!</v>
      </c>
      <c r="U170" t="e">
        <f t="shared" si="43"/>
        <v>#REF!</v>
      </c>
      <c r="V170" t="e">
        <f t="shared" si="44"/>
        <v>#REF!</v>
      </c>
      <c r="X170" t="e">
        <f t="shared" si="45"/>
        <v>#REF!</v>
      </c>
      <c r="Y170" t="e">
        <f t="shared" si="46"/>
        <v>#REF!</v>
      </c>
    </row>
    <row r="171" spans="1:25" x14ac:dyDescent="0.15">
      <c r="A171" t="e">
        <f>IF(#REF!&lt;&gt;"",#REF!,"")</f>
        <v>#REF!</v>
      </c>
      <c r="B171" t="e">
        <f>#REF!-#REF!</f>
        <v>#REF!</v>
      </c>
      <c r="C171" t="e">
        <f>#REF!-#REF!</f>
        <v>#REF!</v>
      </c>
      <c r="D171">
        <v>1</v>
      </c>
      <c r="E171" t="e">
        <f t="shared" si="35"/>
        <v>#REF!</v>
      </c>
      <c r="F171" t="e">
        <f t="shared" si="36"/>
        <v>#REF!</v>
      </c>
      <c r="L171" t="e">
        <f t="shared" si="37"/>
        <v>#REF!</v>
      </c>
      <c r="M171" t="e">
        <f t="shared" si="38"/>
        <v>#REF!</v>
      </c>
      <c r="O171" t="e">
        <f t="shared" si="39"/>
        <v>#REF!</v>
      </c>
      <c r="P171" t="e">
        <f t="shared" si="40"/>
        <v>#REF!</v>
      </c>
      <c r="R171" t="e">
        <f t="shared" si="41"/>
        <v>#REF!</v>
      </c>
      <c r="S171" t="e">
        <f t="shared" si="42"/>
        <v>#REF!</v>
      </c>
      <c r="U171" t="e">
        <f t="shared" si="43"/>
        <v>#REF!</v>
      </c>
      <c r="V171" t="e">
        <f t="shared" si="44"/>
        <v>#REF!</v>
      </c>
      <c r="X171" t="e">
        <f t="shared" si="45"/>
        <v>#REF!</v>
      </c>
      <c r="Y171" t="e">
        <f t="shared" si="46"/>
        <v>#REF!</v>
      </c>
    </row>
    <row r="172" spans="1:25" x14ac:dyDescent="0.15">
      <c r="A172" t="e">
        <f>IF(#REF!&lt;&gt;"",#REF!,"")</f>
        <v>#REF!</v>
      </c>
      <c r="B172" t="e">
        <f>#REF!-#REF!</f>
        <v>#REF!</v>
      </c>
      <c r="C172" t="e">
        <f>#REF!-#REF!</f>
        <v>#REF!</v>
      </c>
      <c r="D172">
        <v>1</v>
      </c>
      <c r="E172" t="e">
        <f t="shared" si="35"/>
        <v>#REF!</v>
      </c>
      <c r="F172" t="e">
        <f t="shared" si="36"/>
        <v>#REF!</v>
      </c>
      <c r="L172" t="e">
        <f t="shared" si="37"/>
        <v>#REF!</v>
      </c>
      <c r="M172" t="e">
        <f t="shared" si="38"/>
        <v>#REF!</v>
      </c>
      <c r="O172" t="e">
        <f t="shared" si="39"/>
        <v>#REF!</v>
      </c>
      <c r="P172" t="e">
        <f t="shared" si="40"/>
        <v>#REF!</v>
      </c>
      <c r="R172" t="e">
        <f t="shared" si="41"/>
        <v>#REF!</v>
      </c>
      <c r="S172" t="e">
        <f t="shared" si="42"/>
        <v>#REF!</v>
      </c>
      <c r="U172" t="e">
        <f t="shared" si="43"/>
        <v>#REF!</v>
      </c>
      <c r="V172" t="e">
        <f t="shared" si="44"/>
        <v>#REF!</v>
      </c>
      <c r="X172" t="e">
        <f t="shared" si="45"/>
        <v>#REF!</v>
      </c>
      <c r="Y172" t="e">
        <f t="shared" si="46"/>
        <v>#REF!</v>
      </c>
    </row>
    <row r="173" spans="1:25" x14ac:dyDescent="0.15">
      <c r="A173" t="e">
        <f>IF(#REF!&lt;&gt;"",#REF!,"")</f>
        <v>#REF!</v>
      </c>
      <c r="B173" t="e">
        <f>#REF!-#REF!</f>
        <v>#REF!</v>
      </c>
      <c r="C173" t="e">
        <f>#REF!-#REF!</f>
        <v>#REF!</v>
      </c>
      <c r="D173">
        <v>1</v>
      </c>
      <c r="E173" t="e">
        <f t="shared" si="35"/>
        <v>#REF!</v>
      </c>
      <c r="F173" t="e">
        <f t="shared" si="36"/>
        <v>#REF!</v>
      </c>
      <c r="L173" t="e">
        <f t="shared" si="37"/>
        <v>#REF!</v>
      </c>
      <c r="M173" t="e">
        <f t="shared" si="38"/>
        <v>#REF!</v>
      </c>
      <c r="O173" t="e">
        <f t="shared" si="39"/>
        <v>#REF!</v>
      </c>
      <c r="P173" t="e">
        <f t="shared" si="40"/>
        <v>#REF!</v>
      </c>
      <c r="R173" t="e">
        <f t="shared" si="41"/>
        <v>#REF!</v>
      </c>
      <c r="S173" t="e">
        <f t="shared" si="42"/>
        <v>#REF!</v>
      </c>
      <c r="U173" t="e">
        <f t="shared" si="43"/>
        <v>#REF!</v>
      </c>
      <c r="V173" t="e">
        <f t="shared" si="44"/>
        <v>#REF!</v>
      </c>
      <c r="X173" t="e">
        <f t="shared" si="45"/>
        <v>#REF!</v>
      </c>
      <c r="Y173" t="e">
        <f t="shared" si="46"/>
        <v>#REF!</v>
      </c>
    </row>
    <row r="174" spans="1:25" x14ac:dyDescent="0.15">
      <c r="A174" t="e">
        <f>IF(#REF!&lt;&gt;"",#REF!,"")</f>
        <v>#REF!</v>
      </c>
      <c r="B174" t="e">
        <f>#REF!-#REF!</f>
        <v>#REF!</v>
      </c>
      <c r="C174" t="e">
        <f>#REF!-#REF!</f>
        <v>#REF!</v>
      </c>
      <c r="D174">
        <v>1</v>
      </c>
      <c r="E174" t="e">
        <f t="shared" si="35"/>
        <v>#REF!</v>
      </c>
      <c r="F174" t="e">
        <f t="shared" si="36"/>
        <v>#REF!</v>
      </c>
      <c r="L174" t="e">
        <f t="shared" si="37"/>
        <v>#REF!</v>
      </c>
      <c r="M174" t="e">
        <f t="shared" si="38"/>
        <v>#REF!</v>
      </c>
      <c r="O174" t="e">
        <f t="shared" si="39"/>
        <v>#REF!</v>
      </c>
      <c r="P174" t="e">
        <f t="shared" si="40"/>
        <v>#REF!</v>
      </c>
      <c r="R174" t="e">
        <f t="shared" si="41"/>
        <v>#REF!</v>
      </c>
      <c r="S174" t="e">
        <f t="shared" si="42"/>
        <v>#REF!</v>
      </c>
      <c r="U174" t="e">
        <f t="shared" si="43"/>
        <v>#REF!</v>
      </c>
      <c r="V174" t="e">
        <f t="shared" si="44"/>
        <v>#REF!</v>
      </c>
      <c r="X174" t="e">
        <f t="shared" si="45"/>
        <v>#REF!</v>
      </c>
      <c r="Y174" t="e">
        <f t="shared" si="46"/>
        <v>#REF!</v>
      </c>
    </row>
    <row r="175" spans="1:25" x14ac:dyDescent="0.15">
      <c r="A175" t="e">
        <f>IF(#REF!&lt;&gt;"",#REF!,"")</f>
        <v>#REF!</v>
      </c>
      <c r="B175" t="e">
        <f>#REF!-#REF!</f>
        <v>#REF!</v>
      </c>
      <c r="C175" t="e">
        <f>#REF!-#REF!</f>
        <v>#REF!</v>
      </c>
      <c r="D175">
        <v>1</v>
      </c>
      <c r="E175" t="e">
        <f t="shared" si="35"/>
        <v>#REF!</v>
      </c>
      <c r="F175" t="e">
        <f t="shared" si="36"/>
        <v>#REF!</v>
      </c>
      <c r="L175" t="e">
        <f t="shared" si="37"/>
        <v>#REF!</v>
      </c>
      <c r="M175" t="e">
        <f t="shared" si="38"/>
        <v>#REF!</v>
      </c>
      <c r="O175" t="e">
        <f t="shared" si="39"/>
        <v>#REF!</v>
      </c>
      <c r="P175" t="e">
        <f t="shared" si="40"/>
        <v>#REF!</v>
      </c>
      <c r="R175" t="e">
        <f t="shared" si="41"/>
        <v>#REF!</v>
      </c>
      <c r="S175" t="e">
        <f t="shared" si="42"/>
        <v>#REF!</v>
      </c>
      <c r="U175" t="e">
        <f t="shared" si="43"/>
        <v>#REF!</v>
      </c>
      <c r="V175" t="e">
        <f t="shared" si="44"/>
        <v>#REF!</v>
      </c>
      <c r="X175" t="e">
        <f t="shared" si="45"/>
        <v>#REF!</v>
      </c>
      <c r="Y175" t="e">
        <f t="shared" si="46"/>
        <v>#REF!</v>
      </c>
    </row>
    <row r="176" spans="1:25" x14ac:dyDescent="0.15">
      <c r="A176" t="e">
        <f>IF(#REF!&lt;&gt;"",#REF!,"")</f>
        <v>#REF!</v>
      </c>
      <c r="B176" t="e">
        <f>#REF!-#REF!</f>
        <v>#REF!</v>
      </c>
      <c r="C176" t="e">
        <f>#REF!-#REF!</f>
        <v>#REF!</v>
      </c>
      <c r="D176">
        <v>1</v>
      </c>
      <c r="E176" t="e">
        <f t="shared" si="35"/>
        <v>#REF!</v>
      </c>
      <c r="F176" t="e">
        <f t="shared" si="36"/>
        <v>#REF!</v>
      </c>
      <c r="L176" t="e">
        <f t="shared" si="37"/>
        <v>#REF!</v>
      </c>
      <c r="M176" t="e">
        <f t="shared" si="38"/>
        <v>#REF!</v>
      </c>
      <c r="O176" t="e">
        <f t="shared" si="39"/>
        <v>#REF!</v>
      </c>
      <c r="P176" t="e">
        <f t="shared" si="40"/>
        <v>#REF!</v>
      </c>
      <c r="R176" t="e">
        <f t="shared" si="41"/>
        <v>#REF!</v>
      </c>
      <c r="S176" t="e">
        <f t="shared" si="42"/>
        <v>#REF!</v>
      </c>
      <c r="U176" t="e">
        <f t="shared" si="43"/>
        <v>#REF!</v>
      </c>
      <c r="V176" t="e">
        <f t="shared" si="44"/>
        <v>#REF!</v>
      </c>
      <c r="X176" t="e">
        <f t="shared" si="45"/>
        <v>#REF!</v>
      </c>
      <c r="Y176" t="e">
        <f t="shared" si="46"/>
        <v>#REF!</v>
      </c>
    </row>
    <row r="177" spans="1:25" x14ac:dyDescent="0.15">
      <c r="A177" t="e">
        <f>IF(#REF!&lt;&gt;"",#REF!,"")</f>
        <v>#REF!</v>
      </c>
      <c r="B177" t="e">
        <f>#REF!-#REF!</f>
        <v>#REF!</v>
      </c>
      <c r="C177" t="e">
        <f>#REF!-#REF!</f>
        <v>#REF!</v>
      </c>
      <c r="D177">
        <v>1</v>
      </c>
      <c r="E177" t="e">
        <f t="shared" si="35"/>
        <v>#REF!</v>
      </c>
      <c r="F177" t="e">
        <f t="shared" si="36"/>
        <v>#REF!</v>
      </c>
      <c r="L177" t="e">
        <f t="shared" si="37"/>
        <v>#REF!</v>
      </c>
      <c r="M177" t="e">
        <f t="shared" si="38"/>
        <v>#REF!</v>
      </c>
      <c r="O177" t="e">
        <f t="shared" si="39"/>
        <v>#REF!</v>
      </c>
      <c r="P177" t="e">
        <f t="shared" si="40"/>
        <v>#REF!</v>
      </c>
      <c r="R177" t="e">
        <f t="shared" si="41"/>
        <v>#REF!</v>
      </c>
      <c r="S177" t="e">
        <f t="shared" si="42"/>
        <v>#REF!</v>
      </c>
      <c r="U177" t="e">
        <f t="shared" si="43"/>
        <v>#REF!</v>
      </c>
      <c r="V177" t="e">
        <f t="shared" si="44"/>
        <v>#REF!</v>
      </c>
      <c r="X177" t="e">
        <f t="shared" si="45"/>
        <v>#REF!</v>
      </c>
      <c r="Y177" t="e">
        <f t="shared" si="46"/>
        <v>#REF!</v>
      </c>
    </row>
    <row r="178" spans="1:25" x14ac:dyDescent="0.15">
      <c r="A178" t="e">
        <f>IF(#REF!&lt;&gt;"",#REF!,"")</f>
        <v>#REF!</v>
      </c>
      <c r="B178" t="e">
        <f>#REF!-#REF!</f>
        <v>#REF!</v>
      </c>
      <c r="C178" t="e">
        <f>#REF!-#REF!</f>
        <v>#REF!</v>
      </c>
      <c r="D178">
        <v>1</v>
      </c>
      <c r="E178" t="e">
        <f t="shared" si="35"/>
        <v>#REF!</v>
      </c>
      <c r="F178" t="e">
        <f t="shared" si="36"/>
        <v>#REF!</v>
      </c>
      <c r="L178" t="e">
        <f t="shared" si="37"/>
        <v>#REF!</v>
      </c>
      <c r="M178" t="e">
        <f t="shared" si="38"/>
        <v>#REF!</v>
      </c>
      <c r="O178" t="e">
        <f t="shared" si="39"/>
        <v>#REF!</v>
      </c>
      <c r="P178" t="e">
        <f t="shared" si="40"/>
        <v>#REF!</v>
      </c>
      <c r="R178" t="e">
        <f t="shared" si="41"/>
        <v>#REF!</v>
      </c>
      <c r="S178" t="e">
        <f t="shared" si="42"/>
        <v>#REF!</v>
      </c>
      <c r="U178" t="e">
        <f t="shared" si="43"/>
        <v>#REF!</v>
      </c>
      <c r="V178" t="e">
        <f t="shared" si="44"/>
        <v>#REF!</v>
      </c>
      <c r="X178" t="e">
        <f t="shared" si="45"/>
        <v>#REF!</v>
      </c>
      <c r="Y178" t="e">
        <f t="shared" si="46"/>
        <v>#REF!</v>
      </c>
    </row>
    <row r="179" spans="1:25" x14ac:dyDescent="0.15">
      <c r="A179" t="e">
        <f>IF(#REF!&lt;&gt;"",#REF!,"")</f>
        <v>#REF!</v>
      </c>
      <c r="B179" t="e">
        <f>#REF!-#REF!</f>
        <v>#REF!</v>
      </c>
      <c r="C179" t="e">
        <f>#REF!-#REF!</f>
        <v>#REF!</v>
      </c>
      <c r="D179">
        <v>1</v>
      </c>
      <c r="E179" t="e">
        <f t="shared" si="35"/>
        <v>#REF!</v>
      </c>
      <c r="F179" t="e">
        <f t="shared" si="36"/>
        <v>#REF!</v>
      </c>
      <c r="L179" t="e">
        <f t="shared" si="37"/>
        <v>#REF!</v>
      </c>
      <c r="M179" t="e">
        <f t="shared" si="38"/>
        <v>#REF!</v>
      </c>
      <c r="O179" t="e">
        <f t="shared" si="39"/>
        <v>#REF!</v>
      </c>
      <c r="P179" t="e">
        <f t="shared" si="40"/>
        <v>#REF!</v>
      </c>
      <c r="R179" t="e">
        <f t="shared" si="41"/>
        <v>#REF!</v>
      </c>
      <c r="S179" t="e">
        <f t="shared" si="42"/>
        <v>#REF!</v>
      </c>
      <c r="U179" t="e">
        <f t="shared" si="43"/>
        <v>#REF!</v>
      </c>
      <c r="V179" t="e">
        <f t="shared" si="44"/>
        <v>#REF!</v>
      </c>
      <c r="X179" t="e">
        <f t="shared" si="45"/>
        <v>#REF!</v>
      </c>
      <c r="Y179" t="e">
        <f t="shared" si="46"/>
        <v>#REF!</v>
      </c>
    </row>
    <row r="180" spans="1:25" x14ac:dyDescent="0.15">
      <c r="A180" t="e">
        <f>IF(#REF!&lt;&gt;"",#REF!,"")</f>
        <v>#REF!</v>
      </c>
      <c r="B180" t="e">
        <f>#REF!-#REF!</f>
        <v>#REF!</v>
      </c>
      <c r="C180" t="e">
        <f>#REF!-#REF!</f>
        <v>#REF!</v>
      </c>
      <c r="D180">
        <v>1</v>
      </c>
      <c r="E180" t="e">
        <f t="shared" si="35"/>
        <v>#REF!</v>
      </c>
      <c r="F180" t="e">
        <f t="shared" si="36"/>
        <v>#REF!</v>
      </c>
      <c r="L180" t="e">
        <f t="shared" si="37"/>
        <v>#REF!</v>
      </c>
      <c r="M180" t="e">
        <f t="shared" si="38"/>
        <v>#REF!</v>
      </c>
      <c r="O180" t="e">
        <f t="shared" si="39"/>
        <v>#REF!</v>
      </c>
      <c r="P180" t="e">
        <f t="shared" si="40"/>
        <v>#REF!</v>
      </c>
      <c r="R180" t="e">
        <f t="shared" si="41"/>
        <v>#REF!</v>
      </c>
      <c r="S180" t="e">
        <f t="shared" si="42"/>
        <v>#REF!</v>
      </c>
      <c r="U180" t="e">
        <f t="shared" si="43"/>
        <v>#REF!</v>
      </c>
      <c r="V180" t="e">
        <f t="shared" si="44"/>
        <v>#REF!</v>
      </c>
      <c r="X180" t="e">
        <f t="shared" si="45"/>
        <v>#REF!</v>
      </c>
      <c r="Y180" t="e">
        <f t="shared" si="46"/>
        <v>#REF!</v>
      </c>
    </row>
    <row r="181" spans="1:25" x14ac:dyDescent="0.15">
      <c r="A181" t="e">
        <f>IF(#REF!&lt;&gt;"",#REF!,"")</f>
        <v>#REF!</v>
      </c>
      <c r="B181" t="e">
        <f>#REF!-#REF!</f>
        <v>#REF!</v>
      </c>
      <c r="C181" t="e">
        <f>#REF!-#REF!</f>
        <v>#REF!</v>
      </c>
      <c r="D181">
        <v>1</v>
      </c>
      <c r="E181" t="e">
        <f t="shared" si="35"/>
        <v>#REF!</v>
      </c>
      <c r="F181" t="e">
        <f t="shared" si="36"/>
        <v>#REF!</v>
      </c>
      <c r="L181" t="e">
        <f t="shared" si="37"/>
        <v>#REF!</v>
      </c>
      <c r="M181" t="e">
        <f t="shared" si="38"/>
        <v>#REF!</v>
      </c>
      <c r="O181" t="e">
        <f t="shared" si="39"/>
        <v>#REF!</v>
      </c>
      <c r="P181" t="e">
        <f t="shared" si="40"/>
        <v>#REF!</v>
      </c>
      <c r="R181" t="e">
        <f t="shared" si="41"/>
        <v>#REF!</v>
      </c>
      <c r="S181" t="e">
        <f t="shared" si="42"/>
        <v>#REF!</v>
      </c>
      <c r="U181" t="e">
        <f t="shared" si="43"/>
        <v>#REF!</v>
      </c>
      <c r="V181" t="e">
        <f t="shared" si="44"/>
        <v>#REF!</v>
      </c>
      <c r="X181" t="e">
        <f t="shared" si="45"/>
        <v>#REF!</v>
      </c>
      <c r="Y181" t="e">
        <f t="shared" si="46"/>
        <v>#REF!</v>
      </c>
    </row>
    <row r="182" spans="1:25" x14ac:dyDescent="0.15">
      <c r="A182" t="e">
        <f>IF(#REF!&lt;&gt;"",#REF!,"")</f>
        <v>#REF!</v>
      </c>
      <c r="B182" t="e">
        <f>#REF!-#REF!</f>
        <v>#REF!</v>
      </c>
      <c r="C182" t="e">
        <f>#REF!-#REF!</f>
        <v>#REF!</v>
      </c>
      <c r="D182">
        <v>1</v>
      </c>
      <c r="E182" t="e">
        <f t="shared" si="35"/>
        <v>#REF!</v>
      </c>
      <c r="F182" t="e">
        <f t="shared" si="36"/>
        <v>#REF!</v>
      </c>
      <c r="L182" t="e">
        <f t="shared" si="37"/>
        <v>#REF!</v>
      </c>
      <c r="M182" t="e">
        <f t="shared" si="38"/>
        <v>#REF!</v>
      </c>
      <c r="O182" t="e">
        <f t="shared" si="39"/>
        <v>#REF!</v>
      </c>
      <c r="P182" t="e">
        <f t="shared" si="40"/>
        <v>#REF!</v>
      </c>
      <c r="R182" t="e">
        <f t="shared" si="41"/>
        <v>#REF!</v>
      </c>
      <c r="S182" t="e">
        <f t="shared" si="42"/>
        <v>#REF!</v>
      </c>
      <c r="U182" t="e">
        <f t="shared" si="43"/>
        <v>#REF!</v>
      </c>
      <c r="V182" t="e">
        <f t="shared" si="44"/>
        <v>#REF!</v>
      </c>
      <c r="X182" t="e">
        <f t="shared" si="45"/>
        <v>#REF!</v>
      </c>
      <c r="Y182" t="e">
        <f t="shared" si="46"/>
        <v>#REF!</v>
      </c>
    </row>
    <row r="183" spans="1:25" x14ac:dyDescent="0.15">
      <c r="A183" t="e">
        <f>IF(#REF!&lt;&gt;"",#REF!,"")</f>
        <v>#REF!</v>
      </c>
      <c r="B183" t="e">
        <f>#REF!-#REF!</f>
        <v>#REF!</v>
      </c>
      <c r="C183" t="e">
        <f>#REF!-#REF!</f>
        <v>#REF!</v>
      </c>
      <c r="D183">
        <v>1</v>
      </c>
      <c r="E183" t="e">
        <f t="shared" si="35"/>
        <v>#REF!</v>
      </c>
      <c r="F183" t="e">
        <f t="shared" si="36"/>
        <v>#REF!</v>
      </c>
      <c r="L183" t="e">
        <f t="shared" si="37"/>
        <v>#REF!</v>
      </c>
      <c r="M183" t="e">
        <f t="shared" si="38"/>
        <v>#REF!</v>
      </c>
      <c r="O183" t="e">
        <f t="shared" si="39"/>
        <v>#REF!</v>
      </c>
      <c r="P183" t="e">
        <f t="shared" si="40"/>
        <v>#REF!</v>
      </c>
      <c r="R183" t="e">
        <f t="shared" si="41"/>
        <v>#REF!</v>
      </c>
      <c r="S183" t="e">
        <f t="shared" si="42"/>
        <v>#REF!</v>
      </c>
      <c r="U183" t="e">
        <f t="shared" si="43"/>
        <v>#REF!</v>
      </c>
      <c r="V183" t="e">
        <f t="shared" si="44"/>
        <v>#REF!</v>
      </c>
      <c r="X183" t="e">
        <f t="shared" si="45"/>
        <v>#REF!</v>
      </c>
      <c r="Y183" t="e">
        <f t="shared" si="46"/>
        <v>#REF!</v>
      </c>
    </row>
    <row r="184" spans="1:25" x14ac:dyDescent="0.15">
      <c r="A184" t="e">
        <f>IF(#REF!&lt;&gt;"",#REF!,"")</f>
        <v>#REF!</v>
      </c>
      <c r="B184" t="e">
        <f>#REF!-#REF!</f>
        <v>#REF!</v>
      </c>
      <c r="C184" t="e">
        <f>#REF!-#REF!</f>
        <v>#REF!</v>
      </c>
      <c r="D184">
        <v>1</v>
      </c>
      <c r="E184" t="e">
        <f t="shared" si="35"/>
        <v>#REF!</v>
      </c>
      <c r="F184" t="e">
        <f t="shared" si="36"/>
        <v>#REF!</v>
      </c>
      <c r="L184" t="e">
        <f t="shared" si="37"/>
        <v>#REF!</v>
      </c>
      <c r="M184" t="e">
        <f t="shared" si="38"/>
        <v>#REF!</v>
      </c>
      <c r="O184" t="e">
        <f t="shared" si="39"/>
        <v>#REF!</v>
      </c>
      <c r="P184" t="e">
        <f t="shared" si="40"/>
        <v>#REF!</v>
      </c>
      <c r="R184" t="e">
        <f t="shared" si="41"/>
        <v>#REF!</v>
      </c>
      <c r="S184" t="e">
        <f t="shared" si="42"/>
        <v>#REF!</v>
      </c>
      <c r="U184" t="e">
        <f t="shared" si="43"/>
        <v>#REF!</v>
      </c>
      <c r="V184" t="e">
        <f t="shared" si="44"/>
        <v>#REF!</v>
      </c>
      <c r="X184" t="e">
        <f t="shared" si="45"/>
        <v>#REF!</v>
      </c>
      <c r="Y184" t="e">
        <f t="shared" si="46"/>
        <v>#REF!</v>
      </c>
    </row>
    <row r="185" spans="1:25" x14ac:dyDescent="0.15">
      <c r="A185" t="e">
        <f>IF(#REF!&lt;&gt;"",#REF!,"")</f>
        <v>#REF!</v>
      </c>
      <c r="B185" t="e">
        <f>#REF!-#REF!</f>
        <v>#REF!</v>
      </c>
      <c r="C185" t="e">
        <f>#REF!-#REF!</f>
        <v>#REF!</v>
      </c>
      <c r="D185">
        <v>1</v>
      </c>
      <c r="E185" t="e">
        <f t="shared" si="35"/>
        <v>#REF!</v>
      </c>
      <c r="F185" t="e">
        <f t="shared" si="36"/>
        <v>#REF!</v>
      </c>
      <c r="L185" t="e">
        <f t="shared" si="37"/>
        <v>#REF!</v>
      </c>
      <c r="M185" t="e">
        <f t="shared" si="38"/>
        <v>#REF!</v>
      </c>
      <c r="O185" t="e">
        <f t="shared" si="39"/>
        <v>#REF!</v>
      </c>
      <c r="P185" t="e">
        <f t="shared" si="40"/>
        <v>#REF!</v>
      </c>
      <c r="R185" t="e">
        <f t="shared" si="41"/>
        <v>#REF!</v>
      </c>
      <c r="S185" t="e">
        <f t="shared" si="42"/>
        <v>#REF!</v>
      </c>
      <c r="U185" t="e">
        <f t="shared" si="43"/>
        <v>#REF!</v>
      </c>
      <c r="V185" t="e">
        <f t="shared" si="44"/>
        <v>#REF!</v>
      </c>
      <c r="X185" t="e">
        <f t="shared" si="45"/>
        <v>#REF!</v>
      </c>
      <c r="Y185" t="e">
        <f t="shared" si="46"/>
        <v>#REF!</v>
      </c>
    </row>
    <row r="186" spans="1:25" x14ac:dyDescent="0.15">
      <c r="A186" t="e">
        <f>IF(#REF!&lt;&gt;"",#REF!,"")</f>
        <v>#REF!</v>
      </c>
      <c r="B186" t="e">
        <f>#REF!-#REF!</f>
        <v>#REF!</v>
      </c>
      <c r="C186" t="e">
        <f>#REF!-#REF!</f>
        <v>#REF!</v>
      </c>
      <c r="D186">
        <v>1</v>
      </c>
      <c r="E186" t="e">
        <f t="shared" si="35"/>
        <v>#REF!</v>
      </c>
      <c r="F186" t="e">
        <f t="shared" si="36"/>
        <v>#REF!</v>
      </c>
      <c r="L186" t="e">
        <f t="shared" si="37"/>
        <v>#REF!</v>
      </c>
      <c r="M186" t="e">
        <f t="shared" si="38"/>
        <v>#REF!</v>
      </c>
      <c r="O186" t="e">
        <f t="shared" si="39"/>
        <v>#REF!</v>
      </c>
      <c r="P186" t="e">
        <f t="shared" si="40"/>
        <v>#REF!</v>
      </c>
      <c r="R186" t="e">
        <f t="shared" si="41"/>
        <v>#REF!</v>
      </c>
      <c r="S186" t="e">
        <f t="shared" si="42"/>
        <v>#REF!</v>
      </c>
      <c r="U186" t="e">
        <f t="shared" si="43"/>
        <v>#REF!</v>
      </c>
      <c r="V186" t="e">
        <f t="shared" si="44"/>
        <v>#REF!</v>
      </c>
      <c r="X186" t="e">
        <f t="shared" si="45"/>
        <v>#REF!</v>
      </c>
      <c r="Y186" t="e">
        <f t="shared" si="46"/>
        <v>#REF!</v>
      </c>
    </row>
    <row r="187" spans="1:25" x14ac:dyDescent="0.15">
      <c r="A187" t="e">
        <f>IF(#REF!&lt;&gt;"",#REF!,"")</f>
        <v>#REF!</v>
      </c>
      <c r="B187" t="e">
        <f>#REF!-#REF!</f>
        <v>#REF!</v>
      </c>
      <c r="C187" t="e">
        <f>#REF!-#REF!</f>
        <v>#REF!</v>
      </c>
      <c r="D187">
        <v>1</v>
      </c>
      <c r="E187" t="e">
        <f t="shared" si="35"/>
        <v>#REF!</v>
      </c>
      <c r="F187" t="e">
        <f t="shared" si="36"/>
        <v>#REF!</v>
      </c>
      <c r="L187" t="e">
        <f t="shared" si="37"/>
        <v>#REF!</v>
      </c>
      <c r="M187" t="e">
        <f t="shared" si="38"/>
        <v>#REF!</v>
      </c>
      <c r="O187" t="e">
        <f t="shared" si="39"/>
        <v>#REF!</v>
      </c>
      <c r="P187" t="e">
        <f t="shared" si="40"/>
        <v>#REF!</v>
      </c>
      <c r="R187" t="e">
        <f t="shared" si="41"/>
        <v>#REF!</v>
      </c>
      <c r="S187" t="e">
        <f t="shared" si="42"/>
        <v>#REF!</v>
      </c>
      <c r="U187" t="e">
        <f t="shared" si="43"/>
        <v>#REF!</v>
      </c>
      <c r="V187" t="e">
        <f t="shared" si="44"/>
        <v>#REF!</v>
      </c>
      <c r="X187" t="e">
        <f t="shared" si="45"/>
        <v>#REF!</v>
      </c>
      <c r="Y187" t="e">
        <f t="shared" si="46"/>
        <v>#REF!</v>
      </c>
    </row>
    <row r="188" spans="1:25" x14ac:dyDescent="0.15">
      <c r="A188" t="e">
        <f>IF(#REF!&lt;&gt;"",#REF!,"")</f>
        <v>#REF!</v>
      </c>
      <c r="B188" t="e">
        <f>#REF!-#REF!</f>
        <v>#REF!</v>
      </c>
      <c r="C188" t="e">
        <f>#REF!-#REF!</f>
        <v>#REF!</v>
      </c>
      <c r="D188">
        <v>1</v>
      </c>
      <c r="E188" t="e">
        <f t="shared" si="35"/>
        <v>#REF!</v>
      </c>
      <c r="F188" t="e">
        <f t="shared" si="36"/>
        <v>#REF!</v>
      </c>
      <c r="L188" t="e">
        <f t="shared" si="37"/>
        <v>#REF!</v>
      </c>
      <c r="M188" t="e">
        <f t="shared" si="38"/>
        <v>#REF!</v>
      </c>
      <c r="O188" t="e">
        <f t="shared" si="39"/>
        <v>#REF!</v>
      </c>
      <c r="P188" t="e">
        <f t="shared" si="40"/>
        <v>#REF!</v>
      </c>
      <c r="R188" t="e">
        <f t="shared" si="41"/>
        <v>#REF!</v>
      </c>
      <c r="S188" t="e">
        <f t="shared" si="42"/>
        <v>#REF!</v>
      </c>
      <c r="U188" t="e">
        <f t="shared" si="43"/>
        <v>#REF!</v>
      </c>
      <c r="V188" t="e">
        <f t="shared" si="44"/>
        <v>#REF!</v>
      </c>
      <c r="X188" t="e">
        <f t="shared" si="45"/>
        <v>#REF!</v>
      </c>
      <c r="Y188" t="e">
        <f t="shared" si="46"/>
        <v>#REF!</v>
      </c>
    </row>
    <row r="189" spans="1:25" x14ac:dyDescent="0.15">
      <c r="A189" t="e">
        <f>IF(#REF!&lt;&gt;"",#REF!,"")</f>
        <v>#REF!</v>
      </c>
      <c r="B189" t="e">
        <f>#REF!-#REF!</f>
        <v>#REF!</v>
      </c>
      <c r="C189" t="e">
        <f>#REF!-#REF!</f>
        <v>#REF!</v>
      </c>
      <c r="D189">
        <v>1</v>
      </c>
      <c r="E189" t="e">
        <f t="shared" si="35"/>
        <v>#REF!</v>
      </c>
      <c r="F189" t="e">
        <f t="shared" si="36"/>
        <v>#REF!</v>
      </c>
      <c r="L189" t="e">
        <f t="shared" si="37"/>
        <v>#REF!</v>
      </c>
      <c r="M189" t="e">
        <f t="shared" si="38"/>
        <v>#REF!</v>
      </c>
      <c r="O189" t="e">
        <f t="shared" si="39"/>
        <v>#REF!</v>
      </c>
      <c r="P189" t="e">
        <f t="shared" si="40"/>
        <v>#REF!</v>
      </c>
      <c r="R189" t="e">
        <f t="shared" si="41"/>
        <v>#REF!</v>
      </c>
      <c r="S189" t="e">
        <f t="shared" si="42"/>
        <v>#REF!</v>
      </c>
      <c r="U189" t="e">
        <f t="shared" si="43"/>
        <v>#REF!</v>
      </c>
      <c r="V189" t="e">
        <f t="shared" si="44"/>
        <v>#REF!</v>
      </c>
      <c r="X189" t="e">
        <f t="shared" si="45"/>
        <v>#REF!</v>
      </c>
      <c r="Y189" t="e">
        <f t="shared" si="46"/>
        <v>#REF!</v>
      </c>
    </row>
    <row r="190" spans="1:25" x14ac:dyDescent="0.15">
      <c r="A190" t="e">
        <f>IF(#REF!&lt;&gt;"",#REF!,"")</f>
        <v>#REF!</v>
      </c>
      <c r="B190" t="e">
        <f>#REF!-#REF!</f>
        <v>#REF!</v>
      </c>
      <c r="C190" t="e">
        <f>#REF!-#REF!</f>
        <v>#REF!</v>
      </c>
      <c r="D190">
        <v>1</v>
      </c>
      <c r="E190" t="e">
        <f t="shared" si="35"/>
        <v>#REF!</v>
      </c>
      <c r="F190" t="e">
        <f t="shared" si="36"/>
        <v>#REF!</v>
      </c>
      <c r="L190" t="e">
        <f t="shared" si="37"/>
        <v>#REF!</v>
      </c>
      <c r="M190" t="e">
        <f t="shared" si="38"/>
        <v>#REF!</v>
      </c>
      <c r="O190" t="e">
        <f t="shared" si="39"/>
        <v>#REF!</v>
      </c>
      <c r="P190" t="e">
        <f t="shared" si="40"/>
        <v>#REF!</v>
      </c>
      <c r="R190" t="e">
        <f t="shared" si="41"/>
        <v>#REF!</v>
      </c>
      <c r="S190" t="e">
        <f t="shared" si="42"/>
        <v>#REF!</v>
      </c>
      <c r="U190" t="e">
        <f t="shared" si="43"/>
        <v>#REF!</v>
      </c>
      <c r="V190" t="e">
        <f t="shared" si="44"/>
        <v>#REF!</v>
      </c>
      <c r="X190" t="e">
        <f t="shared" si="45"/>
        <v>#REF!</v>
      </c>
      <c r="Y190" t="e">
        <f t="shared" si="46"/>
        <v>#REF!</v>
      </c>
    </row>
    <row r="191" spans="1:25" x14ac:dyDescent="0.15">
      <c r="A191" t="e">
        <f>IF(#REF!&lt;&gt;"",#REF!,"")</f>
        <v>#REF!</v>
      </c>
      <c r="B191" t="e">
        <f>#REF!-#REF!</f>
        <v>#REF!</v>
      </c>
      <c r="C191" t="e">
        <f>#REF!-#REF!</f>
        <v>#REF!</v>
      </c>
      <c r="D191">
        <v>1</v>
      </c>
      <c r="E191" t="e">
        <f t="shared" si="35"/>
        <v>#REF!</v>
      </c>
      <c r="F191" t="e">
        <f t="shared" si="36"/>
        <v>#REF!</v>
      </c>
      <c r="L191" t="e">
        <f t="shared" si="37"/>
        <v>#REF!</v>
      </c>
      <c r="M191" t="e">
        <f t="shared" si="38"/>
        <v>#REF!</v>
      </c>
      <c r="O191" t="e">
        <f t="shared" si="39"/>
        <v>#REF!</v>
      </c>
      <c r="P191" t="e">
        <f t="shared" si="40"/>
        <v>#REF!</v>
      </c>
      <c r="R191" t="e">
        <f t="shared" si="41"/>
        <v>#REF!</v>
      </c>
      <c r="S191" t="e">
        <f t="shared" si="42"/>
        <v>#REF!</v>
      </c>
      <c r="U191" t="e">
        <f t="shared" si="43"/>
        <v>#REF!</v>
      </c>
      <c r="V191" t="e">
        <f t="shared" si="44"/>
        <v>#REF!</v>
      </c>
      <c r="X191" t="e">
        <f t="shared" si="45"/>
        <v>#REF!</v>
      </c>
      <c r="Y191" t="e">
        <f t="shared" si="46"/>
        <v>#REF!</v>
      </c>
    </row>
    <row r="192" spans="1:25" x14ac:dyDescent="0.15">
      <c r="A192" t="e">
        <f>IF(#REF!&lt;&gt;"",#REF!,"")</f>
        <v>#REF!</v>
      </c>
      <c r="B192" t="e">
        <f>#REF!-#REF!</f>
        <v>#REF!</v>
      </c>
      <c r="C192" t="e">
        <f>#REF!-#REF!</f>
        <v>#REF!</v>
      </c>
      <c r="D192">
        <v>1</v>
      </c>
      <c r="E192" t="e">
        <f t="shared" si="35"/>
        <v>#REF!</v>
      </c>
      <c r="F192" t="e">
        <f t="shared" si="36"/>
        <v>#REF!</v>
      </c>
      <c r="L192" t="e">
        <f t="shared" si="37"/>
        <v>#REF!</v>
      </c>
      <c r="M192" t="e">
        <f t="shared" si="38"/>
        <v>#REF!</v>
      </c>
      <c r="O192" t="e">
        <f t="shared" si="39"/>
        <v>#REF!</v>
      </c>
      <c r="P192" t="e">
        <f t="shared" si="40"/>
        <v>#REF!</v>
      </c>
      <c r="R192" t="e">
        <f t="shared" si="41"/>
        <v>#REF!</v>
      </c>
      <c r="S192" t="e">
        <f t="shared" si="42"/>
        <v>#REF!</v>
      </c>
      <c r="U192" t="e">
        <f t="shared" si="43"/>
        <v>#REF!</v>
      </c>
      <c r="V192" t="e">
        <f t="shared" si="44"/>
        <v>#REF!</v>
      </c>
      <c r="X192" t="e">
        <f t="shared" si="45"/>
        <v>#REF!</v>
      </c>
      <c r="Y192" t="e">
        <f t="shared" si="46"/>
        <v>#REF!</v>
      </c>
    </row>
    <row r="193" spans="1:25" x14ac:dyDescent="0.15">
      <c r="A193" t="e">
        <f>IF(#REF!&lt;&gt;"",#REF!,"")</f>
        <v>#REF!</v>
      </c>
      <c r="B193" t="e">
        <f>#REF!-#REF!</f>
        <v>#REF!</v>
      </c>
      <c r="C193" t="e">
        <f>#REF!-#REF!</f>
        <v>#REF!</v>
      </c>
      <c r="D193">
        <v>1</v>
      </c>
      <c r="E193" t="e">
        <f t="shared" si="35"/>
        <v>#REF!</v>
      </c>
      <c r="F193" t="e">
        <f t="shared" si="36"/>
        <v>#REF!</v>
      </c>
      <c r="L193" t="e">
        <f t="shared" si="37"/>
        <v>#REF!</v>
      </c>
      <c r="M193" t="e">
        <f t="shared" si="38"/>
        <v>#REF!</v>
      </c>
      <c r="O193" t="e">
        <f t="shared" si="39"/>
        <v>#REF!</v>
      </c>
      <c r="P193" t="e">
        <f t="shared" si="40"/>
        <v>#REF!</v>
      </c>
      <c r="R193" t="e">
        <f t="shared" si="41"/>
        <v>#REF!</v>
      </c>
      <c r="S193" t="e">
        <f t="shared" si="42"/>
        <v>#REF!</v>
      </c>
      <c r="U193" t="e">
        <f t="shared" si="43"/>
        <v>#REF!</v>
      </c>
      <c r="V193" t="e">
        <f t="shared" si="44"/>
        <v>#REF!</v>
      </c>
      <c r="X193" t="e">
        <f t="shared" si="45"/>
        <v>#REF!</v>
      </c>
      <c r="Y193" t="e">
        <f t="shared" si="46"/>
        <v>#REF!</v>
      </c>
    </row>
    <row r="194" spans="1:25" x14ac:dyDescent="0.15">
      <c r="A194" t="e">
        <f>IF(#REF!&lt;&gt;"",#REF!,"")</f>
        <v>#REF!</v>
      </c>
      <c r="B194" t="e">
        <f>#REF!-#REF!</f>
        <v>#REF!</v>
      </c>
      <c r="C194" t="e">
        <f>#REF!-#REF!</f>
        <v>#REF!</v>
      </c>
      <c r="D194">
        <v>1</v>
      </c>
      <c r="E194" t="e">
        <f t="shared" si="35"/>
        <v>#REF!</v>
      </c>
      <c r="F194" t="e">
        <f t="shared" si="36"/>
        <v>#REF!</v>
      </c>
      <c r="L194" t="e">
        <f t="shared" si="37"/>
        <v>#REF!</v>
      </c>
      <c r="M194" t="e">
        <f t="shared" si="38"/>
        <v>#REF!</v>
      </c>
      <c r="O194" t="e">
        <f t="shared" si="39"/>
        <v>#REF!</v>
      </c>
      <c r="P194" t="e">
        <f t="shared" si="40"/>
        <v>#REF!</v>
      </c>
      <c r="R194" t="e">
        <f t="shared" si="41"/>
        <v>#REF!</v>
      </c>
      <c r="S194" t="e">
        <f t="shared" si="42"/>
        <v>#REF!</v>
      </c>
      <c r="U194" t="e">
        <f t="shared" si="43"/>
        <v>#REF!</v>
      </c>
      <c r="V194" t="e">
        <f t="shared" si="44"/>
        <v>#REF!</v>
      </c>
      <c r="X194" t="e">
        <f t="shared" si="45"/>
        <v>#REF!</v>
      </c>
      <c r="Y194" t="e">
        <f t="shared" si="46"/>
        <v>#REF!</v>
      </c>
    </row>
    <row r="195" spans="1:25" x14ac:dyDescent="0.15">
      <c r="A195" t="e">
        <f>IF(#REF!&lt;&gt;"",#REF!,"")</f>
        <v>#REF!</v>
      </c>
      <c r="B195" t="e">
        <f>#REF!-#REF!</f>
        <v>#REF!</v>
      </c>
      <c r="C195" t="e">
        <f>#REF!-#REF!</f>
        <v>#REF!</v>
      </c>
      <c r="D195">
        <v>1</v>
      </c>
      <c r="E195" t="e">
        <f t="shared" si="35"/>
        <v>#REF!</v>
      </c>
      <c r="F195" t="e">
        <f t="shared" si="36"/>
        <v>#REF!</v>
      </c>
      <c r="L195" t="e">
        <f t="shared" si="37"/>
        <v>#REF!</v>
      </c>
      <c r="M195" t="e">
        <f t="shared" si="38"/>
        <v>#REF!</v>
      </c>
      <c r="O195" t="e">
        <f t="shared" si="39"/>
        <v>#REF!</v>
      </c>
      <c r="P195" t="e">
        <f t="shared" si="40"/>
        <v>#REF!</v>
      </c>
      <c r="R195" t="e">
        <f t="shared" si="41"/>
        <v>#REF!</v>
      </c>
      <c r="S195" t="e">
        <f t="shared" si="42"/>
        <v>#REF!</v>
      </c>
      <c r="U195" t="e">
        <f t="shared" si="43"/>
        <v>#REF!</v>
      </c>
      <c r="V195" t="e">
        <f t="shared" si="44"/>
        <v>#REF!</v>
      </c>
      <c r="X195" t="e">
        <f t="shared" si="45"/>
        <v>#REF!</v>
      </c>
      <c r="Y195" t="e">
        <f t="shared" si="46"/>
        <v>#REF!</v>
      </c>
    </row>
    <row r="196" spans="1:25" x14ac:dyDescent="0.15">
      <c r="A196" t="e">
        <f>IF(#REF!&lt;&gt;"",#REF!,"")</f>
        <v>#REF!</v>
      </c>
      <c r="B196" t="e">
        <f>#REF!-#REF!</f>
        <v>#REF!</v>
      </c>
      <c r="C196" t="e">
        <f>#REF!-#REF!</f>
        <v>#REF!</v>
      </c>
      <c r="D196">
        <v>1</v>
      </c>
      <c r="E196" t="e">
        <f t="shared" si="35"/>
        <v>#REF!</v>
      </c>
      <c r="F196" t="e">
        <f t="shared" si="36"/>
        <v>#REF!</v>
      </c>
      <c r="L196" t="e">
        <f t="shared" si="37"/>
        <v>#REF!</v>
      </c>
      <c r="M196" t="e">
        <f t="shared" si="38"/>
        <v>#REF!</v>
      </c>
      <c r="O196" t="e">
        <f t="shared" si="39"/>
        <v>#REF!</v>
      </c>
      <c r="P196" t="e">
        <f t="shared" si="40"/>
        <v>#REF!</v>
      </c>
      <c r="R196" t="e">
        <f t="shared" si="41"/>
        <v>#REF!</v>
      </c>
      <c r="S196" t="e">
        <f t="shared" si="42"/>
        <v>#REF!</v>
      </c>
      <c r="U196" t="e">
        <f t="shared" si="43"/>
        <v>#REF!</v>
      </c>
      <c r="V196" t="e">
        <f t="shared" si="44"/>
        <v>#REF!</v>
      </c>
      <c r="X196" t="e">
        <f t="shared" si="45"/>
        <v>#REF!</v>
      </c>
      <c r="Y196" t="e">
        <f t="shared" si="46"/>
        <v>#REF!</v>
      </c>
    </row>
    <row r="197" spans="1:25" x14ac:dyDescent="0.15">
      <c r="A197" t="e">
        <f>IF(#REF!&lt;&gt;"",#REF!,"")</f>
        <v>#REF!</v>
      </c>
      <c r="B197" t="e">
        <f>#REF!-#REF!</f>
        <v>#REF!</v>
      </c>
      <c r="C197" t="e">
        <f>#REF!-#REF!</f>
        <v>#REF!</v>
      </c>
      <c r="D197">
        <v>1</v>
      </c>
      <c r="E197" t="e">
        <f t="shared" si="35"/>
        <v>#REF!</v>
      </c>
      <c r="F197" t="e">
        <f t="shared" si="36"/>
        <v>#REF!</v>
      </c>
      <c r="L197" t="e">
        <f t="shared" si="37"/>
        <v>#REF!</v>
      </c>
      <c r="M197" t="e">
        <f t="shared" si="38"/>
        <v>#REF!</v>
      </c>
      <c r="O197" t="e">
        <f t="shared" si="39"/>
        <v>#REF!</v>
      </c>
      <c r="P197" t="e">
        <f t="shared" si="40"/>
        <v>#REF!</v>
      </c>
      <c r="R197" t="e">
        <f t="shared" si="41"/>
        <v>#REF!</v>
      </c>
      <c r="S197" t="e">
        <f t="shared" si="42"/>
        <v>#REF!</v>
      </c>
      <c r="U197" t="e">
        <f t="shared" si="43"/>
        <v>#REF!</v>
      </c>
      <c r="V197" t="e">
        <f t="shared" si="44"/>
        <v>#REF!</v>
      </c>
      <c r="X197" t="e">
        <f t="shared" si="45"/>
        <v>#REF!</v>
      </c>
      <c r="Y197" t="e">
        <f t="shared" si="46"/>
        <v>#REF!</v>
      </c>
    </row>
    <row r="198" spans="1:25" x14ac:dyDescent="0.15">
      <c r="A198" t="e">
        <f>IF(#REF!&lt;&gt;"",#REF!,"")</f>
        <v>#REF!</v>
      </c>
      <c r="B198" t="e">
        <f>#REF!-#REF!</f>
        <v>#REF!</v>
      </c>
      <c r="C198" t="e">
        <f>#REF!-#REF!</f>
        <v>#REF!</v>
      </c>
      <c r="D198">
        <v>1</v>
      </c>
      <c r="E198" t="e">
        <f t="shared" si="35"/>
        <v>#REF!</v>
      </c>
      <c r="F198" t="e">
        <f t="shared" si="36"/>
        <v>#REF!</v>
      </c>
      <c r="L198" t="e">
        <f t="shared" si="37"/>
        <v>#REF!</v>
      </c>
      <c r="M198" t="e">
        <f t="shared" si="38"/>
        <v>#REF!</v>
      </c>
      <c r="O198" t="e">
        <f t="shared" si="39"/>
        <v>#REF!</v>
      </c>
      <c r="P198" t="e">
        <f t="shared" si="40"/>
        <v>#REF!</v>
      </c>
      <c r="R198" t="e">
        <f t="shared" si="41"/>
        <v>#REF!</v>
      </c>
      <c r="S198" t="e">
        <f t="shared" si="42"/>
        <v>#REF!</v>
      </c>
      <c r="U198" t="e">
        <f t="shared" si="43"/>
        <v>#REF!</v>
      </c>
      <c r="V198" t="e">
        <f t="shared" si="44"/>
        <v>#REF!</v>
      </c>
      <c r="X198" t="e">
        <f t="shared" si="45"/>
        <v>#REF!</v>
      </c>
      <c r="Y198" t="e">
        <f t="shared" si="46"/>
        <v>#REF!</v>
      </c>
    </row>
    <row r="199" spans="1:25" x14ac:dyDescent="0.15">
      <c r="A199" t="e">
        <f>IF(#REF!&lt;&gt;"",#REF!,"")</f>
        <v>#REF!</v>
      </c>
      <c r="B199" t="e">
        <f>#REF!-#REF!</f>
        <v>#REF!</v>
      </c>
      <c r="C199" t="e">
        <f>#REF!-#REF!</f>
        <v>#REF!</v>
      </c>
      <c r="D199">
        <v>1</v>
      </c>
      <c r="E199" t="e">
        <f t="shared" si="35"/>
        <v>#REF!</v>
      </c>
      <c r="F199" t="e">
        <f t="shared" si="36"/>
        <v>#REF!</v>
      </c>
      <c r="L199" t="e">
        <f t="shared" si="37"/>
        <v>#REF!</v>
      </c>
      <c r="M199" t="e">
        <f t="shared" si="38"/>
        <v>#REF!</v>
      </c>
      <c r="O199" t="e">
        <f t="shared" si="39"/>
        <v>#REF!</v>
      </c>
      <c r="P199" t="e">
        <f t="shared" si="40"/>
        <v>#REF!</v>
      </c>
      <c r="R199" t="e">
        <f t="shared" si="41"/>
        <v>#REF!</v>
      </c>
      <c r="S199" t="e">
        <f t="shared" si="42"/>
        <v>#REF!</v>
      </c>
      <c r="U199" t="e">
        <f t="shared" si="43"/>
        <v>#REF!</v>
      </c>
      <c r="V199" t="e">
        <f t="shared" si="44"/>
        <v>#REF!</v>
      </c>
      <c r="X199" t="e">
        <f t="shared" si="45"/>
        <v>#REF!</v>
      </c>
      <c r="Y199" t="e">
        <f t="shared" si="46"/>
        <v>#REF!</v>
      </c>
    </row>
    <row r="200" spans="1:25" x14ac:dyDescent="0.15">
      <c r="A200" t="e">
        <f>IF(#REF!&lt;&gt;"",#REF!,"")</f>
        <v>#REF!</v>
      </c>
      <c r="B200" t="e">
        <f>#REF!-#REF!</f>
        <v>#REF!</v>
      </c>
      <c r="C200" t="e">
        <f>#REF!-#REF!</f>
        <v>#REF!</v>
      </c>
      <c r="D200">
        <v>1</v>
      </c>
      <c r="E200" t="e">
        <f t="shared" si="35"/>
        <v>#REF!</v>
      </c>
      <c r="F200" t="e">
        <f t="shared" si="36"/>
        <v>#REF!</v>
      </c>
      <c r="L200" t="e">
        <f t="shared" si="37"/>
        <v>#REF!</v>
      </c>
      <c r="M200" t="e">
        <f t="shared" si="38"/>
        <v>#REF!</v>
      </c>
      <c r="O200" t="e">
        <f t="shared" si="39"/>
        <v>#REF!</v>
      </c>
      <c r="P200" t="e">
        <f t="shared" si="40"/>
        <v>#REF!</v>
      </c>
      <c r="R200" t="e">
        <f t="shared" si="41"/>
        <v>#REF!</v>
      </c>
      <c r="S200" t="e">
        <f t="shared" si="42"/>
        <v>#REF!</v>
      </c>
      <c r="U200" t="e">
        <f t="shared" si="43"/>
        <v>#REF!</v>
      </c>
      <c r="V200" t="e">
        <f t="shared" si="44"/>
        <v>#REF!</v>
      </c>
      <c r="X200" t="e">
        <f t="shared" si="45"/>
        <v>#REF!</v>
      </c>
      <c r="Y200" t="e">
        <f t="shared" si="46"/>
        <v>#REF!</v>
      </c>
    </row>
    <row r="201" spans="1:25" x14ac:dyDescent="0.15">
      <c r="A201" t="e">
        <f>IF(#REF!&lt;&gt;"",#REF!,"")</f>
        <v>#REF!</v>
      </c>
      <c r="B201" t="e">
        <f>#REF!-#REF!</f>
        <v>#REF!</v>
      </c>
      <c r="C201" t="e">
        <f>#REF!-#REF!</f>
        <v>#REF!</v>
      </c>
      <c r="D201">
        <v>1</v>
      </c>
      <c r="E201" t="e">
        <f t="shared" ref="E201:E207" si="48">IF(A201&lt;&gt;"",D201*B201,-20000)</f>
        <v>#REF!</v>
      </c>
      <c r="F201" t="e">
        <f t="shared" ref="F201:F207" si="49">IF(A201&lt;&gt;"",C201,-20000)</f>
        <v>#REF!</v>
      </c>
      <c r="L201" t="e">
        <f t="shared" ref="L201:L207" si="50">IF(L$5="",-20000,IF(LEFT($A201,LEN(L$5))=L$5,$E201,-20000))</f>
        <v>#REF!</v>
      </c>
      <c r="M201" t="e">
        <f t="shared" ref="M201:M207" si="51">IF(L$5="",-20000,IF(LEFT($A201,LEN(L$5))=L$5,$F201,-20000))</f>
        <v>#REF!</v>
      </c>
      <c r="O201" t="e">
        <f t="shared" ref="O201:O207" si="52">IF(O$5="",-20000,IF(LEFT($A201,LEN(O$5))=O$5,$E201,-20000))</f>
        <v>#REF!</v>
      </c>
      <c r="P201" t="e">
        <f t="shared" ref="P201:P207" si="53">IF(O$5="",-20000,IF(LEFT($A201,LEN(O$5))=O$5,$F201,-20000))</f>
        <v>#REF!</v>
      </c>
      <c r="R201" t="e">
        <f t="shared" ref="R201:R207" si="54">IF(R$5="",-20000,IF(LEFT($A201,LEN(R$5))=R$5,$E201,-20000))</f>
        <v>#REF!</v>
      </c>
      <c r="S201" t="e">
        <f t="shared" ref="S201:S207" si="55">IF(R$5="",-20000,IF(LEFT($A201,LEN(R$5))=R$5,$F201,-20000))</f>
        <v>#REF!</v>
      </c>
      <c r="U201" t="e">
        <f t="shared" ref="U201:U207" si="56">IF(U$5="",-20000,IF(LEFT($A201,LEN(U$5))=U$5,$E201,-20000))</f>
        <v>#REF!</v>
      </c>
      <c r="V201" t="e">
        <f t="shared" ref="V201:V207" si="57">IF(U$5="",-20000,IF(LEFT($A201,LEN(U$5))=U$5,$F201,-20000))</f>
        <v>#REF!</v>
      </c>
      <c r="X201" t="e">
        <f t="shared" ref="X201:X207" si="58">IF(X$5="",-20000,IF(LEFT($A201,LEN(X$5))=X$5,$E201,-20000))</f>
        <v>#REF!</v>
      </c>
      <c r="Y201" t="e">
        <f t="shared" ref="Y201:Y207" si="59">IF(X$5="",-20000,IF(LEFT($A201,LEN(X$5))=X$5,$F201,-20000))</f>
        <v>#REF!</v>
      </c>
    </row>
    <row r="202" spans="1:25" x14ac:dyDescent="0.15">
      <c r="A202" t="e">
        <f>IF(#REF!&lt;&gt;"",#REF!,"")</f>
        <v>#REF!</v>
      </c>
      <c r="B202" t="e">
        <f>#REF!-#REF!</f>
        <v>#REF!</v>
      </c>
      <c r="C202" t="e">
        <f>#REF!-#REF!</f>
        <v>#REF!</v>
      </c>
      <c r="D202">
        <v>1</v>
      </c>
      <c r="E202" t="e">
        <f t="shared" si="48"/>
        <v>#REF!</v>
      </c>
      <c r="F202" t="e">
        <f t="shared" si="49"/>
        <v>#REF!</v>
      </c>
      <c r="L202" t="e">
        <f t="shared" si="50"/>
        <v>#REF!</v>
      </c>
      <c r="M202" t="e">
        <f t="shared" si="51"/>
        <v>#REF!</v>
      </c>
      <c r="O202" t="e">
        <f t="shared" si="52"/>
        <v>#REF!</v>
      </c>
      <c r="P202" t="e">
        <f t="shared" si="53"/>
        <v>#REF!</v>
      </c>
      <c r="R202" t="e">
        <f t="shared" si="54"/>
        <v>#REF!</v>
      </c>
      <c r="S202" t="e">
        <f t="shared" si="55"/>
        <v>#REF!</v>
      </c>
      <c r="U202" t="e">
        <f t="shared" si="56"/>
        <v>#REF!</v>
      </c>
      <c r="V202" t="e">
        <f t="shared" si="57"/>
        <v>#REF!</v>
      </c>
      <c r="X202" t="e">
        <f t="shared" si="58"/>
        <v>#REF!</v>
      </c>
      <c r="Y202" t="e">
        <f t="shared" si="59"/>
        <v>#REF!</v>
      </c>
    </row>
    <row r="203" spans="1:25" x14ac:dyDescent="0.15">
      <c r="A203" t="e">
        <f>IF(#REF!&lt;&gt;"",#REF!,"")</f>
        <v>#REF!</v>
      </c>
      <c r="B203" t="e">
        <f>#REF!-#REF!</f>
        <v>#REF!</v>
      </c>
      <c r="C203" t="e">
        <f>#REF!-#REF!</f>
        <v>#REF!</v>
      </c>
      <c r="D203">
        <v>1</v>
      </c>
      <c r="E203" t="e">
        <f t="shared" si="48"/>
        <v>#REF!</v>
      </c>
      <c r="F203" t="e">
        <f t="shared" si="49"/>
        <v>#REF!</v>
      </c>
      <c r="L203" t="e">
        <f t="shared" si="50"/>
        <v>#REF!</v>
      </c>
      <c r="M203" t="e">
        <f t="shared" si="51"/>
        <v>#REF!</v>
      </c>
      <c r="O203" t="e">
        <f t="shared" si="52"/>
        <v>#REF!</v>
      </c>
      <c r="P203" t="e">
        <f t="shared" si="53"/>
        <v>#REF!</v>
      </c>
      <c r="R203" t="e">
        <f t="shared" si="54"/>
        <v>#REF!</v>
      </c>
      <c r="S203" t="e">
        <f t="shared" si="55"/>
        <v>#REF!</v>
      </c>
      <c r="U203" t="e">
        <f t="shared" si="56"/>
        <v>#REF!</v>
      </c>
      <c r="V203" t="e">
        <f t="shared" si="57"/>
        <v>#REF!</v>
      </c>
      <c r="X203" t="e">
        <f t="shared" si="58"/>
        <v>#REF!</v>
      </c>
      <c r="Y203" t="e">
        <f t="shared" si="59"/>
        <v>#REF!</v>
      </c>
    </row>
    <row r="204" spans="1:25" x14ac:dyDescent="0.15">
      <c r="A204" t="e">
        <f>IF(#REF!&lt;&gt;"",#REF!,"")</f>
        <v>#REF!</v>
      </c>
      <c r="B204" t="e">
        <f>#REF!-#REF!</f>
        <v>#REF!</v>
      </c>
      <c r="C204" t="e">
        <f>#REF!-#REF!</f>
        <v>#REF!</v>
      </c>
      <c r="D204">
        <v>1</v>
      </c>
      <c r="E204" t="e">
        <f t="shared" si="48"/>
        <v>#REF!</v>
      </c>
      <c r="F204" t="e">
        <f t="shared" si="49"/>
        <v>#REF!</v>
      </c>
      <c r="L204" t="e">
        <f t="shared" si="50"/>
        <v>#REF!</v>
      </c>
      <c r="M204" t="e">
        <f t="shared" si="51"/>
        <v>#REF!</v>
      </c>
      <c r="O204" t="e">
        <f t="shared" si="52"/>
        <v>#REF!</v>
      </c>
      <c r="P204" t="e">
        <f t="shared" si="53"/>
        <v>#REF!</v>
      </c>
      <c r="R204" t="e">
        <f t="shared" si="54"/>
        <v>#REF!</v>
      </c>
      <c r="S204" t="e">
        <f t="shared" si="55"/>
        <v>#REF!</v>
      </c>
      <c r="U204" t="e">
        <f t="shared" si="56"/>
        <v>#REF!</v>
      </c>
      <c r="V204" t="e">
        <f t="shared" si="57"/>
        <v>#REF!</v>
      </c>
      <c r="X204" t="e">
        <f t="shared" si="58"/>
        <v>#REF!</v>
      </c>
      <c r="Y204" t="e">
        <f t="shared" si="59"/>
        <v>#REF!</v>
      </c>
    </row>
    <row r="205" spans="1:25" x14ac:dyDescent="0.15">
      <c r="A205" t="e">
        <f>IF(#REF!&lt;&gt;"",#REF!,"")</f>
        <v>#REF!</v>
      </c>
      <c r="B205" t="e">
        <f>#REF!-#REF!</f>
        <v>#REF!</v>
      </c>
      <c r="C205" t="e">
        <f>#REF!-#REF!</f>
        <v>#REF!</v>
      </c>
      <c r="D205">
        <v>1</v>
      </c>
      <c r="E205" t="e">
        <f t="shared" si="48"/>
        <v>#REF!</v>
      </c>
      <c r="F205" t="e">
        <f t="shared" si="49"/>
        <v>#REF!</v>
      </c>
      <c r="L205" t="e">
        <f t="shared" si="50"/>
        <v>#REF!</v>
      </c>
      <c r="M205" t="e">
        <f t="shared" si="51"/>
        <v>#REF!</v>
      </c>
      <c r="O205" t="e">
        <f t="shared" si="52"/>
        <v>#REF!</v>
      </c>
      <c r="P205" t="e">
        <f t="shared" si="53"/>
        <v>#REF!</v>
      </c>
      <c r="R205" t="e">
        <f t="shared" si="54"/>
        <v>#REF!</v>
      </c>
      <c r="S205" t="e">
        <f t="shared" si="55"/>
        <v>#REF!</v>
      </c>
      <c r="U205" t="e">
        <f t="shared" si="56"/>
        <v>#REF!</v>
      </c>
      <c r="V205" t="e">
        <f t="shared" si="57"/>
        <v>#REF!</v>
      </c>
      <c r="X205" t="e">
        <f t="shared" si="58"/>
        <v>#REF!</v>
      </c>
      <c r="Y205" t="e">
        <f t="shared" si="59"/>
        <v>#REF!</v>
      </c>
    </row>
    <row r="206" spans="1:25" x14ac:dyDescent="0.15">
      <c r="A206" t="e">
        <f>IF(#REF!&lt;&gt;"",#REF!,"")</f>
        <v>#REF!</v>
      </c>
      <c r="B206" t="e">
        <f>#REF!-#REF!</f>
        <v>#REF!</v>
      </c>
      <c r="C206" t="e">
        <f>#REF!-#REF!</f>
        <v>#REF!</v>
      </c>
      <c r="D206">
        <v>1</v>
      </c>
      <c r="E206" t="e">
        <f t="shared" si="48"/>
        <v>#REF!</v>
      </c>
      <c r="F206" t="e">
        <f t="shared" si="49"/>
        <v>#REF!</v>
      </c>
      <c r="L206" t="e">
        <f t="shared" si="50"/>
        <v>#REF!</v>
      </c>
      <c r="M206" t="e">
        <f t="shared" si="51"/>
        <v>#REF!</v>
      </c>
      <c r="O206" t="e">
        <f t="shared" si="52"/>
        <v>#REF!</v>
      </c>
      <c r="P206" t="e">
        <f t="shared" si="53"/>
        <v>#REF!</v>
      </c>
      <c r="R206" t="e">
        <f t="shared" si="54"/>
        <v>#REF!</v>
      </c>
      <c r="S206" t="e">
        <f t="shared" si="55"/>
        <v>#REF!</v>
      </c>
      <c r="U206" t="e">
        <f t="shared" si="56"/>
        <v>#REF!</v>
      </c>
      <c r="V206" t="e">
        <f t="shared" si="57"/>
        <v>#REF!</v>
      </c>
      <c r="X206" t="e">
        <f t="shared" si="58"/>
        <v>#REF!</v>
      </c>
      <c r="Y206" t="e">
        <f t="shared" si="59"/>
        <v>#REF!</v>
      </c>
    </row>
    <row r="207" spans="1:25" x14ac:dyDescent="0.15">
      <c r="A207" t="e">
        <f>IF(#REF!&lt;&gt;"",#REF!,"")</f>
        <v>#REF!</v>
      </c>
      <c r="B207" t="e">
        <f>#REF!-#REF!</f>
        <v>#REF!</v>
      </c>
      <c r="C207" t="e">
        <f>#REF!-#REF!</f>
        <v>#REF!</v>
      </c>
      <c r="D207">
        <v>1</v>
      </c>
      <c r="E207" t="e">
        <f t="shared" si="48"/>
        <v>#REF!</v>
      </c>
      <c r="F207" t="e">
        <f t="shared" si="49"/>
        <v>#REF!</v>
      </c>
      <c r="L207" t="e">
        <f t="shared" si="50"/>
        <v>#REF!</v>
      </c>
      <c r="M207" t="e">
        <f t="shared" si="51"/>
        <v>#REF!</v>
      </c>
      <c r="O207" t="e">
        <f t="shared" si="52"/>
        <v>#REF!</v>
      </c>
      <c r="P207" t="e">
        <f t="shared" si="53"/>
        <v>#REF!</v>
      </c>
      <c r="R207" t="e">
        <f t="shared" si="54"/>
        <v>#REF!</v>
      </c>
      <c r="S207" t="e">
        <f t="shared" si="55"/>
        <v>#REF!</v>
      </c>
      <c r="U207" t="e">
        <f t="shared" si="56"/>
        <v>#REF!</v>
      </c>
      <c r="V207" t="e">
        <f t="shared" si="57"/>
        <v>#REF!</v>
      </c>
      <c r="X207" t="e">
        <f t="shared" si="58"/>
        <v>#REF!</v>
      </c>
      <c r="Y207" t="e">
        <f t="shared" si="59"/>
        <v>#REF!</v>
      </c>
    </row>
    <row r="208" spans="1:25" x14ac:dyDescent="0.15">
      <c r="D208">
        <v>1</v>
      </c>
    </row>
    <row r="209" spans="4:4" x14ac:dyDescent="0.15">
      <c r="D209">
        <v>1</v>
      </c>
    </row>
    <row r="210" spans="4:4" x14ac:dyDescent="0.15">
      <c r="D210">
        <v>1</v>
      </c>
    </row>
    <row r="211" spans="4:4" x14ac:dyDescent="0.15">
      <c r="D211">
        <v>1</v>
      </c>
    </row>
    <row r="212" spans="4:4" x14ac:dyDescent="0.15">
      <c r="D212">
        <v>1</v>
      </c>
    </row>
    <row r="213" spans="4:4" x14ac:dyDescent="0.15">
      <c r="D213">
        <v>1</v>
      </c>
    </row>
    <row r="214" spans="4:4" x14ac:dyDescent="0.15">
      <c r="D214">
        <v>1</v>
      </c>
    </row>
    <row r="215" spans="4:4" x14ac:dyDescent="0.15">
      <c r="D215">
        <v>1</v>
      </c>
    </row>
    <row r="216" spans="4:4" x14ac:dyDescent="0.15">
      <c r="D216">
        <v>1</v>
      </c>
    </row>
    <row r="217" spans="4:4" x14ac:dyDescent="0.15">
      <c r="D217">
        <v>1</v>
      </c>
    </row>
    <row r="218" spans="4:4" x14ac:dyDescent="0.15">
      <c r="D218">
        <v>1</v>
      </c>
    </row>
    <row r="219" spans="4:4" x14ac:dyDescent="0.15">
      <c r="D219">
        <v>1</v>
      </c>
    </row>
    <row r="220" spans="4:4" x14ac:dyDescent="0.15">
      <c r="D220">
        <v>1</v>
      </c>
    </row>
    <row r="221" spans="4:4" x14ac:dyDescent="0.15">
      <c r="D221">
        <v>1</v>
      </c>
    </row>
    <row r="222" spans="4:4" x14ac:dyDescent="0.15">
      <c r="D222">
        <v>1</v>
      </c>
    </row>
    <row r="223" spans="4:4" x14ac:dyDescent="0.15">
      <c r="D223">
        <v>1</v>
      </c>
    </row>
    <row r="224" spans="4:4" x14ac:dyDescent="0.15">
      <c r="D224">
        <v>1</v>
      </c>
    </row>
    <row r="225" spans="4:4" x14ac:dyDescent="0.15">
      <c r="D225">
        <v>1</v>
      </c>
    </row>
    <row r="226" spans="4:4" x14ac:dyDescent="0.15">
      <c r="D226">
        <v>1</v>
      </c>
    </row>
    <row r="227" spans="4:4" x14ac:dyDescent="0.15">
      <c r="D227">
        <v>1</v>
      </c>
    </row>
    <row r="228" spans="4:4" x14ac:dyDescent="0.15">
      <c r="D228">
        <v>1</v>
      </c>
    </row>
    <row r="229" spans="4:4" x14ac:dyDescent="0.15">
      <c r="D229">
        <v>1</v>
      </c>
    </row>
    <row r="230" spans="4:4" x14ac:dyDescent="0.15">
      <c r="D230">
        <v>1</v>
      </c>
    </row>
    <row r="231" spans="4:4" x14ac:dyDescent="0.15">
      <c r="D231">
        <v>1</v>
      </c>
    </row>
    <row r="232" spans="4:4" x14ac:dyDescent="0.15">
      <c r="D232">
        <v>1</v>
      </c>
    </row>
    <row r="233" spans="4:4" x14ac:dyDescent="0.15">
      <c r="D233">
        <v>1</v>
      </c>
    </row>
    <row r="234" spans="4:4" x14ac:dyDescent="0.15">
      <c r="D234">
        <v>1</v>
      </c>
    </row>
    <row r="235" spans="4:4" x14ac:dyDescent="0.15">
      <c r="D235">
        <v>1</v>
      </c>
    </row>
    <row r="236" spans="4:4" x14ac:dyDescent="0.15">
      <c r="D236">
        <v>1</v>
      </c>
    </row>
    <row r="237" spans="4:4" x14ac:dyDescent="0.15">
      <c r="D237">
        <v>1</v>
      </c>
    </row>
    <row r="238" spans="4:4" x14ac:dyDescent="0.15">
      <c r="D238">
        <v>1</v>
      </c>
    </row>
    <row r="239" spans="4:4" x14ac:dyDescent="0.15">
      <c r="D239">
        <v>1</v>
      </c>
    </row>
    <row r="240" spans="4:4" x14ac:dyDescent="0.15">
      <c r="D240">
        <v>1</v>
      </c>
    </row>
    <row r="241" spans="4:4" x14ac:dyDescent="0.15">
      <c r="D241">
        <v>1</v>
      </c>
    </row>
    <row r="242" spans="4:4" x14ac:dyDescent="0.15">
      <c r="D242">
        <v>1</v>
      </c>
    </row>
    <row r="243" spans="4:4" x14ac:dyDescent="0.15">
      <c r="D243">
        <v>1</v>
      </c>
    </row>
  </sheetData>
  <mergeCells count="5">
    <mergeCell ref="X6:Y6"/>
    <mergeCell ref="L6:M6"/>
    <mergeCell ref="O6:P6"/>
    <mergeCell ref="R6:S6"/>
    <mergeCell ref="U6:V6"/>
  </mergeCells>
  <phoneticPr fontId="18" type="noConversion"/>
  <pageMargins left="0.75" right="0.75" top="1" bottom="1" header="0.5" footer="0.5"/>
  <pageSetup paperSize="9" orientation="portrait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sheetPr codeName="Sheet64"/>
  <dimension ref="A1:Y207"/>
  <sheetViews>
    <sheetView workbookViewId="0">
      <selection activeCell="L5" sqref="L5"/>
    </sheetView>
  </sheetViews>
  <sheetFormatPr baseColWidth="10" defaultColWidth="8.83203125" defaultRowHeight="13" x14ac:dyDescent="0.15"/>
  <cols>
    <col min="12" max="12" width="10.83203125" bestFit="1" customWidth="1"/>
  </cols>
  <sheetData>
    <row r="1" spans="1:25" x14ac:dyDescent="0.15">
      <c r="L1" s="32"/>
    </row>
    <row r="2" spans="1:25" x14ac:dyDescent="0.15">
      <c r="L2" s="32"/>
    </row>
    <row r="3" spans="1:25" x14ac:dyDescent="0.15">
      <c r="L3" s="32"/>
    </row>
    <row r="4" spans="1:25" x14ac:dyDescent="0.15">
      <c r="L4" s="32"/>
    </row>
    <row r="5" spans="1:25" ht="14" thickBot="1" x14ac:dyDescent="0.2">
      <c r="L5" s="30" t="e">
        <f>IF(#REF!&lt;&gt;"",#REF!,"")</f>
        <v>#REF!</v>
      </c>
      <c r="O5" s="30" t="e">
        <f>IF(#REF!&lt;&gt;"",#REF!,"")</f>
        <v>#REF!</v>
      </c>
      <c r="R5" s="30" t="e">
        <f>IF(#REF!&lt;&gt;"",#REF!,"")</f>
        <v>#REF!</v>
      </c>
      <c r="U5" s="30" t="e">
        <f>IF(#REF!&lt;&gt;"",#REF!,"")</f>
        <v>#REF!</v>
      </c>
      <c r="X5" s="30" t="e">
        <f>IF(#REF!&lt;&gt;"",#REF!,"")</f>
        <v>#REF!</v>
      </c>
    </row>
    <row r="6" spans="1:25" x14ac:dyDescent="0.15">
      <c r="A6" s="4"/>
      <c r="B6" s="3" t="s">
        <v>143</v>
      </c>
      <c r="C6" s="4" t="s">
        <v>144</v>
      </c>
      <c r="E6" s="3" t="s">
        <v>142</v>
      </c>
      <c r="F6" s="4" t="s">
        <v>86</v>
      </c>
      <c r="H6" s="3"/>
      <c r="I6" s="3"/>
      <c r="J6" s="3"/>
      <c r="L6" s="135" t="s">
        <v>72</v>
      </c>
      <c r="M6" s="135"/>
      <c r="O6" s="135" t="s">
        <v>73</v>
      </c>
      <c r="P6" s="135"/>
      <c r="R6" s="135" t="s">
        <v>74</v>
      </c>
      <c r="S6" s="135"/>
      <c r="U6" s="135" t="s">
        <v>75</v>
      </c>
      <c r="V6" s="135"/>
      <c r="X6" s="135" t="s">
        <v>76</v>
      </c>
      <c r="Y6" s="135"/>
    </row>
    <row r="7" spans="1:25" ht="14" thickBot="1" x14ac:dyDescent="0.2">
      <c r="A7" s="6"/>
      <c r="B7" s="7"/>
      <c r="C7" s="6"/>
      <c r="E7" s="7" t="s">
        <v>143</v>
      </c>
      <c r="F7" s="7" t="s">
        <v>144</v>
      </c>
      <c r="H7" s="7"/>
      <c r="I7" s="7"/>
      <c r="J7" s="7"/>
      <c r="L7" s="7" t="s">
        <v>131</v>
      </c>
      <c r="M7" s="7" t="s">
        <v>132</v>
      </c>
      <c r="O7" s="7" t="s">
        <v>131</v>
      </c>
      <c r="P7" s="7" t="s">
        <v>132</v>
      </c>
      <c r="R7" s="7" t="s">
        <v>131</v>
      </c>
      <c r="S7" s="7" t="s">
        <v>132</v>
      </c>
      <c r="U7" s="7" t="s">
        <v>131</v>
      </c>
      <c r="V7" s="7" t="s">
        <v>132</v>
      </c>
      <c r="X7" s="7" t="s">
        <v>131</v>
      </c>
      <c r="Y7" s="7" t="s">
        <v>132</v>
      </c>
    </row>
    <row r="8" spans="1:25" x14ac:dyDescent="0.15">
      <c r="A8" t="e">
        <f>IF(#REF!&lt;&gt;"",#REF!,"")</f>
        <v>#REF!</v>
      </c>
      <c r="B8" t="e">
        <f>#REF!</f>
        <v>#REF!</v>
      </c>
      <c r="C8" t="e">
        <f>#REF!</f>
        <v>#REF!</v>
      </c>
      <c r="E8" t="e">
        <f>IF(LEFT(#REF!,3)="yes",B8,-20000)</f>
        <v>#REF!</v>
      </c>
      <c r="F8" t="e">
        <f>IF(LEFT(#REF!,3)="yes",C8,-20000)</f>
        <v>#REF!</v>
      </c>
      <c r="I8" s="31"/>
      <c r="J8" s="31"/>
      <c r="L8" t="e">
        <f t="shared" ref="L8:L39" si="0">IF(L$5="",-20000,IF(LEFT($A8,LEN(L$5))=L$5,$E8,-20000))</f>
        <v>#REF!</v>
      </c>
      <c r="M8" t="e">
        <f t="shared" ref="M8:M39" si="1">IF(L$5="",-20000,IF(LEFT($A8,LEN(L$5))=L$5,$F8,-20000))</f>
        <v>#REF!</v>
      </c>
      <c r="O8" t="e">
        <f t="shared" ref="O8:O39" si="2">IF(O$5="",-20000,IF(LEFT($A8,LEN(O$5))=O$5,$E8,-20000))</f>
        <v>#REF!</v>
      </c>
      <c r="P8" t="e">
        <f t="shared" ref="P8:P39" si="3">IF(O$5="",-20000,IF(LEFT($A8,LEN(O$5))=O$5,$F8,-20000))</f>
        <v>#REF!</v>
      </c>
      <c r="R8" t="e">
        <f t="shared" ref="R8:R39" si="4">IF(R$5="",-20000,IF(LEFT($A8,LEN(R$5))=R$5,$E8,-20000))</f>
        <v>#REF!</v>
      </c>
      <c r="S8" t="e">
        <f t="shared" ref="S8:S39" si="5">IF(R$5="",-20000,IF(LEFT($A8,LEN(R$5))=R$5,$F8,-20000))</f>
        <v>#REF!</v>
      </c>
      <c r="U8" t="e">
        <f t="shared" ref="U8:U39" si="6">IF(U$5="",-20000,IF(LEFT($A8,LEN(U$5))=U$5,$E8,-20000))</f>
        <v>#REF!</v>
      </c>
      <c r="V8" t="e">
        <f t="shared" ref="V8:V39" si="7">IF(U$5="",-20000,IF(LEFT($A8,LEN(U$5))=U$5,$F8,-20000))</f>
        <v>#REF!</v>
      </c>
      <c r="X8" t="e">
        <f t="shared" ref="X8:X39" si="8">IF(X$5="",-20000,IF(LEFT($A8,LEN(X$5))=X$5,$E8,-20000))</f>
        <v>#REF!</v>
      </c>
      <c r="Y8" t="e">
        <f t="shared" ref="Y8:Y39" si="9">IF(X$5="",-20000,IF(LEFT($A8,LEN(X$5))=X$5,$F8,-20000))</f>
        <v>#REF!</v>
      </c>
    </row>
    <row r="9" spans="1:25" x14ac:dyDescent="0.15">
      <c r="A9" t="e">
        <f>IF(#REF!&lt;&gt;"",#REF!,"")</f>
        <v>#REF!</v>
      </c>
      <c r="B9" t="e">
        <f>#REF!</f>
        <v>#REF!</v>
      </c>
      <c r="C9" t="e">
        <f>#REF!</f>
        <v>#REF!</v>
      </c>
      <c r="E9" t="e">
        <f>IF(LEFT(#REF!,3)="yes",B9,-20000)</f>
        <v>#REF!</v>
      </c>
      <c r="F9" t="e">
        <f>IF(LEFT(#REF!,3)="yes",C9,-20000)</f>
        <v>#REF!</v>
      </c>
      <c r="I9" s="31"/>
      <c r="J9" s="31"/>
      <c r="L9" t="e">
        <f t="shared" si="0"/>
        <v>#REF!</v>
      </c>
      <c r="M9" t="e">
        <f t="shared" si="1"/>
        <v>#REF!</v>
      </c>
      <c r="O9" t="e">
        <f t="shared" si="2"/>
        <v>#REF!</v>
      </c>
      <c r="P9" t="e">
        <f t="shared" si="3"/>
        <v>#REF!</v>
      </c>
      <c r="R9" t="e">
        <f t="shared" si="4"/>
        <v>#REF!</v>
      </c>
      <c r="S9" t="e">
        <f t="shared" si="5"/>
        <v>#REF!</v>
      </c>
      <c r="U9" t="e">
        <f t="shared" si="6"/>
        <v>#REF!</v>
      </c>
      <c r="V9" t="e">
        <f t="shared" si="7"/>
        <v>#REF!</v>
      </c>
      <c r="X9" t="e">
        <f t="shared" si="8"/>
        <v>#REF!</v>
      </c>
      <c r="Y9" t="e">
        <f t="shared" si="9"/>
        <v>#REF!</v>
      </c>
    </row>
    <row r="10" spans="1:25" x14ac:dyDescent="0.15">
      <c r="A10" t="e">
        <f>IF(#REF!&lt;&gt;"",#REF!,"")</f>
        <v>#REF!</v>
      </c>
      <c r="B10" t="e">
        <f>#REF!</f>
        <v>#REF!</v>
      </c>
      <c r="C10" t="e">
        <f>#REF!</f>
        <v>#REF!</v>
      </c>
      <c r="E10" t="e">
        <f>IF(LEFT(#REF!,3)="yes",B10,-20000)</f>
        <v>#REF!</v>
      </c>
      <c r="F10" t="e">
        <f>IF(LEFT(#REF!,3)="yes",C10,-20000)</f>
        <v>#REF!</v>
      </c>
      <c r="I10" s="31"/>
      <c r="J10" s="31"/>
      <c r="L10" t="e">
        <f t="shared" si="0"/>
        <v>#REF!</v>
      </c>
      <c r="M10" t="e">
        <f t="shared" si="1"/>
        <v>#REF!</v>
      </c>
      <c r="O10" t="e">
        <f t="shared" si="2"/>
        <v>#REF!</v>
      </c>
      <c r="P10" t="e">
        <f t="shared" si="3"/>
        <v>#REF!</v>
      </c>
      <c r="R10" t="e">
        <f t="shared" si="4"/>
        <v>#REF!</v>
      </c>
      <c r="S10" t="e">
        <f t="shared" si="5"/>
        <v>#REF!</v>
      </c>
      <c r="U10" t="e">
        <f t="shared" si="6"/>
        <v>#REF!</v>
      </c>
      <c r="V10" t="e">
        <f t="shared" si="7"/>
        <v>#REF!</v>
      </c>
      <c r="X10" t="e">
        <f t="shared" si="8"/>
        <v>#REF!</v>
      </c>
      <c r="Y10" t="e">
        <f t="shared" si="9"/>
        <v>#REF!</v>
      </c>
    </row>
    <row r="11" spans="1:25" x14ac:dyDescent="0.15">
      <c r="A11" t="e">
        <f>IF(#REF!&lt;&gt;"",#REF!,"")</f>
        <v>#REF!</v>
      </c>
      <c r="B11" t="e">
        <f>#REF!</f>
        <v>#REF!</v>
      </c>
      <c r="C11" t="e">
        <f>#REF!</f>
        <v>#REF!</v>
      </c>
      <c r="E11" t="e">
        <f>IF(LEFT(#REF!,3)="yes",B11,-20000)</f>
        <v>#REF!</v>
      </c>
      <c r="F11" t="e">
        <f>IF(LEFT(#REF!,3)="yes",C11,-20000)</f>
        <v>#REF!</v>
      </c>
      <c r="I11" s="31"/>
      <c r="J11" s="31"/>
      <c r="L11" t="e">
        <f t="shared" si="0"/>
        <v>#REF!</v>
      </c>
      <c r="M11" t="e">
        <f t="shared" si="1"/>
        <v>#REF!</v>
      </c>
      <c r="O11" t="e">
        <f t="shared" si="2"/>
        <v>#REF!</v>
      </c>
      <c r="P11" t="e">
        <f t="shared" si="3"/>
        <v>#REF!</v>
      </c>
      <c r="R11" t="e">
        <f t="shared" si="4"/>
        <v>#REF!</v>
      </c>
      <c r="S11" t="e">
        <f t="shared" si="5"/>
        <v>#REF!</v>
      </c>
      <c r="U11" t="e">
        <f t="shared" si="6"/>
        <v>#REF!</v>
      </c>
      <c r="V11" t="e">
        <f t="shared" si="7"/>
        <v>#REF!</v>
      </c>
      <c r="X11" t="e">
        <f t="shared" si="8"/>
        <v>#REF!</v>
      </c>
      <c r="Y11" t="e">
        <f t="shared" si="9"/>
        <v>#REF!</v>
      </c>
    </row>
    <row r="12" spans="1:25" x14ac:dyDescent="0.15">
      <c r="A12" t="e">
        <f>IF(#REF!&lt;&gt;"",#REF!,"")</f>
        <v>#REF!</v>
      </c>
      <c r="B12" t="e">
        <f>#REF!</f>
        <v>#REF!</v>
      </c>
      <c r="C12" t="e">
        <f>#REF!</f>
        <v>#REF!</v>
      </c>
      <c r="E12" t="e">
        <f>IF(LEFT(#REF!,3)="yes",B12,-20000)</f>
        <v>#REF!</v>
      </c>
      <c r="F12" t="e">
        <f>IF(LEFT(#REF!,3)="yes",C12,-20000)</f>
        <v>#REF!</v>
      </c>
      <c r="I12" s="31"/>
      <c r="J12" s="31"/>
      <c r="L12" t="e">
        <f t="shared" si="0"/>
        <v>#REF!</v>
      </c>
      <c r="M12" t="e">
        <f t="shared" si="1"/>
        <v>#REF!</v>
      </c>
      <c r="O12" t="e">
        <f t="shared" si="2"/>
        <v>#REF!</v>
      </c>
      <c r="P12" t="e">
        <f t="shared" si="3"/>
        <v>#REF!</v>
      </c>
      <c r="R12" t="e">
        <f t="shared" si="4"/>
        <v>#REF!</v>
      </c>
      <c r="S12" t="e">
        <f t="shared" si="5"/>
        <v>#REF!</v>
      </c>
      <c r="U12" t="e">
        <f t="shared" si="6"/>
        <v>#REF!</v>
      </c>
      <c r="V12" t="e">
        <f t="shared" si="7"/>
        <v>#REF!</v>
      </c>
      <c r="X12" t="e">
        <f t="shared" si="8"/>
        <v>#REF!</v>
      </c>
      <c r="Y12" t="e">
        <f t="shared" si="9"/>
        <v>#REF!</v>
      </c>
    </row>
    <row r="13" spans="1:25" x14ac:dyDescent="0.15">
      <c r="A13" t="e">
        <f>IF(#REF!&lt;&gt;"",#REF!,"")</f>
        <v>#REF!</v>
      </c>
      <c r="B13" t="e">
        <f>#REF!</f>
        <v>#REF!</v>
      </c>
      <c r="C13" t="e">
        <f>#REF!</f>
        <v>#REF!</v>
      </c>
      <c r="E13" t="e">
        <f>IF(LEFT(#REF!,3)="yes",B13,-20000)</f>
        <v>#REF!</v>
      </c>
      <c r="F13" t="e">
        <f>IF(LEFT(#REF!,3)="yes",C13,-20000)</f>
        <v>#REF!</v>
      </c>
      <c r="I13" s="31"/>
      <c r="J13" s="31"/>
      <c r="L13" t="e">
        <f t="shared" si="0"/>
        <v>#REF!</v>
      </c>
      <c r="M13" t="e">
        <f t="shared" si="1"/>
        <v>#REF!</v>
      </c>
      <c r="O13" t="e">
        <f t="shared" si="2"/>
        <v>#REF!</v>
      </c>
      <c r="P13" t="e">
        <f t="shared" si="3"/>
        <v>#REF!</v>
      </c>
      <c r="R13" t="e">
        <f t="shared" si="4"/>
        <v>#REF!</v>
      </c>
      <c r="S13" t="e">
        <f t="shared" si="5"/>
        <v>#REF!</v>
      </c>
      <c r="U13" t="e">
        <f t="shared" si="6"/>
        <v>#REF!</v>
      </c>
      <c r="V13" t="e">
        <f t="shared" si="7"/>
        <v>#REF!</v>
      </c>
      <c r="X13" t="e">
        <f t="shared" si="8"/>
        <v>#REF!</v>
      </c>
      <c r="Y13" t="e">
        <f t="shared" si="9"/>
        <v>#REF!</v>
      </c>
    </row>
    <row r="14" spans="1:25" x14ac:dyDescent="0.15">
      <c r="A14" t="e">
        <f>IF(#REF!&lt;&gt;"",#REF!,"")</f>
        <v>#REF!</v>
      </c>
      <c r="B14" t="e">
        <f>#REF!</f>
        <v>#REF!</v>
      </c>
      <c r="C14" t="e">
        <f>#REF!</f>
        <v>#REF!</v>
      </c>
      <c r="E14" t="e">
        <f>IF(LEFT(#REF!,3)="yes",B14,-20000)</f>
        <v>#REF!</v>
      </c>
      <c r="F14" t="e">
        <f>IF(LEFT(#REF!,3)="yes",C14,-20000)</f>
        <v>#REF!</v>
      </c>
      <c r="I14" s="31"/>
      <c r="J14" s="31"/>
      <c r="L14" t="e">
        <f t="shared" si="0"/>
        <v>#REF!</v>
      </c>
      <c r="M14" t="e">
        <f t="shared" si="1"/>
        <v>#REF!</v>
      </c>
      <c r="O14" t="e">
        <f t="shared" si="2"/>
        <v>#REF!</v>
      </c>
      <c r="P14" t="e">
        <f t="shared" si="3"/>
        <v>#REF!</v>
      </c>
      <c r="R14" t="e">
        <f t="shared" si="4"/>
        <v>#REF!</v>
      </c>
      <c r="S14" t="e">
        <f t="shared" si="5"/>
        <v>#REF!</v>
      </c>
      <c r="U14" t="e">
        <f t="shared" si="6"/>
        <v>#REF!</v>
      </c>
      <c r="V14" t="e">
        <f t="shared" si="7"/>
        <v>#REF!</v>
      </c>
      <c r="X14" t="e">
        <f t="shared" si="8"/>
        <v>#REF!</v>
      </c>
      <c r="Y14" t="e">
        <f t="shared" si="9"/>
        <v>#REF!</v>
      </c>
    </row>
    <row r="15" spans="1:25" x14ac:dyDescent="0.15">
      <c r="A15" t="e">
        <f>IF(#REF!&lt;&gt;"",#REF!,"")</f>
        <v>#REF!</v>
      </c>
      <c r="B15" t="e">
        <f>#REF!</f>
        <v>#REF!</v>
      </c>
      <c r="C15" t="e">
        <f>#REF!</f>
        <v>#REF!</v>
      </c>
      <c r="E15" t="e">
        <f>IF(LEFT(#REF!,3)="yes",B15,-20000)</f>
        <v>#REF!</v>
      </c>
      <c r="F15" t="e">
        <f>IF(LEFT(#REF!,3)="yes",C15,-20000)</f>
        <v>#REF!</v>
      </c>
      <c r="I15" s="31"/>
      <c r="J15" s="31"/>
      <c r="L15" t="e">
        <f t="shared" si="0"/>
        <v>#REF!</v>
      </c>
      <c r="M15" t="e">
        <f t="shared" si="1"/>
        <v>#REF!</v>
      </c>
      <c r="O15" t="e">
        <f t="shared" si="2"/>
        <v>#REF!</v>
      </c>
      <c r="P15" t="e">
        <f t="shared" si="3"/>
        <v>#REF!</v>
      </c>
      <c r="R15" t="e">
        <f t="shared" si="4"/>
        <v>#REF!</v>
      </c>
      <c r="S15" t="e">
        <f t="shared" si="5"/>
        <v>#REF!</v>
      </c>
      <c r="U15" t="e">
        <f t="shared" si="6"/>
        <v>#REF!</v>
      </c>
      <c r="V15" t="e">
        <f t="shared" si="7"/>
        <v>#REF!</v>
      </c>
      <c r="X15" t="e">
        <f t="shared" si="8"/>
        <v>#REF!</v>
      </c>
      <c r="Y15" t="e">
        <f t="shared" si="9"/>
        <v>#REF!</v>
      </c>
    </row>
    <row r="16" spans="1:25" x14ac:dyDescent="0.15">
      <c r="A16" t="e">
        <f>IF(#REF!&lt;&gt;"",#REF!,"")</f>
        <v>#REF!</v>
      </c>
      <c r="B16" t="e">
        <f>#REF!</f>
        <v>#REF!</v>
      </c>
      <c r="C16" t="e">
        <f>#REF!</f>
        <v>#REF!</v>
      </c>
      <c r="E16" t="e">
        <f>IF(LEFT(#REF!,3)="yes",B16,-20000)</f>
        <v>#REF!</v>
      </c>
      <c r="F16" t="e">
        <f>IF(LEFT(#REF!,3)="yes",C16,-20000)</f>
        <v>#REF!</v>
      </c>
      <c r="I16" s="31"/>
      <c r="J16" s="31"/>
      <c r="L16" t="e">
        <f t="shared" si="0"/>
        <v>#REF!</v>
      </c>
      <c r="M16" t="e">
        <f t="shared" si="1"/>
        <v>#REF!</v>
      </c>
      <c r="O16" t="e">
        <f t="shared" si="2"/>
        <v>#REF!</v>
      </c>
      <c r="P16" t="e">
        <f t="shared" si="3"/>
        <v>#REF!</v>
      </c>
      <c r="R16" t="e">
        <f t="shared" si="4"/>
        <v>#REF!</v>
      </c>
      <c r="S16" t="e">
        <f t="shared" si="5"/>
        <v>#REF!</v>
      </c>
      <c r="U16" t="e">
        <f t="shared" si="6"/>
        <v>#REF!</v>
      </c>
      <c r="V16" t="e">
        <f t="shared" si="7"/>
        <v>#REF!</v>
      </c>
      <c r="X16" t="e">
        <f t="shared" si="8"/>
        <v>#REF!</v>
      </c>
      <c r="Y16" t="e">
        <f t="shared" si="9"/>
        <v>#REF!</v>
      </c>
    </row>
    <row r="17" spans="1:25" x14ac:dyDescent="0.15">
      <c r="A17" t="e">
        <f>IF(#REF!&lt;&gt;"",#REF!,"")</f>
        <v>#REF!</v>
      </c>
      <c r="B17" t="e">
        <f>#REF!</f>
        <v>#REF!</v>
      </c>
      <c r="C17" t="e">
        <f>#REF!</f>
        <v>#REF!</v>
      </c>
      <c r="E17" t="e">
        <f>IF(LEFT(#REF!,3)="yes",B17,-20000)</f>
        <v>#REF!</v>
      </c>
      <c r="F17" t="e">
        <f>IF(LEFT(#REF!,3)="yes",C17,-20000)</f>
        <v>#REF!</v>
      </c>
      <c r="I17" s="31"/>
      <c r="J17" s="31"/>
      <c r="L17" t="e">
        <f t="shared" si="0"/>
        <v>#REF!</v>
      </c>
      <c r="M17" t="e">
        <f t="shared" si="1"/>
        <v>#REF!</v>
      </c>
      <c r="O17" t="e">
        <f t="shared" si="2"/>
        <v>#REF!</v>
      </c>
      <c r="P17" t="e">
        <f t="shared" si="3"/>
        <v>#REF!</v>
      </c>
      <c r="R17" t="e">
        <f t="shared" si="4"/>
        <v>#REF!</v>
      </c>
      <c r="S17" t="e">
        <f t="shared" si="5"/>
        <v>#REF!</v>
      </c>
      <c r="U17" t="e">
        <f t="shared" si="6"/>
        <v>#REF!</v>
      </c>
      <c r="V17" t="e">
        <f t="shared" si="7"/>
        <v>#REF!</v>
      </c>
      <c r="X17" t="e">
        <f t="shared" si="8"/>
        <v>#REF!</v>
      </c>
      <c r="Y17" t="e">
        <f t="shared" si="9"/>
        <v>#REF!</v>
      </c>
    </row>
    <row r="18" spans="1:25" x14ac:dyDescent="0.15">
      <c r="A18" t="e">
        <f>IF(#REF!&lt;&gt;"",#REF!,"")</f>
        <v>#REF!</v>
      </c>
      <c r="B18" t="e">
        <f>#REF!</f>
        <v>#REF!</v>
      </c>
      <c r="C18" t="e">
        <f>#REF!</f>
        <v>#REF!</v>
      </c>
      <c r="E18" t="e">
        <f>IF(LEFT(#REF!,3)="yes",B18,-20000)</f>
        <v>#REF!</v>
      </c>
      <c r="F18" t="e">
        <f>IF(LEFT(#REF!,3)="yes",C18,-20000)</f>
        <v>#REF!</v>
      </c>
      <c r="I18" s="31"/>
      <c r="J18" s="31"/>
      <c r="L18" t="e">
        <f t="shared" si="0"/>
        <v>#REF!</v>
      </c>
      <c r="M18" t="e">
        <f t="shared" si="1"/>
        <v>#REF!</v>
      </c>
      <c r="O18" t="e">
        <f t="shared" si="2"/>
        <v>#REF!</v>
      </c>
      <c r="P18" t="e">
        <f t="shared" si="3"/>
        <v>#REF!</v>
      </c>
      <c r="R18" t="e">
        <f t="shared" si="4"/>
        <v>#REF!</v>
      </c>
      <c r="S18" t="e">
        <f t="shared" si="5"/>
        <v>#REF!</v>
      </c>
      <c r="U18" t="e">
        <f t="shared" si="6"/>
        <v>#REF!</v>
      </c>
      <c r="V18" t="e">
        <f t="shared" si="7"/>
        <v>#REF!</v>
      </c>
      <c r="X18" t="e">
        <f t="shared" si="8"/>
        <v>#REF!</v>
      </c>
      <c r="Y18" t="e">
        <f t="shared" si="9"/>
        <v>#REF!</v>
      </c>
    </row>
    <row r="19" spans="1:25" x14ac:dyDescent="0.15">
      <c r="A19" t="e">
        <f>IF(#REF!&lt;&gt;"",#REF!,"")</f>
        <v>#REF!</v>
      </c>
      <c r="B19" t="e">
        <f>#REF!</f>
        <v>#REF!</v>
      </c>
      <c r="C19" t="e">
        <f>#REF!</f>
        <v>#REF!</v>
      </c>
      <c r="E19" t="e">
        <f>IF(LEFT(#REF!,3)="yes",B19,-20000)</f>
        <v>#REF!</v>
      </c>
      <c r="F19" t="e">
        <f>IF(LEFT(#REF!,3)="yes",C19,-20000)</f>
        <v>#REF!</v>
      </c>
      <c r="I19" s="31"/>
      <c r="J19" s="31"/>
      <c r="L19" t="e">
        <f t="shared" si="0"/>
        <v>#REF!</v>
      </c>
      <c r="M19" t="e">
        <f t="shared" si="1"/>
        <v>#REF!</v>
      </c>
      <c r="O19" t="e">
        <f t="shared" si="2"/>
        <v>#REF!</v>
      </c>
      <c r="P19" t="e">
        <f t="shared" si="3"/>
        <v>#REF!</v>
      </c>
      <c r="R19" t="e">
        <f t="shared" si="4"/>
        <v>#REF!</v>
      </c>
      <c r="S19" t="e">
        <f t="shared" si="5"/>
        <v>#REF!</v>
      </c>
      <c r="U19" t="e">
        <f t="shared" si="6"/>
        <v>#REF!</v>
      </c>
      <c r="V19" t="e">
        <f t="shared" si="7"/>
        <v>#REF!</v>
      </c>
      <c r="X19" t="e">
        <f t="shared" si="8"/>
        <v>#REF!</v>
      </c>
      <c r="Y19" t="e">
        <f t="shared" si="9"/>
        <v>#REF!</v>
      </c>
    </row>
    <row r="20" spans="1:25" x14ac:dyDescent="0.15">
      <c r="A20" t="e">
        <f>IF(#REF!&lt;&gt;"",#REF!,"")</f>
        <v>#REF!</v>
      </c>
      <c r="B20" t="e">
        <f>#REF!</f>
        <v>#REF!</v>
      </c>
      <c r="C20" t="e">
        <f>#REF!</f>
        <v>#REF!</v>
      </c>
      <c r="E20" t="e">
        <f>IF(LEFT(#REF!,3)="yes",B20,-20000)</f>
        <v>#REF!</v>
      </c>
      <c r="F20" t="e">
        <f>IF(LEFT(#REF!,3)="yes",C20,-20000)</f>
        <v>#REF!</v>
      </c>
      <c r="I20" s="31"/>
      <c r="J20" s="31"/>
      <c r="L20" t="e">
        <f t="shared" si="0"/>
        <v>#REF!</v>
      </c>
      <c r="M20" t="e">
        <f t="shared" si="1"/>
        <v>#REF!</v>
      </c>
      <c r="O20" t="e">
        <f t="shared" si="2"/>
        <v>#REF!</v>
      </c>
      <c r="P20" t="e">
        <f t="shared" si="3"/>
        <v>#REF!</v>
      </c>
      <c r="R20" t="e">
        <f t="shared" si="4"/>
        <v>#REF!</v>
      </c>
      <c r="S20" t="e">
        <f t="shared" si="5"/>
        <v>#REF!</v>
      </c>
      <c r="U20" t="e">
        <f t="shared" si="6"/>
        <v>#REF!</v>
      </c>
      <c r="V20" t="e">
        <f t="shared" si="7"/>
        <v>#REF!</v>
      </c>
      <c r="X20" t="e">
        <f t="shared" si="8"/>
        <v>#REF!</v>
      </c>
      <c r="Y20" t="e">
        <f t="shared" si="9"/>
        <v>#REF!</v>
      </c>
    </row>
    <row r="21" spans="1:25" x14ac:dyDescent="0.15">
      <c r="A21" t="e">
        <f>IF(#REF!&lt;&gt;"",#REF!,"")</f>
        <v>#REF!</v>
      </c>
      <c r="B21" t="e">
        <f>#REF!</f>
        <v>#REF!</v>
      </c>
      <c r="C21" t="e">
        <f>#REF!</f>
        <v>#REF!</v>
      </c>
      <c r="E21" t="e">
        <f>IF(LEFT(#REF!,3)="yes",B21,-20000)</f>
        <v>#REF!</v>
      </c>
      <c r="F21" t="e">
        <f>IF(LEFT(#REF!,3)="yes",C21,-20000)</f>
        <v>#REF!</v>
      </c>
      <c r="I21" s="31"/>
      <c r="J21" s="31"/>
      <c r="L21" t="e">
        <f t="shared" si="0"/>
        <v>#REF!</v>
      </c>
      <c r="M21" t="e">
        <f t="shared" si="1"/>
        <v>#REF!</v>
      </c>
      <c r="O21" t="e">
        <f t="shared" si="2"/>
        <v>#REF!</v>
      </c>
      <c r="P21" t="e">
        <f t="shared" si="3"/>
        <v>#REF!</v>
      </c>
      <c r="R21" t="e">
        <f t="shared" si="4"/>
        <v>#REF!</v>
      </c>
      <c r="S21" t="e">
        <f t="shared" si="5"/>
        <v>#REF!</v>
      </c>
      <c r="U21" t="e">
        <f t="shared" si="6"/>
        <v>#REF!</v>
      </c>
      <c r="V21" t="e">
        <f t="shared" si="7"/>
        <v>#REF!</v>
      </c>
      <c r="X21" t="e">
        <f t="shared" si="8"/>
        <v>#REF!</v>
      </c>
      <c r="Y21" t="e">
        <f t="shared" si="9"/>
        <v>#REF!</v>
      </c>
    </row>
    <row r="22" spans="1:25" x14ac:dyDescent="0.15">
      <c r="A22" t="e">
        <f>IF(#REF!&lt;&gt;"",#REF!,"")</f>
        <v>#REF!</v>
      </c>
      <c r="B22" t="e">
        <f>#REF!</f>
        <v>#REF!</v>
      </c>
      <c r="C22" t="e">
        <f>#REF!</f>
        <v>#REF!</v>
      </c>
      <c r="E22" t="e">
        <f>IF(LEFT(#REF!,3)="yes",B22,-20000)</f>
        <v>#REF!</v>
      </c>
      <c r="F22" t="e">
        <f>IF(LEFT(#REF!,3)="yes",C22,-20000)</f>
        <v>#REF!</v>
      </c>
      <c r="I22" s="31"/>
      <c r="J22" s="31"/>
      <c r="L22" t="e">
        <f t="shared" si="0"/>
        <v>#REF!</v>
      </c>
      <c r="M22" t="e">
        <f t="shared" si="1"/>
        <v>#REF!</v>
      </c>
      <c r="O22" t="e">
        <f t="shared" si="2"/>
        <v>#REF!</v>
      </c>
      <c r="P22" t="e">
        <f t="shared" si="3"/>
        <v>#REF!</v>
      </c>
      <c r="R22" t="e">
        <f t="shared" si="4"/>
        <v>#REF!</v>
      </c>
      <c r="S22" t="e">
        <f t="shared" si="5"/>
        <v>#REF!</v>
      </c>
      <c r="U22" t="e">
        <f t="shared" si="6"/>
        <v>#REF!</v>
      </c>
      <c r="V22" t="e">
        <f t="shared" si="7"/>
        <v>#REF!</v>
      </c>
      <c r="X22" t="e">
        <f t="shared" si="8"/>
        <v>#REF!</v>
      </c>
      <c r="Y22" t="e">
        <f t="shared" si="9"/>
        <v>#REF!</v>
      </c>
    </row>
    <row r="23" spans="1:25" x14ac:dyDescent="0.15">
      <c r="A23" t="e">
        <f>IF(#REF!&lt;&gt;"",#REF!,"")</f>
        <v>#REF!</v>
      </c>
      <c r="B23" t="e">
        <f>#REF!</f>
        <v>#REF!</v>
      </c>
      <c r="C23" t="e">
        <f>#REF!</f>
        <v>#REF!</v>
      </c>
      <c r="E23" t="e">
        <f>IF(LEFT(#REF!,3)="yes",B23,-20000)</f>
        <v>#REF!</v>
      </c>
      <c r="F23" t="e">
        <f>IF(LEFT(#REF!,3)="yes",C23,-20000)</f>
        <v>#REF!</v>
      </c>
      <c r="I23" s="31"/>
      <c r="J23" s="31"/>
      <c r="L23" t="e">
        <f t="shared" si="0"/>
        <v>#REF!</v>
      </c>
      <c r="M23" t="e">
        <f t="shared" si="1"/>
        <v>#REF!</v>
      </c>
      <c r="O23" t="e">
        <f t="shared" si="2"/>
        <v>#REF!</v>
      </c>
      <c r="P23" t="e">
        <f t="shared" si="3"/>
        <v>#REF!</v>
      </c>
      <c r="R23" t="e">
        <f t="shared" si="4"/>
        <v>#REF!</v>
      </c>
      <c r="S23" t="e">
        <f t="shared" si="5"/>
        <v>#REF!</v>
      </c>
      <c r="U23" t="e">
        <f t="shared" si="6"/>
        <v>#REF!</v>
      </c>
      <c r="V23" t="e">
        <f t="shared" si="7"/>
        <v>#REF!</v>
      </c>
      <c r="X23" t="e">
        <f t="shared" si="8"/>
        <v>#REF!</v>
      </c>
      <c r="Y23" t="e">
        <f t="shared" si="9"/>
        <v>#REF!</v>
      </c>
    </row>
    <row r="24" spans="1:25" x14ac:dyDescent="0.15">
      <c r="A24" t="e">
        <f>IF(#REF!&lt;&gt;"",#REF!,"")</f>
        <v>#REF!</v>
      </c>
      <c r="B24" t="e">
        <f>#REF!</f>
        <v>#REF!</v>
      </c>
      <c r="C24" t="e">
        <f>#REF!</f>
        <v>#REF!</v>
      </c>
      <c r="E24" t="e">
        <f>IF(LEFT(#REF!,3)="yes",B24,-20000)</f>
        <v>#REF!</v>
      </c>
      <c r="F24" t="e">
        <f>IF(LEFT(#REF!,3)="yes",C24,-20000)</f>
        <v>#REF!</v>
      </c>
      <c r="I24" s="31"/>
      <c r="J24" s="31"/>
      <c r="L24" t="e">
        <f t="shared" si="0"/>
        <v>#REF!</v>
      </c>
      <c r="M24" t="e">
        <f t="shared" si="1"/>
        <v>#REF!</v>
      </c>
      <c r="O24" t="e">
        <f t="shared" si="2"/>
        <v>#REF!</v>
      </c>
      <c r="P24" t="e">
        <f t="shared" si="3"/>
        <v>#REF!</v>
      </c>
      <c r="R24" t="e">
        <f t="shared" si="4"/>
        <v>#REF!</v>
      </c>
      <c r="S24" t="e">
        <f t="shared" si="5"/>
        <v>#REF!</v>
      </c>
      <c r="U24" t="e">
        <f t="shared" si="6"/>
        <v>#REF!</v>
      </c>
      <c r="V24" t="e">
        <f t="shared" si="7"/>
        <v>#REF!</v>
      </c>
      <c r="X24" t="e">
        <f t="shared" si="8"/>
        <v>#REF!</v>
      </c>
      <c r="Y24" t="e">
        <f t="shared" si="9"/>
        <v>#REF!</v>
      </c>
    </row>
    <row r="25" spans="1:25" x14ac:dyDescent="0.15">
      <c r="A25" t="e">
        <f>IF(#REF!&lt;&gt;"",#REF!,"")</f>
        <v>#REF!</v>
      </c>
      <c r="B25" t="e">
        <f>#REF!</f>
        <v>#REF!</v>
      </c>
      <c r="C25" t="e">
        <f>#REF!</f>
        <v>#REF!</v>
      </c>
      <c r="E25" t="e">
        <f>IF(LEFT(#REF!,3)="yes",B25,-20000)</f>
        <v>#REF!</v>
      </c>
      <c r="F25" t="e">
        <f>IF(LEFT(#REF!,3)="yes",C25,-20000)</f>
        <v>#REF!</v>
      </c>
      <c r="I25" s="31"/>
      <c r="J25" s="31"/>
      <c r="L25" t="e">
        <f t="shared" si="0"/>
        <v>#REF!</v>
      </c>
      <c r="M25" t="e">
        <f t="shared" si="1"/>
        <v>#REF!</v>
      </c>
      <c r="O25" t="e">
        <f t="shared" si="2"/>
        <v>#REF!</v>
      </c>
      <c r="P25" t="e">
        <f t="shared" si="3"/>
        <v>#REF!</v>
      </c>
      <c r="R25" t="e">
        <f t="shared" si="4"/>
        <v>#REF!</v>
      </c>
      <c r="S25" t="e">
        <f t="shared" si="5"/>
        <v>#REF!</v>
      </c>
      <c r="U25" t="e">
        <f t="shared" si="6"/>
        <v>#REF!</v>
      </c>
      <c r="V25" t="e">
        <f t="shared" si="7"/>
        <v>#REF!</v>
      </c>
      <c r="X25" t="e">
        <f t="shared" si="8"/>
        <v>#REF!</v>
      </c>
      <c r="Y25" t="e">
        <f t="shared" si="9"/>
        <v>#REF!</v>
      </c>
    </row>
    <row r="26" spans="1:25" x14ac:dyDescent="0.15">
      <c r="A26" t="e">
        <f>IF(#REF!&lt;&gt;"",#REF!,"")</f>
        <v>#REF!</v>
      </c>
      <c r="B26" t="e">
        <f>#REF!</f>
        <v>#REF!</v>
      </c>
      <c r="C26" t="e">
        <f>#REF!</f>
        <v>#REF!</v>
      </c>
      <c r="E26" t="e">
        <f>IF(LEFT(#REF!,3)="yes",B26,-20000)</f>
        <v>#REF!</v>
      </c>
      <c r="F26" t="e">
        <f>IF(LEFT(#REF!,3)="yes",C26,-20000)</f>
        <v>#REF!</v>
      </c>
      <c r="I26" s="31"/>
      <c r="J26" s="31"/>
      <c r="L26" t="e">
        <f t="shared" si="0"/>
        <v>#REF!</v>
      </c>
      <c r="M26" t="e">
        <f t="shared" si="1"/>
        <v>#REF!</v>
      </c>
      <c r="O26" t="e">
        <f t="shared" si="2"/>
        <v>#REF!</v>
      </c>
      <c r="P26" t="e">
        <f t="shared" si="3"/>
        <v>#REF!</v>
      </c>
      <c r="R26" t="e">
        <f t="shared" si="4"/>
        <v>#REF!</v>
      </c>
      <c r="S26" t="e">
        <f t="shared" si="5"/>
        <v>#REF!</v>
      </c>
      <c r="U26" t="e">
        <f t="shared" si="6"/>
        <v>#REF!</v>
      </c>
      <c r="V26" t="e">
        <f t="shared" si="7"/>
        <v>#REF!</v>
      </c>
      <c r="X26" t="e">
        <f t="shared" si="8"/>
        <v>#REF!</v>
      </c>
      <c r="Y26" t="e">
        <f t="shared" si="9"/>
        <v>#REF!</v>
      </c>
    </row>
    <row r="27" spans="1:25" x14ac:dyDescent="0.15">
      <c r="A27" t="e">
        <f>IF(#REF!&lt;&gt;"",#REF!,"")</f>
        <v>#REF!</v>
      </c>
      <c r="B27" t="e">
        <f>#REF!</f>
        <v>#REF!</v>
      </c>
      <c r="C27" t="e">
        <f>#REF!</f>
        <v>#REF!</v>
      </c>
      <c r="E27" t="e">
        <f>IF(LEFT(#REF!,3)="yes",B27,-20000)</f>
        <v>#REF!</v>
      </c>
      <c r="F27" t="e">
        <f>IF(LEFT(#REF!,3)="yes",C27,-20000)</f>
        <v>#REF!</v>
      </c>
      <c r="I27" s="31"/>
      <c r="J27" s="31"/>
      <c r="L27" t="e">
        <f t="shared" si="0"/>
        <v>#REF!</v>
      </c>
      <c r="M27" t="e">
        <f t="shared" si="1"/>
        <v>#REF!</v>
      </c>
      <c r="O27" t="e">
        <f t="shared" si="2"/>
        <v>#REF!</v>
      </c>
      <c r="P27" t="e">
        <f t="shared" si="3"/>
        <v>#REF!</v>
      </c>
      <c r="R27" t="e">
        <f t="shared" si="4"/>
        <v>#REF!</v>
      </c>
      <c r="S27" t="e">
        <f t="shared" si="5"/>
        <v>#REF!</v>
      </c>
      <c r="U27" t="e">
        <f t="shared" si="6"/>
        <v>#REF!</v>
      </c>
      <c r="V27" t="e">
        <f t="shared" si="7"/>
        <v>#REF!</v>
      </c>
      <c r="X27" t="e">
        <f t="shared" si="8"/>
        <v>#REF!</v>
      </c>
      <c r="Y27" t="e">
        <f t="shared" si="9"/>
        <v>#REF!</v>
      </c>
    </row>
    <row r="28" spans="1:25" x14ac:dyDescent="0.15">
      <c r="A28" t="e">
        <f>IF(#REF!&lt;&gt;"",#REF!,"")</f>
        <v>#REF!</v>
      </c>
      <c r="B28" t="e">
        <f>#REF!</f>
        <v>#REF!</v>
      </c>
      <c r="C28" t="e">
        <f>#REF!</f>
        <v>#REF!</v>
      </c>
      <c r="E28" t="e">
        <f>IF(LEFT(#REF!,3)="yes",B28,-20000)</f>
        <v>#REF!</v>
      </c>
      <c r="F28" t="e">
        <f>IF(LEFT(#REF!,3)="yes",C28,-20000)</f>
        <v>#REF!</v>
      </c>
      <c r="I28" s="31"/>
      <c r="J28" s="31"/>
      <c r="L28" t="e">
        <f t="shared" si="0"/>
        <v>#REF!</v>
      </c>
      <c r="M28" t="e">
        <f t="shared" si="1"/>
        <v>#REF!</v>
      </c>
      <c r="O28" t="e">
        <f t="shared" si="2"/>
        <v>#REF!</v>
      </c>
      <c r="P28" t="e">
        <f t="shared" si="3"/>
        <v>#REF!</v>
      </c>
      <c r="R28" t="e">
        <f t="shared" si="4"/>
        <v>#REF!</v>
      </c>
      <c r="S28" t="e">
        <f t="shared" si="5"/>
        <v>#REF!</v>
      </c>
      <c r="U28" t="e">
        <f t="shared" si="6"/>
        <v>#REF!</v>
      </c>
      <c r="V28" t="e">
        <f t="shared" si="7"/>
        <v>#REF!</v>
      </c>
      <c r="X28" t="e">
        <f t="shared" si="8"/>
        <v>#REF!</v>
      </c>
      <c r="Y28" t="e">
        <f t="shared" si="9"/>
        <v>#REF!</v>
      </c>
    </row>
    <row r="29" spans="1:25" x14ac:dyDescent="0.15">
      <c r="A29" t="e">
        <f>IF(#REF!&lt;&gt;"",#REF!,"")</f>
        <v>#REF!</v>
      </c>
      <c r="B29" t="e">
        <f>#REF!</f>
        <v>#REF!</v>
      </c>
      <c r="C29" t="e">
        <f>#REF!</f>
        <v>#REF!</v>
      </c>
      <c r="E29" t="e">
        <f>IF(LEFT(#REF!,3)="yes",B29,-20000)</f>
        <v>#REF!</v>
      </c>
      <c r="F29" t="e">
        <f>IF(LEFT(#REF!,3)="yes",C29,-20000)</f>
        <v>#REF!</v>
      </c>
      <c r="I29" s="31"/>
      <c r="J29" s="31"/>
      <c r="L29" t="e">
        <f t="shared" si="0"/>
        <v>#REF!</v>
      </c>
      <c r="M29" t="e">
        <f t="shared" si="1"/>
        <v>#REF!</v>
      </c>
      <c r="O29" t="e">
        <f t="shared" si="2"/>
        <v>#REF!</v>
      </c>
      <c r="P29" t="e">
        <f t="shared" si="3"/>
        <v>#REF!</v>
      </c>
      <c r="R29" t="e">
        <f t="shared" si="4"/>
        <v>#REF!</v>
      </c>
      <c r="S29" t="e">
        <f t="shared" si="5"/>
        <v>#REF!</v>
      </c>
      <c r="U29" t="e">
        <f t="shared" si="6"/>
        <v>#REF!</v>
      </c>
      <c r="V29" t="e">
        <f t="shared" si="7"/>
        <v>#REF!</v>
      </c>
      <c r="X29" t="e">
        <f t="shared" si="8"/>
        <v>#REF!</v>
      </c>
      <c r="Y29" t="e">
        <f t="shared" si="9"/>
        <v>#REF!</v>
      </c>
    </row>
    <row r="30" spans="1:25" x14ac:dyDescent="0.15">
      <c r="A30" t="e">
        <f>IF(#REF!&lt;&gt;"",#REF!,"")</f>
        <v>#REF!</v>
      </c>
      <c r="B30" t="e">
        <f>#REF!</f>
        <v>#REF!</v>
      </c>
      <c r="C30" t="e">
        <f>#REF!</f>
        <v>#REF!</v>
      </c>
      <c r="E30" t="e">
        <f>IF(LEFT(#REF!,3)="yes",B30,-20000)</f>
        <v>#REF!</v>
      </c>
      <c r="F30" t="e">
        <f>IF(LEFT(#REF!,3)="yes",C30,-20000)</f>
        <v>#REF!</v>
      </c>
      <c r="I30" s="31"/>
      <c r="J30" s="31"/>
      <c r="L30" t="e">
        <f t="shared" si="0"/>
        <v>#REF!</v>
      </c>
      <c r="M30" t="e">
        <f t="shared" si="1"/>
        <v>#REF!</v>
      </c>
      <c r="O30" t="e">
        <f t="shared" si="2"/>
        <v>#REF!</v>
      </c>
      <c r="P30" t="e">
        <f t="shared" si="3"/>
        <v>#REF!</v>
      </c>
      <c r="R30" t="e">
        <f t="shared" si="4"/>
        <v>#REF!</v>
      </c>
      <c r="S30" t="e">
        <f t="shared" si="5"/>
        <v>#REF!</v>
      </c>
      <c r="U30" t="e">
        <f t="shared" si="6"/>
        <v>#REF!</v>
      </c>
      <c r="V30" t="e">
        <f t="shared" si="7"/>
        <v>#REF!</v>
      </c>
      <c r="X30" t="e">
        <f t="shared" si="8"/>
        <v>#REF!</v>
      </c>
      <c r="Y30" t="e">
        <f t="shared" si="9"/>
        <v>#REF!</v>
      </c>
    </row>
    <row r="31" spans="1:25" x14ac:dyDescent="0.15">
      <c r="A31" t="e">
        <f>IF(#REF!&lt;&gt;"",#REF!,"")</f>
        <v>#REF!</v>
      </c>
      <c r="B31" t="e">
        <f>#REF!</f>
        <v>#REF!</v>
      </c>
      <c r="C31" t="e">
        <f>#REF!</f>
        <v>#REF!</v>
      </c>
      <c r="E31" t="e">
        <f>IF(LEFT(#REF!,3)="yes",B31,-20000)</f>
        <v>#REF!</v>
      </c>
      <c r="F31" t="e">
        <f>IF(LEFT(#REF!,3)="yes",C31,-20000)</f>
        <v>#REF!</v>
      </c>
      <c r="I31" s="31"/>
      <c r="J31" s="31"/>
      <c r="L31" t="e">
        <f t="shared" si="0"/>
        <v>#REF!</v>
      </c>
      <c r="M31" t="e">
        <f t="shared" si="1"/>
        <v>#REF!</v>
      </c>
      <c r="O31" t="e">
        <f t="shared" si="2"/>
        <v>#REF!</v>
      </c>
      <c r="P31" t="e">
        <f t="shared" si="3"/>
        <v>#REF!</v>
      </c>
      <c r="R31" t="e">
        <f t="shared" si="4"/>
        <v>#REF!</v>
      </c>
      <c r="S31" t="e">
        <f t="shared" si="5"/>
        <v>#REF!</v>
      </c>
      <c r="U31" t="e">
        <f t="shared" si="6"/>
        <v>#REF!</v>
      </c>
      <c r="V31" t="e">
        <f t="shared" si="7"/>
        <v>#REF!</v>
      </c>
      <c r="X31" t="e">
        <f t="shared" si="8"/>
        <v>#REF!</v>
      </c>
      <c r="Y31" t="e">
        <f t="shared" si="9"/>
        <v>#REF!</v>
      </c>
    </row>
    <row r="32" spans="1:25" x14ac:dyDescent="0.15">
      <c r="A32" t="e">
        <f>IF(#REF!&lt;&gt;"",#REF!,"")</f>
        <v>#REF!</v>
      </c>
      <c r="B32" t="e">
        <f>#REF!</f>
        <v>#REF!</v>
      </c>
      <c r="C32" t="e">
        <f>#REF!</f>
        <v>#REF!</v>
      </c>
      <c r="E32" t="e">
        <f>IF(LEFT(#REF!,3)="yes",B32,-20000)</f>
        <v>#REF!</v>
      </c>
      <c r="F32" t="e">
        <f>IF(LEFT(#REF!,3)="yes",C32,-20000)</f>
        <v>#REF!</v>
      </c>
      <c r="I32" s="31"/>
      <c r="J32" s="31"/>
      <c r="L32" t="e">
        <f t="shared" si="0"/>
        <v>#REF!</v>
      </c>
      <c r="M32" t="e">
        <f t="shared" si="1"/>
        <v>#REF!</v>
      </c>
      <c r="O32" t="e">
        <f t="shared" si="2"/>
        <v>#REF!</v>
      </c>
      <c r="P32" t="e">
        <f t="shared" si="3"/>
        <v>#REF!</v>
      </c>
      <c r="R32" t="e">
        <f t="shared" si="4"/>
        <v>#REF!</v>
      </c>
      <c r="S32" t="e">
        <f t="shared" si="5"/>
        <v>#REF!</v>
      </c>
      <c r="U32" t="e">
        <f t="shared" si="6"/>
        <v>#REF!</v>
      </c>
      <c r="V32" t="e">
        <f t="shared" si="7"/>
        <v>#REF!</v>
      </c>
      <c r="X32" t="e">
        <f t="shared" si="8"/>
        <v>#REF!</v>
      </c>
      <c r="Y32" t="e">
        <f t="shared" si="9"/>
        <v>#REF!</v>
      </c>
    </row>
    <row r="33" spans="1:25" x14ac:dyDescent="0.15">
      <c r="A33" t="e">
        <f>IF(#REF!&lt;&gt;"",#REF!,"")</f>
        <v>#REF!</v>
      </c>
      <c r="B33" t="e">
        <f>#REF!</f>
        <v>#REF!</v>
      </c>
      <c r="C33" t="e">
        <f>#REF!</f>
        <v>#REF!</v>
      </c>
      <c r="E33" t="e">
        <f>IF(LEFT(#REF!,3)="yes",B33,-20000)</f>
        <v>#REF!</v>
      </c>
      <c r="F33" t="e">
        <f>IF(LEFT(#REF!,3)="yes",C33,-20000)</f>
        <v>#REF!</v>
      </c>
      <c r="I33" s="31"/>
      <c r="J33" s="31"/>
      <c r="L33" t="e">
        <f t="shared" si="0"/>
        <v>#REF!</v>
      </c>
      <c r="M33" t="e">
        <f t="shared" si="1"/>
        <v>#REF!</v>
      </c>
      <c r="O33" t="e">
        <f t="shared" si="2"/>
        <v>#REF!</v>
      </c>
      <c r="P33" t="e">
        <f t="shared" si="3"/>
        <v>#REF!</v>
      </c>
      <c r="R33" t="e">
        <f t="shared" si="4"/>
        <v>#REF!</v>
      </c>
      <c r="S33" t="e">
        <f t="shared" si="5"/>
        <v>#REF!</v>
      </c>
      <c r="U33" t="e">
        <f t="shared" si="6"/>
        <v>#REF!</v>
      </c>
      <c r="V33" t="e">
        <f t="shared" si="7"/>
        <v>#REF!</v>
      </c>
      <c r="X33" t="e">
        <f t="shared" si="8"/>
        <v>#REF!</v>
      </c>
      <c r="Y33" t="e">
        <f t="shared" si="9"/>
        <v>#REF!</v>
      </c>
    </row>
    <row r="34" spans="1:25" x14ac:dyDescent="0.15">
      <c r="A34" t="e">
        <f>IF(#REF!&lt;&gt;"",#REF!,"")</f>
        <v>#REF!</v>
      </c>
      <c r="B34" t="e">
        <f>#REF!</f>
        <v>#REF!</v>
      </c>
      <c r="C34" t="e">
        <f>#REF!</f>
        <v>#REF!</v>
      </c>
      <c r="E34" t="e">
        <f>IF(LEFT(#REF!,3)="yes",B34,-20000)</f>
        <v>#REF!</v>
      </c>
      <c r="F34" t="e">
        <f>IF(LEFT(#REF!,3)="yes",C34,-20000)</f>
        <v>#REF!</v>
      </c>
      <c r="I34" s="31"/>
      <c r="J34" s="31"/>
      <c r="L34" t="e">
        <f t="shared" si="0"/>
        <v>#REF!</v>
      </c>
      <c r="M34" t="e">
        <f t="shared" si="1"/>
        <v>#REF!</v>
      </c>
      <c r="O34" t="e">
        <f t="shared" si="2"/>
        <v>#REF!</v>
      </c>
      <c r="P34" t="e">
        <f t="shared" si="3"/>
        <v>#REF!</v>
      </c>
      <c r="R34" t="e">
        <f t="shared" si="4"/>
        <v>#REF!</v>
      </c>
      <c r="S34" t="e">
        <f t="shared" si="5"/>
        <v>#REF!</v>
      </c>
      <c r="U34" t="e">
        <f t="shared" si="6"/>
        <v>#REF!</v>
      </c>
      <c r="V34" t="e">
        <f t="shared" si="7"/>
        <v>#REF!</v>
      </c>
      <c r="X34" t="e">
        <f t="shared" si="8"/>
        <v>#REF!</v>
      </c>
      <c r="Y34" t="e">
        <f t="shared" si="9"/>
        <v>#REF!</v>
      </c>
    </row>
    <row r="35" spans="1:25" x14ac:dyDescent="0.15">
      <c r="A35" t="e">
        <f>IF(#REF!&lt;&gt;"",#REF!,"")</f>
        <v>#REF!</v>
      </c>
      <c r="B35" t="e">
        <f>#REF!</f>
        <v>#REF!</v>
      </c>
      <c r="C35" t="e">
        <f>#REF!</f>
        <v>#REF!</v>
      </c>
      <c r="E35" t="e">
        <f>IF(LEFT(#REF!,3)="yes",B35,-20000)</f>
        <v>#REF!</v>
      </c>
      <c r="F35" t="e">
        <f>IF(LEFT(#REF!,3)="yes",C35,-20000)</f>
        <v>#REF!</v>
      </c>
      <c r="I35" s="31"/>
      <c r="J35" s="31"/>
      <c r="L35" t="e">
        <f t="shared" si="0"/>
        <v>#REF!</v>
      </c>
      <c r="M35" t="e">
        <f t="shared" si="1"/>
        <v>#REF!</v>
      </c>
      <c r="O35" t="e">
        <f t="shared" si="2"/>
        <v>#REF!</v>
      </c>
      <c r="P35" t="e">
        <f t="shared" si="3"/>
        <v>#REF!</v>
      </c>
      <c r="R35" t="e">
        <f t="shared" si="4"/>
        <v>#REF!</v>
      </c>
      <c r="S35" t="e">
        <f t="shared" si="5"/>
        <v>#REF!</v>
      </c>
      <c r="U35" t="e">
        <f t="shared" si="6"/>
        <v>#REF!</v>
      </c>
      <c r="V35" t="e">
        <f t="shared" si="7"/>
        <v>#REF!</v>
      </c>
      <c r="X35" t="e">
        <f t="shared" si="8"/>
        <v>#REF!</v>
      </c>
      <c r="Y35" t="e">
        <f t="shared" si="9"/>
        <v>#REF!</v>
      </c>
    </row>
    <row r="36" spans="1:25" x14ac:dyDescent="0.15">
      <c r="A36" t="e">
        <f>IF(#REF!&lt;&gt;"",#REF!,"")</f>
        <v>#REF!</v>
      </c>
      <c r="B36" t="e">
        <f>#REF!</f>
        <v>#REF!</v>
      </c>
      <c r="C36" t="e">
        <f>#REF!</f>
        <v>#REF!</v>
      </c>
      <c r="E36" t="e">
        <f>IF(LEFT(#REF!,3)="yes",B36,-20000)</f>
        <v>#REF!</v>
      </c>
      <c r="F36" t="e">
        <f>IF(LEFT(#REF!,3)="yes",C36,-20000)</f>
        <v>#REF!</v>
      </c>
      <c r="I36" s="31"/>
      <c r="J36" s="31"/>
      <c r="L36" t="e">
        <f t="shared" si="0"/>
        <v>#REF!</v>
      </c>
      <c r="M36" t="e">
        <f t="shared" si="1"/>
        <v>#REF!</v>
      </c>
      <c r="O36" t="e">
        <f t="shared" si="2"/>
        <v>#REF!</v>
      </c>
      <c r="P36" t="e">
        <f t="shared" si="3"/>
        <v>#REF!</v>
      </c>
      <c r="R36" t="e">
        <f t="shared" si="4"/>
        <v>#REF!</v>
      </c>
      <c r="S36" t="e">
        <f t="shared" si="5"/>
        <v>#REF!</v>
      </c>
      <c r="U36" t="e">
        <f t="shared" si="6"/>
        <v>#REF!</v>
      </c>
      <c r="V36" t="e">
        <f t="shared" si="7"/>
        <v>#REF!</v>
      </c>
      <c r="X36" t="e">
        <f t="shared" si="8"/>
        <v>#REF!</v>
      </c>
      <c r="Y36" t="e">
        <f t="shared" si="9"/>
        <v>#REF!</v>
      </c>
    </row>
    <row r="37" spans="1:25" x14ac:dyDescent="0.15">
      <c r="A37" t="e">
        <f>IF(#REF!&lt;&gt;"",#REF!,"")</f>
        <v>#REF!</v>
      </c>
      <c r="B37" t="e">
        <f>#REF!</f>
        <v>#REF!</v>
      </c>
      <c r="C37" t="e">
        <f>#REF!</f>
        <v>#REF!</v>
      </c>
      <c r="E37" t="e">
        <f>IF(LEFT(#REF!,3)="yes",B37,-20000)</f>
        <v>#REF!</v>
      </c>
      <c r="F37" t="e">
        <f>IF(LEFT(#REF!,3)="yes",C37,-20000)</f>
        <v>#REF!</v>
      </c>
      <c r="I37" s="31"/>
      <c r="J37" s="31"/>
      <c r="L37" t="e">
        <f t="shared" si="0"/>
        <v>#REF!</v>
      </c>
      <c r="M37" t="e">
        <f t="shared" si="1"/>
        <v>#REF!</v>
      </c>
      <c r="O37" t="e">
        <f t="shared" si="2"/>
        <v>#REF!</v>
      </c>
      <c r="P37" t="e">
        <f t="shared" si="3"/>
        <v>#REF!</v>
      </c>
      <c r="R37" t="e">
        <f t="shared" si="4"/>
        <v>#REF!</v>
      </c>
      <c r="S37" t="e">
        <f t="shared" si="5"/>
        <v>#REF!</v>
      </c>
      <c r="U37" t="e">
        <f t="shared" si="6"/>
        <v>#REF!</v>
      </c>
      <c r="V37" t="e">
        <f t="shared" si="7"/>
        <v>#REF!</v>
      </c>
      <c r="X37" t="e">
        <f t="shared" si="8"/>
        <v>#REF!</v>
      </c>
      <c r="Y37" t="e">
        <f t="shared" si="9"/>
        <v>#REF!</v>
      </c>
    </row>
    <row r="38" spans="1:25" x14ac:dyDescent="0.15">
      <c r="A38" t="e">
        <f>IF(#REF!&lt;&gt;"",#REF!,"")</f>
        <v>#REF!</v>
      </c>
      <c r="B38" t="e">
        <f>#REF!</f>
        <v>#REF!</v>
      </c>
      <c r="C38" t="e">
        <f>#REF!</f>
        <v>#REF!</v>
      </c>
      <c r="E38" t="e">
        <f>IF(LEFT(#REF!,3)="yes",B38,-20000)</f>
        <v>#REF!</v>
      </c>
      <c r="F38" t="e">
        <f>IF(LEFT(#REF!,3)="yes",C38,-20000)</f>
        <v>#REF!</v>
      </c>
      <c r="I38" s="31"/>
      <c r="J38" s="31"/>
      <c r="L38" t="e">
        <f t="shared" si="0"/>
        <v>#REF!</v>
      </c>
      <c r="M38" t="e">
        <f t="shared" si="1"/>
        <v>#REF!</v>
      </c>
      <c r="O38" t="e">
        <f t="shared" si="2"/>
        <v>#REF!</v>
      </c>
      <c r="P38" t="e">
        <f t="shared" si="3"/>
        <v>#REF!</v>
      </c>
      <c r="R38" t="e">
        <f t="shared" si="4"/>
        <v>#REF!</v>
      </c>
      <c r="S38" t="e">
        <f t="shared" si="5"/>
        <v>#REF!</v>
      </c>
      <c r="U38" t="e">
        <f t="shared" si="6"/>
        <v>#REF!</v>
      </c>
      <c r="V38" t="e">
        <f t="shared" si="7"/>
        <v>#REF!</v>
      </c>
      <c r="X38" t="e">
        <f t="shared" si="8"/>
        <v>#REF!</v>
      </c>
      <c r="Y38" t="e">
        <f t="shared" si="9"/>
        <v>#REF!</v>
      </c>
    </row>
    <row r="39" spans="1:25" x14ac:dyDescent="0.15">
      <c r="A39" t="e">
        <f>IF(#REF!&lt;&gt;"",#REF!,"")</f>
        <v>#REF!</v>
      </c>
      <c r="B39" t="e">
        <f>#REF!</f>
        <v>#REF!</v>
      </c>
      <c r="C39" t="e">
        <f>#REF!</f>
        <v>#REF!</v>
      </c>
      <c r="E39" t="e">
        <f>IF(LEFT(#REF!,3)="yes",B39,-20000)</f>
        <v>#REF!</v>
      </c>
      <c r="F39" t="e">
        <f>IF(LEFT(#REF!,3)="yes",C39,-20000)</f>
        <v>#REF!</v>
      </c>
      <c r="I39" s="31"/>
      <c r="J39" s="31"/>
      <c r="L39" t="e">
        <f t="shared" si="0"/>
        <v>#REF!</v>
      </c>
      <c r="M39" t="e">
        <f t="shared" si="1"/>
        <v>#REF!</v>
      </c>
      <c r="O39" t="e">
        <f t="shared" si="2"/>
        <v>#REF!</v>
      </c>
      <c r="P39" t="e">
        <f t="shared" si="3"/>
        <v>#REF!</v>
      </c>
      <c r="R39" t="e">
        <f t="shared" si="4"/>
        <v>#REF!</v>
      </c>
      <c r="S39" t="e">
        <f t="shared" si="5"/>
        <v>#REF!</v>
      </c>
      <c r="U39" t="e">
        <f t="shared" si="6"/>
        <v>#REF!</v>
      </c>
      <c r="V39" t="e">
        <f t="shared" si="7"/>
        <v>#REF!</v>
      </c>
      <c r="X39" t="e">
        <f t="shared" si="8"/>
        <v>#REF!</v>
      </c>
      <c r="Y39" t="e">
        <f t="shared" si="9"/>
        <v>#REF!</v>
      </c>
    </row>
    <row r="40" spans="1:25" x14ac:dyDescent="0.15">
      <c r="A40" t="e">
        <f>IF(#REF!&lt;&gt;"",#REF!,"")</f>
        <v>#REF!</v>
      </c>
      <c r="B40" t="e">
        <f>#REF!</f>
        <v>#REF!</v>
      </c>
      <c r="C40" t="e">
        <f>#REF!</f>
        <v>#REF!</v>
      </c>
      <c r="E40" t="e">
        <f>IF(LEFT(#REF!,3)="yes",B40,-20000)</f>
        <v>#REF!</v>
      </c>
      <c r="F40" t="e">
        <f>IF(LEFT(#REF!,3)="yes",C40,-20000)</f>
        <v>#REF!</v>
      </c>
      <c r="I40" s="31"/>
      <c r="J40" s="31"/>
      <c r="L40" t="e">
        <f t="shared" ref="L40:L71" si="10">IF(L$5="",-20000,IF(LEFT($A40,LEN(L$5))=L$5,$E40,-20000))</f>
        <v>#REF!</v>
      </c>
      <c r="M40" t="e">
        <f t="shared" ref="M40:M71" si="11">IF(L$5="",-20000,IF(LEFT($A40,LEN(L$5))=L$5,$F40,-20000))</f>
        <v>#REF!</v>
      </c>
      <c r="O40" t="e">
        <f t="shared" ref="O40:O71" si="12">IF(O$5="",-20000,IF(LEFT($A40,LEN(O$5))=O$5,$E40,-20000))</f>
        <v>#REF!</v>
      </c>
      <c r="P40" t="e">
        <f t="shared" ref="P40:P71" si="13">IF(O$5="",-20000,IF(LEFT($A40,LEN(O$5))=O$5,$F40,-20000))</f>
        <v>#REF!</v>
      </c>
      <c r="R40" t="e">
        <f t="shared" ref="R40:R71" si="14">IF(R$5="",-20000,IF(LEFT($A40,LEN(R$5))=R$5,$E40,-20000))</f>
        <v>#REF!</v>
      </c>
      <c r="S40" t="e">
        <f t="shared" ref="S40:S71" si="15">IF(R$5="",-20000,IF(LEFT($A40,LEN(R$5))=R$5,$F40,-20000))</f>
        <v>#REF!</v>
      </c>
      <c r="U40" t="e">
        <f t="shared" ref="U40:U71" si="16">IF(U$5="",-20000,IF(LEFT($A40,LEN(U$5))=U$5,$E40,-20000))</f>
        <v>#REF!</v>
      </c>
      <c r="V40" t="e">
        <f t="shared" ref="V40:V71" si="17">IF(U$5="",-20000,IF(LEFT($A40,LEN(U$5))=U$5,$F40,-20000))</f>
        <v>#REF!</v>
      </c>
      <c r="X40" t="e">
        <f t="shared" ref="X40:X71" si="18">IF(X$5="",-20000,IF(LEFT($A40,LEN(X$5))=X$5,$E40,-20000))</f>
        <v>#REF!</v>
      </c>
      <c r="Y40" t="e">
        <f t="shared" ref="Y40:Y71" si="19">IF(X$5="",-20000,IF(LEFT($A40,LEN(X$5))=X$5,$F40,-20000))</f>
        <v>#REF!</v>
      </c>
    </row>
    <row r="41" spans="1:25" x14ac:dyDescent="0.15">
      <c r="A41" t="e">
        <f>IF(#REF!&lt;&gt;"",#REF!,"")</f>
        <v>#REF!</v>
      </c>
      <c r="B41" t="e">
        <f>#REF!</f>
        <v>#REF!</v>
      </c>
      <c r="C41" t="e">
        <f>#REF!</f>
        <v>#REF!</v>
      </c>
      <c r="E41" t="e">
        <f>IF(LEFT(#REF!,3)="yes",B41,-20000)</f>
        <v>#REF!</v>
      </c>
      <c r="F41" t="e">
        <f>IF(LEFT(#REF!,3)="yes",C41,-20000)</f>
        <v>#REF!</v>
      </c>
      <c r="I41" s="31"/>
      <c r="J41" s="31"/>
      <c r="L41" t="e">
        <f t="shared" si="10"/>
        <v>#REF!</v>
      </c>
      <c r="M41" t="e">
        <f t="shared" si="11"/>
        <v>#REF!</v>
      </c>
      <c r="O41" t="e">
        <f t="shared" si="12"/>
        <v>#REF!</v>
      </c>
      <c r="P41" t="e">
        <f t="shared" si="13"/>
        <v>#REF!</v>
      </c>
      <c r="R41" t="e">
        <f t="shared" si="14"/>
        <v>#REF!</v>
      </c>
      <c r="S41" t="e">
        <f t="shared" si="15"/>
        <v>#REF!</v>
      </c>
      <c r="U41" t="e">
        <f t="shared" si="16"/>
        <v>#REF!</v>
      </c>
      <c r="V41" t="e">
        <f t="shared" si="17"/>
        <v>#REF!</v>
      </c>
      <c r="X41" t="e">
        <f t="shared" si="18"/>
        <v>#REF!</v>
      </c>
      <c r="Y41" t="e">
        <f t="shared" si="19"/>
        <v>#REF!</v>
      </c>
    </row>
    <row r="42" spans="1:25" x14ac:dyDescent="0.15">
      <c r="A42" t="e">
        <f>IF(#REF!&lt;&gt;"",#REF!,"")</f>
        <v>#REF!</v>
      </c>
      <c r="B42" t="e">
        <f>#REF!</f>
        <v>#REF!</v>
      </c>
      <c r="C42" t="e">
        <f>#REF!</f>
        <v>#REF!</v>
      </c>
      <c r="E42" t="e">
        <f>IF(LEFT(#REF!,3)="yes",B42,-20000)</f>
        <v>#REF!</v>
      </c>
      <c r="F42" t="e">
        <f>IF(LEFT(#REF!,3)="yes",C42,-20000)</f>
        <v>#REF!</v>
      </c>
      <c r="I42" s="31"/>
      <c r="J42" s="31"/>
      <c r="L42" t="e">
        <f t="shared" si="10"/>
        <v>#REF!</v>
      </c>
      <c r="M42" t="e">
        <f t="shared" si="11"/>
        <v>#REF!</v>
      </c>
      <c r="O42" t="e">
        <f t="shared" si="12"/>
        <v>#REF!</v>
      </c>
      <c r="P42" t="e">
        <f t="shared" si="13"/>
        <v>#REF!</v>
      </c>
      <c r="R42" t="e">
        <f t="shared" si="14"/>
        <v>#REF!</v>
      </c>
      <c r="S42" t="e">
        <f t="shared" si="15"/>
        <v>#REF!</v>
      </c>
      <c r="U42" t="e">
        <f t="shared" si="16"/>
        <v>#REF!</v>
      </c>
      <c r="V42" t="e">
        <f t="shared" si="17"/>
        <v>#REF!</v>
      </c>
      <c r="X42" t="e">
        <f t="shared" si="18"/>
        <v>#REF!</v>
      </c>
      <c r="Y42" t="e">
        <f t="shared" si="19"/>
        <v>#REF!</v>
      </c>
    </row>
    <row r="43" spans="1:25" x14ac:dyDescent="0.15">
      <c r="A43" t="e">
        <f>IF(#REF!&lt;&gt;"",#REF!,"")</f>
        <v>#REF!</v>
      </c>
      <c r="B43" t="e">
        <f>#REF!</f>
        <v>#REF!</v>
      </c>
      <c r="C43" t="e">
        <f>#REF!</f>
        <v>#REF!</v>
      </c>
      <c r="E43" t="e">
        <f>IF(LEFT(#REF!,3)="yes",B43,-20000)</f>
        <v>#REF!</v>
      </c>
      <c r="F43" t="e">
        <f>IF(LEFT(#REF!,3)="yes",C43,-20000)</f>
        <v>#REF!</v>
      </c>
      <c r="I43" s="31"/>
      <c r="J43" s="31"/>
      <c r="L43" t="e">
        <f t="shared" si="10"/>
        <v>#REF!</v>
      </c>
      <c r="M43" t="e">
        <f t="shared" si="11"/>
        <v>#REF!</v>
      </c>
      <c r="O43" t="e">
        <f t="shared" si="12"/>
        <v>#REF!</v>
      </c>
      <c r="P43" t="e">
        <f t="shared" si="13"/>
        <v>#REF!</v>
      </c>
      <c r="R43" t="e">
        <f t="shared" si="14"/>
        <v>#REF!</v>
      </c>
      <c r="S43" t="e">
        <f t="shared" si="15"/>
        <v>#REF!</v>
      </c>
      <c r="U43" t="e">
        <f t="shared" si="16"/>
        <v>#REF!</v>
      </c>
      <c r="V43" t="e">
        <f t="shared" si="17"/>
        <v>#REF!</v>
      </c>
      <c r="X43" t="e">
        <f t="shared" si="18"/>
        <v>#REF!</v>
      </c>
      <c r="Y43" t="e">
        <f t="shared" si="19"/>
        <v>#REF!</v>
      </c>
    </row>
    <row r="44" spans="1:25" x14ac:dyDescent="0.15">
      <c r="A44" t="e">
        <f>IF(#REF!&lt;&gt;"",#REF!,"")</f>
        <v>#REF!</v>
      </c>
      <c r="B44" t="e">
        <f>#REF!</f>
        <v>#REF!</v>
      </c>
      <c r="C44" t="e">
        <f>#REF!</f>
        <v>#REF!</v>
      </c>
      <c r="E44" t="e">
        <f>IF(LEFT(#REF!,3)="yes",B44,-20000)</f>
        <v>#REF!</v>
      </c>
      <c r="F44" t="e">
        <f>IF(LEFT(#REF!,3)="yes",C44,-20000)</f>
        <v>#REF!</v>
      </c>
      <c r="I44" s="31"/>
      <c r="J44" s="31"/>
      <c r="L44" t="e">
        <f t="shared" si="10"/>
        <v>#REF!</v>
      </c>
      <c r="M44" t="e">
        <f t="shared" si="11"/>
        <v>#REF!</v>
      </c>
      <c r="O44" t="e">
        <f t="shared" si="12"/>
        <v>#REF!</v>
      </c>
      <c r="P44" t="e">
        <f t="shared" si="13"/>
        <v>#REF!</v>
      </c>
      <c r="R44" t="e">
        <f t="shared" si="14"/>
        <v>#REF!</v>
      </c>
      <c r="S44" t="e">
        <f t="shared" si="15"/>
        <v>#REF!</v>
      </c>
      <c r="U44" t="e">
        <f t="shared" si="16"/>
        <v>#REF!</v>
      </c>
      <c r="V44" t="e">
        <f t="shared" si="17"/>
        <v>#REF!</v>
      </c>
      <c r="X44" t="e">
        <f t="shared" si="18"/>
        <v>#REF!</v>
      </c>
      <c r="Y44" t="e">
        <f t="shared" si="19"/>
        <v>#REF!</v>
      </c>
    </row>
    <row r="45" spans="1:25" x14ac:dyDescent="0.15">
      <c r="A45" t="e">
        <f>IF(#REF!&lt;&gt;"",#REF!,"")</f>
        <v>#REF!</v>
      </c>
      <c r="B45" t="e">
        <f>#REF!</f>
        <v>#REF!</v>
      </c>
      <c r="C45" t="e">
        <f>#REF!</f>
        <v>#REF!</v>
      </c>
      <c r="E45" t="e">
        <f>IF(LEFT(#REF!,3)="yes",B45,-20000)</f>
        <v>#REF!</v>
      </c>
      <c r="F45" t="e">
        <f>IF(LEFT(#REF!,3)="yes",C45,-20000)</f>
        <v>#REF!</v>
      </c>
      <c r="I45" s="31"/>
      <c r="J45" s="31"/>
      <c r="L45" t="e">
        <f t="shared" si="10"/>
        <v>#REF!</v>
      </c>
      <c r="M45" t="e">
        <f t="shared" si="11"/>
        <v>#REF!</v>
      </c>
      <c r="O45" t="e">
        <f t="shared" si="12"/>
        <v>#REF!</v>
      </c>
      <c r="P45" t="e">
        <f t="shared" si="13"/>
        <v>#REF!</v>
      </c>
      <c r="R45" t="e">
        <f t="shared" si="14"/>
        <v>#REF!</v>
      </c>
      <c r="S45" t="e">
        <f t="shared" si="15"/>
        <v>#REF!</v>
      </c>
      <c r="U45" t="e">
        <f t="shared" si="16"/>
        <v>#REF!</v>
      </c>
      <c r="V45" t="e">
        <f t="shared" si="17"/>
        <v>#REF!</v>
      </c>
      <c r="X45" t="e">
        <f t="shared" si="18"/>
        <v>#REF!</v>
      </c>
      <c r="Y45" t="e">
        <f t="shared" si="19"/>
        <v>#REF!</v>
      </c>
    </row>
    <row r="46" spans="1:25" x14ac:dyDescent="0.15">
      <c r="A46" t="e">
        <f>IF(#REF!&lt;&gt;"",#REF!,"")</f>
        <v>#REF!</v>
      </c>
      <c r="B46" t="e">
        <f>#REF!</f>
        <v>#REF!</v>
      </c>
      <c r="C46" t="e">
        <f>#REF!</f>
        <v>#REF!</v>
      </c>
      <c r="E46" t="e">
        <f>IF(LEFT(#REF!,3)="yes",B46,-20000)</f>
        <v>#REF!</v>
      </c>
      <c r="F46" t="e">
        <f>IF(LEFT(#REF!,3)="yes",C46,-20000)</f>
        <v>#REF!</v>
      </c>
      <c r="I46" s="31"/>
      <c r="J46" s="31"/>
      <c r="L46" t="e">
        <f t="shared" si="10"/>
        <v>#REF!</v>
      </c>
      <c r="M46" t="e">
        <f t="shared" si="11"/>
        <v>#REF!</v>
      </c>
      <c r="O46" t="e">
        <f t="shared" si="12"/>
        <v>#REF!</v>
      </c>
      <c r="P46" t="e">
        <f t="shared" si="13"/>
        <v>#REF!</v>
      </c>
      <c r="R46" t="e">
        <f t="shared" si="14"/>
        <v>#REF!</v>
      </c>
      <c r="S46" t="e">
        <f t="shared" si="15"/>
        <v>#REF!</v>
      </c>
      <c r="U46" t="e">
        <f t="shared" si="16"/>
        <v>#REF!</v>
      </c>
      <c r="V46" t="e">
        <f t="shared" si="17"/>
        <v>#REF!</v>
      </c>
      <c r="X46" t="e">
        <f t="shared" si="18"/>
        <v>#REF!</v>
      </c>
      <c r="Y46" t="e">
        <f t="shared" si="19"/>
        <v>#REF!</v>
      </c>
    </row>
    <row r="47" spans="1:25" x14ac:dyDescent="0.15">
      <c r="A47" t="e">
        <f>IF(#REF!&lt;&gt;"",#REF!,"")</f>
        <v>#REF!</v>
      </c>
      <c r="B47" t="e">
        <f>#REF!</f>
        <v>#REF!</v>
      </c>
      <c r="C47" t="e">
        <f>#REF!</f>
        <v>#REF!</v>
      </c>
      <c r="E47" t="e">
        <f>IF(LEFT(#REF!,3)="yes",B47,-20000)</f>
        <v>#REF!</v>
      </c>
      <c r="F47" t="e">
        <f>IF(LEFT(#REF!,3)="yes",C47,-20000)</f>
        <v>#REF!</v>
      </c>
      <c r="I47" s="31"/>
      <c r="J47" s="31"/>
      <c r="L47" t="e">
        <f t="shared" si="10"/>
        <v>#REF!</v>
      </c>
      <c r="M47" t="e">
        <f t="shared" si="11"/>
        <v>#REF!</v>
      </c>
      <c r="O47" t="e">
        <f t="shared" si="12"/>
        <v>#REF!</v>
      </c>
      <c r="P47" t="e">
        <f t="shared" si="13"/>
        <v>#REF!</v>
      </c>
      <c r="R47" t="e">
        <f t="shared" si="14"/>
        <v>#REF!</v>
      </c>
      <c r="S47" t="e">
        <f t="shared" si="15"/>
        <v>#REF!</v>
      </c>
      <c r="U47" t="e">
        <f t="shared" si="16"/>
        <v>#REF!</v>
      </c>
      <c r="V47" t="e">
        <f t="shared" si="17"/>
        <v>#REF!</v>
      </c>
      <c r="X47" t="e">
        <f t="shared" si="18"/>
        <v>#REF!</v>
      </c>
      <c r="Y47" t="e">
        <f t="shared" si="19"/>
        <v>#REF!</v>
      </c>
    </row>
    <row r="48" spans="1:25" x14ac:dyDescent="0.15">
      <c r="A48" t="e">
        <f>IF(#REF!&lt;&gt;"",#REF!,"")</f>
        <v>#REF!</v>
      </c>
      <c r="B48" t="e">
        <f>#REF!</f>
        <v>#REF!</v>
      </c>
      <c r="C48" t="e">
        <f>#REF!</f>
        <v>#REF!</v>
      </c>
      <c r="E48" t="e">
        <f>IF(LEFT(#REF!,3)="yes",B48,-20000)</f>
        <v>#REF!</v>
      </c>
      <c r="F48" t="e">
        <f>IF(LEFT(#REF!,3)="yes",C48,-20000)</f>
        <v>#REF!</v>
      </c>
      <c r="I48" s="31"/>
      <c r="J48" s="31"/>
      <c r="L48" t="e">
        <f t="shared" si="10"/>
        <v>#REF!</v>
      </c>
      <c r="M48" t="e">
        <f t="shared" si="11"/>
        <v>#REF!</v>
      </c>
      <c r="O48" t="e">
        <f t="shared" si="12"/>
        <v>#REF!</v>
      </c>
      <c r="P48" t="e">
        <f t="shared" si="13"/>
        <v>#REF!</v>
      </c>
      <c r="R48" t="e">
        <f t="shared" si="14"/>
        <v>#REF!</v>
      </c>
      <c r="S48" t="e">
        <f t="shared" si="15"/>
        <v>#REF!</v>
      </c>
      <c r="U48" t="e">
        <f t="shared" si="16"/>
        <v>#REF!</v>
      </c>
      <c r="V48" t="e">
        <f t="shared" si="17"/>
        <v>#REF!</v>
      </c>
      <c r="X48" t="e">
        <f t="shared" si="18"/>
        <v>#REF!</v>
      </c>
      <c r="Y48" t="e">
        <f t="shared" si="19"/>
        <v>#REF!</v>
      </c>
    </row>
    <row r="49" spans="1:25" x14ac:dyDescent="0.15">
      <c r="A49" t="e">
        <f>IF(#REF!&lt;&gt;"",#REF!,"")</f>
        <v>#REF!</v>
      </c>
      <c r="B49" t="e">
        <f>#REF!</f>
        <v>#REF!</v>
      </c>
      <c r="C49" t="e">
        <f>#REF!</f>
        <v>#REF!</v>
      </c>
      <c r="E49" t="e">
        <f>IF(LEFT(#REF!,3)="yes",B49,-20000)</f>
        <v>#REF!</v>
      </c>
      <c r="F49" t="e">
        <f>IF(LEFT(#REF!,3)="yes",C49,-20000)</f>
        <v>#REF!</v>
      </c>
      <c r="I49" s="31"/>
      <c r="J49" s="31"/>
      <c r="L49" t="e">
        <f t="shared" si="10"/>
        <v>#REF!</v>
      </c>
      <c r="M49" t="e">
        <f t="shared" si="11"/>
        <v>#REF!</v>
      </c>
      <c r="O49" t="e">
        <f t="shared" si="12"/>
        <v>#REF!</v>
      </c>
      <c r="P49" t="e">
        <f t="shared" si="13"/>
        <v>#REF!</v>
      </c>
      <c r="R49" t="e">
        <f t="shared" si="14"/>
        <v>#REF!</v>
      </c>
      <c r="S49" t="e">
        <f t="shared" si="15"/>
        <v>#REF!</v>
      </c>
      <c r="U49" t="e">
        <f t="shared" si="16"/>
        <v>#REF!</v>
      </c>
      <c r="V49" t="e">
        <f t="shared" si="17"/>
        <v>#REF!</v>
      </c>
      <c r="X49" t="e">
        <f t="shared" si="18"/>
        <v>#REF!</v>
      </c>
      <c r="Y49" t="e">
        <f t="shared" si="19"/>
        <v>#REF!</v>
      </c>
    </row>
    <row r="50" spans="1:25" x14ac:dyDescent="0.15">
      <c r="A50" t="e">
        <f>IF(#REF!&lt;&gt;"",#REF!,"")</f>
        <v>#REF!</v>
      </c>
      <c r="B50" t="e">
        <f>#REF!</f>
        <v>#REF!</v>
      </c>
      <c r="C50" t="e">
        <f>#REF!</f>
        <v>#REF!</v>
      </c>
      <c r="E50" t="e">
        <f>IF(LEFT(#REF!,3)="yes",B50,-20000)</f>
        <v>#REF!</v>
      </c>
      <c r="F50" t="e">
        <f>IF(LEFT(#REF!,3)="yes",C50,-20000)</f>
        <v>#REF!</v>
      </c>
      <c r="I50" s="31"/>
      <c r="J50" s="31"/>
      <c r="L50" t="e">
        <f t="shared" si="10"/>
        <v>#REF!</v>
      </c>
      <c r="M50" t="e">
        <f t="shared" si="11"/>
        <v>#REF!</v>
      </c>
      <c r="O50" t="e">
        <f t="shared" si="12"/>
        <v>#REF!</v>
      </c>
      <c r="P50" t="e">
        <f t="shared" si="13"/>
        <v>#REF!</v>
      </c>
      <c r="R50" t="e">
        <f t="shared" si="14"/>
        <v>#REF!</v>
      </c>
      <c r="S50" t="e">
        <f t="shared" si="15"/>
        <v>#REF!</v>
      </c>
      <c r="U50" t="e">
        <f t="shared" si="16"/>
        <v>#REF!</v>
      </c>
      <c r="V50" t="e">
        <f t="shared" si="17"/>
        <v>#REF!</v>
      </c>
      <c r="X50" t="e">
        <f t="shared" si="18"/>
        <v>#REF!</v>
      </c>
      <c r="Y50" t="e">
        <f t="shared" si="19"/>
        <v>#REF!</v>
      </c>
    </row>
    <row r="51" spans="1:25" x14ac:dyDescent="0.15">
      <c r="A51" t="e">
        <f>IF(#REF!&lt;&gt;"",#REF!,"")</f>
        <v>#REF!</v>
      </c>
      <c r="B51" t="e">
        <f>#REF!</f>
        <v>#REF!</v>
      </c>
      <c r="C51" t="e">
        <f>#REF!</f>
        <v>#REF!</v>
      </c>
      <c r="E51" t="e">
        <f>IF(LEFT(#REF!,3)="yes",B51,-20000)</f>
        <v>#REF!</v>
      </c>
      <c r="F51" t="e">
        <f>IF(LEFT(#REF!,3)="yes",C51,-20000)</f>
        <v>#REF!</v>
      </c>
      <c r="I51" s="31"/>
      <c r="J51" s="31"/>
      <c r="L51" t="e">
        <f t="shared" si="10"/>
        <v>#REF!</v>
      </c>
      <c r="M51" t="e">
        <f t="shared" si="11"/>
        <v>#REF!</v>
      </c>
      <c r="O51" t="e">
        <f t="shared" si="12"/>
        <v>#REF!</v>
      </c>
      <c r="P51" t="e">
        <f t="shared" si="13"/>
        <v>#REF!</v>
      </c>
      <c r="R51" t="e">
        <f t="shared" si="14"/>
        <v>#REF!</v>
      </c>
      <c r="S51" t="e">
        <f t="shared" si="15"/>
        <v>#REF!</v>
      </c>
      <c r="U51" t="e">
        <f t="shared" si="16"/>
        <v>#REF!</v>
      </c>
      <c r="V51" t="e">
        <f t="shared" si="17"/>
        <v>#REF!</v>
      </c>
      <c r="X51" t="e">
        <f t="shared" si="18"/>
        <v>#REF!</v>
      </c>
      <c r="Y51" t="e">
        <f t="shared" si="19"/>
        <v>#REF!</v>
      </c>
    </row>
    <row r="52" spans="1:25" x14ac:dyDescent="0.15">
      <c r="A52" t="e">
        <f>IF(#REF!&lt;&gt;"",#REF!,"")</f>
        <v>#REF!</v>
      </c>
      <c r="B52" t="e">
        <f>#REF!</f>
        <v>#REF!</v>
      </c>
      <c r="C52" t="e">
        <f>#REF!</f>
        <v>#REF!</v>
      </c>
      <c r="E52" t="e">
        <f>IF(LEFT(#REF!,3)="yes",B52,-20000)</f>
        <v>#REF!</v>
      </c>
      <c r="F52" t="e">
        <f>IF(LEFT(#REF!,3)="yes",C52,-20000)</f>
        <v>#REF!</v>
      </c>
      <c r="I52" s="31"/>
      <c r="J52" s="31"/>
      <c r="L52" t="e">
        <f t="shared" si="10"/>
        <v>#REF!</v>
      </c>
      <c r="M52" t="e">
        <f t="shared" si="11"/>
        <v>#REF!</v>
      </c>
      <c r="O52" t="e">
        <f t="shared" si="12"/>
        <v>#REF!</v>
      </c>
      <c r="P52" t="e">
        <f t="shared" si="13"/>
        <v>#REF!</v>
      </c>
      <c r="R52" t="e">
        <f t="shared" si="14"/>
        <v>#REF!</v>
      </c>
      <c r="S52" t="e">
        <f t="shared" si="15"/>
        <v>#REF!</v>
      </c>
      <c r="U52" t="e">
        <f t="shared" si="16"/>
        <v>#REF!</v>
      </c>
      <c r="V52" t="e">
        <f t="shared" si="17"/>
        <v>#REF!</v>
      </c>
      <c r="X52" t="e">
        <f t="shared" si="18"/>
        <v>#REF!</v>
      </c>
      <c r="Y52" t="e">
        <f t="shared" si="19"/>
        <v>#REF!</v>
      </c>
    </row>
    <row r="53" spans="1:25" x14ac:dyDescent="0.15">
      <c r="A53" t="e">
        <f>IF(#REF!&lt;&gt;"",#REF!,"")</f>
        <v>#REF!</v>
      </c>
      <c r="B53" t="e">
        <f>#REF!</f>
        <v>#REF!</v>
      </c>
      <c r="C53" t="e">
        <f>#REF!</f>
        <v>#REF!</v>
      </c>
      <c r="E53" t="e">
        <f>IF(LEFT(#REF!,3)="yes",B53,-20000)</f>
        <v>#REF!</v>
      </c>
      <c r="F53" t="e">
        <f>IF(LEFT(#REF!,3)="yes",C53,-20000)</f>
        <v>#REF!</v>
      </c>
      <c r="I53" s="31"/>
      <c r="J53" s="31"/>
      <c r="L53" t="e">
        <f t="shared" si="10"/>
        <v>#REF!</v>
      </c>
      <c r="M53" t="e">
        <f t="shared" si="11"/>
        <v>#REF!</v>
      </c>
      <c r="O53" t="e">
        <f t="shared" si="12"/>
        <v>#REF!</v>
      </c>
      <c r="P53" t="e">
        <f t="shared" si="13"/>
        <v>#REF!</v>
      </c>
      <c r="R53" t="e">
        <f t="shared" si="14"/>
        <v>#REF!</v>
      </c>
      <c r="S53" t="e">
        <f t="shared" si="15"/>
        <v>#REF!</v>
      </c>
      <c r="U53" t="e">
        <f t="shared" si="16"/>
        <v>#REF!</v>
      </c>
      <c r="V53" t="e">
        <f t="shared" si="17"/>
        <v>#REF!</v>
      </c>
      <c r="X53" t="e">
        <f t="shared" si="18"/>
        <v>#REF!</v>
      </c>
      <c r="Y53" t="e">
        <f t="shared" si="19"/>
        <v>#REF!</v>
      </c>
    </row>
    <row r="54" spans="1:25" x14ac:dyDescent="0.15">
      <c r="A54" t="e">
        <f>IF(#REF!&lt;&gt;"",#REF!,"")</f>
        <v>#REF!</v>
      </c>
      <c r="B54" t="e">
        <f>#REF!</f>
        <v>#REF!</v>
      </c>
      <c r="C54" t="e">
        <f>#REF!</f>
        <v>#REF!</v>
      </c>
      <c r="E54" t="e">
        <f>IF(LEFT(#REF!,3)="yes",B54,-20000)</f>
        <v>#REF!</v>
      </c>
      <c r="F54" t="e">
        <f>IF(LEFT(#REF!,3)="yes",C54,-20000)</f>
        <v>#REF!</v>
      </c>
      <c r="I54" s="31"/>
      <c r="J54" s="31"/>
      <c r="L54" t="e">
        <f t="shared" si="10"/>
        <v>#REF!</v>
      </c>
      <c r="M54" t="e">
        <f t="shared" si="11"/>
        <v>#REF!</v>
      </c>
      <c r="O54" t="e">
        <f t="shared" si="12"/>
        <v>#REF!</v>
      </c>
      <c r="P54" t="e">
        <f t="shared" si="13"/>
        <v>#REF!</v>
      </c>
      <c r="R54" t="e">
        <f t="shared" si="14"/>
        <v>#REF!</v>
      </c>
      <c r="S54" t="e">
        <f t="shared" si="15"/>
        <v>#REF!</v>
      </c>
      <c r="U54" t="e">
        <f t="shared" si="16"/>
        <v>#REF!</v>
      </c>
      <c r="V54" t="e">
        <f t="shared" si="17"/>
        <v>#REF!</v>
      </c>
      <c r="X54" t="e">
        <f t="shared" si="18"/>
        <v>#REF!</v>
      </c>
      <c r="Y54" t="e">
        <f t="shared" si="19"/>
        <v>#REF!</v>
      </c>
    </row>
    <row r="55" spans="1:25" x14ac:dyDescent="0.15">
      <c r="A55" t="e">
        <f>IF(#REF!&lt;&gt;"",#REF!,"")</f>
        <v>#REF!</v>
      </c>
      <c r="B55" t="e">
        <f>#REF!</f>
        <v>#REF!</v>
      </c>
      <c r="C55" t="e">
        <f>#REF!</f>
        <v>#REF!</v>
      </c>
      <c r="E55" t="e">
        <f>IF(LEFT(#REF!,3)="yes",B55,-20000)</f>
        <v>#REF!</v>
      </c>
      <c r="F55" t="e">
        <f>IF(LEFT(#REF!,3)="yes",C55,-20000)</f>
        <v>#REF!</v>
      </c>
      <c r="I55" s="31"/>
      <c r="J55" s="31"/>
      <c r="L55" t="e">
        <f t="shared" si="10"/>
        <v>#REF!</v>
      </c>
      <c r="M55" t="e">
        <f t="shared" si="11"/>
        <v>#REF!</v>
      </c>
      <c r="O55" t="e">
        <f t="shared" si="12"/>
        <v>#REF!</v>
      </c>
      <c r="P55" t="e">
        <f t="shared" si="13"/>
        <v>#REF!</v>
      </c>
      <c r="R55" t="e">
        <f t="shared" si="14"/>
        <v>#REF!</v>
      </c>
      <c r="S55" t="e">
        <f t="shared" si="15"/>
        <v>#REF!</v>
      </c>
      <c r="U55" t="e">
        <f t="shared" si="16"/>
        <v>#REF!</v>
      </c>
      <c r="V55" t="e">
        <f t="shared" si="17"/>
        <v>#REF!</v>
      </c>
      <c r="X55" t="e">
        <f t="shared" si="18"/>
        <v>#REF!</v>
      </c>
      <c r="Y55" t="e">
        <f t="shared" si="19"/>
        <v>#REF!</v>
      </c>
    </row>
    <row r="56" spans="1:25" x14ac:dyDescent="0.15">
      <c r="A56" t="e">
        <f>IF(#REF!&lt;&gt;"",#REF!,"")</f>
        <v>#REF!</v>
      </c>
      <c r="B56" t="e">
        <f>#REF!</f>
        <v>#REF!</v>
      </c>
      <c r="C56" t="e">
        <f>#REF!</f>
        <v>#REF!</v>
      </c>
      <c r="E56" t="e">
        <f>IF(LEFT(#REF!,3)="yes",B56,-20000)</f>
        <v>#REF!</v>
      </c>
      <c r="F56" t="e">
        <f>IF(LEFT(#REF!,3)="yes",C56,-20000)</f>
        <v>#REF!</v>
      </c>
      <c r="I56" s="31"/>
      <c r="J56" s="31"/>
      <c r="L56" t="e">
        <f t="shared" si="10"/>
        <v>#REF!</v>
      </c>
      <c r="M56" t="e">
        <f t="shared" si="11"/>
        <v>#REF!</v>
      </c>
      <c r="O56" t="e">
        <f t="shared" si="12"/>
        <v>#REF!</v>
      </c>
      <c r="P56" t="e">
        <f t="shared" si="13"/>
        <v>#REF!</v>
      </c>
      <c r="R56" t="e">
        <f t="shared" si="14"/>
        <v>#REF!</v>
      </c>
      <c r="S56" t="e">
        <f t="shared" si="15"/>
        <v>#REF!</v>
      </c>
      <c r="U56" t="e">
        <f t="shared" si="16"/>
        <v>#REF!</v>
      </c>
      <c r="V56" t="e">
        <f t="shared" si="17"/>
        <v>#REF!</v>
      </c>
      <c r="X56" t="e">
        <f t="shared" si="18"/>
        <v>#REF!</v>
      </c>
      <c r="Y56" t="e">
        <f t="shared" si="19"/>
        <v>#REF!</v>
      </c>
    </row>
    <row r="57" spans="1:25" x14ac:dyDescent="0.15">
      <c r="A57" t="e">
        <f>IF(#REF!&lt;&gt;"",#REF!,"")</f>
        <v>#REF!</v>
      </c>
      <c r="B57" t="e">
        <f>#REF!</f>
        <v>#REF!</v>
      </c>
      <c r="C57" t="e">
        <f>#REF!</f>
        <v>#REF!</v>
      </c>
      <c r="E57" t="e">
        <f>IF(LEFT(#REF!,3)="yes",B57,-20000)</f>
        <v>#REF!</v>
      </c>
      <c r="F57" t="e">
        <f>IF(LEFT(#REF!,3)="yes",C57,-20000)</f>
        <v>#REF!</v>
      </c>
      <c r="I57" s="31"/>
      <c r="J57" s="31"/>
      <c r="L57" t="e">
        <f t="shared" si="10"/>
        <v>#REF!</v>
      </c>
      <c r="M57" t="e">
        <f t="shared" si="11"/>
        <v>#REF!</v>
      </c>
      <c r="O57" t="e">
        <f t="shared" si="12"/>
        <v>#REF!</v>
      </c>
      <c r="P57" t="e">
        <f t="shared" si="13"/>
        <v>#REF!</v>
      </c>
      <c r="R57" t="e">
        <f t="shared" si="14"/>
        <v>#REF!</v>
      </c>
      <c r="S57" t="e">
        <f t="shared" si="15"/>
        <v>#REF!</v>
      </c>
      <c r="U57" t="e">
        <f t="shared" si="16"/>
        <v>#REF!</v>
      </c>
      <c r="V57" t="e">
        <f t="shared" si="17"/>
        <v>#REF!</v>
      </c>
      <c r="X57" t="e">
        <f t="shared" si="18"/>
        <v>#REF!</v>
      </c>
      <c r="Y57" t="e">
        <f t="shared" si="19"/>
        <v>#REF!</v>
      </c>
    </row>
    <row r="58" spans="1:25" x14ac:dyDescent="0.15">
      <c r="A58" t="e">
        <f>IF(#REF!&lt;&gt;"",#REF!,"")</f>
        <v>#REF!</v>
      </c>
      <c r="B58" t="e">
        <f>#REF!</f>
        <v>#REF!</v>
      </c>
      <c r="C58" t="e">
        <f>#REF!</f>
        <v>#REF!</v>
      </c>
      <c r="E58" t="e">
        <f>IF(LEFT(#REF!,3)="yes",B58,-20000)</f>
        <v>#REF!</v>
      </c>
      <c r="F58" t="e">
        <f>IF(LEFT(#REF!,3)="yes",C58,-20000)</f>
        <v>#REF!</v>
      </c>
      <c r="I58" s="31"/>
      <c r="J58" s="31"/>
      <c r="L58" t="e">
        <f t="shared" si="10"/>
        <v>#REF!</v>
      </c>
      <c r="M58" t="e">
        <f t="shared" si="11"/>
        <v>#REF!</v>
      </c>
      <c r="O58" t="e">
        <f t="shared" si="12"/>
        <v>#REF!</v>
      </c>
      <c r="P58" t="e">
        <f t="shared" si="13"/>
        <v>#REF!</v>
      </c>
      <c r="R58" t="e">
        <f t="shared" si="14"/>
        <v>#REF!</v>
      </c>
      <c r="S58" t="e">
        <f t="shared" si="15"/>
        <v>#REF!</v>
      </c>
      <c r="U58" t="e">
        <f t="shared" si="16"/>
        <v>#REF!</v>
      </c>
      <c r="V58" t="e">
        <f t="shared" si="17"/>
        <v>#REF!</v>
      </c>
      <c r="X58" t="e">
        <f t="shared" si="18"/>
        <v>#REF!</v>
      </c>
      <c r="Y58" t="e">
        <f t="shared" si="19"/>
        <v>#REF!</v>
      </c>
    </row>
    <row r="59" spans="1:25" x14ac:dyDescent="0.15">
      <c r="A59" t="e">
        <f>IF(#REF!&lt;&gt;"",#REF!,"")</f>
        <v>#REF!</v>
      </c>
      <c r="B59" t="e">
        <f>#REF!</f>
        <v>#REF!</v>
      </c>
      <c r="C59" t="e">
        <f>#REF!</f>
        <v>#REF!</v>
      </c>
      <c r="E59" t="e">
        <f>IF(LEFT(#REF!,3)="yes",B59,-20000)</f>
        <v>#REF!</v>
      </c>
      <c r="F59" t="e">
        <f>IF(LEFT(#REF!,3)="yes",C59,-20000)</f>
        <v>#REF!</v>
      </c>
      <c r="I59" s="31"/>
      <c r="J59" s="31"/>
      <c r="L59" t="e">
        <f t="shared" si="10"/>
        <v>#REF!</v>
      </c>
      <c r="M59" t="e">
        <f t="shared" si="11"/>
        <v>#REF!</v>
      </c>
      <c r="O59" t="e">
        <f t="shared" si="12"/>
        <v>#REF!</v>
      </c>
      <c r="P59" t="e">
        <f t="shared" si="13"/>
        <v>#REF!</v>
      </c>
      <c r="R59" t="e">
        <f t="shared" si="14"/>
        <v>#REF!</v>
      </c>
      <c r="S59" t="e">
        <f t="shared" si="15"/>
        <v>#REF!</v>
      </c>
      <c r="U59" t="e">
        <f t="shared" si="16"/>
        <v>#REF!</v>
      </c>
      <c r="V59" t="e">
        <f t="shared" si="17"/>
        <v>#REF!</v>
      </c>
      <c r="X59" t="e">
        <f t="shared" si="18"/>
        <v>#REF!</v>
      </c>
      <c r="Y59" t="e">
        <f t="shared" si="19"/>
        <v>#REF!</v>
      </c>
    </row>
    <row r="60" spans="1:25" x14ac:dyDescent="0.15">
      <c r="A60" t="e">
        <f>IF(#REF!&lt;&gt;"",#REF!,"")</f>
        <v>#REF!</v>
      </c>
      <c r="B60" t="e">
        <f>#REF!</f>
        <v>#REF!</v>
      </c>
      <c r="C60" t="e">
        <f>#REF!</f>
        <v>#REF!</v>
      </c>
      <c r="E60" t="e">
        <f>IF(LEFT(#REF!,3)="yes",B60,-20000)</f>
        <v>#REF!</v>
      </c>
      <c r="F60" t="e">
        <f>IF(LEFT(#REF!,3)="yes",C60,-20000)</f>
        <v>#REF!</v>
      </c>
      <c r="I60" s="31"/>
      <c r="J60" s="31"/>
      <c r="L60" t="e">
        <f t="shared" si="10"/>
        <v>#REF!</v>
      </c>
      <c r="M60" t="e">
        <f t="shared" si="11"/>
        <v>#REF!</v>
      </c>
      <c r="O60" t="e">
        <f t="shared" si="12"/>
        <v>#REF!</v>
      </c>
      <c r="P60" t="e">
        <f t="shared" si="13"/>
        <v>#REF!</v>
      </c>
      <c r="R60" t="e">
        <f t="shared" si="14"/>
        <v>#REF!</v>
      </c>
      <c r="S60" t="e">
        <f t="shared" si="15"/>
        <v>#REF!</v>
      </c>
      <c r="U60" t="e">
        <f t="shared" si="16"/>
        <v>#REF!</v>
      </c>
      <c r="V60" t="e">
        <f t="shared" si="17"/>
        <v>#REF!</v>
      </c>
      <c r="X60" t="e">
        <f t="shared" si="18"/>
        <v>#REF!</v>
      </c>
      <c r="Y60" t="e">
        <f t="shared" si="19"/>
        <v>#REF!</v>
      </c>
    </row>
    <row r="61" spans="1:25" x14ac:dyDescent="0.15">
      <c r="A61" t="e">
        <f>IF(#REF!&lt;&gt;"",#REF!,"")</f>
        <v>#REF!</v>
      </c>
      <c r="B61" t="e">
        <f>#REF!</f>
        <v>#REF!</v>
      </c>
      <c r="C61" t="e">
        <f>#REF!</f>
        <v>#REF!</v>
      </c>
      <c r="E61" t="e">
        <f>IF(LEFT(#REF!,3)="yes",B61,-20000)</f>
        <v>#REF!</v>
      </c>
      <c r="F61" t="e">
        <f>IF(LEFT(#REF!,3)="yes",C61,-20000)</f>
        <v>#REF!</v>
      </c>
      <c r="I61" s="31"/>
      <c r="J61" s="31"/>
      <c r="L61" t="e">
        <f t="shared" si="10"/>
        <v>#REF!</v>
      </c>
      <c r="M61" t="e">
        <f t="shared" si="11"/>
        <v>#REF!</v>
      </c>
      <c r="O61" t="e">
        <f t="shared" si="12"/>
        <v>#REF!</v>
      </c>
      <c r="P61" t="e">
        <f t="shared" si="13"/>
        <v>#REF!</v>
      </c>
      <c r="R61" t="e">
        <f t="shared" si="14"/>
        <v>#REF!</v>
      </c>
      <c r="S61" t="e">
        <f t="shared" si="15"/>
        <v>#REF!</v>
      </c>
      <c r="U61" t="e">
        <f t="shared" si="16"/>
        <v>#REF!</v>
      </c>
      <c r="V61" t="e">
        <f t="shared" si="17"/>
        <v>#REF!</v>
      </c>
      <c r="X61" t="e">
        <f t="shared" si="18"/>
        <v>#REF!</v>
      </c>
      <c r="Y61" t="e">
        <f t="shared" si="19"/>
        <v>#REF!</v>
      </c>
    </row>
    <row r="62" spans="1:25" x14ac:dyDescent="0.15">
      <c r="A62" t="e">
        <f>IF(#REF!&lt;&gt;"",#REF!,"")</f>
        <v>#REF!</v>
      </c>
      <c r="B62" t="e">
        <f>#REF!</f>
        <v>#REF!</v>
      </c>
      <c r="C62" t="e">
        <f>#REF!</f>
        <v>#REF!</v>
      </c>
      <c r="E62" t="e">
        <f>IF(LEFT(#REF!,3)="yes",B62,-20000)</f>
        <v>#REF!</v>
      </c>
      <c r="F62" t="e">
        <f>IF(LEFT(#REF!,3)="yes",C62,-20000)</f>
        <v>#REF!</v>
      </c>
      <c r="I62" s="31"/>
      <c r="J62" s="31"/>
      <c r="L62" t="e">
        <f t="shared" si="10"/>
        <v>#REF!</v>
      </c>
      <c r="M62" t="e">
        <f t="shared" si="11"/>
        <v>#REF!</v>
      </c>
      <c r="O62" t="e">
        <f t="shared" si="12"/>
        <v>#REF!</v>
      </c>
      <c r="P62" t="e">
        <f t="shared" si="13"/>
        <v>#REF!</v>
      </c>
      <c r="R62" t="e">
        <f t="shared" si="14"/>
        <v>#REF!</v>
      </c>
      <c r="S62" t="e">
        <f t="shared" si="15"/>
        <v>#REF!</v>
      </c>
      <c r="U62" t="e">
        <f t="shared" si="16"/>
        <v>#REF!</v>
      </c>
      <c r="V62" t="e">
        <f t="shared" si="17"/>
        <v>#REF!</v>
      </c>
      <c r="X62" t="e">
        <f t="shared" si="18"/>
        <v>#REF!</v>
      </c>
      <c r="Y62" t="e">
        <f t="shared" si="19"/>
        <v>#REF!</v>
      </c>
    </row>
    <row r="63" spans="1:25" x14ac:dyDescent="0.15">
      <c r="A63" t="e">
        <f>IF(#REF!&lt;&gt;"",#REF!,"")</f>
        <v>#REF!</v>
      </c>
      <c r="B63" t="e">
        <f>#REF!</f>
        <v>#REF!</v>
      </c>
      <c r="C63" t="e">
        <f>#REF!</f>
        <v>#REF!</v>
      </c>
      <c r="E63" t="e">
        <f>IF(LEFT(#REF!,3)="yes",B63,-20000)</f>
        <v>#REF!</v>
      </c>
      <c r="F63" t="e">
        <f>IF(LEFT(#REF!,3)="yes",C63,-20000)</f>
        <v>#REF!</v>
      </c>
      <c r="I63" s="31"/>
      <c r="J63" s="31"/>
      <c r="L63" t="e">
        <f t="shared" si="10"/>
        <v>#REF!</v>
      </c>
      <c r="M63" t="e">
        <f t="shared" si="11"/>
        <v>#REF!</v>
      </c>
      <c r="O63" t="e">
        <f t="shared" si="12"/>
        <v>#REF!</v>
      </c>
      <c r="P63" t="e">
        <f t="shared" si="13"/>
        <v>#REF!</v>
      </c>
      <c r="R63" t="e">
        <f t="shared" si="14"/>
        <v>#REF!</v>
      </c>
      <c r="S63" t="e">
        <f t="shared" si="15"/>
        <v>#REF!</v>
      </c>
      <c r="U63" t="e">
        <f t="shared" si="16"/>
        <v>#REF!</v>
      </c>
      <c r="V63" t="e">
        <f t="shared" si="17"/>
        <v>#REF!</v>
      </c>
      <c r="X63" t="e">
        <f t="shared" si="18"/>
        <v>#REF!</v>
      </c>
      <c r="Y63" t="e">
        <f t="shared" si="19"/>
        <v>#REF!</v>
      </c>
    </row>
    <row r="64" spans="1:25" x14ac:dyDescent="0.15">
      <c r="A64" t="e">
        <f>IF(#REF!&lt;&gt;"",#REF!,"")</f>
        <v>#REF!</v>
      </c>
      <c r="B64" t="e">
        <f>#REF!</f>
        <v>#REF!</v>
      </c>
      <c r="C64" t="e">
        <f>#REF!</f>
        <v>#REF!</v>
      </c>
      <c r="E64" t="e">
        <f>IF(LEFT(#REF!,3)="yes",B64,-20000)</f>
        <v>#REF!</v>
      </c>
      <c r="F64" t="e">
        <f>IF(LEFT(#REF!,3)="yes",C64,-20000)</f>
        <v>#REF!</v>
      </c>
      <c r="I64" s="31"/>
      <c r="J64" s="31"/>
      <c r="L64" t="e">
        <f t="shared" si="10"/>
        <v>#REF!</v>
      </c>
      <c r="M64" t="e">
        <f t="shared" si="11"/>
        <v>#REF!</v>
      </c>
      <c r="O64" t="e">
        <f t="shared" si="12"/>
        <v>#REF!</v>
      </c>
      <c r="P64" t="e">
        <f t="shared" si="13"/>
        <v>#REF!</v>
      </c>
      <c r="R64" t="e">
        <f t="shared" si="14"/>
        <v>#REF!</v>
      </c>
      <c r="S64" t="e">
        <f t="shared" si="15"/>
        <v>#REF!</v>
      </c>
      <c r="U64" t="e">
        <f t="shared" si="16"/>
        <v>#REF!</v>
      </c>
      <c r="V64" t="e">
        <f t="shared" si="17"/>
        <v>#REF!</v>
      </c>
      <c r="X64" t="e">
        <f t="shared" si="18"/>
        <v>#REF!</v>
      </c>
      <c r="Y64" t="e">
        <f t="shared" si="19"/>
        <v>#REF!</v>
      </c>
    </row>
    <row r="65" spans="1:25" x14ac:dyDescent="0.15">
      <c r="A65" t="e">
        <f>IF(#REF!&lt;&gt;"",#REF!,"")</f>
        <v>#REF!</v>
      </c>
      <c r="B65" t="e">
        <f>#REF!</f>
        <v>#REF!</v>
      </c>
      <c r="C65" t="e">
        <f>#REF!</f>
        <v>#REF!</v>
      </c>
      <c r="E65" t="e">
        <f>IF(LEFT(#REF!,3)="yes",B65,-20000)</f>
        <v>#REF!</v>
      </c>
      <c r="F65" t="e">
        <f>IF(LEFT(#REF!,3)="yes",C65,-20000)</f>
        <v>#REF!</v>
      </c>
      <c r="I65" s="31"/>
      <c r="J65" s="31"/>
      <c r="L65" t="e">
        <f t="shared" si="10"/>
        <v>#REF!</v>
      </c>
      <c r="M65" t="e">
        <f t="shared" si="11"/>
        <v>#REF!</v>
      </c>
      <c r="O65" t="e">
        <f t="shared" si="12"/>
        <v>#REF!</v>
      </c>
      <c r="P65" t="e">
        <f t="shared" si="13"/>
        <v>#REF!</v>
      </c>
      <c r="R65" t="e">
        <f t="shared" si="14"/>
        <v>#REF!</v>
      </c>
      <c r="S65" t="e">
        <f t="shared" si="15"/>
        <v>#REF!</v>
      </c>
      <c r="U65" t="e">
        <f t="shared" si="16"/>
        <v>#REF!</v>
      </c>
      <c r="V65" t="e">
        <f t="shared" si="17"/>
        <v>#REF!</v>
      </c>
      <c r="X65" t="e">
        <f t="shared" si="18"/>
        <v>#REF!</v>
      </c>
      <c r="Y65" t="e">
        <f t="shared" si="19"/>
        <v>#REF!</v>
      </c>
    </row>
    <row r="66" spans="1:25" x14ac:dyDescent="0.15">
      <c r="A66" t="e">
        <f>IF(#REF!&lt;&gt;"",#REF!,"")</f>
        <v>#REF!</v>
      </c>
      <c r="B66" t="e">
        <f>#REF!</f>
        <v>#REF!</v>
      </c>
      <c r="C66" t="e">
        <f>#REF!</f>
        <v>#REF!</v>
      </c>
      <c r="E66" t="e">
        <f>IF(LEFT(#REF!,3)="yes",B66,-20000)</f>
        <v>#REF!</v>
      </c>
      <c r="F66" t="e">
        <f>IF(LEFT(#REF!,3)="yes",C66,-20000)</f>
        <v>#REF!</v>
      </c>
      <c r="I66" s="31"/>
      <c r="J66" s="31"/>
      <c r="L66" t="e">
        <f t="shared" si="10"/>
        <v>#REF!</v>
      </c>
      <c r="M66" t="e">
        <f t="shared" si="11"/>
        <v>#REF!</v>
      </c>
      <c r="O66" t="e">
        <f t="shared" si="12"/>
        <v>#REF!</v>
      </c>
      <c r="P66" t="e">
        <f t="shared" si="13"/>
        <v>#REF!</v>
      </c>
      <c r="R66" t="e">
        <f t="shared" si="14"/>
        <v>#REF!</v>
      </c>
      <c r="S66" t="e">
        <f t="shared" si="15"/>
        <v>#REF!</v>
      </c>
      <c r="U66" t="e">
        <f t="shared" si="16"/>
        <v>#REF!</v>
      </c>
      <c r="V66" t="e">
        <f t="shared" si="17"/>
        <v>#REF!</v>
      </c>
      <c r="X66" t="e">
        <f t="shared" si="18"/>
        <v>#REF!</v>
      </c>
      <c r="Y66" t="e">
        <f t="shared" si="19"/>
        <v>#REF!</v>
      </c>
    </row>
    <row r="67" spans="1:25" x14ac:dyDescent="0.15">
      <c r="A67" t="e">
        <f>IF(#REF!&lt;&gt;"",#REF!,"")</f>
        <v>#REF!</v>
      </c>
      <c r="B67" t="e">
        <f>#REF!</f>
        <v>#REF!</v>
      </c>
      <c r="C67" t="e">
        <f>#REF!</f>
        <v>#REF!</v>
      </c>
      <c r="E67" t="e">
        <f>IF(LEFT(#REF!,3)="yes",B67,-20000)</f>
        <v>#REF!</v>
      </c>
      <c r="F67" t="e">
        <f>IF(LEFT(#REF!,3)="yes",C67,-20000)</f>
        <v>#REF!</v>
      </c>
      <c r="I67" s="31"/>
      <c r="J67" s="31"/>
      <c r="L67" t="e">
        <f t="shared" si="10"/>
        <v>#REF!</v>
      </c>
      <c r="M67" t="e">
        <f t="shared" si="11"/>
        <v>#REF!</v>
      </c>
      <c r="O67" t="e">
        <f t="shared" si="12"/>
        <v>#REF!</v>
      </c>
      <c r="P67" t="e">
        <f t="shared" si="13"/>
        <v>#REF!</v>
      </c>
      <c r="R67" t="e">
        <f t="shared" si="14"/>
        <v>#REF!</v>
      </c>
      <c r="S67" t="e">
        <f t="shared" si="15"/>
        <v>#REF!</v>
      </c>
      <c r="U67" t="e">
        <f t="shared" si="16"/>
        <v>#REF!</v>
      </c>
      <c r="V67" t="e">
        <f t="shared" si="17"/>
        <v>#REF!</v>
      </c>
      <c r="X67" t="e">
        <f t="shared" si="18"/>
        <v>#REF!</v>
      </c>
      <c r="Y67" t="e">
        <f t="shared" si="19"/>
        <v>#REF!</v>
      </c>
    </row>
    <row r="68" spans="1:25" x14ac:dyDescent="0.15">
      <c r="A68" t="e">
        <f>IF(#REF!&lt;&gt;"",#REF!,"")</f>
        <v>#REF!</v>
      </c>
      <c r="B68" t="e">
        <f>#REF!</f>
        <v>#REF!</v>
      </c>
      <c r="C68" t="e">
        <f>#REF!</f>
        <v>#REF!</v>
      </c>
      <c r="E68" t="e">
        <f>IF(LEFT(#REF!,3)="yes",B68,-20000)</f>
        <v>#REF!</v>
      </c>
      <c r="F68" t="e">
        <f>IF(LEFT(#REF!,3)="yes",C68,-20000)</f>
        <v>#REF!</v>
      </c>
      <c r="I68" s="31"/>
      <c r="J68" s="31"/>
      <c r="L68" t="e">
        <f t="shared" si="10"/>
        <v>#REF!</v>
      </c>
      <c r="M68" t="e">
        <f t="shared" si="11"/>
        <v>#REF!</v>
      </c>
      <c r="O68" t="e">
        <f t="shared" si="12"/>
        <v>#REF!</v>
      </c>
      <c r="P68" t="e">
        <f t="shared" si="13"/>
        <v>#REF!</v>
      </c>
      <c r="R68" t="e">
        <f t="shared" si="14"/>
        <v>#REF!</v>
      </c>
      <c r="S68" t="e">
        <f t="shared" si="15"/>
        <v>#REF!</v>
      </c>
      <c r="U68" t="e">
        <f t="shared" si="16"/>
        <v>#REF!</v>
      </c>
      <c r="V68" t="e">
        <f t="shared" si="17"/>
        <v>#REF!</v>
      </c>
      <c r="X68" t="e">
        <f t="shared" si="18"/>
        <v>#REF!</v>
      </c>
      <c r="Y68" t="e">
        <f t="shared" si="19"/>
        <v>#REF!</v>
      </c>
    </row>
    <row r="69" spans="1:25" x14ac:dyDescent="0.15">
      <c r="A69" t="e">
        <f>IF(#REF!&lt;&gt;"",#REF!,"")</f>
        <v>#REF!</v>
      </c>
      <c r="B69" t="e">
        <f>#REF!</f>
        <v>#REF!</v>
      </c>
      <c r="C69" t="e">
        <f>#REF!</f>
        <v>#REF!</v>
      </c>
      <c r="E69" t="e">
        <f>IF(LEFT(#REF!,3)="yes",B69,-20000)</f>
        <v>#REF!</v>
      </c>
      <c r="F69" t="e">
        <f>IF(LEFT(#REF!,3)="yes",C69,-20000)</f>
        <v>#REF!</v>
      </c>
      <c r="I69" s="31"/>
      <c r="J69" s="31"/>
      <c r="L69" t="e">
        <f t="shared" si="10"/>
        <v>#REF!</v>
      </c>
      <c r="M69" t="e">
        <f t="shared" si="11"/>
        <v>#REF!</v>
      </c>
      <c r="O69" t="e">
        <f t="shared" si="12"/>
        <v>#REF!</v>
      </c>
      <c r="P69" t="e">
        <f t="shared" si="13"/>
        <v>#REF!</v>
      </c>
      <c r="R69" t="e">
        <f t="shared" si="14"/>
        <v>#REF!</v>
      </c>
      <c r="S69" t="e">
        <f t="shared" si="15"/>
        <v>#REF!</v>
      </c>
      <c r="U69" t="e">
        <f t="shared" si="16"/>
        <v>#REF!</v>
      </c>
      <c r="V69" t="e">
        <f t="shared" si="17"/>
        <v>#REF!</v>
      </c>
      <c r="X69" t="e">
        <f t="shared" si="18"/>
        <v>#REF!</v>
      </c>
      <c r="Y69" t="e">
        <f t="shared" si="19"/>
        <v>#REF!</v>
      </c>
    </row>
    <row r="70" spans="1:25" x14ac:dyDescent="0.15">
      <c r="A70" t="e">
        <f>IF(#REF!&lt;&gt;"",#REF!,"")</f>
        <v>#REF!</v>
      </c>
      <c r="B70" t="e">
        <f>#REF!</f>
        <v>#REF!</v>
      </c>
      <c r="C70" t="e">
        <f>#REF!</f>
        <v>#REF!</v>
      </c>
      <c r="E70" t="e">
        <f>IF(LEFT(#REF!,3)="yes",B70,-20000)</f>
        <v>#REF!</v>
      </c>
      <c r="F70" t="e">
        <f>IF(LEFT(#REF!,3)="yes",C70,-20000)</f>
        <v>#REF!</v>
      </c>
      <c r="I70" s="31"/>
      <c r="J70" s="31"/>
      <c r="L70" t="e">
        <f t="shared" si="10"/>
        <v>#REF!</v>
      </c>
      <c r="M70" t="e">
        <f t="shared" si="11"/>
        <v>#REF!</v>
      </c>
      <c r="O70" t="e">
        <f t="shared" si="12"/>
        <v>#REF!</v>
      </c>
      <c r="P70" t="e">
        <f t="shared" si="13"/>
        <v>#REF!</v>
      </c>
      <c r="R70" t="e">
        <f t="shared" si="14"/>
        <v>#REF!</v>
      </c>
      <c r="S70" t="e">
        <f t="shared" si="15"/>
        <v>#REF!</v>
      </c>
      <c r="U70" t="e">
        <f t="shared" si="16"/>
        <v>#REF!</v>
      </c>
      <c r="V70" t="e">
        <f t="shared" si="17"/>
        <v>#REF!</v>
      </c>
      <c r="X70" t="e">
        <f t="shared" si="18"/>
        <v>#REF!</v>
      </c>
      <c r="Y70" t="e">
        <f t="shared" si="19"/>
        <v>#REF!</v>
      </c>
    </row>
    <row r="71" spans="1:25" x14ac:dyDescent="0.15">
      <c r="A71" t="e">
        <f>IF(#REF!&lt;&gt;"",#REF!,"")</f>
        <v>#REF!</v>
      </c>
      <c r="B71" t="e">
        <f>#REF!</f>
        <v>#REF!</v>
      </c>
      <c r="C71" t="e">
        <f>#REF!</f>
        <v>#REF!</v>
      </c>
      <c r="E71" t="e">
        <f>IF(LEFT(#REF!,3)="yes",B71,-20000)</f>
        <v>#REF!</v>
      </c>
      <c r="F71" t="e">
        <f>IF(LEFT(#REF!,3)="yes",C71,-20000)</f>
        <v>#REF!</v>
      </c>
      <c r="I71" s="31"/>
      <c r="J71" s="31"/>
      <c r="L71" t="e">
        <f t="shared" si="10"/>
        <v>#REF!</v>
      </c>
      <c r="M71" t="e">
        <f t="shared" si="11"/>
        <v>#REF!</v>
      </c>
      <c r="O71" t="e">
        <f t="shared" si="12"/>
        <v>#REF!</v>
      </c>
      <c r="P71" t="e">
        <f t="shared" si="13"/>
        <v>#REF!</v>
      </c>
      <c r="R71" t="e">
        <f t="shared" si="14"/>
        <v>#REF!</v>
      </c>
      <c r="S71" t="e">
        <f t="shared" si="15"/>
        <v>#REF!</v>
      </c>
      <c r="U71" t="e">
        <f t="shared" si="16"/>
        <v>#REF!</v>
      </c>
      <c r="V71" t="e">
        <f t="shared" si="17"/>
        <v>#REF!</v>
      </c>
      <c r="X71" t="e">
        <f t="shared" si="18"/>
        <v>#REF!</v>
      </c>
      <c r="Y71" t="e">
        <f t="shared" si="19"/>
        <v>#REF!</v>
      </c>
    </row>
    <row r="72" spans="1:25" x14ac:dyDescent="0.15">
      <c r="A72" t="e">
        <f>IF(#REF!&lt;&gt;"",#REF!,"")</f>
        <v>#REF!</v>
      </c>
      <c r="B72" t="e">
        <f>#REF!</f>
        <v>#REF!</v>
      </c>
      <c r="C72" t="e">
        <f>#REF!</f>
        <v>#REF!</v>
      </c>
      <c r="E72" t="e">
        <f>IF(LEFT(#REF!,3)="yes",B72,-20000)</f>
        <v>#REF!</v>
      </c>
      <c r="F72" t="e">
        <f>IF(LEFT(#REF!,3)="yes",C72,-20000)</f>
        <v>#REF!</v>
      </c>
      <c r="I72" s="31"/>
      <c r="J72" s="31"/>
      <c r="L72" t="e">
        <f t="shared" ref="L72:L103" si="20">IF(L$5="",-20000,IF(LEFT($A72,LEN(L$5))=L$5,$E72,-20000))</f>
        <v>#REF!</v>
      </c>
      <c r="M72" t="e">
        <f t="shared" ref="M72:M103" si="21">IF(L$5="",-20000,IF(LEFT($A72,LEN(L$5))=L$5,$F72,-20000))</f>
        <v>#REF!</v>
      </c>
      <c r="O72" t="e">
        <f t="shared" ref="O72:O103" si="22">IF(O$5="",-20000,IF(LEFT($A72,LEN(O$5))=O$5,$E72,-20000))</f>
        <v>#REF!</v>
      </c>
      <c r="P72" t="e">
        <f t="shared" ref="P72:P103" si="23">IF(O$5="",-20000,IF(LEFT($A72,LEN(O$5))=O$5,$F72,-20000))</f>
        <v>#REF!</v>
      </c>
      <c r="R72" t="e">
        <f t="shared" ref="R72:R103" si="24">IF(R$5="",-20000,IF(LEFT($A72,LEN(R$5))=R$5,$E72,-20000))</f>
        <v>#REF!</v>
      </c>
      <c r="S72" t="e">
        <f t="shared" ref="S72:S103" si="25">IF(R$5="",-20000,IF(LEFT($A72,LEN(R$5))=R$5,$F72,-20000))</f>
        <v>#REF!</v>
      </c>
      <c r="U72" t="e">
        <f t="shared" ref="U72:U103" si="26">IF(U$5="",-20000,IF(LEFT($A72,LEN(U$5))=U$5,$E72,-20000))</f>
        <v>#REF!</v>
      </c>
      <c r="V72" t="e">
        <f t="shared" ref="V72:V103" si="27">IF(U$5="",-20000,IF(LEFT($A72,LEN(U$5))=U$5,$F72,-20000))</f>
        <v>#REF!</v>
      </c>
      <c r="X72" t="e">
        <f t="shared" ref="X72:X103" si="28">IF(X$5="",-20000,IF(LEFT($A72,LEN(X$5))=X$5,$E72,-20000))</f>
        <v>#REF!</v>
      </c>
      <c r="Y72" t="e">
        <f t="shared" ref="Y72:Y103" si="29">IF(X$5="",-20000,IF(LEFT($A72,LEN(X$5))=X$5,$F72,-20000))</f>
        <v>#REF!</v>
      </c>
    </row>
    <row r="73" spans="1:25" x14ac:dyDescent="0.15">
      <c r="A73" t="e">
        <f>IF(#REF!&lt;&gt;"",#REF!,"")</f>
        <v>#REF!</v>
      </c>
      <c r="B73" t="e">
        <f>#REF!</f>
        <v>#REF!</v>
      </c>
      <c r="C73" t="e">
        <f>#REF!</f>
        <v>#REF!</v>
      </c>
      <c r="E73" t="e">
        <f>IF(LEFT(#REF!,3)="yes",B73,-20000)</f>
        <v>#REF!</v>
      </c>
      <c r="F73" t="e">
        <f>IF(LEFT(#REF!,3)="yes",C73,-20000)</f>
        <v>#REF!</v>
      </c>
      <c r="I73" s="31"/>
      <c r="J73" s="31"/>
      <c r="L73" t="e">
        <f t="shared" si="20"/>
        <v>#REF!</v>
      </c>
      <c r="M73" t="e">
        <f t="shared" si="21"/>
        <v>#REF!</v>
      </c>
      <c r="O73" t="e">
        <f t="shared" si="22"/>
        <v>#REF!</v>
      </c>
      <c r="P73" t="e">
        <f t="shared" si="23"/>
        <v>#REF!</v>
      </c>
      <c r="R73" t="e">
        <f t="shared" si="24"/>
        <v>#REF!</v>
      </c>
      <c r="S73" t="e">
        <f t="shared" si="25"/>
        <v>#REF!</v>
      </c>
      <c r="U73" t="e">
        <f t="shared" si="26"/>
        <v>#REF!</v>
      </c>
      <c r="V73" t="e">
        <f t="shared" si="27"/>
        <v>#REF!</v>
      </c>
      <c r="X73" t="e">
        <f t="shared" si="28"/>
        <v>#REF!</v>
      </c>
      <c r="Y73" t="e">
        <f t="shared" si="29"/>
        <v>#REF!</v>
      </c>
    </row>
    <row r="74" spans="1:25" x14ac:dyDescent="0.15">
      <c r="A74" t="e">
        <f>IF(#REF!&lt;&gt;"",#REF!,"")</f>
        <v>#REF!</v>
      </c>
      <c r="B74" t="e">
        <f>#REF!</f>
        <v>#REF!</v>
      </c>
      <c r="C74" t="e">
        <f>#REF!</f>
        <v>#REF!</v>
      </c>
      <c r="E74" t="e">
        <f>IF(LEFT(#REF!,3)="yes",B74,-20000)</f>
        <v>#REF!</v>
      </c>
      <c r="F74" t="e">
        <f>IF(LEFT(#REF!,3)="yes",C74,-20000)</f>
        <v>#REF!</v>
      </c>
      <c r="I74" s="31"/>
      <c r="J74" s="31"/>
      <c r="L74" t="e">
        <f t="shared" si="20"/>
        <v>#REF!</v>
      </c>
      <c r="M74" t="e">
        <f t="shared" si="21"/>
        <v>#REF!</v>
      </c>
      <c r="O74" t="e">
        <f t="shared" si="22"/>
        <v>#REF!</v>
      </c>
      <c r="P74" t="e">
        <f t="shared" si="23"/>
        <v>#REF!</v>
      </c>
      <c r="R74" t="e">
        <f t="shared" si="24"/>
        <v>#REF!</v>
      </c>
      <c r="S74" t="e">
        <f t="shared" si="25"/>
        <v>#REF!</v>
      </c>
      <c r="U74" t="e">
        <f t="shared" si="26"/>
        <v>#REF!</v>
      </c>
      <c r="V74" t="e">
        <f t="shared" si="27"/>
        <v>#REF!</v>
      </c>
      <c r="X74" t="e">
        <f t="shared" si="28"/>
        <v>#REF!</v>
      </c>
      <c r="Y74" t="e">
        <f t="shared" si="29"/>
        <v>#REF!</v>
      </c>
    </row>
    <row r="75" spans="1:25" x14ac:dyDescent="0.15">
      <c r="A75" t="e">
        <f>IF(#REF!&lt;&gt;"",#REF!,"")</f>
        <v>#REF!</v>
      </c>
      <c r="B75" t="e">
        <f>#REF!</f>
        <v>#REF!</v>
      </c>
      <c r="C75" t="e">
        <f>#REF!</f>
        <v>#REF!</v>
      </c>
      <c r="E75" t="e">
        <f>IF(LEFT(#REF!,3)="yes",B75,-20000)</f>
        <v>#REF!</v>
      </c>
      <c r="F75" t="e">
        <f>IF(LEFT(#REF!,3)="yes",C75,-20000)</f>
        <v>#REF!</v>
      </c>
      <c r="I75" s="31"/>
      <c r="J75" s="31"/>
      <c r="L75" t="e">
        <f t="shared" si="20"/>
        <v>#REF!</v>
      </c>
      <c r="M75" t="e">
        <f t="shared" si="21"/>
        <v>#REF!</v>
      </c>
      <c r="O75" t="e">
        <f t="shared" si="22"/>
        <v>#REF!</v>
      </c>
      <c r="P75" t="e">
        <f t="shared" si="23"/>
        <v>#REF!</v>
      </c>
      <c r="R75" t="e">
        <f t="shared" si="24"/>
        <v>#REF!</v>
      </c>
      <c r="S75" t="e">
        <f t="shared" si="25"/>
        <v>#REF!</v>
      </c>
      <c r="U75" t="e">
        <f t="shared" si="26"/>
        <v>#REF!</v>
      </c>
      <c r="V75" t="e">
        <f t="shared" si="27"/>
        <v>#REF!</v>
      </c>
      <c r="X75" t="e">
        <f t="shared" si="28"/>
        <v>#REF!</v>
      </c>
      <c r="Y75" t="e">
        <f t="shared" si="29"/>
        <v>#REF!</v>
      </c>
    </row>
    <row r="76" spans="1:25" x14ac:dyDescent="0.15">
      <c r="A76" t="e">
        <f>IF(#REF!&lt;&gt;"",#REF!,"")</f>
        <v>#REF!</v>
      </c>
      <c r="B76" t="e">
        <f>#REF!</f>
        <v>#REF!</v>
      </c>
      <c r="C76" t="e">
        <f>#REF!</f>
        <v>#REF!</v>
      </c>
      <c r="E76" t="e">
        <f>IF(LEFT(#REF!,3)="yes",B76,-20000)</f>
        <v>#REF!</v>
      </c>
      <c r="F76" t="e">
        <f>IF(LEFT(#REF!,3)="yes",C76,-20000)</f>
        <v>#REF!</v>
      </c>
      <c r="I76" s="31"/>
      <c r="J76" s="31"/>
      <c r="L76" t="e">
        <f t="shared" si="20"/>
        <v>#REF!</v>
      </c>
      <c r="M76" t="e">
        <f t="shared" si="21"/>
        <v>#REF!</v>
      </c>
      <c r="O76" t="e">
        <f t="shared" si="22"/>
        <v>#REF!</v>
      </c>
      <c r="P76" t="e">
        <f t="shared" si="23"/>
        <v>#REF!</v>
      </c>
      <c r="R76" t="e">
        <f t="shared" si="24"/>
        <v>#REF!</v>
      </c>
      <c r="S76" t="e">
        <f t="shared" si="25"/>
        <v>#REF!</v>
      </c>
      <c r="U76" t="e">
        <f t="shared" si="26"/>
        <v>#REF!</v>
      </c>
      <c r="V76" t="e">
        <f t="shared" si="27"/>
        <v>#REF!</v>
      </c>
      <c r="X76" t="e">
        <f t="shared" si="28"/>
        <v>#REF!</v>
      </c>
      <c r="Y76" t="e">
        <f t="shared" si="29"/>
        <v>#REF!</v>
      </c>
    </row>
    <row r="77" spans="1:25" x14ac:dyDescent="0.15">
      <c r="A77" t="e">
        <f>IF(#REF!&lt;&gt;"",#REF!,"")</f>
        <v>#REF!</v>
      </c>
      <c r="B77" t="e">
        <f>#REF!</f>
        <v>#REF!</v>
      </c>
      <c r="C77" t="e">
        <f>#REF!</f>
        <v>#REF!</v>
      </c>
      <c r="E77" t="e">
        <f>IF(LEFT(#REF!,3)="yes",B77,-20000)</f>
        <v>#REF!</v>
      </c>
      <c r="F77" t="e">
        <f>IF(LEFT(#REF!,3)="yes",C77,-20000)</f>
        <v>#REF!</v>
      </c>
      <c r="I77" s="31"/>
      <c r="J77" s="31"/>
      <c r="L77" t="e">
        <f t="shared" si="20"/>
        <v>#REF!</v>
      </c>
      <c r="M77" t="e">
        <f t="shared" si="21"/>
        <v>#REF!</v>
      </c>
      <c r="O77" t="e">
        <f t="shared" si="22"/>
        <v>#REF!</v>
      </c>
      <c r="P77" t="e">
        <f t="shared" si="23"/>
        <v>#REF!</v>
      </c>
      <c r="R77" t="e">
        <f t="shared" si="24"/>
        <v>#REF!</v>
      </c>
      <c r="S77" t="e">
        <f t="shared" si="25"/>
        <v>#REF!</v>
      </c>
      <c r="U77" t="e">
        <f t="shared" si="26"/>
        <v>#REF!</v>
      </c>
      <c r="V77" t="e">
        <f t="shared" si="27"/>
        <v>#REF!</v>
      </c>
      <c r="X77" t="e">
        <f t="shared" si="28"/>
        <v>#REF!</v>
      </c>
      <c r="Y77" t="e">
        <f t="shared" si="29"/>
        <v>#REF!</v>
      </c>
    </row>
    <row r="78" spans="1:25" x14ac:dyDescent="0.15">
      <c r="A78" t="e">
        <f>IF(#REF!&lt;&gt;"",#REF!,"")</f>
        <v>#REF!</v>
      </c>
      <c r="B78" t="e">
        <f>#REF!</f>
        <v>#REF!</v>
      </c>
      <c r="C78" t="e">
        <f>#REF!</f>
        <v>#REF!</v>
      </c>
      <c r="E78" t="e">
        <f>IF(LEFT(#REF!,3)="yes",B78,-20000)</f>
        <v>#REF!</v>
      </c>
      <c r="F78" t="e">
        <f>IF(LEFT(#REF!,3)="yes",C78,-20000)</f>
        <v>#REF!</v>
      </c>
      <c r="I78" s="31"/>
      <c r="J78" s="31"/>
      <c r="L78" t="e">
        <f t="shared" si="20"/>
        <v>#REF!</v>
      </c>
      <c r="M78" t="e">
        <f t="shared" si="21"/>
        <v>#REF!</v>
      </c>
      <c r="O78" t="e">
        <f t="shared" si="22"/>
        <v>#REF!</v>
      </c>
      <c r="P78" t="e">
        <f t="shared" si="23"/>
        <v>#REF!</v>
      </c>
      <c r="R78" t="e">
        <f t="shared" si="24"/>
        <v>#REF!</v>
      </c>
      <c r="S78" t="e">
        <f t="shared" si="25"/>
        <v>#REF!</v>
      </c>
      <c r="U78" t="e">
        <f t="shared" si="26"/>
        <v>#REF!</v>
      </c>
      <c r="V78" t="e">
        <f t="shared" si="27"/>
        <v>#REF!</v>
      </c>
      <c r="X78" t="e">
        <f t="shared" si="28"/>
        <v>#REF!</v>
      </c>
      <c r="Y78" t="e">
        <f t="shared" si="29"/>
        <v>#REF!</v>
      </c>
    </row>
    <row r="79" spans="1:25" x14ac:dyDescent="0.15">
      <c r="A79" t="e">
        <f>IF(#REF!&lt;&gt;"",#REF!,"")</f>
        <v>#REF!</v>
      </c>
      <c r="B79" t="e">
        <f>#REF!</f>
        <v>#REF!</v>
      </c>
      <c r="C79" t="e">
        <f>#REF!</f>
        <v>#REF!</v>
      </c>
      <c r="E79" t="e">
        <f>IF(LEFT(#REF!,3)="yes",B79,-20000)</f>
        <v>#REF!</v>
      </c>
      <c r="F79" t="e">
        <f>IF(LEFT(#REF!,3)="yes",C79,-20000)</f>
        <v>#REF!</v>
      </c>
      <c r="I79" s="31"/>
      <c r="J79" s="31"/>
      <c r="L79" t="e">
        <f t="shared" si="20"/>
        <v>#REF!</v>
      </c>
      <c r="M79" t="e">
        <f t="shared" si="21"/>
        <v>#REF!</v>
      </c>
      <c r="O79" t="e">
        <f t="shared" si="22"/>
        <v>#REF!</v>
      </c>
      <c r="P79" t="e">
        <f t="shared" si="23"/>
        <v>#REF!</v>
      </c>
      <c r="R79" t="e">
        <f t="shared" si="24"/>
        <v>#REF!</v>
      </c>
      <c r="S79" t="e">
        <f t="shared" si="25"/>
        <v>#REF!</v>
      </c>
      <c r="U79" t="e">
        <f t="shared" si="26"/>
        <v>#REF!</v>
      </c>
      <c r="V79" t="e">
        <f t="shared" si="27"/>
        <v>#REF!</v>
      </c>
      <c r="X79" t="e">
        <f t="shared" si="28"/>
        <v>#REF!</v>
      </c>
      <c r="Y79" t="e">
        <f t="shared" si="29"/>
        <v>#REF!</v>
      </c>
    </row>
    <row r="80" spans="1:25" x14ac:dyDescent="0.15">
      <c r="A80" t="e">
        <f>IF(#REF!&lt;&gt;"",#REF!,"")</f>
        <v>#REF!</v>
      </c>
      <c r="B80" t="e">
        <f>#REF!</f>
        <v>#REF!</v>
      </c>
      <c r="C80" t="e">
        <f>#REF!</f>
        <v>#REF!</v>
      </c>
      <c r="E80" t="e">
        <f>IF(LEFT(#REF!,3)="yes",B80,-20000)</f>
        <v>#REF!</v>
      </c>
      <c r="F80" t="e">
        <f>IF(LEFT(#REF!,3)="yes",C80,-20000)</f>
        <v>#REF!</v>
      </c>
      <c r="I80" s="31"/>
      <c r="J80" s="31"/>
      <c r="L80" t="e">
        <f t="shared" si="20"/>
        <v>#REF!</v>
      </c>
      <c r="M80" t="e">
        <f t="shared" si="21"/>
        <v>#REF!</v>
      </c>
      <c r="O80" t="e">
        <f t="shared" si="22"/>
        <v>#REF!</v>
      </c>
      <c r="P80" t="e">
        <f t="shared" si="23"/>
        <v>#REF!</v>
      </c>
      <c r="R80" t="e">
        <f t="shared" si="24"/>
        <v>#REF!</v>
      </c>
      <c r="S80" t="e">
        <f t="shared" si="25"/>
        <v>#REF!</v>
      </c>
      <c r="U80" t="e">
        <f t="shared" si="26"/>
        <v>#REF!</v>
      </c>
      <c r="V80" t="e">
        <f t="shared" si="27"/>
        <v>#REF!</v>
      </c>
      <c r="X80" t="e">
        <f t="shared" si="28"/>
        <v>#REF!</v>
      </c>
      <c r="Y80" t="e">
        <f t="shared" si="29"/>
        <v>#REF!</v>
      </c>
    </row>
    <row r="81" spans="1:25" x14ac:dyDescent="0.15">
      <c r="A81" t="e">
        <f>IF(#REF!&lt;&gt;"",#REF!,"")</f>
        <v>#REF!</v>
      </c>
      <c r="B81" t="e">
        <f>#REF!</f>
        <v>#REF!</v>
      </c>
      <c r="C81" t="e">
        <f>#REF!</f>
        <v>#REF!</v>
      </c>
      <c r="E81" t="e">
        <f>IF(LEFT(#REF!,3)="yes",B81,-20000)</f>
        <v>#REF!</v>
      </c>
      <c r="F81" t="e">
        <f>IF(LEFT(#REF!,3)="yes",C81,-20000)</f>
        <v>#REF!</v>
      </c>
      <c r="I81" s="31"/>
      <c r="J81" s="31"/>
      <c r="L81" t="e">
        <f t="shared" si="20"/>
        <v>#REF!</v>
      </c>
      <c r="M81" t="e">
        <f t="shared" si="21"/>
        <v>#REF!</v>
      </c>
      <c r="O81" t="e">
        <f t="shared" si="22"/>
        <v>#REF!</v>
      </c>
      <c r="P81" t="e">
        <f t="shared" si="23"/>
        <v>#REF!</v>
      </c>
      <c r="R81" t="e">
        <f t="shared" si="24"/>
        <v>#REF!</v>
      </c>
      <c r="S81" t="e">
        <f t="shared" si="25"/>
        <v>#REF!</v>
      </c>
      <c r="U81" t="e">
        <f t="shared" si="26"/>
        <v>#REF!</v>
      </c>
      <c r="V81" t="e">
        <f t="shared" si="27"/>
        <v>#REF!</v>
      </c>
      <c r="X81" t="e">
        <f t="shared" si="28"/>
        <v>#REF!</v>
      </c>
      <c r="Y81" t="e">
        <f t="shared" si="29"/>
        <v>#REF!</v>
      </c>
    </row>
    <row r="82" spans="1:25" x14ac:dyDescent="0.15">
      <c r="A82" t="e">
        <f>IF(#REF!&lt;&gt;"",#REF!,"")</f>
        <v>#REF!</v>
      </c>
      <c r="B82" t="e">
        <f>#REF!</f>
        <v>#REF!</v>
      </c>
      <c r="C82" t="e">
        <f>#REF!</f>
        <v>#REF!</v>
      </c>
      <c r="E82" t="e">
        <f>IF(LEFT(#REF!,3)="yes",B82,-20000)</f>
        <v>#REF!</v>
      </c>
      <c r="F82" t="e">
        <f>IF(LEFT(#REF!,3)="yes",C82,-20000)</f>
        <v>#REF!</v>
      </c>
      <c r="L82" t="e">
        <f t="shared" si="20"/>
        <v>#REF!</v>
      </c>
      <c r="M82" t="e">
        <f t="shared" si="21"/>
        <v>#REF!</v>
      </c>
      <c r="O82" t="e">
        <f t="shared" si="22"/>
        <v>#REF!</v>
      </c>
      <c r="P82" t="e">
        <f t="shared" si="23"/>
        <v>#REF!</v>
      </c>
      <c r="R82" t="e">
        <f t="shared" si="24"/>
        <v>#REF!</v>
      </c>
      <c r="S82" t="e">
        <f t="shared" si="25"/>
        <v>#REF!</v>
      </c>
      <c r="U82" t="e">
        <f t="shared" si="26"/>
        <v>#REF!</v>
      </c>
      <c r="V82" t="e">
        <f t="shared" si="27"/>
        <v>#REF!</v>
      </c>
      <c r="X82" t="e">
        <f t="shared" si="28"/>
        <v>#REF!</v>
      </c>
      <c r="Y82" t="e">
        <f t="shared" si="29"/>
        <v>#REF!</v>
      </c>
    </row>
    <row r="83" spans="1:25" x14ac:dyDescent="0.15">
      <c r="A83" t="e">
        <f>IF(#REF!&lt;&gt;"",#REF!,"")</f>
        <v>#REF!</v>
      </c>
      <c r="B83" t="e">
        <f>#REF!</f>
        <v>#REF!</v>
      </c>
      <c r="C83" t="e">
        <f>#REF!</f>
        <v>#REF!</v>
      </c>
      <c r="E83" t="e">
        <f>IF(LEFT(#REF!,3)="yes",B83,-20000)</f>
        <v>#REF!</v>
      </c>
      <c r="F83" t="e">
        <f>IF(LEFT(#REF!,3)="yes",C83,-20000)</f>
        <v>#REF!</v>
      </c>
      <c r="L83" t="e">
        <f t="shared" si="20"/>
        <v>#REF!</v>
      </c>
      <c r="M83" t="e">
        <f t="shared" si="21"/>
        <v>#REF!</v>
      </c>
      <c r="O83" t="e">
        <f t="shared" si="22"/>
        <v>#REF!</v>
      </c>
      <c r="P83" t="e">
        <f t="shared" si="23"/>
        <v>#REF!</v>
      </c>
      <c r="R83" t="e">
        <f t="shared" si="24"/>
        <v>#REF!</v>
      </c>
      <c r="S83" t="e">
        <f t="shared" si="25"/>
        <v>#REF!</v>
      </c>
      <c r="U83" t="e">
        <f t="shared" si="26"/>
        <v>#REF!</v>
      </c>
      <c r="V83" t="e">
        <f t="shared" si="27"/>
        <v>#REF!</v>
      </c>
      <c r="X83" t="e">
        <f t="shared" si="28"/>
        <v>#REF!</v>
      </c>
      <c r="Y83" t="e">
        <f t="shared" si="29"/>
        <v>#REF!</v>
      </c>
    </row>
    <row r="84" spans="1:25" x14ac:dyDescent="0.15">
      <c r="A84" t="e">
        <f>IF(#REF!&lt;&gt;"",#REF!,"")</f>
        <v>#REF!</v>
      </c>
      <c r="B84" t="e">
        <f>#REF!</f>
        <v>#REF!</v>
      </c>
      <c r="C84" t="e">
        <f>#REF!</f>
        <v>#REF!</v>
      </c>
      <c r="E84" t="e">
        <f>IF(LEFT(#REF!,3)="yes",B84,-20000)</f>
        <v>#REF!</v>
      </c>
      <c r="F84" t="e">
        <f>IF(LEFT(#REF!,3)="yes",C84,-20000)</f>
        <v>#REF!</v>
      </c>
      <c r="L84" t="e">
        <f t="shared" si="20"/>
        <v>#REF!</v>
      </c>
      <c r="M84" t="e">
        <f t="shared" si="21"/>
        <v>#REF!</v>
      </c>
      <c r="O84" t="e">
        <f t="shared" si="22"/>
        <v>#REF!</v>
      </c>
      <c r="P84" t="e">
        <f t="shared" si="23"/>
        <v>#REF!</v>
      </c>
      <c r="R84" t="e">
        <f t="shared" si="24"/>
        <v>#REF!</v>
      </c>
      <c r="S84" t="e">
        <f t="shared" si="25"/>
        <v>#REF!</v>
      </c>
      <c r="U84" t="e">
        <f t="shared" si="26"/>
        <v>#REF!</v>
      </c>
      <c r="V84" t="e">
        <f t="shared" si="27"/>
        <v>#REF!</v>
      </c>
      <c r="X84" t="e">
        <f t="shared" si="28"/>
        <v>#REF!</v>
      </c>
      <c r="Y84" t="e">
        <f t="shared" si="29"/>
        <v>#REF!</v>
      </c>
    </row>
    <row r="85" spans="1:25" x14ac:dyDescent="0.15">
      <c r="A85" t="e">
        <f>IF(#REF!&lt;&gt;"",#REF!,"")</f>
        <v>#REF!</v>
      </c>
      <c r="B85" t="e">
        <f>#REF!</f>
        <v>#REF!</v>
      </c>
      <c r="C85" t="e">
        <f>#REF!</f>
        <v>#REF!</v>
      </c>
      <c r="E85" t="e">
        <f>IF(LEFT(#REF!,3)="yes",B85,-20000)</f>
        <v>#REF!</v>
      </c>
      <c r="F85" t="e">
        <f>IF(LEFT(#REF!,3)="yes",C85,-20000)</f>
        <v>#REF!</v>
      </c>
      <c r="L85" t="e">
        <f t="shared" si="20"/>
        <v>#REF!</v>
      </c>
      <c r="M85" t="e">
        <f t="shared" si="21"/>
        <v>#REF!</v>
      </c>
      <c r="O85" t="e">
        <f t="shared" si="22"/>
        <v>#REF!</v>
      </c>
      <c r="P85" t="e">
        <f t="shared" si="23"/>
        <v>#REF!</v>
      </c>
      <c r="R85" t="e">
        <f t="shared" si="24"/>
        <v>#REF!</v>
      </c>
      <c r="S85" t="e">
        <f t="shared" si="25"/>
        <v>#REF!</v>
      </c>
      <c r="U85" t="e">
        <f t="shared" si="26"/>
        <v>#REF!</v>
      </c>
      <c r="V85" t="e">
        <f t="shared" si="27"/>
        <v>#REF!</v>
      </c>
      <c r="X85" t="e">
        <f t="shared" si="28"/>
        <v>#REF!</v>
      </c>
      <c r="Y85" t="e">
        <f t="shared" si="29"/>
        <v>#REF!</v>
      </c>
    </row>
    <row r="86" spans="1:25" x14ac:dyDescent="0.15">
      <c r="A86" t="e">
        <f>IF(#REF!&lt;&gt;"",#REF!,"")</f>
        <v>#REF!</v>
      </c>
      <c r="B86" t="e">
        <f>#REF!</f>
        <v>#REF!</v>
      </c>
      <c r="C86" t="e">
        <f>#REF!</f>
        <v>#REF!</v>
      </c>
      <c r="E86" t="e">
        <f>IF(LEFT(#REF!,3)="yes",B86,-20000)</f>
        <v>#REF!</v>
      </c>
      <c r="F86" t="e">
        <f>IF(LEFT(#REF!,3)="yes",C86,-20000)</f>
        <v>#REF!</v>
      </c>
      <c r="L86" t="e">
        <f t="shared" si="20"/>
        <v>#REF!</v>
      </c>
      <c r="M86" t="e">
        <f t="shared" si="21"/>
        <v>#REF!</v>
      </c>
      <c r="O86" t="e">
        <f t="shared" si="22"/>
        <v>#REF!</v>
      </c>
      <c r="P86" t="e">
        <f t="shared" si="23"/>
        <v>#REF!</v>
      </c>
      <c r="R86" t="e">
        <f t="shared" si="24"/>
        <v>#REF!</v>
      </c>
      <c r="S86" t="e">
        <f t="shared" si="25"/>
        <v>#REF!</v>
      </c>
      <c r="U86" t="e">
        <f t="shared" si="26"/>
        <v>#REF!</v>
      </c>
      <c r="V86" t="e">
        <f t="shared" si="27"/>
        <v>#REF!</v>
      </c>
      <c r="X86" t="e">
        <f t="shared" si="28"/>
        <v>#REF!</v>
      </c>
      <c r="Y86" t="e">
        <f t="shared" si="29"/>
        <v>#REF!</v>
      </c>
    </row>
    <row r="87" spans="1:25" x14ac:dyDescent="0.15">
      <c r="A87" t="e">
        <f>IF(#REF!&lt;&gt;"",#REF!,"")</f>
        <v>#REF!</v>
      </c>
      <c r="B87" t="e">
        <f>#REF!</f>
        <v>#REF!</v>
      </c>
      <c r="C87" t="e">
        <f>#REF!</f>
        <v>#REF!</v>
      </c>
      <c r="E87" t="e">
        <f>IF(LEFT(#REF!,3)="yes",B87,-20000)</f>
        <v>#REF!</v>
      </c>
      <c r="F87" t="e">
        <f>IF(LEFT(#REF!,3)="yes",C87,-20000)</f>
        <v>#REF!</v>
      </c>
      <c r="L87" t="e">
        <f t="shared" si="20"/>
        <v>#REF!</v>
      </c>
      <c r="M87" t="e">
        <f t="shared" si="21"/>
        <v>#REF!</v>
      </c>
      <c r="O87" t="e">
        <f t="shared" si="22"/>
        <v>#REF!</v>
      </c>
      <c r="P87" t="e">
        <f t="shared" si="23"/>
        <v>#REF!</v>
      </c>
      <c r="R87" t="e">
        <f t="shared" si="24"/>
        <v>#REF!</v>
      </c>
      <c r="S87" t="e">
        <f t="shared" si="25"/>
        <v>#REF!</v>
      </c>
      <c r="U87" t="e">
        <f t="shared" si="26"/>
        <v>#REF!</v>
      </c>
      <c r="V87" t="e">
        <f t="shared" si="27"/>
        <v>#REF!</v>
      </c>
      <c r="X87" t="e">
        <f t="shared" si="28"/>
        <v>#REF!</v>
      </c>
      <c r="Y87" t="e">
        <f t="shared" si="29"/>
        <v>#REF!</v>
      </c>
    </row>
    <row r="88" spans="1:25" x14ac:dyDescent="0.15">
      <c r="A88" t="e">
        <f>IF(#REF!&lt;&gt;"",#REF!,"")</f>
        <v>#REF!</v>
      </c>
      <c r="B88" t="e">
        <f>#REF!</f>
        <v>#REF!</v>
      </c>
      <c r="C88" t="e">
        <f>#REF!</f>
        <v>#REF!</v>
      </c>
      <c r="E88" t="e">
        <f>IF(LEFT(#REF!,3)="yes",B88,-20000)</f>
        <v>#REF!</v>
      </c>
      <c r="F88" t="e">
        <f>IF(LEFT(#REF!,3)="yes",C88,-20000)</f>
        <v>#REF!</v>
      </c>
      <c r="L88" t="e">
        <f t="shared" si="20"/>
        <v>#REF!</v>
      </c>
      <c r="M88" t="e">
        <f t="shared" si="21"/>
        <v>#REF!</v>
      </c>
      <c r="O88" t="e">
        <f t="shared" si="22"/>
        <v>#REF!</v>
      </c>
      <c r="P88" t="e">
        <f t="shared" si="23"/>
        <v>#REF!</v>
      </c>
      <c r="R88" t="e">
        <f t="shared" si="24"/>
        <v>#REF!</v>
      </c>
      <c r="S88" t="e">
        <f t="shared" si="25"/>
        <v>#REF!</v>
      </c>
      <c r="U88" t="e">
        <f t="shared" si="26"/>
        <v>#REF!</v>
      </c>
      <c r="V88" t="e">
        <f t="shared" si="27"/>
        <v>#REF!</v>
      </c>
      <c r="X88" t="e">
        <f t="shared" si="28"/>
        <v>#REF!</v>
      </c>
      <c r="Y88" t="e">
        <f t="shared" si="29"/>
        <v>#REF!</v>
      </c>
    </row>
    <row r="89" spans="1:25" x14ac:dyDescent="0.15">
      <c r="A89" t="e">
        <f>IF(#REF!&lt;&gt;"",#REF!,"")</f>
        <v>#REF!</v>
      </c>
      <c r="B89" t="e">
        <f>#REF!</f>
        <v>#REF!</v>
      </c>
      <c r="C89" t="e">
        <f>#REF!</f>
        <v>#REF!</v>
      </c>
      <c r="E89" t="e">
        <f>IF(LEFT(#REF!,3)="yes",B89,-20000)</f>
        <v>#REF!</v>
      </c>
      <c r="F89" t="e">
        <f>IF(LEFT(#REF!,3)="yes",C89,-20000)</f>
        <v>#REF!</v>
      </c>
      <c r="L89" t="e">
        <f t="shared" si="20"/>
        <v>#REF!</v>
      </c>
      <c r="M89" t="e">
        <f t="shared" si="21"/>
        <v>#REF!</v>
      </c>
      <c r="O89" t="e">
        <f t="shared" si="22"/>
        <v>#REF!</v>
      </c>
      <c r="P89" t="e">
        <f t="shared" si="23"/>
        <v>#REF!</v>
      </c>
      <c r="R89" t="e">
        <f t="shared" si="24"/>
        <v>#REF!</v>
      </c>
      <c r="S89" t="e">
        <f t="shared" si="25"/>
        <v>#REF!</v>
      </c>
      <c r="U89" t="e">
        <f t="shared" si="26"/>
        <v>#REF!</v>
      </c>
      <c r="V89" t="e">
        <f t="shared" si="27"/>
        <v>#REF!</v>
      </c>
      <c r="X89" t="e">
        <f t="shared" si="28"/>
        <v>#REF!</v>
      </c>
      <c r="Y89" t="e">
        <f t="shared" si="29"/>
        <v>#REF!</v>
      </c>
    </row>
    <row r="90" spans="1:25" x14ac:dyDescent="0.15">
      <c r="A90" t="e">
        <f>IF(#REF!&lt;&gt;"",#REF!,"")</f>
        <v>#REF!</v>
      </c>
      <c r="B90" t="e">
        <f>#REF!</f>
        <v>#REF!</v>
      </c>
      <c r="C90" t="e">
        <f>#REF!</f>
        <v>#REF!</v>
      </c>
      <c r="E90" t="e">
        <f>IF(LEFT(#REF!,3)="yes",B90,-20000)</f>
        <v>#REF!</v>
      </c>
      <c r="F90" t="e">
        <f>IF(LEFT(#REF!,3)="yes",C90,-20000)</f>
        <v>#REF!</v>
      </c>
      <c r="L90" t="e">
        <f t="shared" si="20"/>
        <v>#REF!</v>
      </c>
      <c r="M90" t="e">
        <f t="shared" si="21"/>
        <v>#REF!</v>
      </c>
      <c r="O90" t="e">
        <f t="shared" si="22"/>
        <v>#REF!</v>
      </c>
      <c r="P90" t="e">
        <f t="shared" si="23"/>
        <v>#REF!</v>
      </c>
      <c r="R90" t="e">
        <f t="shared" si="24"/>
        <v>#REF!</v>
      </c>
      <c r="S90" t="e">
        <f t="shared" si="25"/>
        <v>#REF!</v>
      </c>
      <c r="U90" t="e">
        <f t="shared" si="26"/>
        <v>#REF!</v>
      </c>
      <c r="V90" t="e">
        <f t="shared" si="27"/>
        <v>#REF!</v>
      </c>
      <c r="X90" t="e">
        <f t="shared" si="28"/>
        <v>#REF!</v>
      </c>
      <c r="Y90" t="e">
        <f t="shared" si="29"/>
        <v>#REF!</v>
      </c>
    </row>
    <row r="91" spans="1:25" x14ac:dyDescent="0.15">
      <c r="A91" t="e">
        <f>IF(#REF!&lt;&gt;"",#REF!,"")</f>
        <v>#REF!</v>
      </c>
      <c r="B91" t="e">
        <f>#REF!</f>
        <v>#REF!</v>
      </c>
      <c r="C91" t="e">
        <f>#REF!</f>
        <v>#REF!</v>
      </c>
      <c r="E91" t="e">
        <f>IF(LEFT(#REF!,3)="yes",B91,-20000)</f>
        <v>#REF!</v>
      </c>
      <c r="F91" t="e">
        <f>IF(LEFT(#REF!,3)="yes",C91,-20000)</f>
        <v>#REF!</v>
      </c>
      <c r="L91" t="e">
        <f t="shared" si="20"/>
        <v>#REF!</v>
      </c>
      <c r="M91" t="e">
        <f t="shared" si="21"/>
        <v>#REF!</v>
      </c>
      <c r="O91" t="e">
        <f t="shared" si="22"/>
        <v>#REF!</v>
      </c>
      <c r="P91" t="e">
        <f t="shared" si="23"/>
        <v>#REF!</v>
      </c>
      <c r="R91" t="e">
        <f t="shared" si="24"/>
        <v>#REF!</v>
      </c>
      <c r="S91" t="e">
        <f t="shared" si="25"/>
        <v>#REF!</v>
      </c>
      <c r="U91" t="e">
        <f t="shared" si="26"/>
        <v>#REF!</v>
      </c>
      <c r="V91" t="e">
        <f t="shared" si="27"/>
        <v>#REF!</v>
      </c>
      <c r="X91" t="e">
        <f t="shared" si="28"/>
        <v>#REF!</v>
      </c>
      <c r="Y91" t="e">
        <f t="shared" si="29"/>
        <v>#REF!</v>
      </c>
    </row>
    <row r="92" spans="1:25" x14ac:dyDescent="0.15">
      <c r="A92" t="e">
        <f>IF(#REF!&lt;&gt;"",#REF!,"")</f>
        <v>#REF!</v>
      </c>
      <c r="B92" t="e">
        <f>#REF!</f>
        <v>#REF!</v>
      </c>
      <c r="C92" t="e">
        <f>#REF!</f>
        <v>#REF!</v>
      </c>
      <c r="E92" t="e">
        <f>IF(LEFT(#REF!,3)="yes",B92,-20000)</f>
        <v>#REF!</v>
      </c>
      <c r="F92" t="e">
        <f>IF(LEFT(#REF!,3)="yes",C92,-20000)</f>
        <v>#REF!</v>
      </c>
      <c r="L92" t="e">
        <f t="shared" si="20"/>
        <v>#REF!</v>
      </c>
      <c r="M92" t="e">
        <f t="shared" si="21"/>
        <v>#REF!</v>
      </c>
      <c r="O92" t="e">
        <f t="shared" si="22"/>
        <v>#REF!</v>
      </c>
      <c r="P92" t="e">
        <f t="shared" si="23"/>
        <v>#REF!</v>
      </c>
      <c r="R92" t="e">
        <f t="shared" si="24"/>
        <v>#REF!</v>
      </c>
      <c r="S92" t="e">
        <f t="shared" si="25"/>
        <v>#REF!</v>
      </c>
      <c r="U92" t="e">
        <f t="shared" si="26"/>
        <v>#REF!</v>
      </c>
      <c r="V92" t="e">
        <f t="shared" si="27"/>
        <v>#REF!</v>
      </c>
      <c r="X92" t="e">
        <f t="shared" si="28"/>
        <v>#REF!</v>
      </c>
      <c r="Y92" t="e">
        <f t="shared" si="29"/>
        <v>#REF!</v>
      </c>
    </row>
    <row r="93" spans="1:25" x14ac:dyDescent="0.15">
      <c r="A93" t="e">
        <f>IF(#REF!&lt;&gt;"",#REF!,"")</f>
        <v>#REF!</v>
      </c>
      <c r="B93" t="e">
        <f>#REF!</f>
        <v>#REF!</v>
      </c>
      <c r="C93" t="e">
        <f>#REF!</f>
        <v>#REF!</v>
      </c>
      <c r="E93" t="e">
        <f>IF(LEFT(#REF!,3)="yes",B93,-20000)</f>
        <v>#REF!</v>
      </c>
      <c r="F93" t="e">
        <f>IF(LEFT(#REF!,3)="yes",C93,-20000)</f>
        <v>#REF!</v>
      </c>
      <c r="L93" t="e">
        <f t="shared" si="20"/>
        <v>#REF!</v>
      </c>
      <c r="M93" t="e">
        <f t="shared" si="21"/>
        <v>#REF!</v>
      </c>
      <c r="O93" t="e">
        <f t="shared" si="22"/>
        <v>#REF!</v>
      </c>
      <c r="P93" t="e">
        <f t="shared" si="23"/>
        <v>#REF!</v>
      </c>
      <c r="R93" t="e">
        <f t="shared" si="24"/>
        <v>#REF!</v>
      </c>
      <c r="S93" t="e">
        <f t="shared" si="25"/>
        <v>#REF!</v>
      </c>
      <c r="U93" t="e">
        <f t="shared" si="26"/>
        <v>#REF!</v>
      </c>
      <c r="V93" t="e">
        <f t="shared" si="27"/>
        <v>#REF!</v>
      </c>
      <c r="X93" t="e">
        <f t="shared" si="28"/>
        <v>#REF!</v>
      </c>
      <c r="Y93" t="e">
        <f t="shared" si="29"/>
        <v>#REF!</v>
      </c>
    </row>
    <row r="94" spans="1:25" x14ac:dyDescent="0.15">
      <c r="A94" t="e">
        <f>IF(#REF!&lt;&gt;"",#REF!,"")</f>
        <v>#REF!</v>
      </c>
      <c r="B94" t="e">
        <f>#REF!</f>
        <v>#REF!</v>
      </c>
      <c r="C94" t="e">
        <f>#REF!</f>
        <v>#REF!</v>
      </c>
      <c r="E94" t="e">
        <f>IF(LEFT(#REF!,3)="yes",B94,-20000)</f>
        <v>#REF!</v>
      </c>
      <c r="F94" t="e">
        <f>IF(LEFT(#REF!,3)="yes",C94,-20000)</f>
        <v>#REF!</v>
      </c>
      <c r="L94" t="e">
        <f t="shared" si="20"/>
        <v>#REF!</v>
      </c>
      <c r="M94" t="e">
        <f t="shared" si="21"/>
        <v>#REF!</v>
      </c>
      <c r="O94" t="e">
        <f t="shared" si="22"/>
        <v>#REF!</v>
      </c>
      <c r="P94" t="e">
        <f t="shared" si="23"/>
        <v>#REF!</v>
      </c>
      <c r="R94" t="e">
        <f t="shared" si="24"/>
        <v>#REF!</v>
      </c>
      <c r="S94" t="e">
        <f t="shared" si="25"/>
        <v>#REF!</v>
      </c>
      <c r="U94" t="e">
        <f t="shared" si="26"/>
        <v>#REF!</v>
      </c>
      <c r="V94" t="e">
        <f t="shared" si="27"/>
        <v>#REF!</v>
      </c>
      <c r="X94" t="e">
        <f t="shared" si="28"/>
        <v>#REF!</v>
      </c>
      <c r="Y94" t="e">
        <f t="shared" si="29"/>
        <v>#REF!</v>
      </c>
    </row>
    <row r="95" spans="1:25" x14ac:dyDescent="0.15">
      <c r="A95" t="e">
        <f>IF(#REF!&lt;&gt;"",#REF!,"")</f>
        <v>#REF!</v>
      </c>
      <c r="B95" t="e">
        <f>#REF!</f>
        <v>#REF!</v>
      </c>
      <c r="C95" t="e">
        <f>#REF!</f>
        <v>#REF!</v>
      </c>
      <c r="E95" t="e">
        <f>IF(LEFT(#REF!,3)="yes",B95,-20000)</f>
        <v>#REF!</v>
      </c>
      <c r="F95" t="e">
        <f>IF(LEFT(#REF!,3)="yes",C95,-20000)</f>
        <v>#REF!</v>
      </c>
      <c r="L95" t="e">
        <f t="shared" si="20"/>
        <v>#REF!</v>
      </c>
      <c r="M95" t="e">
        <f t="shared" si="21"/>
        <v>#REF!</v>
      </c>
      <c r="O95" t="e">
        <f t="shared" si="22"/>
        <v>#REF!</v>
      </c>
      <c r="P95" t="e">
        <f t="shared" si="23"/>
        <v>#REF!</v>
      </c>
      <c r="R95" t="e">
        <f t="shared" si="24"/>
        <v>#REF!</v>
      </c>
      <c r="S95" t="e">
        <f t="shared" si="25"/>
        <v>#REF!</v>
      </c>
      <c r="U95" t="e">
        <f t="shared" si="26"/>
        <v>#REF!</v>
      </c>
      <c r="V95" t="e">
        <f t="shared" si="27"/>
        <v>#REF!</v>
      </c>
      <c r="X95" t="e">
        <f t="shared" si="28"/>
        <v>#REF!</v>
      </c>
      <c r="Y95" t="e">
        <f t="shared" si="29"/>
        <v>#REF!</v>
      </c>
    </row>
    <row r="96" spans="1:25" x14ac:dyDescent="0.15">
      <c r="A96" t="e">
        <f>IF(#REF!&lt;&gt;"",#REF!,"")</f>
        <v>#REF!</v>
      </c>
      <c r="B96" t="e">
        <f>#REF!</f>
        <v>#REF!</v>
      </c>
      <c r="C96" t="e">
        <f>#REF!</f>
        <v>#REF!</v>
      </c>
      <c r="E96" t="e">
        <f>IF(LEFT(#REF!,3)="yes",B96,-20000)</f>
        <v>#REF!</v>
      </c>
      <c r="F96" t="e">
        <f>IF(LEFT(#REF!,3)="yes",C96,-20000)</f>
        <v>#REF!</v>
      </c>
      <c r="L96" t="e">
        <f t="shared" si="20"/>
        <v>#REF!</v>
      </c>
      <c r="M96" t="e">
        <f t="shared" si="21"/>
        <v>#REF!</v>
      </c>
      <c r="O96" t="e">
        <f t="shared" si="22"/>
        <v>#REF!</v>
      </c>
      <c r="P96" t="e">
        <f t="shared" si="23"/>
        <v>#REF!</v>
      </c>
      <c r="R96" t="e">
        <f t="shared" si="24"/>
        <v>#REF!</v>
      </c>
      <c r="S96" t="e">
        <f t="shared" si="25"/>
        <v>#REF!</v>
      </c>
      <c r="U96" t="e">
        <f t="shared" si="26"/>
        <v>#REF!</v>
      </c>
      <c r="V96" t="e">
        <f t="shared" si="27"/>
        <v>#REF!</v>
      </c>
      <c r="X96" t="e">
        <f t="shared" si="28"/>
        <v>#REF!</v>
      </c>
      <c r="Y96" t="e">
        <f t="shared" si="29"/>
        <v>#REF!</v>
      </c>
    </row>
    <row r="97" spans="1:25" x14ac:dyDescent="0.15">
      <c r="A97" t="e">
        <f>IF(#REF!&lt;&gt;"",#REF!,"")</f>
        <v>#REF!</v>
      </c>
      <c r="B97" t="e">
        <f>#REF!</f>
        <v>#REF!</v>
      </c>
      <c r="C97" t="e">
        <f>#REF!</f>
        <v>#REF!</v>
      </c>
      <c r="E97" t="e">
        <f>IF(LEFT(#REF!,3)="yes",B97,-20000)</f>
        <v>#REF!</v>
      </c>
      <c r="F97" t="e">
        <f>IF(LEFT(#REF!,3)="yes",C97,-20000)</f>
        <v>#REF!</v>
      </c>
      <c r="L97" t="e">
        <f t="shared" si="20"/>
        <v>#REF!</v>
      </c>
      <c r="M97" t="e">
        <f t="shared" si="21"/>
        <v>#REF!</v>
      </c>
      <c r="O97" t="e">
        <f t="shared" si="22"/>
        <v>#REF!</v>
      </c>
      <c r="P97" t="e">
        <f t="shared" si="23"/>
        <v>#REF!</v>
      </c>
      <c r="R97" t="e">
        <f t="shared" si="24"/>
        <v>#REF!</v>
      </c>
      <c r="S97" t="e">
        <f t="shared" si="25"/>
        <v>#REF!</v>
      </c>
      <c r="U97" t="e">
        <f t="shared" si="26"/>
        <v>#REF!</v>
      </c>
      <c r="V97" t="e">
        <f t="shared" si="27"/>
        <v>#REF!</v>
      </c>
      <c r="X97" t="e">
        <f t="shared" si="28"/>
        <v>#REF!</v>
      </c>
      <c r="Y97" t="e">
        <f t="shared" si="29"/>
        <v>#REF!</v>
      </c>
    </row>
    <row r="98" spans="1:25" x14ac:dyDescent="0.15">
      <c r="A98" t="e">
        <f>IF(#REF!&lt;&gt;"",#REF!,"")</f>
        <v>#REF!</v>
      </c>
      <c r="B98" t="e">
        <f>#REF!</f>
        <v>#REF!</v>
      </c>
      <c r="C98" t="e">
        <f>#REF!</f>
        <v>#REF!</v>
      </c>
      <c r="E98" t="e">
        <f>IF(LEFT(#REF!,3)="yes",B98,-20000)</f>
        <v>#REF!</v>
      </c>
      <c r="F98" t="e">
        <f>IF(LEFT(#REF!,3)="yes",C98,-20000)</f>
        <v>#REF!</v>
      </c>
      <c r="L98" t="e">
        <f t="shared" si="20"/>
        <v>#REF!</v>
      </c>
      <c r="M98" t="e">
        <f t="shared" si="21"/>
        <v>#REF!</v>
      </c>
      <c r="O98" t="e">
        <f t="shared" si="22"/>
        <v>#REF!</v>
      </c>
      <c r="P98" t="e">
        <f t="shared" si="23"/>
        <v>#REF!</v>
      </c>
      <c r="R98" t="e">
        <f t="shared" si="24"/>
        <v>#REF!</v>
      </c>
      <c r="S98" t="e">
        <f t="shared" si="25"/>
        <v>#REF!</v>
      </c>
      <c r="U98" t="e">
        <f t="shared" si="26"/>
        <v>#REF!</v>
      </c>
      <c r="V98" t="e">
        <f t="shared" si="27"/>
        <v>#REF!</v>
      </c>
      <c r="X98" t="e">
        <f t="shared" si="28"/>
        <v>#REF!</v>
      </c>
      <c r="Y98" t="e">
        <f t="shared" si="29"/>
        <v>#REF!</v>
      </c>
    </row>
    <row r="99" spans="1:25" x14ac:dyDescent="0.15">
      <c r="A99" t="e">
        <f>IF(#REF!&lt;&gt;"",#REF!,"")</f>
        <v>#REF!</v>
      </c>
      <c r="B99" t="e">
        <f>#REF!</f>
        <v>#REF!</v>
      </c>
      <c r="C99" t="e">
        <f>#REF!</f>
        <v>#REF!</v>
      </c>
      <c r="E99" t="e">
        <f>IF(LEFT(#REF!,3)="yes",B99,-20000)</f>
        <v>#REF!</v>
      </c>
      <c r="F99" t="e">
        <f>IF(LEFT(#REF!,3)="yes",C99,-20000)</f>
        <v>#REF!</v>
      </c>
      <c r="L99" t="e">
        <f t="shared" si="20"/>
        <v>#REF!</v>
      </c>
      <c r="M99" t="e">
        <f t="shared" si="21"/>
        <v>#REF!</v>
      </c>
      <c r="O99" t="e">
        <f t="shared" si="22"/>
        <v>#REF!</v>
      </c>
      <c r="P99" t="e">
        <f t="shared" si="23"/>
        <v>#REF!</v>
      </c>
      <c r="R99" t="e">
        <f t="shared" si="24"/>
        <v>#REF!</v>
      </c>
      <c r="S99" t="e">
        <f t="shared" si="25"/>
        <v>#REF!</v>
      </c>
      <c r="U99" t="e">
        <f t="shared" si="26"/>
        <v>#REF!</v>
      </c>
      <c r="V99" t="e">
        <f t="shared" si="27"/>
        <v>#REF!</v>
      </c>
      <c r="X99" t="e">
        <f t="shared" si="28"/>
        <v>#REF!</v>
      </c>
      <c r="Y99" t="e">
        <f t="shared" si="29"/>
        <v>#REF!</v>
      </c>
    </row>
    <row r="100" spans="1:25" x14ac:dyDescent="0.15">
      <c r="A100" t="e">
        <f>IF(#REF!&lt;&gt;"",#REF!,"")</f>
        <v>#REF!</v>
      </c>
      <c r="B100" t="e">
        <f>#REF!</f>
        <v>#REF!</v>
      </c>
      <c r="C100" t="e">
        <f>#REF!</f>
        <v>#REF!</v>
      </c>
      <c r="E100" t="e">
        <f>IF(LEFT(#REF!,3)="yes",B100,-20000)</f>
        <v>#REF!</v>
      </c>
      <c r="F100" t="e">
        <f>IF(LEFT(#REF!,3)="yes",C100,-20000)</f>
        <v>#REF!</v>
      </c>
      <c r="L100" t="e">
        <f t="shared" si="20"/>
        <v>#REF!</v>
      </c>
      <c r="M100" t="e">
        <f t="shared" si="21"/>
        <v>#REF!</v>
      </c>
      <c r="O100" t="e">
        <f t="shared" si="22"/>
        <v>#REF!</v>
      </c>
      <c r="P100" t="e">
        <f t="shared" si="23"/>
        <v>#REF!</v>
      </c>
      <c r="R100" t="e">
        <f t="shared" si="24"/>
        <v>#REF!</v>
      </c>
      <c r="S100" t="e">
        <f t="shared" si="25"/>
        <v>#REF!</v>
      </c>
      <c r="U100" t="e">
        <f t="shared" si="26"/>
        <v>#REF!</v>
      </c>
      <c r="V100" t="e">
        <f t="shared" si="27"/>
        <v>#REF!</v>
      </c>
      <c r="X100" t="e">
        <f t="shared" si="28"/>
        <v>#REF!</v>
      </c>
      <c r="Y100" t="e">
        <f t="shared" si="29"/>
        <v>#REF!</v>
      </c>
    </row>
    <row r="101" spans="1:25" x14ac:dyDescent="0.15">
      <c r="A101" t="e">
        <f>IF(#REF!&lt;&gt;"",#REF!,"")</f>
        <v>#REF!</v>
      </c>
      <c r="B101" t="e">
        <f>#REF!</f>
        <v>#REF!</v>
      </c>
      <c r="C101" t="e">
        <f>#REF!</f>
        <v>#REF!</v>
      </c>
      <c r="E101" t="e">
        <f>IF(LEFT(#REF!,3)="yes",B101,-20000)</f>
        <v>#REF!</v>
      </c>
      <c r="F101" t="e">
        <f>IF(LEFT(#REF!,3)="yes",C101,-20000)</f>
        <v>#REF!</v>
      </c>
      <c r="L101" t="e">
        <f t="shared" si="20"/>
        <v>#REF!</v>
      </c>
      <c r="M101" t="e">
        <f t="shared" si="21"/>
        <v>#REF!</v>
      </c>
      <c r="O101" t="e">
        <f t="shared" si="22"/>
        <v>#REF!</v>
      </c>
      <c r="P101" t="e">
        <f t="shared" si="23"/>
        <v>#REF!</v>
      </c>
      <c r="R101" t="e">
        <f t="shared" si="24"/>
        <v>#REF!</v>
      </c>
      <c r="S101" t="e">
        <f t="shared" si="25"/>
        <v>#REF!</v>
      </c>
      <c r="U101" t="e">
        <f t="shared" si="26"/>
        <v>#REF!</v>
      </c>
      <c r="V101" t="e">
        <f t="shared" si="27"/>
        <v>#REF!</v>
      </c>
      <c r="X101" t="e">
        <f t="shared" si="28"/>
        <v>#REF!</v>
      </c>
      <c r="Y101" t="e">
        <f t="shared" si="29"/>
        <v>#REF!</v>
      </c>
    </row>
    <row r="102" spans="1:25" x14ac:dyDescent="0.15">
      <c r="A102" t="e">
        <f>IF(#REF!&lt;&gt;"",#REF!,"")</f>
        <v>#REF!</v>
      </c>
      <c r="B102" t="e">
        <f>#REF!</f>
        <v>#REF!</v>
      </c>
      <c r="C102" t="e">
        <f>#REF!</f>
        <v>#REF!</v>
      </c>
      <c r="E102" t="e">
        <f>IF(LEFT(#REF!,3)="yes",B102,-20000)</f>
        <v>#REF!</v>
      </c>
      <c r="F102" t="e">
        <f>IF(LEFT(#REF!,3)="yes",C102,-20000)</f>
        <v>#REF!</v>
      </c>
      <c r="L102" t="e">
        <f t="shared" si="20"/>
        <v>#REF!</v>
      </c>
      <c r="M102" t="e">
        <f t="shared" si="21"/>
        <v>#REF!</v>
      </c>
      <c r="O102" t="e">
        <f t="shared" si="22"/>
        <v>#REF!</v>
      </c>
      <c r="P102" t="e">
        <f t="shared" si="23"/>
        <v>#REF!</v>
      </c>
      <c r="R102" t="e">
        <f t="shared" si="24"/>
        <v>#REF!</v>
      </c>
      <c r="S102" t="e">
        <f t="shared" si="25"/>
        <v>#REF!</v>
      </c>
      <c r="U102" t="e">
        <f t="shared" si="26"/>
        <v>#REF!</v>
      </c>
      <c r="V102" t="e">
        <f t="shared" si="27"/>
        <v>#REF!</v>
      </c>
      <c r="X102" t="e">
        <f t="shared" si="28"/>
        <v>#REF!</v>
      </c>
      <c r="Y102" t="e">
        <f t="shared" si="29"/>
        <v>#REF!</v>
      </c>
    </row>
    <row r="103" spans="1:25" x14ac:dyDescent="0.15">
      <c r="A103" t="e">
        <f>IF(#REF!&lt;&gt;"",#REF!,"")</f>
        <v>#REF!</v>
      </c>
      <c r="B103" t="e">
        <f>#REF!</f>
        <v>#REF!</v>
      </c>
      <c r="C103" t="e">
        <f>#REF!</f>
        <v>#REF!</v>
      </c>
      <c r="E103" t="e">
        <f>IF(LEFT(#REF!,3)="yes",B103,-20000)</f>
        <v>#REF!</v>
      </c>
      <c r="F103" t="e">
        <f>IF(LEFT(#REF!,3)="yes",C103,-20000)</f>
        <v>#REF!</v>
      </c>
      <c r="L103" t="e">
        <f t="shared" si="20"/>
        <v>#REF!</v>
      </c>
      <c r="M103" t="e">
        <f t="shared" si="21"/>
        <v>#REF!</v>
      </c>
      <c r="O103" t="e">
        <f t="shared" si="22"/>
        <v>#REF!</v>
      </c>
      <c r="P103" t="e">
        <f t="shared" si="23"/>
        <v>#REF!</v>
      </c>
      <c r="R103" t="e">
        <f t="shared" si="24"/>
        <v>#REF!</v>
      </c>
      <c r="S103" t="e">
        <f t="shared" si="25"/>
        <v>#REF!</v>
      </c>
      <c r="U103" t="e">
        <f t="shared" si="26"/>
        <v>#REF!</v>
      </c>
      <c r="V103" t="e">
        <f t="shared" si="27"/>
        <v>#REF!</v>
      </c>
      <c r="X103" t="e">
        <f t="shared" si="28"/>
        <v>#REF!</v>
      </c>
      <c r="Y103" t="e">
        <f t="shared" si="29"/>
        <v>#REF!</v>
      </c>
    </row>
    <row r="104" spans="1:25" x14ac:dyDescent="0.15">
      <c r="A104" t="e">
        <f>IF(#REF!&lt;&gt;"",#REF!,"")</f>
        <v>#REF!</v>
      </c>
      <c r="B104" t="e">
        <f>#REF!</f>
        <v>#REF!</v>
      </c>
      <c r="C104" t="e">
        <f>#REF!</f>
        <v>#REF!</v>
      </c>
      <c r="E104" t="e">
        <f>IF(LEFT(#REF!,3)="yes",B104,-20000)</f>
        <v>#REF!</v>
      </c>
      <c r="F104" t="e">
        <f>IF(LEFT(#REF!,3)="yes",C104,-20000)</f>
        <v>#REF!</v>
      </c>
      <c r="L104" t="e">
        <f t="shared" ref="L104:L135" si="30">IF(L$5="",-20000,IF(LEFT($A104,LEN(L$5))=L$5,$E104,-20000))</f>
        <v>#REF!</v>
      </c>
      <c r="M104" t="e">
        <f t="shared" ref="M104:M135" si="31">IF(L$5="",-20000,IF(LEFT($A104,LEN(L$5))=L$5,$F104,-20000))</f>
        <v>#REF!</v>
      </c>
      <c r="O104" t="e">
        <f t="shared" ref="O104:O135" si="32">IF(O$5="",-20000,IF(LEFT($A104,LEN(O$5))=O$5,$E104,-20000))</f>
        <v>#REF!</v>
      </c>
      <c r="P104" t="e">
        <f t="shared" ref="P104:P135" si="33">IF(O$5="",-20000,IF(LEFT($A104,LEN(O$5))=O$5,$F104,-20000))</f>
        <v>#REF!</v>
      </c>
      <c r="R104" t="e">
        <f t="shared" ref="R104:R135" si="34">IF(R$5="",-20000,IF(LEFT($A104,LEN(R$5))=R$5,$E104,-20000))</f>
        <v>#REF!</v>
      </c>
      <c r="S104" t="e">
        <f t="shared" ref="S104:S135" si="35">IF(R$5="",-20000,IF(LEFT($A104,LEN(R$5))=R$5,$F104,-20000))</f>
        <v>#REF!</v>
      </c>
      <c r="U104" t="e">
        <f t="shared" ref="U104:U135" si="36">IF(U$5="",-20000,IF(LEFT($A104,LEN(U$5))=U$5,$E104,-20000))</f>
        <v>#REF!</v>
      </c>
      <c r="V104" t="e">
        <f t="shared" ref="V104:V135" si="37">IF(U$5="",-20000,IF(LEFT($A104,LEN(U$5))=U$5,$F104,-20000))</f>
        <v>#REF!</v>
      </c>
      <c r="X104" t="e">
        <f t="shared" ref="X104:X135" si="38">IF(X$5="",-20000,IF(LEFT($A104,LEN(X$5))=X$5,$E104,-20000))</f>
        <v>#REF!</v>
      </c>
      <c r="Y104" t="e">
        <f t="shared" ref="Y104:Y135" si="39">IF(X$5="",-20000,IF(LEFT($A104,LEN(X$5))=X$5,$F104,-20000))</f>
        <v>#REF!</v>
      </c>
    </row>
    <row r="105" spans="1:25" x14ac:dyDescent="0.15">
      <c r="A105" t="e">
        <f>IF(#REF!&lt;&gt;"",#REF!,"")</f>
        <v>#REF!</v>
      </c>
      <c r="B105" t="e">
        <f>#REF!</f>
        <v>#REF!</v>
      </c>
      <c r="C105" t="e">
        <f>#REF!</f>
        <v>#REF!</v>
      </c>
      <c r="E105" t="e">
        <f>IF(LEFT(#REF!,3)="yes",B105,-20000)</f>
        <v>#REF!</v>
      </c>
      <c r="F105" t="e">
        <f>IF(LEFT(#REF!,3)="yes",C105,-20000)</f>
        <v>#REF!</v>
      </c>
      <c r="L105" t="e">
        <f t="shared" si="30"/>
        <v>#REF!</v>
      </c>
      <c r="M105" t="e">
        <f t="shared" si="31"/>
        <v>#REF!</v>
      </c>
      <c r="O105" t="e">
        <f t="shared" si="32"/>
        <v>#REF!</v>
      </c>
      <c r="P105" t="e">
        <f t="shared" si="33"/>
        <v>#REF!</v>
      </c>
      <c r="R105" t="e">
        <f t="shared" si="34"/>
        <v>#REF!</v>
      </c>
      <c r="S105" t="e">
        <f t="shared" si="35"/>
        <v>#REF!</v>
      </c>
      <c r="U105" t="e">
        <f t="shared" si="36"/>
        <v>#REF!</v>
      </c>
      <c r="V105" t="e">
        <f t="shared" si="37"/>
        <v>#REF!</v>
      </c>
      <c r="X105" t="e">
        <f t="shared" si="38"/>
        <v>#REF!</v>
      </c>
      <c r="Y105" t="e">
        <f t="shared" si="39"/>
        <v>#REF!</v>
      </c>
    </row>
    <row r="106" spans="1:25" x14ac:dyDescent="0.15">
      <c r="A106" t="e">
        <f>IF(#REF!&lt;&gt;"",#REF!,"")</f>
        <v>#REF!</v>
      </c>
      <c r="B106" t="e">
        <f>#REF!</f>
        <v>#REF!</v>
      </c>
      <c r="C106" t="e">
        <f>#REF!</f>
        <v>#REF!</v>
      </c>
      <c r="E106" t="e">
        <f>IF(LEFT(#REF!,3)="yes",B106,-20000)</f>
        <v>#REF!</v>
      </c>
      <c r="F106" t="e">
        <f>IF(LEFT(#REF!,3)="yes",C106,-20000)</f>
        <v>#REF!</v>
      </c>
      <c r="L106" t="e">
        <f t="shared" si="30"/>
        <v>#REF!</v>
      </c>
      <c r="M106" t="e">
        <f t="shared" si="31"/>
        <v>#REF!</v>
      </c>
      <c r="O106" t="e">
        <f t="shared" si="32"/>
        <v>#REF!</v>
      </c>
      <c r="P106" t="e">
        <f t="shared" si="33"/>
        <v>#REF!</v>
      </c>
      <c r="R106" t="e">
        <f t="shared" si="34"/>
        <v>#REF!</v>
      </c>
      <c r="S106" t="e">
        <f t="shared" si="35"/>
        <v>#REF!</v>
      </c>
      <c r="U106" t="e">
        <f t="shared" si="36"/>
        <v>#REF!</v>
      </c>
      <c r="V106" t="e">
        <f t="shared" si="37"/>
        <v>#REF!</v>
      </c>
      <c r="X106" t="e">
        <f t="shared" si="38"/>
        <v>#REF!</v>
      </c>
      <c r="Y106" t="e">
        <f t="shared" si="39"/>
        <v>#REF!</v>
      </c>
    </row>
    <row r="107" spans="1:25" x14ac:dyDescent="0.15">
      <c r="A107" t="e">
        <f>IF(#REF!&lt;&gt;"",#REF!,"")</f>
        <v>#REF!</v>
      </c>
      <c r="B107" t="e">
        <f>#REF!</f>
        <v>#REF!</v>
      </c>
      <c r="C107" t="e">
        <f>#REF!</f>
        <v>#REF!</v>
      </c>
      <c r="E107" t="e">
        <f>IF(LEFT(#REF!,3)="yes",B107,-20000)</f>
        <v>#REF!</v>
      </c>
      <c r="F107" t="e">
        <f>IF(LEFT(#REF!,3)="yes",C107,-20000)</f>
        <v>#REF!</v>
      </c>
      <c r="L107" t="e">
        <f t="shared" si="30"/>
        <v>#REF!</v>
      </c>
      <c r="M107" t="e">
        <f t="shared" si="31"/>
        <v>#REF!</v>
      </c>
      <c r="O107" t="e">
        <f t="shared" si="32"/>
        <v>#REF!</v>
      </c>
      <c r="P107" t="e">
        <f t="shared" si="33"/>
        <v>#REF!</v>
      </c>
      <c r="R107" t="e">
        <f t="shared" si="34"/>
        <v>#REF!</v>
      </c>
      <c r="S107" t="e">
        <f t="shared" si="35"/>
        <v>#REF!</v>
      </c>
      <c r="U107" t="e">
        <f t="shared" si="36"/>
        <v>#REF!</v>
      </c>
      <c r="V107" t="e">
        <f t="shared" si="37"/>
        <v>#REF!</v>
      </c>
      <c r="X107" t="e">
        <f t="shared" si="38"/>
        <v>#REF!</v>
      </c>
      <c r="Y107" t="e">
        <f t="shared" si="39"/>
        <v>#REF!</v>
      </c>
    </row>
    <row r="108" spans="1:25" x14ac:dyDescent="0.15">
      <c r="A108" t="e">
        <f>IF(#REF!&lt;&gt;"",#REF!,"")</f>
        <v>#REF!</v>
      </c>
      <c r="B108" t="e">
        <f>#REF!</f>
        <v>#REF!</v>
      </c>
      <c r="C108" t="e">
        <f>#REF!</f>
        <v>#REF!</v>
      </c>
      <c r="E108" t="e">
        <f>IF(LEFT(#REF!,3)="yes",B108,-20000)</f>
        <v>#REF!</v>
      </c>
      <c r="F108" t="e">
        <f>IF(LEFT(#REF!,3)="yes",C108,-20000)</f>
        <v>#REF!</v>
      </c>
      <c r="L108" t="e">
        <f t="shared" si="30"/>
        <v>#REF!</v>
      </c>
      <c r="M108" t="e">
        <f t="shared" si="31"/>
        <v>#REF!</v>
      </c>
      <c r="O108" t="e">
        <f t="shared" si="32"/>
        <v>#REF!</v>
      </c>
      <c r="P108" t="e">
        <f t="shared" si="33"/>
        <v>#REF!</v>
      </c>
      <c r="R108" t="e">
        <f t="shared" si="34"/>
        <v>#REF!</v>
      </c>
      <c r="S108" t="e">
        <f t="shared" si="35"/>
        <v>#REF!</v>
      </c>
      <c r="U108" t="e">
        <f t="shared" si="36"/>
        <v>#REF!</v>
      </c>
      <c r="V108" t="e">
        <f t="shared" si="37"/>
        <v>#REF!</v>
      </c>
      <c r="X108" t="e">
        <f t="shared" si="38"/>
        <v>#REF!</v>
      </c>
      <c r="Y108" t="e">
        <f t="shared" si="39"/>
        <v>#REF!</v>
      </c>
    </row>
    <row r="109" spans="1:25" x14ac:dyDescent="0.15">
      <c r="A109" t="e">
        <f>IF(#REF!&lt;&gt;"",#REF!,"")</f>
        <v>#REF!</v>
      </c>
      <c r="B109" t="e">
        <f>#REF!</f>
        <v>#REF!</v>
      </c>
      <c r="C109" t="e">
        <f>#REF!</f>
        <v>#REF!</v>
      </c>
      <c r="E109" t="e">
        <f>IF(LEFT(#REF!,3)="yes",B109,-20000)</f>
        <v>#REF!</v>
      </c>
      <c r="F109" t="e">
        <f>IF(LEFT(#REF!,3)="yes",C109,-20000)</f>
        <v>#REF!</v>
      </c>
      <c r="L109" t="e">
        <f t="shared" si="30"/>
        <v>#REF!</v>
      </c>
      <c r="M109" t="e">
        <f t="shared" si="31"/>
        <v>#REF!</v>
      </c>
      <c r="O109" t="e">
        <f t="shared" si="32"/>
        <v>#REF!</v>
      </c>
      <c r="P109" t="e">
        <f t="shared" si="33"/>
        <v>#REF!</v>
      </c>
      <c r="R109" t="e">
        <f t="shared" si="34"/>
        <v>#REF!</v>
      </c>
      <c r="S109" t="e">
        <f t="shared" si="35"/>
        <v>#REF!</v>
      </c>
      <c r="U109" t="e">
        <f t="shared" si="36"/>
        <v>#REF!</v>
      </c>
      <c r="V109" t="e">
        <f t="shared" si="37"/>
        <v>#REF!</v>
      </c>
      <c r="X109" t="e">
        <f t="shared" si="38"/>
        <v>#REF!</v>
      </c>
      <c r="Y109" t="e">
        <f t="shared" si="39"/>
        <v>#REF!</v>
      </c>
    </row>
    <row r="110" spans="1:25" x14ac:dyDescent="0.15">
      <c r="A110" t="e">
        <f>IF(#REF!&lt;&gt;"",#REF!,"")</f>
        <v>#REF!</v>
      </c>
      <c r="B110" t="e">
        <f>#REF!</f>
        <v>#REF!</v>
      </c>
      <c r="C110" t="e">
        <f>#REF!</f>
        <v>#REF!</v>
      </c>
      <c r="E110" t="e">
        <f>IF(LEFT(#REF!,3)="yes",B110,-20000)</f>
        <v>#REF!</v>
      </c>
      <c r="F110" t="e">
        <f>IF(LEFT(#REF!,3)="yes",C110,-20000)</f>
        <v>#REF!</v>
      </c>
      <c r="L110" t="e">
        <f t="shared" si="30"/>
        <v>#REF!</v>
      </c>
      <c r="M110" t="e">
        <f t="shared" si="31"/>
        <v>#REF!</v>
      </c>
      <c r="O110" t="e">
        <f t="shared" si="32"/>
        <v>#REF!</v>
      </c>
      <c r="P110" t="e">
        <f t="shared" si="33"/>
        <v>#REF!</v>
      </c>
      <c r="R110" t="e">
        <f t="shared" si="34"/>
        <v>#REF!</v>
      </c>
      <c r="S110" t="e">
        <f t="shared" si="35"/>
        <v>#REF!</v>
      </c>
      <c r="U110" t="e">
        <f t="shared" si="36"/>
        <v>#REF!</v>
      </c>
      <c r="V110" t="e">
        <f t="shared" si="37"/>
        <v>#REF!</v>
      </c>
      <c r="X110" t="e">
        <f t="shared" si="38"/>
        <v>#REF!</v>
      </c>
      <c r="Y110" t="e">
        <f t="shared" si="39"/>
        <v>#REF!</v>
      </c>
    </row>
    <row r="111" spans="1:25" x14ac:dyDescent="0.15">
      <c r="A111" t="e">
        <f>IF(#REF!&lt;&gt;"",#REF!,"")</f>
        <v>#REF!</v>
      </c>
      <c r="B111" t="e">
        <f>#REF!</f>
        <v>#REF!</v>
      </c>
      <c r="C111" t="e">
        <f>#REF!</f>
        <v>#REF!</v>
      </c>
      <c r="E111" t="e">
        <f>IF(LEFT(#REF!,3)="yes",B111,-20000)</f>
        <v>#REF!</v>
      </c>
      <c r="F111" t="e">
        <f>IF(LEFT(#REF!,3)="yes",C111,-20000)</f>
        <v>#REF!</v>
      </c>
      <c r="L111" t="e">
        <f t="shared" si="30"/>
        <v>#REF!</v>
      </c>
      <c r="M111" t="e">
        <f t="shared" si="31"/>
        <v>#REF!</v>
      </c>
      <c r="O111" t="e">
        <f t="shared" si="32"/>
        <v>#REF!</v>
      </c>
      <c r="P111" t="e">
        <f t="shared" si="33"/>
        <v>#REF!</v>
      </c>
      <c r="R111" t="e">
        <f t="shared" si="34"/>
        <v>#REF!</v>
      </c>
      <c r="S111" t="e">
        <f t="shared" si="35"/>
        <v>#REF!</v>
      </c>
      <c r="U111" t="e">
        <f t="shared" si="36"/>
        <v>#REF!</v>
      </c>
      <c r="V111" t="e">
        <f t="shared" si="37"/>
        <v>#REF!</v>
      </c>
      <c r="X111" t="e">
        <f t="shared" si="38"/>
        <v>#REF!</v>
      </c>
      <c r="Y111" t="e">
        <f t="shared" si="39"/>
        <v>#REF!</v>
      </c>
    </row>
    <row r="112" spans="1:25" x14ac:dyDescent="0.15">
      <c r="A112" t="e">
        <f>IF(#REF!&lt;&gt;"",#REF!,"")</f>
        <v>#REF!</v>
      </c>
      <c r="B112" t="e">
        <f>#REF!</f>
        <v>#REF!</v>
      </c>
      <c r="C112" t="e">
        <f>#REF!</f>
        <v>#REF!</v>
      </c>
      <c r="E112" t="e">
        <f>IF(LEFT(#REF!,3)="yes",B112,-20000)</f>
        <v>#REF!</v>
      </c>
      <c r="F112" t="e">
        <f>IF(LEFT(#REF!,3)="yes",C112,-20000)</f>
        <v>#REF!</v>
      </c>
      <c r="L112" t="e">
        <f t="shared" si="30"/>
        <v>#REF!</v>
      </c>
      <c r="M112" t="e">
        <f t="shared" si="31"/>
        <v>#REF!</v>
      </c>
      <c r="O112" t="e">
        <f t="shared" si="32"/>
        <v>#REF!</v>
      </c>
      <c r="P112" t="e">
        <f t="shared" si="33"/>
        <v>#REF!</v>
      </c>
      <c r="R112" t="e">
        <f t="shared" si="34"/>
        <v>#REF!</v>
      </c>
      <c r="S112" t="e">
        <f t="shared" si="35"/>
        <v>#REF!</v>
      </c>
      <c r="U112" t="e">
        <f t="shared" si="36"/>
        <v>#REF!</v>
      </c>
      <c r="V112" t="e">
        <f t="shared" si="37"/>
        <v>#REF!</v>
      </c>
      <c r="X112" t="e">
        <f t="shared" si="38"/>
        <v>#REF!</v>
      </c>
      <c r="Y112" t="e">
        <f t="shared" si="39"/>
        <v>#REF!</v>
      </c>
    </row>
    <row r="113" spans="1:25" x14ac:dyDescent="0.15">
      <c r="A113" t="e">
        <f>IF(#REF!&lt;&gt;"",#REF!,"")</f>
        <v>#REF!</v>
      </c>
      <c r="B113" t="e">
        <f>#REF!</f>
        <v>#REF!</v>
      </c>
      <c r="C113" t="e">
        <f>#REF!</f>
        <v>#REF!</v>
      </c>
      <c r="E113" t="e">
        <f>IF(LEFT(#REF!,3)="yes",B113,-20000)</f>
        <v>#REF!</v>
      </c>
      <c r="F113" t="e">
        <f>IF(LEFT(#REF!,3)="yes",C113,-20000)</f>
        <v>#REF!</v>
      </c>
      <c r="L113" t="e">
        <f t="shared" si="30"/>
        <v>#REF!</v>
      </c>
      <c r="M113" t="e">
        <f t="shared" si="31"/>
        <v>#REF!</v>
      </c>
      <c r="O113" t="e">
        <f t="shared" si="32"/>
        <v>#REF!</v>
      </c>
      <c r="P113" t="e">
        <f t="shared" si="33"/>
        <v>#REF!</v>
      </c>
      <c r="R113" t="e">
        <f t="shared" si="34"/>
        <v>#REF!</v>
      </c>
      <c r="S113" t="e">
        <f t="shared" si="35"/>
        <v>#REF!</v>
      </c>
      <c r="U113" t="e">
        <f t="shared" si="36"/>
        <v>#REF!</v>
      </c>
      <c r="V113" t="e">
        <f t="shared" si="37"/>
        <v>#REF!</v>
      </c>
      <c r="X113" t="e">
        <f t="shared" si="38"/>
        <v>#REF!</v>
      </c>
      <c r="Y113" t="e">
        <f t="shared" si="39"/>
        <v>#REF!</v>
      </c>
    </row>
    <row r="114" spans="1:25" x14ac:dyDescent="0.15">
      <c r="A114" t="e">
        <f>IF(#REF!&lt;&gt;"",#REF!,"")</f>
        <v>#REF!</v>
      </c>
      <c r="B114" t="e">
        <f>#REF!</f>
        <v>#REF!</v>
      </c>
      <c r="C114" t="e">
        <f>#REF!</f>
        <v>#REF!</v>
      </c>
      <c r="E114" t="e">
        <f>IF(LEFT(#REF!,3)="yes",B114,-20000)</f>
        <v>#REF!</v>
      </c>
      <c r="F114" t="e">
        <f>IF(LEFT(#REF!,3)="yes",C114,-20000)</f>
        <v>#REF!</v>
      </c>
      <c r="L114" t="e">
        <f t="shared" si="30"/>
        <v>#REF!</v>
      </c>
      <c r="M114" t="e">
        <f t="shared" si="31"/>
        <v>#REF!</v>
      </c>
      <c r="O114" t="e">
        <f t="shared" si="32"/>
        <v>#REF!</v>
      </c>
      <c r="P114" t="e">
        <f t="shared" si="33"/>
        <v>#REF!</v>
      </c>
      <c r="R114" t="e">
        <f t="shared" si="34"/>
        <v>#REF!</v>
      </c>
      <c r="S114" t="e">
        <f t="shared" si="35"/>
        <v>#REF!</v>
      </c>
      <c r="U114" t="e">
        <f t="shared" si="36"/>
        <v>#REF!</v>
      </c>
      <c r="V114" t="e">
        <f t="shared" si="37"/>
        <v>#REF!</v>
      </c>
      <c r="X114" t="e">
        <f t="shared" si="38"/>
        <v>#REF!</v>
      </c>
      <c r="Y114" t="e">
        <f t="shared" si="39"/>
        <v>#REF!</v>
      </c>
    </row>
    <row r="115" spans="1:25" x14ac:dyDescent="0.15">
      <c r="A115" t="e">
        <f>IF(#REF!&lt;&gt;"",#REF!,"")</f>
        <v>#REF!</v>
      </c>
      <c r="B115" t="e">
        <f>#REF!</f>
        <v>#REF!</v>
      </c>
      <c r="C115" t="e">
        <f>#REF!</f>
        <v>#REF!</v>
      </c>
      <c r="E115" t="e">
        <f>IF(LEFT(#REF!,3)="yes",B115,-20000)</f>
        <v>#REF!</v>
      </c>
      <c r="F115" t="e">
        <f>IF(LEFT(#REF!,3)="yes",C115,-20000)</f>
        <v>#REF!</v>
      </c>
      <c r="L115" t="e">
        <f t="shared" si="30"/>
        <v>#REF!</v>
      </c>
      <c r="M115" t="e">
        <f t="shared" si="31"/>
        <v>#REF!</v>
      </c>
      <c r="O115" t="e">
        <f t="shared" si="32"/>
        <v>#REF!</v>
      </c>
      <c r="P115" t="e">
        <f t="shared" si="33"/>
        <v>#REF!</v>
      </c>
      <c r="R115" t="e">
        <f t="shared" si="34"/>
        <v>#REF!</v>
      </c>
      <c r="S115" t="e">
        <f t="shared" si="35"/>
        <v>#REF!</v>
      </c>
      <c r="U115" t="e">
        <f t="shared" si="36"/>
        <v>#REF!</v>
      </c>
      <c r="V115" t="e">
        <f t="shared" si="37"/>
        <v>#REF!</v>
      </c>
      <c r="X115" t="e">
        <f t="shared" si="38"/>
        <v>#REF!</v>
      </c>
      <c r="Y115" t="e">
        <f t="shared" si="39"/>
        <v>#REF!</v>
      </c>
    </row>
    <row r="116" spans="1:25" x14ac:dyDescent="0.15">
      <c r="A116" t="e">
        <f>IF(#REF!&lt;&gt;"",#REF!,"")</f>
        <v>#REF!</v>
      </c>
      <c r="B116" t="e">
        <f>#REF!</f>
        <v>#REF!</v>
      </c>
      <c r="C116" t="e">
        <f>#REF!</f>
        <v>#REF!</v>
      </c>
      <c r="E116" t="e">
        <f>IF(LEFT(#REF!,3)="yes",B116,-20000)</f>
        <v>#REF!</v>
      </c>
      <c r="F116" t="e">
        <f>IF(LEFT(#REF!,3)="yes",C116,-20000)</f>
        <v>#REF!</v>
      </c>
      <c r="L116" t="e">
        <f t="shared" si="30"/>
        <v>#REF!</v>
      </c>
      <c r="M116" t="e">
        <f t="shared" si="31"/>
        <v>#REF!</v>
      </c>
      <c r="O116" t="e">
        <f t="shared" si="32"/>
        <v>#REF!</v>
      </c>
      <c r="P116" t="e">
        <f t="shared" si="33"/>
        <v>#REF!</v>
      </c>
      <c r="R116" t="e">
        <f t="shared" si="34"/>
        <v>#REF!</v>
      </c>
      <c r="S116" t="e">
        <f t="shared" si="35"/>
        <v>#REF!</v>
      </c>
      <c r="U116" t="e">
        <f t="shared" si="36"/>
        <v>#REF!</v>
      </c>
      <c r="V116" t="e">
        <f t="shared" si="37"/>
        <v>#REF!</v>
      </c>
      <c r="X116" t="e">
        <f t="shared" si="38"/>
        <v>#REF!</v>
      </c>
      <c r="Y116" t="e">
        <f t="shared" si="39"/>
        <v>#REF!</v>
      </c>
    </row>
    <row r="117" spans="1:25" x14ac:dyDescent="0.15">
      <c r="A117" t="e">
        <f>IF(#REF!&lt;&gt;"",#REF!,"")</f>
        <v>#REF!</v>
      </c>
      <c r="B117" t="e">
        <f>#REF!</f>
        <v>#REF!</v>
      </c>
      <c r="C117" t="e">
        <f>#REF!</f>
        <v>#REF!</v>
      </c>
      <c r="E117" t="e">
        <f>IF(LEFT(#REF!,3)="yes",B117,-20000)</f>
        <v>#REF!</v>
      </c>
      <c r="F117" t="e">
        <f>IF(LEFT(#REF!,3)="yes",C117,-20000)</f>
        <v>#REF!</v>
      </c>
      <c r="L117" t="e">
        <f t="shared" si="30"/>
        <v>#REF!</v>
      </c>
      <c r="M117" t="e">
        <f t="shared" si="31"/>
        <v>#REF!</v>
      </c>
      <c r="O117" t="e">
        <f t="shared" si="32"/>
        <v>#REF!</v>
      </c>
      <c r="P117" t="e">
        <f t="shared" si="33"/>
        <v>#REF!</v>
      </c>
      <c r="R117" t="e">
        <f t="shared" si="34"/>
        <v>#REF!</v>
      </c>
      <c r="S117" t="e">
        <f t="shared" si="35"/>
        <v>#REF!</v>
      </c>
      <c r="U117" t="e">
        <f t="shared" si="36"/>
        <v>#REF!</v>
      </c>
      <c r="V117" t="e">
        <f t="shared" si="37"/>
        <v>#REF!</v>
      </c>
      <c r="X117" t="e">
        <f t="shared" si="38"/>
        <v>#REF!</v>
      </c>
      <c r="Y117" t="e">
        <f t="shared" si="39"/>
        <v>#REF!</v>
      </c>
    </row>
    <row r="118" spans="1:25" x14ac:dyDescent="0.15">
      <c r="A118" t="e">
        <f>IF(#REF!&lt;&gt;"",#REF!,"")</f>
        <v>#REF!</v>
      </c>
      <c r="B118" t="e">
        <f>#REF!</f>
        <v>#REF!</v>
      </c>
      <c r="C118" t="e">
        <f>#REF!</f>
        <v>#REF!</v>
      </c>
      <c r="E118" t="e">
        <f>IF(LEFT(#REF!,3)="yes",B118,-20000)</f>
        <v>#REF!</v>
      </c>
      <c r="F118" t="e">
        <f>IF(LEFT(#REF!,3)="yes",C118,-20000)</f>
        <v>#REF!</v>
      </c>
      <c r="L118" t="e">
        <f t="shared" si="30"/>
        <v>#REF!</v>
      </c>
      <c r="M118" t="e">
        <f t="shared" si="31"/>
        <v>#REF!</v>
      </c>
      <c r="O118" t="e">
        <f t="shared" si="32"/>
        <v>#REF!</v>
      </c>
      <c r="P118" t="e">
        <f t="shared" si="33"/>
        <v>#REF!</v>
      </c>
      <c r="R118" t="e">
        <f t="shared" si="34"/>
        <v>#REF!</v>
      </c>
      <c r="S118" t="e">
        <f t="shared" si="35"/>
        <v>#REF!</v>
      </c>
      <c r="U118" t="e">
        <f t="shared" si="36"/>
        <v>#REF!</v>
      </c>
      <c r="V118" t="e">
        <f t="shared" si="37"/>
        <v>#REF!</v>
      </c>
      <c r="X118" t="e">
        <f t="shared" si="38"/>
        <v>#REF!</v>
      </c>
      <c r="Y118" t="e">
        <f t="shared" si="39"/>
        <v>#REF!</v>
      </c>
    </row>
    <row r="119" spans="1:25" x14ac:dyDescent="0.15">
      <c r="A119" t="e">
        <f>IF(#REF!&lt;&gt;"",#REF!,"")</f>
        <v>#REF!</v>
      </c>
      <c r="B119" t="e">
        <f>#REF!</f>
        <v>#REF!</v>
      </c>
      <c r="C119" t="e">
        <f>#REF!</f>
        <v>#REF!</v>
      </c>
      <c r="E119" t="e">
        <f>IF(LEFT(#REF!,3)="yes",B119,-20000)</f>
        <v>#REF!</v>
      </c>
      <c r="F119" t="e">
        <f>IF(LEFT(#REF!,3)="yes",C119,-20000)</f>
        <v>#REF!</v>
      </c>
      <c r="L119" t="e">
        <f t="shared" si="30"/>
        <v>#REF!</v>
      </c>
      <c r="M119" t="e">
        <f t="shared" si="31"/>
        <v>#REF!</v>
      </c>
      <c r="O119" t="e">
        <f t="shared" si="32"/>
        <v>#REF!</v>
      </c>
      <c r="P119" t="e">
        <f t="shared" si="33"/>
        <v>#REF!</v>
      </c>
      <c r="R119" t="e">
        <f t="shared" si="34"/>
        <v>#REF!</v>
      </c>
      <c r="S119" t="e">
        <f t="shared" si="35"/>
        <v>#REF!</v>
      </c>
      <c r="U119" t="e">
        <f t="shared" si="36"/>
        <v>#REF!</v>
      </c>
      <c r="V119" t="e">
        <f t="shared" si="37"/>
        <v>#REF!</v>
      </c>
      <c r="X119" t="e">
        <f t="shared" si="38"/>
        <v>#REF!</v>
      </c>
      <c r="Y119" t="e">
        <f t="shared" si="39"/>
        <v>#REF!</v>
      </c>
    </row>
    <row r="120" spans="1:25" x14ac:dyDescent="0.15">
      <c r="A120" t="e">
        <f>IF(#REF!&lt;&gt;"",#REF!,"")</f>
        <v>#REF!</v>
      </c>
      <c r="B120" t="e">
        <f>#REF!</f>
        <v>#REF!</v>
      </c>
      <c r="C120" t="e">
        <f>#REF!</f>
        <v>#REF!</v>
      </c>
      <c r="E120" t="e">
        <f>IF(LEFT(#REF!,3)="yes",B120,-20000)</f>
        <v>#REF!</v>
      </c>
      <c r="F120" t="e">
        <f>IF(LEFT(#REF!,3)="yes",C120,-20000)</f>
        <v>#REF!</v>
      </c>
      <c r="L120" t="e">
        <f t="shared" si="30"/>
        <v>#REF!</v>
      </c>
      <c r="M120" t="e">
        <f t="shared" si="31"/>
        <v>#REF!</v>
      </c>
      <c r="O120" t="e">
        <f t="shared" si="32"/>
        <v>#REF!</v>
      </c>
      <c r="P120" t="e">
        <f t="shared" si="33"/>
        <v>#REF!</v>
      </c>
      <c r="R120" t="e">
        <f t="shared" si="34"/>
        <v>#REF!</v>
      </c>
      <c r="S120" t="e">
        <f t="shared" si="35"/>
        <v>#REF!</v>
      </c>
      <c r="U120" t="e">
        <f t="shared" si="36"/>
        <v>#REF!</v>
      </c>
      <c r="V120" t="e">
        <f t="shared" si="37"/>
        <v>#REF!</v>
      </c>
      <c r="X120" t="e">
        <f t="shared" si="38"/>
        <v>#REF!</v>
      </c>
      <c r="Y120" t="e">
        <f t="shared" si="39"/>
        <v>#REF!</v>
      </c>
    </row>
    <row r="121" spans="1:25" x14ac:dyDescent="0.15">
      <c r="A121" t="e">
        <f>IF(#REF!&lt;&gt;"",#REF!,"")</f>
        <v>#REF!</v>
      </c>
      <c r="B121" t="e">
        <f>#REF!</f>
        <v>#REF!</v>
      </c>
      <c r="C121" t="e">
        <f>#REF!</f>
        <v>#REF!</v>
      </c>
      <c r="E121" t="e">
        <f>IF(LEFT(#REF!,3)="yes",B121,-20000)</f>
        <v>#REF!</v>
      </c>
      <c r="F121" t="e">
        <f>IF(LEFT(#REF!,3)="yes",C121,-20000)</f>
        <v>#REF!</v>
      </c>
      <c r="L121" t="e">
        <f t="shared" si="30"/>
        <v>#REF!</v>
      </c>
      <c r="M121" t="e">
        <f t="shared" si="31"/>
        <v>#REF!</v>
      </c>
      <c r="O121" t="e">
        <f t="shared" si="32"/>
        <v>#REF!</v>
      </c>
      <c r="P121" t="e">
        <f t="shared" si="33"/>
        <v>#REF!</v>
      </c>
      <c r="R121" t="e">
        <f t="shared" si="34"/>
        <v>#REF!</v>
      </c>
      <c r="S121" t="e">
        <f t="shared" si="35"/>
        <v>#REF!</v>
      </c>
      <c r="U121" t="e">
        <f t="shared" si="36"/>
        <v>#REF!</v>
      </c>
      <c r="V121" t="e">
        <f t="shared" si="37"/>
        <v>#REF!</v>
      </c>
      <c r="X121" t="e">
        <f t="shared" si="38"/>
        <v>#REF!</v>
      </c>
      <c r="Y121" t="e">
        <f t="shared" si="39"/>
        <v>#REF!</v>
      </c>
    </row>
    <row r="122" spans="1:25" x14ac:dyDescent="0.15">
      <c r="A122" t="e">
        <f>IF(#REF!&lt;&gt;"",#REF!,"")</f>
        <v>#REF!</v>
      </c>
      <c r="B122" t="e">
        <f>#REF!</f>
        <v>#REF!</v>
      </c>
      <c r="C122" t="e">
        <f>#REF!</f>
        <v>#REF!</v>
      </c>
      <c r="E122" t="e">
        <f>IF(LEFT(#REF!,3)="yes",B122,-20000)</f>
        <v>#REF!</v>
      </c>
      <c r="F122" t="e">
        <f>IF(LEFT(#REF!,3)="yes",C122,-20000)</f>
        <v>#REF!</v>
      </c>
      <c r="L122" t="e">
        <f t="shared" si="30"/>
        <v>#REF!</v>
      </c>
      <c r="M122" t="e">
        <f t="shared" si="31"/>
        <v>#REF!</v>
      </c>
      <c r="O122" t="e">
        <f t="shared" si="32"/>
        <v>#REF!</v>
      </c>
      <c r="P122" t="e">
        <f t="shared" si="33"/>
        <v>#REF!</v>
      </c>
      <c r="R122" t="e">
        <f t="shared" si="34"/>
        <v>#REF!</v>
      </c>
      <c r="S122" t="e">
        <f t="shared" si="35"/>
        <v>#REF!</v>
      </c>
      <c r="U122" t="e">
        <f t="shared" si="36"/>
        <v>#REF!</v>
      </c>
      <c r="V122" t="e">
        <f t="shared" si="37"/>
        <v>#REF!</v>
      </c>
      <c r="X122" t="e">
        <f t="shared" si="38"/>
        <v>#REF!</v>
      </c>
      <c r="Y122" t="e">
        <f t="shared" si="39"/>
        <v>#REF!</v>
      </c>
    </row>
    <row r="123" spans="1:25" x14ac:dyDescent="0.15">
      <c r="A123" t="e">
        <f>IF(#REF!&lt;&gt;"",#REF!,"")</f>
        <v>#REF!</v>
      </c>
      <c r="B123" t="e">
        <f>#REF!</f>
        <v>#REF!</v>
      </c>
      <c r="C123" t="e">
        <f>#REF!</f>
        <v>#REF!</v>
      </c>
      <c r="E123" t="e">
        <f>IF(LEFT(#REF!,3)="yes",B123,-20000)</f>
        <v>#REF!</v>
      </c>
      <c r="F123" t="e">
        <f>IF(LEFT(#REF!,3)="yes",C123,-20000)</f>
        <v>#REF!</v>
      </c>
      <c r="L123" t="e">
        <f t="shared" si="30"/>
        <v>#REF!</v>
      </c>
      <c r="M123" t="e">
        <f t="shared" si="31"/>
        <v>#REF!</v>
      </c>
      <c r="O123" t="e">
        <f t="shared" si="32"/>
        <v>#REF!</v>
      </c>
      <c r="P123" t="e">
        <f t="shared" si="33"/>
        <v>#REF!</v>
      </c>
      <c r="R123" t="e">
        <f t="shared" si="34"/>
        <v>#REF!</v>
      </c>
      <c r="S123" t="e">
        <f t="shared" si="35"/>
        <v>#REF!</v>
      </c>
      <c r="U123" t="e">
        <f t="shared" si="36"/>
        <v>#REF!</v>
      </c>
      <c r="V123" t="e">
        <f t="shared" si="37"/>
        <v>#REF!</v>
      </c>
      <c r="X123" t="e">
        <f t="shared" si="38"/>
        <v>#REF!</v>
      </c>
      <c r="Y123" t="e">
        <f t="shared" si="39"/>
        <v>#REF!</v>
      </c>
    </row>
    <row r="124" spans="1:25" x14ac:dyDescent="0.15">
      <c r="A124" t="e">
        <f>IF(#REF!&lt;&gt;"",#REF!,"")</f>
        <v>#REF!</v>
      </c>
      <c r="B124" t="e">
        <f>#REF!</f>
        <v>#REF!</v>
      </c>
      <c r="C124" t="e">
        <f>#REF!</f>
        <v>#REF!</v>
      </c>
      <c r="E124" t="e">
        <f>IF(LEFT(#REF!,3)="yes",B124,-20000)</f>
        <v>#REF!</v>
      </c>
      <c r="F124" t="e">
        <f>IF(LEFT(#REF!,3)="yes",C124,-20000)</f>
        <v>#REF!</v>
      </c>
      <c r="L124" t="e">
        <f t="shared" si="30"/>
        <v>#REF!</v>
      </c>
      <c r="M124" t="e">
        <f t="shared" si="31"/>
        <v>#REF!</v>
      </c>
      <c r="O124" t="e">
        <f t="shared" si="32"/>
        <v>#REF!</v>
      </c>
      <c r="P124" t="e">
        <f t="shared" si="33"/>
        <v>#REF!</v>
      </c>
      <c r="R124" t="e">
        <f t="shared" si="34"/>
        <v>#REF!</v>
      </c>
      <c r="S124" t="e">
        <f t="shared" si="35"/>
        <v>#REF!</v>
      </c>
      <c r="U124" t="e">
        <f t="shared" si="36"/>
        <v>#REF!</v>
      </c>
      <c r="V124" t="e">
        <f t="shared" si="37"/>
        <v>#REF!</v>
      </c>
      <c r="X124" t="e">
        <f t="shared" si="38"/>
        <v>#REF!</v>
      </c>
      <c r="Y124" t="e">
        <f t="shared" si="39"/>
        <v>#REF!</v>
      </c>
    </row>
    <row r="125" spans="1:25" x14ac:dyDescent="0.15">
      <c r="A125" t="e">
        <f>IF(#REF!&lt;&gt;"",#REF!,"")</f>
        <v>#REF!</v>
      </c>
      <c r="B125" t="e">
        <f>#REF!</f>
        <v>#REF!</v>
      </c>
      <c r="C125" t="e">
        <f>#REF!</f>
        <v>#REF!</v>
      </c>
      <c r="E125" t="e">
        <f>IF(LEFT(#REF!,3)="yes",B125,-20000)</f>
        <v>#REF!</v>
      </c>
      <c r="F125" t="e">
        <f>IF(LEFT(#REF!,3)="yes",C125,-20000)</f>
        <v>#REF!</v>
      </c>
      <c r="L125" t="e">
        <f t="shared" si="30"/>
        <v>#REF!</v>
      </c>
      <c r="M125" t="e">
        <f t="shared" si="31"/>
        <v>#REF!</v>
      </c>
      <c r="O125" t="e">
        <f t="shared" si="32"/>
        <v>#REF!</v>
      </c>
      <c r="P125" t="e">
        <f t="shared" si="33"/>
        <v>#REF!</v>
      </c>
      <c r="R125" t="e">
        <f t="shared" si="34"/>
        <v>#REF!</v>
      </c>
      <c r="S125" t="e">
        <f t="shared" si="35"/>
        <v>#REF!</v>
      </c>
      <c r="U125" t="e">
        <f t="shared" si="36"/>
        <v>#REF!</v>
      </c>
      <c r="V125" t="e">
        <f t="shared" si="37"/>
        <v>#REF!</v>
      </c>
      <c r="X125" t="e">
        <f t="shared" si="38"/>
        <v>#REF!</v>
      </c>
      <c r="Y125" t="e">
        <f t="shared" si="39"/>
        <v>#REF!</v>
      </c>
    </row>
    <row r="126" spans="1:25" x14ac:dyDescent="0.15">
      <c r="A126" t="e">
        <f>IF(#REF!&lt;&gt;"",#REF!,"")</f>
        <v>#REF!</v>
      </c>
      <c r="B126" t="e">
        <f>#REF!</f>
        <v>#REF!</v>
      </c>
      <c r="C126" t="e">
        <f>#REF!</f>
        <v>#REF!</v>
      </c>
      <c r="E126" t="e">
        <f>IF(LEFT(#REF!,3)="yes",B126,-20000)</f>
        <v>#REF!</v>
      </c>
      <c r="F126" t="e">
        <f>IF(LEFT(#REF!,3)="yes",C126,-20000)</f>
        <v>#REF!</v>
      </c>
      <c r="L126" t="e">
        <f t="shared" si="30"/>
        <v>#REF!</v>
      </c>
      <c r="M126" t="e">
        <f t="shared" si="31"/>
        <v>#REF!</v>
      </c>
      <c r="O126" t="e">
        <f t="shared" si="32"/>
        <v>#REF!</v>
      </c>
      <c r="P126" t="e">
        <f t="shared" si="33"/>
        <v>#REF!</v>
      </c>
      <c r="R126" t="e">
        <f t="shared" si="34"/>
        <v>#REF!</v>
      </c>
      <c r="S126" t="e">
        <f t="shared" si="35"/>
        <v>#REF!</v>
      </c>
      <c r="U126" t="e">
        <f t="shared" si="36"/>
        <v>#REF!</v>
      </c>
      <c r="V126" t="e">
        <f t="shared" si="37"/>
        <v>#REF!</v>
      </c>
      <c r="X126" t="e">
        <f t="shared" si="38"/>
        <v>#REF!</v>
      </c>
      <c r="Y126" t="e">
        <f t="shared" si="39"/>
        <v>#REF!</v>
      </c>
    </row>
    <row r="127" spans="1:25" x14ac:dyDescent="0.15">
      <c r="A127" t="e">
        <f>IF(#REF!&lt;&gt;"",#REF!,"")</f>
        <v>#REF!</v>
      </c>
      <c r="B127" t="e">
        <f>#REF!</f>
        <v>#REF!</v>
      </c>
      <c r="C127" t="e">
        <f>#REF!</f>
        <v>#REF!</v>
      </c>
      <c r="E127" t="e">
        <f>IF(LEFT(#REF!,3)="yes",B127,-20000)</f>
        <v>#REF!</v>
      </c>
      <c r="F127" t="e">
        <f>IF(LEFT(#REF!,3)="yes",C127,-20000)</f>
        <v>#REF!</v>
      </c>
      <c r="L127" t="e">
        <f t="shared" si="30"/>
        <v>#REF!</v>
      </c>
      <c r="M127" t="e">
        <f t="shared" si="31"/>
        <v>#REF!</v>
      </c>
      <c r="O127" t="e">
        <f t="shared" si="32"/>
        <v>#REF!</v>
      </c>
      <c r="P127" t="e">
        <f t="shared" si="33"/>
        <v>#REF!</v>
      </c>
      <c r="R127" t="e">
        <f t="shared" si="34"/>
        <v>#REF!</v>
      </c>
      <c r="S127" t="e">
        <f t="shared" si="35"/>
        <v>#REF!</v>
      </c>
      <c r="U127" t="e">
        <f t="shared" si="36"/>
        <v>#REF!</v>
      </c>
      <c r="V127" t="e">
        <f t="shared" si="37"/>
        <v>#REF!</v>
      </c>
      <c r="X127" t="e">
        <f t="shared" si="38"/>
        <v>#REF!</v>
      </c>
      <c r="Y127" t="e">
        <f t="shared" si="39"/>
        <v>#REF!</v>
      </c>
    </row>
    <row r="128" spans="1:25" x14ac:dyDescent="0.15">
      <c r="A128" t="e">
        <f>IF(#REF!&lt;&gt;"",#REF!,"")</f>
        <v>#REF!</v>
      </c>
      <c r="B128" t="e">
        <f>#REF!</f>
        <v>#REF!</v>
      </c>
      <c r="C128" t="e">
        <f>#REF!</f>
        <v>#REF!</v>
      </c>
      <c r="E128" t="e">
        <f>IF(LEFT(#REF!,3)="yes",B128,-20000)</f>
        <v>#REF!</v>
      </c>
      <c r="F128" t="e">
        <f>IF(LEFT(#REF!,3)="yes",C128,-20000)</f>
        <v>#REF!</v>
      </c>
      <c r="L128" t="e">
        <f t="shared" si="30"/>
        <v>#REF!</v>
      </c>
      <c r="M128" t="e">
        <f t="shared" si="31"/>
        <v>#REF!</v>
      </c>
      <c r="O128" t="e">
        <f t="shared" si="32"/>
        <v>#REF!</v>
      </c>
      <c r="P128" t="e">
        <f t="shared" si="33"/>
        <v>#REF!</v>
      </c>
      <c r="R128" t="e">
        <f t="shared" si="34"/>
        <v>#REF!</v>
      </c>
      <c r="S128" t="e">
        <f t="shared" si="35"/>
        <v>#REF!</v>
      </c>
      <c r="U128" t="e">
        <f t="shared" si="36"/>
        <v>#REF!</v>
      </c>
      <c r="V128" t="e">
        <f t="shared" si="37"/>
        <v>#REF!</v>
      </c>
      <c r="X128" t="e">
        <f t="shared" si="38"/>
        <v>#REF!</v>
      </c>
      <c r="Y128" t="e">
        <f t="shared" si="39"/>
        <v>#REF!</v>
      </c>
    </row>
    <row r="129" spans="1:25" x14ac:dyDescent="0.15">
      <c r="A129" t="e">
        <f>IF(#REF!&lt;&gt;"",#REF!,"")</f>
        <v>#REF!</v>
      </c>
      <c r="B129" t="e">
        <f>#REF!</f>
        <v>#REF!</v>
      </c>
      <c r="C129" t="e">
        <f>#REF!</f>
        <v>#REF!</v>
      </c>
      <c r="E129" t="e">
        <f>IF(LEFT(#REF!,3)="yes",B129,-20000)</f>
        <v>#REF!</v>
      </c>
      <c r="F129" t="e">
        <f>IF(LEFT(#REF!,3)="yes",C129,-20000)</f>
        <v>#REF!</v>
      </c>
      <c r="L129" t="e">
        <f t="shared" si="30"/>
        <v>#REF!</v>
      </c>
      <c r="M129" t="e">
        <f t="shared" si="31"/>
        <v>#REF!</v>
      </c>
      <c r="O129" t="e">
        <f t="shared" si="32"/>
        <v>#REF!</v>
      </c>
      <c r="P129" t="e">
        <f t="shared" si="33"/>
        <v>#REF!</v>
      </c>
      <c r="R129" t="e">
        <f t="shared" si="34"/>
        <v>#REF!</v>
      </c>
      <c r="S129" t="e">
        <f t="shared" si="35"/>
        <v>#REF!</v>
      </c>
      <c r="U129" t="e">
        <f t="shared" si="36"/>
        <v>#REF!</v>
      </c>
      <c r="V129" t="e">
        <f t="shared" si="37"/>
        <v>#REF!</v>
      </c>
      <c r="X129" t="e">
        <f t="shared" si="38"/>
        <v>#REF!</v>
      </c>
      <c r="Y129" t="e">
        <f t="shared" si="39"/>
        <v>#REF!</v>
      </c>
    </row>
    <row r="130" spans="1:25" x14ac:dyDescent="0.15">
      <c r="A130" t="e">
        <f>IF(#REF!&lt;&gt;"",#REF!,"")</f>
        <v>#REF!</v>
      </c>
      <c r="B130" t="e">
        <f>#REF!</f>
        <v>#REF!</v>
      </c>
      <c r="C130" t="e">
        <f>#REF!</f>
        <v>#REF!</v>
      </c>
      <c r="E130" t="e">
        <f>IF(LEFT(#REF!,3)="yes",B130,-20000)</f>
        <v>#REF!</v>
      </c>
      <c r="F130" t="e">
        <f>IF(LEFT(#REF!,3)="yes",C130,-20000)</f>
        <v>#REF!</v>
      </c>
      <c r="L130" t="e">
        <f t="shared" si="30"/>
        <v>#REF!</v>
      </c>
      <c r="M130" t="e">
        <f t="shared" si="31"/>
        <v>#REF!</v>
      </c>
      <c r="O130" t="e">
        <f t="shared" si="32"/>
        <v>#REF!</v>
      </c>
      <c r="P130" t="e">
        <f t="shared" si="33"/>
        <v>#REF!</v>
      </c>
      <c r="R130" t="e">
        <f t="shared" si="34"/>
        <v>#REF!</v>
      </c>
      <c r="S130" t="e">
        <f t="shared" si="35"/>
        <v>#REF!</v>
      </c>
      <c r="U130" t="e">
        <f t="shared" si="36"/>
        <v>#REF!</v>
      </c>
      <c r="V130" t="e">
        <f t="shared" si="37"/>
        <v>#REF!</v>
      </c>
      <c r="X130" t="e">
        <f t="shared" si="38"/>
        <v>#REF!</v>
      </c>
      <c r="Y130" t="e">
        <f t="shared" si="39"/>
        <v>#REF!</v>
      </c>
    </row>
    <row r="131" spans="1:25" x14ac:dyDescent="0.15">
      <c r="A131" t="e">
        <f>IF(#REF!&lt;&gt;"",#REF!,"")</f>
        <v>#REF!</v>
      </c>
      <c r="B131" t="e">
        <f>#REF!</f>
        <v>#REF!</v>
      </c>
      <c r="C131" t="e">
        <f>#REF!</f>
        <v>#REF!</v>
      </c>
      <c r="E131" t="e">
        <f>IF(LEFT(#REF!,3)="yes",B131,-20000)</f>
        <v>#REF!</v>
      </c>
      <c r="F131" t="e">
        <f>IF(LEFT(#REF!,3)="yes",C131,-20000)</f>
        <v>#REF!</v>
      </c>
      <c r="L131" t="e">
        <f t="shared" si="30"/>
        <v>#REF!</v>
      </c>
      <c r="M131" t="e">
        <f t="shared" si="31"/>
        <v>#REF!</v>
      </c>
      <c r="O131" t="e">
        <f t="shared" si="32"/>
        <v>#REF!</v>
      </c>
      <c r="P131" t="e">
        <f t="shared" si="33"/>
        <v>#REF!</v>
      </c>
      <c r="R131" t="e">
        <f t="shared" si="34"/>
        <v>#REF!</v>
      </c>
      <c r="S131" t="e">
        <f t="shared" si="35"/>
        <v>#REF!</v>
      </c>
      <c r="U131" t="e">
        <f t="shared" si="36"/>
        <v>#REF!</v>
      </c>
      <c r="V131" t="e">
        <f t="shared" si="37"/>
        <v>#REF!</v>
      </c>
      <c r="X131" t="e">
        <f t="shared" si="38"/>
        <v>#REF!</v>
      </c>
      <c r="Y131" t="e">
        <f t="shared" si="39"/>
        <v>#REF!</v>
      </c>
    </row>
    <row r="132" spans="1:25" x14ac:dyDescent="0.15">
      <c r="A132" t="e">
        <f>IF(#REF!&lt;&gt;"",#REF!,"")</f>
        <v>#REF!</v>
      </c>
      <c r="B132" t="e">
        <f>#REF!</f>
        <v>#REF!</v>
      </c>
      <c r="C132" t="e">
        <f>#REF!</f>
        <v>#REF!</v>
      </c>
      <c r="E132" t="e">
        <f>IF(LEFT(#REF!,3)="yes",B132,-20000)</f>
        <v>#REF!</v>
      </c>
      <c r="F132" t="e">
        <f>IF(LEFT(#REF!,3)="yes",C132,-20000)</f>
        <v>#REF!</v>
      </c>
      <c r="L132" t="e">
        <f t="shared" si="30"/>
        <v>#REF!</v>
      </c>
      <c r="M132" t="e">
        <f t="shared" si="31"/>
        <v>#REF!</v>
      </c>
      <c r="O132" t="e">
        <f t="shared" si="32"/>
        <v>#REF!</v>
      </c>
      <c r="P132" t="e">
        <f t="shared" si="33"/>
        <v>#REF!</v>
      </c>
      <c r="R132" t="e">
        <f t="shared" si="34"/>
        <v>#REF!</v>
      </c>
      <c r="S132" t="e">
        <f t="shared" si="35"/>
        <v>#REF!</v>
      </c>
      <c r="U132" t="e">
        <f t="shared" si="36"/>
        <v>#REF!</v>
      </c>
      <c r="V132" t="e">
        <f t="shared" si="37"/>
        <v>#REF!</v>
      </c>
      <c r="X132" t="e">
        <f t="shared" si="38"/>
        <v>#REF!</v>
      </c>
      <c r="Y132" t="e">
        <f t="shared" si="39"/>
        <v>#REF!</v>
      </c>
    </row>
    <row r="133" spans="1:25" x14ac:dyDescent="0.15">
      <c r="A133" t="e">
        <f>IF(#REF!&lt;&gt;"",#REF!,"")</f>
        <v>#REF!</v>
      </c>
      <c r="B133" t="e">
        <f>#REF!</f>
        <v>#REF!</v>
      </c>
      <c r="C133" t="e">
        <f>#REF!</f>
        <v>#REF!</v>
      </c>
      <c r="E133" t="e">
        <f>IF(LEFT(#REF!,3)="yes",B133,-20000)</f>
        <v>#REF!</v>
      </c>
      <c r="F133" t="e">
        <f>IF(LEFT(#REF!,3)="yes",C133,-20000)</f>
        <v>#REF!</v>
      </c>
      <c r="L133" t="e">
        <f t="shared" si="30"/>
        <v>#REF!</v>
      </c>
      <c r="M133" t="e">
        <f t="shared" si="31"/>
        <v>#REF!</v>
      </c>
      <c r="O133" t="e">
        <f t="shared" si="32"/>
        <v>#REF!</v>
      </c>
      <c r="P133" t="e">
        <f t="shared" si="33"/>
        <v>#REF!</v>
      </c>
      <c r="R133" t="e">
        <f t="shared" si="34"/>
        <v>#REF!</v>
      </c>
      <c r="S133" t="e">
        <f t="shared" si="35"/>
        <v>#REF!</v>
      </c>
      <c r="U133" t="e">
        <f t="shared" si="36"/>
        <v>#REF!</v>
      </c>
      <c r="V133" t="e">
        <f t="shared" si="37"/>
        <v>#REF!</v>
      </c>
      <c r="X133" t="e">
        <f t="shared" si="38"/>
        <v>#REF!</v>
      </c>
      <c r="Y133" t="e">
        <f t="shared" si="39"/>
        <v>#REF!</v>
      </c>
    </row>
    <row r="134" spans="1:25" x14ac:dyDescent="0.15">
      <c r="A134" t="e">
        <f>IF(#REF!&lt;&gt;"",#REF!,"")</f>
        <v>#REF!</v>
      </c>
      <c r="B134" t="e">
        <f>#REF!</f>
        <v>#REF!</v>
      </c>
      <c r="C134" t="e">
        <f>#REF!</f>
        <v>#REF!</v>
      </c>
      <c r="E134" t="e">
        <f>IF(LEFT(#REF!,3)="yes",B134,-20000)</f>
        <v>#REF!</v>
      </c>
      <c r="F134" t="e">
        <f>IF(LEFT(#REF!,3)="yes",C134,-20000)</f>
        <v>#REF!</v>
      </c>
      <c r="L134" t="e">
        <f t="shared" si="30"/>
        <v>#REF!</v>
      </c>
      <c r="M134" t="e">
        <f t="shared" si="31"/>
        <v>#REF!</v>
      </c>
      <c r="O134" t="e">
        <f t="shared" si="32"/>
        <v>#REF!</v>
      </c>
      <c r="P134" t="e">
        <f t="shared" si="33"/>
        <v>#REF!</v>
      </c>
      <c r="R134" t="e">
        <f t="shared" si="34"/>
        <v>#REF!</v>
      </c>
      <c r="S134" t="e">
        <f t="shared" si="35"/>
        <v>#REF!</v>
      </c>
      <c r="U134" t="e">
        <f t="shared" si="36"/>
        <v>#REF!</v>
      </c>
      <c r="V134" t="e">
        <f t="shared" si="37"/>
        <v>#REF!</v>
      </c>
      <c r="X134" t="e">
        <f t="shared" si="38"/>
        <v>#REF!</v>
      </c>
      <c r="Y134" t="e">
        <f t="shared" si="39"/>
        <v>#REF!</v>
      </c>
    </row>
    <row r="135" spans="1:25" x14ac:dyDescent="0.15">
      <c r="A135" t="e">
        <f>IF(#REF!&lt;&gt;"",#REF!,"")</f>
        <v>#REF!</v>
      </c>
      <c r="B135" t="e">
        <f>#REF!</f>
        <v>#REF!</v>
      </c>
      <c r="C135" t="e">
        <f>#REF!</f>
        <v>#REF!</v>
      </c>
      <c r="E135" t="e">
        <f>IF(LEFT(#REF!,3)="yes",B135,-20000)</f>
        <v>#REF!</v>
      </c>
      <c r="F135" t="e">
        <f>IF(LEFT(#REF!,3)="yes",C135,-20000)</f>
        <v>#REF!</v>
      </c>
      <c r="L135" t="e">
        <f t="shared" si="30"/>
        <v>#REF!</v>
      </c>
      <c r="M135" t="e">
        <f t="shared" si="31"/>
        <v>#REF!</v>
      </c>
      <c r="O135" t="e">
        <f t="shared" si="32"/>
        <v>#REF!</v>
      </c>
      <c r="P135" t="e">
        <f t="shared" si="33"/>
        <v>#REF!</v>
      </c>
      <c r="R135" t="e">
        <f t="shared" si="34"/>
        <v>#REF!</v>
      </c>
      <c r="S135" t="e">
        <f t="shared" si="35"/>
        <v>#REF!</v>
      </c>
      <c r="U135" t="e">
        <f t="shared" si="36"/>
        <v>#REF!</v>
      </c>
      <c r="V135" t="e">
        <f t="shared" si="37"/>
        <v>#REF!</v>
      </c>
      <c r="X135" t="e">
        <f t="shared" si="38"/>
        <v>#REF!</v>
      </c>
      <c r="Y135" t="e">
        <f t="shared" si="39"/>
        <v>#REF!</v>
      </c>
    </row>
    <row r="136" spans="1:25" x14ac:dyDescent="0.15">
      <c r="A136" t="e">
        <f>IF(#REF!&lt;&gt;"",#REF!,"")</f>
        <v>#REF!</v>
      </c>
      <c r="B136" t="e">
        <f>#REF!</f>
        <v>#REF!</v>
      </c>
      <c r="C136" t="e">
        <f>#REF!</f>
        <v>#REF!</v>
      </c>
      <c r="E136" t="e">
        <f>IF(LEFT(#REF!,3)="yes",B136,-20000)</f>
        <v>#REF!</v>
      </c>
      <c r="F136" t="e">
        <f>IF(LEFT(#REF!,3)="yes",C136,-20000)</f>
        <v>#REF!</v>
      </c>
      <c r="L136" t="e">
        <f t="shared" ref="L136:L167" si="40">IF(L$5="",-20000,IF(LEFT($A136,LEN(L$5))=L$5,$E136,-20000))</f>
        <v>#REF!</v>
      </c>
      <c r="M136" t="e">
        <f t="shared" ref="M136:M167" si="41">IF(L$5="",-20000,IF(LEFT($A136,LEN(L$5))=L$5,$F136,-20000))</f>
        <v>#REF!</v>
      </c>
      <c r="O136" t="e">
        <f t="shared" ref="O136:O167" si="42">IF(O$5="",-20000,IF(LEFT($A136,LEN(O$5))=O$5,$E136,-20000))</f>
        <v>#REF!</v>
      </c>
      <c r="P136" t="e">
        <f t="shared" ref="P136:P167" si="43">IF(O$5="",-20000,IF(LEFT($A136,LEN(O$5))=O$5,$F136,-20000))</f>
        <v>#REF!</v>
      </c>
      <c r="R136" t="e">
        <f t="shared" ref="R136:R167" si="44">IF(R$5="",-20000,IF(LEFT($A136,LEN(R$5))=R$5,$E136,-20000))</f>
        <v>#REF!</v>
      </c>
      <c r="S136" t="e">
        <f t="shared" ref="S136:S167" si="45">IF(R$5="",-20000,IF(LEFT($A136,LEN(R$5))=R$5,$F136,-20000))</f>
        <v>#REF!</v>
      </c>
      <c r="U136" t="e">
        <f t="shared" ref="U136:U167" si="46">IF(U$5="",-20000,IF(LEFT($A136,LEN(U$5))=U$5,$E136,-20000))</f>
        <v>#REF!</v>
      </c>
      <c r="V136" t="e">
        <f t="shared" ref="V136:V167" si="47">IF(U$5="",-20000,IF(LEFT($A136,LEN(U$5))=U$5,$F136,-20000))</f>
        <v>#REF!</v>
      </c>
      <c r="X136" t="e">
        <f t="shared" ref="X136:X167" si="48">IF(X$5="",-20000,IF(LEFT($A136,LEN(X$5))=X$5,$E136,-20000))</f>
        <v>#REF!</v>
      </c>
      <c r="Y136" t="e">
        <f t="shared" ref="Y136:Y167" si="49">IF(X$5="",-20000,IF(LEFT($A136,LEN(X$5))=X$5,$F136,-20000))</f>
        <v>#REF!</v>
      </c>
    </row>
    <row r="137" spans="1:25" x14ac:dyDescent="0.15">
      <c r="A137" t="e">
        <f>IF(#REF!&lt;&gt;"",#REF!,"")</f>
        <v>#REF!</v>
      </c>
      <c r="B137" t="e">
        <f>#REF!</f>
        <v>#REF!</v>
      </c>
      <c r="C137" t="e">
        <f>#REF!</f>
        <v>#REF!</v>
      </c>
      <c r="E137" t="e">
        <f>IF(LEFT(#REF!,3)="yes",B137,-20000)</f>
        <v>#REF!</v>
      </c>
      <c r="F137" t="e">
        <f>IF(LEFT(#REF!,3)="yes",C137,-20000)</f>
        <v>#REF!</v>
      </c>
      <c r="L137" t="e">
        <f t="shared" si="40"/>
        <v>#REF!</v>
      </c>
      <c r="M137" t="e">
        <f t="shared" si="41"/>
        <v>#REF!</v>
      </c>
      <c r="O137" t="e">
        <f t="shared" si="42"/>
        <v>#REF!</v>
      </c>
      <c r="P137" t="e">
        <f t="shared" si="43"/>
        <v>#REF!</v>
      </c>
      <c r="R137" t="e">
        <f t="shared" si="44"/>
        <v>#REF!</v>
      </c>
      <c r="S137" t="e">
        <f t="shared" si="45"/>
        <v>#REF!</v>
      </c>
      <c r="U137" t="e">
        <f t="shared" si="46"/>
        <v>#REF!</v>
      </c>
      <c r="V137" t="e">
        <f t="shared" si="47"/>
        <v>#REF!</v>
      </c>
      <c r="X137" t="e">
        <f t="shared" si="48"/>
        <v>#REF!</v>
      </c>
      <c r="Y137" t="e">
        <f t="shared" si="49"/>
        <v>#REF!</v>
      </c>
    </row>
    <row r="138" spans="1:25" x14ac:dyDescent="0.15">
      <c r="A138" t="e">
        <f>IF(#REF!&lt;&gt;"",#REF!,"")</f>
        <v>#REF!</v>
      </c>
      <c r="B138" t="e">
        <f>#REF!</f>
        <v>#REF!</v>
      </c>
      <c r="C138" t="e">
        <f>#REF!</f>
        <v>#REF!</v>
      </c>
      <c r="E138" t="e">
        <f>IF(LEFT(#REF!,3)="yes",B138,-20000)</f>
        <v>#REF!</v>
      </c>
      <c r="F138" t="e">
        <f>IF(LEFT(#REF!,3)="yes",C138,-20000)</f>
        <v>#REF!</v>
      </c>
      <c r="L138" t="e">
        <f t="shared" si="40"/>
        <v>#REF!</v>
      </c>
      <c r="M138" t="e">
        <f t="shared" si="41"/>
        <v>#REF!</v>
      </c>
      <c r="O138" t="e">
        <f t="shared" si="42"/>
        <v>#REF!</v>
      </c>
      <c r="P138" t="e">
        <f t="shared" si="43"/>
        <v>#REF!</v>
      </c>
      <c r="R138" t="e">
        <f t="shared" si="44"/>
        <v>#REF!</v>
      </c>
      <c r="S138" t="e">
        <f t="shared" si="45"/>
        <v>#REF!</v>
      </c>
      <c r="U138" t="e">
        <f t="shared" si="46"/>
        <v>#REF!</v>
      </c>
      <c r="V138" t="e">
        <f t="shared" si="47"/>
        <v>#REF!</v>
      </c>
      <c r="X138" t="e">
        <f t="shared" si="48"/>
        <v>#REF!</v>
      </c>
      <c r="Y138" t="e">
        <f t="shared" si="49"/>
        <v>#REF!</v>
      </c>
    </row>
    <row r="139" spans="1:25" x14ac:dyDescent="0.15">
      <c r="A139" t="e">
        <f>IF(#REF!&lt;&gt;"",#REF!,"")</f>
        <v>#REF!</v>
      </c>
      <c r="B139" t="e">
        <f>#REF!</f>
        <v>#REF!</v>
      </c>
      <c r="C139" t="e">
        <f>#REF!</f>
        <v>#REF!</v>
      </c>
      <c r="E139" t="e">
        <f>IF(LEFT(#REF!,3)="yes",B139,-20000)</f>
        <v>#REF!</v>
      </c>
      <c r="F139" t="e">
        <f>IF(LEFT(#REF!,3)="yes",C139,-20000)</f>
        <v>#REF!</v>
      </c>
      <c r="L139" t="e">
        <f t="shared" si="40"/>
        <v>#REF!</v>
      </c>
      <c r="M139" t="e">
        <f t="shared" si="41"/>
        <v>#REF!</v>
      </c>
      <c r="O139" t="e">
        <f t="shared" si="42"/>
        <v>#REF!</v>
      </c>
      <c r="P139" t="e">
        <f t="shared" si="43"/>
        <v>#REF!</v>
      </c>
      <c r="R139" t="e">
        <f t="shared" si="44"/>
        <v>#REF!</v>
      </c>
      <c r="S139" t="e">
        <f t="shared" si="45"/>
        <v>#REF!</v>
      </c>
      <c r="U139" t="e">
        <f t="shared" si="46"/>
        <v>#REF!</v>
      </c>
      <c r="V139" t="e">
        <f t="shared" si="47"/>
        <v>#REF!</v>
      </c>
      <c r="X139" t="e">
        <f t="shared" si="48"/>
        <v>#REF!</v>
      </c>
      <c r="Y139" t="e">
        <f t="shared" si="49"/>
        <v>#REF!</v>
      </c>
    </row>
    <row r="140" spans="1:25" x14ac:dyDescent="0.15">
      <c r="A140" t="e">
        <f>IF(#REF!&lt;&gt;"",#REF!,"")</f>
        <v>#REF!</v>
      </c>
      <c r="B140" t="e">
        <f>#REF!</f>
        <v>#REF!</v>
      </c>
      <c r="C140" t="e">
        <f>#REF!</f>
        <v>#REF!</v>
      </c>
      <c r="E140" t="e">
        <f>IF(LEFT(#REF!,3)="yes",B140,-20000)</f>
        <v>#REF!</v>
      </c>
      <c r="F140" t="e">
        <f>IF(LEFT(#REF!,3)="yes",C140,-20000)</f>
        <v>#REF!</v>
      </c>
      <c r="L140" t="e">
        <f t="shared" si="40"/>
        <v>#REF!</v>
      </c>
      <c r="M140" t="e">
        <f t="shared" si="41"/>
        <v>#REF!</v>
      </c>
      <c r="O140" t="e">
        <f t="shared" si="42"/>
        <v>#REF!</v>
      </c>
      <c r="P140" t="e">
        <f t="shared" si="43"/>
        <v>#REF!</v>
      </c>
      <c r="R140" t="e">
        <f t="shared" si="44"/>
        <v>#REF!</v>
      </c>
      <c r="S140" t="e">
        <f t="shared" si="45"/>
        <v>#REF!</v>
      </c>
      <c r="U140" t="e">
        <f t="shared" si="46"/>
        <v>#REF!</v>
      </c>
      <c r="V140" t="e">
        <f t="shared" si="47"/>
        <v>#REF!</v>
      </c>
      <c r="X140" t="e">
        <f t="shared" si="48"/>
        <v>#REF!</v>
      </c>
      <c r="Y140" t="e">
        <f t="shared" si="49"/>
        <v>#REF!</v>
      </c>
    </row>
    <row r="141" spans="1:25" x14ac:dyDescent="0.15">
      <c r="A141" t="e">
        <f>IF(#REF!&lt;&gt;"",#REF!,"")</f>
        <v>#REF!</v>
      </c>
      <c r="B141" t="e">
        <f>#REF!</f>
        <v>#REF!</v>
      </c>
      <c r="C141" t="e">
        <f>#REF!</f>
        <v>#REF!</v>
      </c>
      <c r="E141" t="e">
        <f>IF(LEFT(#REF!,3)="yes",B141,-20000)</f>
        <v>#REF!</v>
      </c>
      <c r="F141" t="e">
        <f>IF(LEFT(#REF!,3)="yes",C141,-20000)</f>
        <v>#REF!</v>
      </c>
      <c r="L141" t="e">
        <f t="shared" si="40"/>
        <v>#REF!</v>
      </c>
      <c r="M141" t="e">
        <f t="shared" si="41"/>
        <v>#REF!</v>
      </c>
      <c r="O141" t="e">
        <f t="shared" si="42"/>
        <v>#REF!</v>
      </c>
      <c r="P141" t="e">
        <f t="shared" si="43"/>
        <v>#REF!</v>
      </c>
      <c r="R141" t="e">
        <f t="shared" si="44"/>
        <v>#REF!</v>
      </c>
      <c r="S141" t="e">
        <f t="shared" si="45"/>
        <v>#REF!</v>
      </c>
      <c r="U141" t="e">
        <f t="shared" si="46"/>
        <v>#REF!</v>
      </c>
      <c r="V141" t="e">
        <f t="shared" si="47"/>
        <v>#REF!</v>
      </c>
      <c r="X141" t="e">
        <f t="shared" si="48"/>
        <v>#REF!</v>
      </c>
      <c r="Y141" t="e">
        <f t="shared" si="49"/>
        <v>#REF!</v>
      </c>
    </row>
    <row r="142" spans="1:25" x14ac:dyDescent="0.15">
      <c r="A142" t="e">
        <f>IF(#REF!&lt;&gt;"",#REF!,"")</f>
        <v>#REF!</v>
      </c>
      <c r="B142" t="e">
        <f>#REF!</f>
        <v>#REF!</v>
      </c>
      <c r="C142" t="e">
        <f>#REF!</f>
        <v>#REF!</v>
      </c>
      <c r="E142" t="e">
        <f>IF(LEFT(#REF!,3)="yes",B142,-20000)</f>
        <v>#REF!</v>
      </c>
      <c r="F142" t="e">
        <f>IF(LEFT(#REF!,3)="yes",C142,-20000)</f>
        <v>#REF!</v>
      </c>
      <c r="L142" t="e">
        <f t="shared" si="40"/>
        <v>#REF!</v>
      </c>
      <c r="M142" t="e">
        <f t="shared" si="41"/>
        <v>#REF!</v>
      </c>
      <c r="O142" t="e">
        <f t="shared" si="42"/>
        <v>#REF!</v>
      </c>
      <c r="P142" t="e">
        <f t="shared" si="43"/>
        <v>#REF!</v>
      </c>
      <c r="R142" t="e">
        <f t="shared" si="44"/>
        <v>#REF!</v>
      </c>
      <c r="S142" t="e">
        <f t="shared" si="45"/>
        <v>#REF!</v>
      </c>
      <c r="U142" t="e">
        <f t="shared" si="46"/>
        <v>#REF!</v>
      </c>
      <c r="V142" t="e">
        <f t="shared" si="47"/>
        <v>#REF!</v>
      </c>
      <c r="X142" t="e">
        <f t="shared" si="48"/>
        <v>#REF!</v>
      </c>
      <c r="Y142" t="e">
        <f t="shared" si="49"/>
        <v>#REF!</v>
      </c>
    </row>
    <row r="143" spans="1:25" x14ac:dyDescent="0.15">
      <c r="A143" t="e">
        <f>IF(#REF!&lt;&gt;"",#REF!,"")</f>
        <v>#REF!</v>
      </c>
      <c r="B143" t="e">
        <f>#REF!</f>
        <v>#REF!</v>
      </c>
      <c r="C143" t="e">
        <f>#REF!</f>
        <v>#REF!</v>
      </c>
      <c r="E143" t="e">
        <f>IF(LEFT(#REF!,3)="yes",B143,-20000)</f>
        <v>#REF!</v>
      </c>
      <c r="F143" t="e">
        <f>IF(LEFT(#REF!,3)="yes",C143,-20000)</f>
        <v>#REF!</v>
      </c>
      <c r="L143" t="e">
        <f t="shared" si="40"/>
        <v>#REF!</v>
      </c>
      <c r="M143" t="e">
        <f t="shared" si="41"/>
        <v>#REF!</v>
      </c>
      <c r="O143" t="e">
        <f t="shared" si="42"/>
        <v>#REF!</v>
      </c>
      <c r="P143" t="e">
        <f t="shared" si="43"/>
        <v>#REF!</v>
      </c>
      <c r="R143" t="e">
        <f t="shared" si="44"/>
        <v>#REF!</v>
      </c>
      <c r="S143" t="e">
        <f t="shared" si="45"/>
        <v>#REF!</v>
      </c>
      <c r="U143" t="e">
        <f t="shared" si="46"/>
        <v>#REF!</v>
      </c>
      <c r="V143" t="e">
        <f t="shared" si="47"/>
        <v>#REF!</v>
      </c>
      <c r="X143" t="e">
        <f t="shared" si="48"/>
        <v>#REF!</v>
      </c>
      <c r="Y143" t="e">
        <f t="shared" si="49"/>
        <v>#REF!</v>
      </c>
    </row>
    <row r="144" spans="1:25" x14ac:dyDescent="0.15">
      <c r="A144" t="e">
        <f>IF(#REF!&lt;&gt;"",#REF!,"")</f>
        <v>#REF!</v>
      </c>
      <c r="B144" t="e">
        <f>#REF!</f>
        <v>#REF!</v>
      </c>
      <c r="C144" t="e">
        <f>#REF!</f>
        <v>#REF!</v>
      </c>
      <c r="E144" t="e">
        <f>IF(LEFT(#REF!,3)="yes",B144,-20000)</f>
        <v>#REF!</v>
      </c>
      <c r="F144" t="e">
        <f>IF(LEFT(#REF!,3)="yes",C144,-20000)</f>
        <v>#REF!</v>
      </c>
      <c r="L144" t="e">
        <f t="shared" si="40"/>
        <v>#REF!</v>
      </c>
      <c r="M144" t="e">
        <f t="shared" si="41"/>
        <v>#REF!</v>
      </c>
      <c r="O144" t="e">
        <f t="shared" si="42"/>
        <v>#REF!</v>
      </c>
      <c r="P144" t="e">
        <f t="shared" si="43"/>
        <v>#REF!</v>
      </c>
      <c r="R144" t="e">
        <f t="shared" si="44"/>
        <v>#REF!</v>
      </c>
      <c r="S144" t="e">
        <f t="shared" si="45"/>
        <v>#REF!</v>
      </c>
      <c r="U144" t="e">
        <f t="shared" si="46"/>
        <v>#REF!</v>
      </c>
      <c r="V144" t="e">
        <f t="shared" si="47"/>
        <v>#REF!</v>
      </c>
      <c r="X144" t="e">
        <f t="shared" si="48"/>
        <v>#REF!</v>
      </c>
      <c r="Y144" t="e">
        <f t="shared" si="49"/>
        <v>#REF!</v>
      </c>
    </row>
    <row r="145" spans="1:25" x14ac:dyDescent="0.15">
      <c r="A145" t="e">
        <f>IF(#REF!&lt;&gt;"",#REF!,"")</f>
        <v>#REF!</v>
      </c>
      <c r="B145" t="e">
        <f>#REF!</f>
        <v>#REF!</v>
      </c>
      <c r="C145" t="e">
        <f>#REF!</f>
        <v>#REF!</v>
      </c>
      <c r="E145" t="e">
        <f>IF(LEFT(#REF!,3)="yes",B145,-20000)</f>
        <v>#REF!</v>
      </c>
      <c r="F145" t="e">
        <f>IF(LEFT(#REF!,3)="yes",C145,-20000)</f>
        <v>#REF!</v>
      </c>
      <c r="L145" t="e">
        <f t="shared" si="40"/>
        <v>#REF!</v>
      </c>
      <c r="M145" t="e">
        <f t="shared" si="41"/>
        <v>#REF!</v>
      </c>
      <c r="O145" t="e">
        <f t="shared" si="42"/>
        <v>#REF!</v>
      </c>
      <c r="P145" t="e">
        <f t="shared" si="43"/>
        <v>#REF!</v>
      </c>
      <c r="R145" t="e">
        <f t="shared" si="44"/>
        <v>#REF!</v>
      </c>
      <c r="S145" t="e">
        <f t="shared" si="45"/>
        <v>#REF!</v>
      </c>
      <c r="U145" t="e">
        <f t="shared" si="46"/>
        <v>#REF!</v>
      </c>
      <c r="V145" t="e">
        <f t="shared" si="47"/>
        <v>#REF!</v>
      </c>
      <c r="X145" t="e">
        <f t="shared" si="48"/>
        <v>#REF!</v>
      </c>
      <c r="Y145" t="e">
        <f t="shared" si="49"/>
        <v>#REF!</v>
      </c>
    </row>
    <row r="146" spans="1:25" x14ac:dyDescent="0.15">
      <c r="A146" t="e">
        <f>IF(#REF!&lt;&gt;"",#REF!,"")</f>
        <v>#REF!</v>
      </c>
      <c r="B146" t="e">
        <f>#REF!</f>
        <v>#REF!</v>
      </c>
      <c r="C146" t="e">
        <f>#REF!</f>
        <v>#REF!</v>
      </c>
      <c r="E146" t="e">
        <f>IF(LEFT(#REF!,3)="yes",B146,-20000)</f>
        <v>#REF!</v>
      </c>
      <c r="F146" t="e">
        <f>IF(LEFT(#REF!,3)="yes",C146,-20000)</f>
        <v>#REF!</v>
      </c>
      <c r="L146" t="e">
        <f t="shared" si="40"/>
        <v>#REF!</v>
      </c>
      <c r="M146" t="e">
        <f t="shared" si="41"/>
        <v>#REF!</v>
      </c>
      <c r="O146" t="e">
        <f t="shared" si="42"/>
        <v>#REF!</v>
      </c>
      <c r="P146" t="e">
        <f t="shared" si="43"/>
        <v>#REF!</v>
      </c>
      <c r="R146" t="e">
        <f t="shared" si="44"/>
        <v>#REF!</v>
      </c>
      <c r="S146" t="e">
        <f t="shared" si="45"/>
        <v>#REF!</v>
      </c>
      <c r="U146" t="e">
        <f t="shared" si="46"/>
        <v>#REF!</v>
      </c>
      <c r="V146" t="e">
        <f t="shared" si="47"/>
        <v>#REF!</v>
      </c>
      <c r="X146" t="e">
        <f t="shared" si="48"/>
        <v>#REF!</v>
      </c>
      <c r="Y146" t="e">
        <f t="shared" si="49"/>
        <v>#REF!</v>
      </c>
    </row>
    <row r="147" spans="1:25" x14ac:dyDescent="0.15">
      <c r="A147" t="e">
        <f>IF(#REF!&lt;&gt;"",#REF!,"")</f>
        <v>#REF!</v>
      </c>
      <c r="B147" t="e">
        <f>#REF!</f>
        <v>#REF!</v>
      </c>
      <c r="C147" t="e">
        <f>#REF!</f>
        <v>#REF!</v>
      </c>
      <c r="E147" t="e">
        <f>IF(LEFT(#REF!,3)="yes",B147,-20000)</f>
        <v>#REF!</v>
      </c>
      <c r="F147" t="e">
        <f>IF(LEFT(#REF!,3)="yes",C147,-20000)</f>
        <v>#REF!</v>
      </c>
      <c r="L147" t="e">
        <f t="shared" si="40"/>
        <v>#REF!</v>
      </c>
      <c r="M147" t="e">
        <f t="shared" si="41"/>
        <v>#REF!</v>
      </c>
      <c r="O147" t="e">
        <f t="shared" si="42"/>
        <v>#REF!</v>
      </c>
      <c r="P147" t="e">
        <f t="shared" si="43"/>
        <v>#REF!</v>
      </c>
      <c r="R147" t="e">
        <f t="shared" si="44"/>
        <v>#REF!</v>
      </c>
      <c r="S147" t="e">
        <f t="shared" si="45"/>
        <v>#REF!</v>
      </c>
      <c r="U147" t="e">
        <f t="shared" si="46"/>
        <v>#REF!</v>
      </c>
      <c r="V147" t="e">
        <f t="shared" si="47"/>
        <v>#REF!</v>
      </c>
      <c r="X147" t="e">
        <f t="shared" si="48"/>
        <v>#REF!</v>
      </c>
      <c r="Y147" t="e">
        <f t="shared" si="49"/>
        <v>#REF!</v>
      </c>
    </row>
    <row r="148" spans="1:25" x14ac:dyDescent="0.15">
      <c r="A148" t="e">
        <f>IF(#REF!&lt;&gt;"",#REF!,"")</f>
        <v>#REF!</v>
      </c>
      <c r="B148" t="e">
        <f>#REF!</f>
        <v>#REF!</v>
      </c>
      <c r="C148" t="e">
        <f>#REF!</f>
        <v>#REF!</v>
      </c>
      <c r="E148" t="e">
        <f>IF(LEFT(#REF!,3)="yes",B148,-20000)</f>
        <v>#REF!</v>
      </c>
      <c r="F148" t="e">
        <f>IF(LEFT(#REF!,3)="yes",C148,-20000)</f>
        <v>#REF!</v>
      </c>
      <c r="L148" t="e">
        <f t="shared" si="40"/>
        <v>#REF!</v>
      </c>
      <c r="M148" t="e">
        <f t="shared" si="41"/>
        <v>#REF!</v>
      </c>
      <c r="O148" t="e">
        <f t="shared" si="42"/>
        <v>#REF!</v>
      </c>
      <c r="P148" t="e">
        <f t="shared" si="43"/>
        <v>#REF!</v>
      </c>
      <c r="R148" t="e">
        <f t="shared" si="44"/>
        <v>#REF!</v>
      </c>
      <c r="S148" t="e">
        <f t="shared" si="45"/>
        <v>#REF!</v>
      </c>
      <c r="U148" t="e">
        <f t="shared" si="46"/>
        <v>#REF!</v>
      </c>
      <c r="V148" t="e">
        <f t="shared" si="47"/>
        <v>#REF!</v>
      </c>
      <c r="X148" t="e">
        <f t="shared" si="48"/>
        <v>#REF!</v>
      </c>
      <c r="Y148" t="e">
        <f t="shared" si="49"/>
        <v>#REF!</v>
      </c>
    </row>
    <row r="149" spans="1:25" x14ac:dyDescent="0.15">
      <c r="A149" t="e">
        <f>IF(#REF!&lt;&gt;"",#REF!,"")</f>
        <v>#REF!</v>
      </c>
      <c r="B149" t="e">
        <f>#REF!</f>
        <v>#REF!</v>
      </c>
      <c r="C149" t="e">
        <f>#REF!</f>
        <v>#REF!</v>
      </c>
      <c r="E149" t="e">
        <f>IF(LEFT(#REF!,3)="yes",B149,-20000)</f>
        <v>#REF!</v>
      </c>
      <c r="F149" t="e">
        <f>IF(LEFT(#REF!,3)="yes",C149,-20000)</f>
        <v>#REF!</v>
      </c>
      <c r="L149" t="e">
        <f t="shared" si="40"/>
        <v>#REF!</v>
      </c>
      <c r="M149" t="e">
        <f t="shared" si="41"/>
        <v>#REF!</v>
      </c>
      <c r="O149" t="e">
        <f t="shared" si="42"/>
        <v>#REF!</v>
      </c>
      <c r="P149" t="e">
        <f t="shared" si="43"/>
        <v>#REF!</v>
      </c>
      <c r="R149" t="e">
        <f t="shared" si="44"/>
        <v>#REF!</v>
      </c>
      <c r="S149" t="e">
        <f t="shared" si="45"/>
        <v>#REF!</v>
      </c>
      <c r="U149" t="e">
        <f t="shared" si="46"/>
        <v>#REF!</v>
      </c>
      <c r="V149" t="e">
        <f t="shared" si="47"/>
        <v>#REF!</v>
      </c>
      <c r="X149" t="e">
        <f t="shared" si="48"/>
        <v>#REF!</v>
      </c>
      <c r="Y149" t="e">
        <f t="shared" si="49"/>
        <v>#REF!</v>
      </c>
    </row>
    <row r="150" spans="1:25" x14ac:dyDescent="0.15">
      <c r="A150" t="e">
        <f>IF(#REF!&lt;&gt;"",#REF!,"")</f>
        <v>#REF!</v>
      </c>
      <c r="B150" t="e">
        <f>#REF!</f>
        <v>#REF!</v>
      </c>
      <c r="C150" t="e">
        <f>#REF!</f>
        <v>#REF!</v>
      </c>
      <c r="E150" t="e">
        <f>IF(LEFT(#REF!,3)="yes",B150,-20000)</f>
        <v>#REF!</v>
      </c>
      <c r="F150" t="e">
        <f>IF(LEFT(#REF!,3)="yes",C150,-20000)</f>
        <v>#REF!</v>
      </c>
      <c r="L150" t="e">
        <f t="shared" si="40"/>
        <v>#REF!</v>
      </c>
      <c r="M150" t="e">
        <f t="shared" si="41"/>
        <v>#REF!</v>
      </c>
      <c r="O150" t="e">
        <f t="shared" si="42"/>
        <v>#REF!</v>
      </c>
      <c r="P150" t="e">
        <f t="shared" si="43"/>
        <v>#REF!</v>
      </c>
      <c r="R150" t="e">
        <f t="shared" si="44"/>
        <v>#REF!</v>
      </c>
      <c r="S150" t="e">
        <f t="shared" si="45"/>
        <v>#REF!</v>
      </c>
      <c r="U150" t="e">
        <f t="shared" si="46"/>
        <v>#REF!</v>
      </c>
      <c r="V150" t="e">
        <f t="shared" si="47"/>
        <v>#REF!</v>
      </c>
      <c r="X150" t="e">
        <f t="shared" si="48"/>
        <v>#REF!</v>
      </c>
      <c r="Y150" t="e">
        <f t="shared" si="49"/>
        <v>#REF!</v>
      </c>
    </row>
    <row r="151" spans="1:25" x14ac:dyDescent="0.15">
      <c r="A151" t="e">
        <f>IF(#REF!&lt;&gt;"",#REF!,"")</f>
        <v>#REF!</v>
      </c>
      <c r="B151" t="e">
        <f>#REF!</f>
        <v>#REF!</v>
      </c>
      <c r="C151" t="e">
        <f>#REF!</f>
        <v>#REF!</v>
      </c>
      <c r="E151" t="e">
        <f>IF(LEFT(#REF!,3)="yes",B151,-20000)</f>
        <v>#REF!</v>
      </c>
      <c r="F151" t="e">
        <f>IF(LEFT(#REF!,3)="yes",C151,-20000)</f>
        <v>#REF!</v>
      </c>
      <c r="L151" t="e">
        <f t="shared" si="40"/>
        <v>#REF!</v>
      </c>
      <c r="M151" t="e">
        <f t="shared" si="41"/>
        <v>#REF!</v>
      </c>
      <c r="O151" t="e">
        <f t="shared" si="42"/>
        <v>#REF!</v>
      </c>
      <c r="P151" t="e">
        <f t="shared" si="43"/>
        <v>#REF!</v>
      </c>
      <c r="R151" t="e">
        <f t="shared" si="44"/>
        <v>#REF!</v>
      </c>
      <c r="S151" t="e">
        <f t="shared" si="45"/>
        <v>#REF!</v>
      </c>
      <c r="U151" t="e">
        <f t="shared" si="46"/>
        <v>#REF!</v>
      </c>
      <c r="V151" t="e">
        <f t="shared" si="47"/>
        <v>#REF!</v>
      </c>
      <c r="X151" t="e">
        <f t="shared" si="48"/>
        <v>#REF!</v>
      </c>
      <c r="Y151" t="e">
        <f t="shared" si="49"/>
        <v>#REF!</v>
      </c>
    </row>
    <row r="152" spans="1:25" x14ac:dyDescent="0.15">
      <c r="A152" t="e">
        <f>IF(#REF!&lt;&gt;"",#REF!,"")</f>
        <v>#REF!</v>
      </c>
      <c r="B152" t="e">
        <f>#REF!</f>
        <v>#REF!</v>
      </c>
      <c r="C152" t="e">
        <f>#REF!</f>
        <v>#REF!</v>
      </c>
      <c r="E152" t="e">
        <f>IF(LEFT(#REF!,3)="yes",B152,-20000)</f>
        <v>#REF!</v>
      </c>
      <c r="F152" t="e">
        <f>IF(LEFT(#REF!,3)="yes",C152,-20000)</f>
        <v>#REF!</v>
      </c>
      <c r="L152" t="e">
        <f t="shared" si="40"/>
        <v>#REF!</v>
      </c>
      <c r="M152" t="e">
        <f t="shared" si="41"/>
        <v>#REF!</v>
      </c>
      <c r="O152" t="e">
        <f t="shared" si="42"/>
        <v>#REF!</v>
      </c>
      <c r="P152" t="e">
        <f t="shared" si="43"/>
        <v>#REF!</v>
      </c>
      <c r="R152" t="e">
        <f t="shared" si="44"/>
        <v>#REF!</v>
      </c>
      <c r="S152" t="e">
        <f t="shared" si="45"/>
        <v>#REF!</v>
      </c>
      <c r="U152" t="e">
        <f t="shared" si="46"/>
        <v>#REF!</v>
      </c>
      <c r="V152" t="e">
        <f t="shared" si="47"/>
        <v>#REF!</v>
      </c>
      <c r="X152" t="e">
        <f t="shared" si="48"/>
        <v>#REF!</v>
      </c>
      <c r="Y152" t="e">
        <f t="shared" si="49"/>
        <v>#REF!</v>
      </c>
    </row>
    <row r="153" spans="1:25" x14ac:dyDescent="0.15">
      <c r="A153" t="e">
        <f>IF(#REF!&lt;&gt;"",#REF!,"")</f>
        <v>#REF!</v>
      </c>
      <c r="B153" t="e">
        <f>#REF!</f>
        <v>#REF!</v>
      </c>
      <c r="C153" t="e">
        <f>#REF!</f>
        <v>#REF!</v>
      </c>
      <c r="E153" t="e">
        <f>IF(LEFT(#REF!,3)="yes",B153,-20000)</f>
        <v>#REF!</v>
      </c>
      <c r="F153" t="e">
        <f>IF(LEFT(#REF!,3)="yes",C153,-20000)</f>
        <v>#REF!</v>
      </c>
      <c r="L153" t="e">
        <f t="shared" si="40"/>
        <v>#REF!</v>
      </c>
      <c r="M153" t="e">
        <f t="shared" si="41"/>
        <v>#REF!</v>
      </c>
      <c r="O153" t="e">
        <f t="shared" si="42"/>
        <v>#REF!</v>
      </c>
      <c r="P153" t="e">
        <f t="shared" si="43"/>
        <v>#REF!</v>
      </c>
      <c r="R153" t="e">
        <f t="shared" si="44"/>
        <v>#REF!</v>
      </c>
      <c r="S153" t="e">
        <f t="shared" si="45"/>
        <v>#REF!</v>
      </c>
      <c r="U153" t="e">
        <f t="shared" si="46"/>
        <v>#REF!</v>
      </c>
      <c r="V153" t="e">
        <f t="shared" si="47"/>
        <v>#REF!</v>
      </c>
      <c r="X153" t="e">
        <f t="shared" si="48"/>
        <v>#REF!</v>
      </c>
      <c r="Y153" t="e">
        <f t="shared" si="49"/>
        <v>#REF!</v>
      </c>
    </row>
    <row r="154" spans="1:25" x14ac:dyDescent="0.15">
      <c r="A154" t="e">
        <f>IF(#REF!&lt;&gt;"",#REF!,"")</f>
        <v>#REF!</v>
      </c>
      <c r="B154" t="e">
        <f>#REF!</f>
        <v>#REF!</v>
      </c>
      <c r="C154" t="e">
        <f>#REF!</f>
        <v>#REF!</v>
      </c>
      <c r="E154" t="e">
        <f>IF(LEFT(#REF!,3)="yes",B154,-20000)</f>
        <v>#REF!</v>
      </c>
      <c r="F154" t="e">
        <f>IF(LEFT(#REF!,3)="yes",C154,-20000)</f>
        <v>#REF!</v>
      </c>
      <c r="L154" t="e">
        <f t="shared" si="40"/>
        <v>#REF!</v>
      </c>
      <c r="M154" t="e">
        <f t="shared" si="41"/>
        <v>#REF!</v>
      </c>
      <c r="O154" t="e">
        <f t="shared" si="42"/>
        <v>#REF!</v>
      </c>
      <c r="P154" t="e">
        <f t="shared" si="43"/>
        <v>#REF!</v>
      </c>
      <c r="R154" t="e">
        <f t="shared" si="44"/>
        <v>#REF!</v>
      </c>
      <c r="S154" t="e">
        <f t="shared" si="45"/>
        <v>#REF!</v>
      </c>
      <c r="U154" t="e">
        <f t="shared" si="46"/>
        <v>#REF!</v>
      </c>
      <c r="V154" t="e">
        <f t="shared" si="47"/>
        <v>#REF!</v>
      </c>
      <c r="X154" t="e">
        <f t="shared" si="48"/>
        <v>#REF!</v>
      </c>
      <c r="Y154" t="e">
        <f t="shared" si="49"/>
        <v>#REF!</v>
      </c>
    </row>
    <row r="155" spans="1:25" x14ac:dyDescent="0.15">
      <c r="A155" t="e">
        <f>IF(#REF!&lt;&gt;"",#REF!,"")</f>
        <v>#REF!</v>
      </c>
      <c r="B155" t="e">
        <f>#REF!</f>
        <v>#REF!</v>
      </c>
      <c r="C155" t="e">
        <f>#REF!</f>
        <v>#REF!</v>
      </c>
      <c r="E155" t="e">
        <f>IF(LEFT(#REF!,3)="yes",B155,-20000)</f>
        <v>#REF!</v>
      </c>
      <c r="F155" t="e">
        <f>IF(LEFT(#REF!,3)="yes",C155,-20000)</f>
        <v>#REF!</v>
      </c>
      <c r="L155" t="e">
        <f t="shared" si="40"/>
        <v>#REF!</v>
      </c>
      <c r="M155" t="e">
        <f t="shared" si="41"/>
        <v>#REF!</v>
      </c>
      <c r="O155" t="e">
        <f t="shared" si="42"/>
        <v>#REF!</v>
      </c>
      <c r="P155" t="e">
        <f t="shared" si="43"/>
        <v>#REF!</v>
      </c>
      <c r="R155" t="e">
        <f t="shared" si="44"/>
        <v>#REF!</v>
      </c>
      <c r="S155" t="e">
        <f t="shared" si="45"/>
        <v>#REF!</v>
      </c>
      <c r="U155" t="e">
        <f t="shared" si="46"/>
        <v>#REF!</v>
      </c>
      <c r="V155" t="e">
        <f t="shared" si="47"/>
        <v>#REF!</v>
      </c>
      <c r="X155" t="e">
        <f t="shared" si="48"/>
        <v>#REF!</v>
      </c>
      <c r="Y155" t="e">
        <f t="shared" si="49"/>
        <v>#REF!</v>
      </c>
    </row>
    <row r="156" spans="1:25" x14ac:dyDescent="0.15">
      <c r="A156" t="e">
        <f>IF(#REF!&lt;&gt;"",#REF!,"")</f>
        <v>#REF!</v>
      </c>
      <c r="B156" t="e">
        <f>#REF!</f>
        <v>#REF!</v>
      </c>
      <c r="C156" t="e">
        <f>#REF!</f>
        <v>#REF!</v>
      </c>
      <c r="E156" t="e">
        <f>IF(LEFT(#REF!,3)="yes",B156,-20000)</f>
        <v>#REF!</v>
      </c>
      <c r="F156" t="e">
        <f>IF(LEFT(#REF!,3)="yes",C156,-20000)</f>
        <v>#REF!</v>
      </c>
      <c r="L156" t="e">
        <f t="shared" si="40"/>
        <v>#REF!</v>
      </c>
      <c r="M156" t="e">
        <f t="shared" si="41"/>
        <v>#REF!</v>
      </c>
      <c r="O156" t="e">
        <f t="shared" si="42"/>
        <v>#REF!</v>
      </c>
      <c r="P156" t="e">
        <f t="shared" si="43"/>
        <v>#REF!</v>
      </c>
      <c r="R156" t="e">
        <f t="shared" si="44"/>
        <v>#REF!</v>
      </c>
      <c r="S156" t="e">
        <f t="shared" si="45"/>
        <v>#REF!</v>
      </c>
      <c r="U156" t="e">
        <f t="shared" si="46"/>
        <v>#REF!</v>
      </c>
      <c r="V156" t="e">
        <f t="shared" si="47"/>
        <v>#REF!</v>
      </c>
      <c r="X156" t="e">
        <f t="shared" si="48"/>
        <v>#REF!</v>
      </c>
      <c r="Y156" t="e">
        <f t="shared" si="49"/>
        <v>#REF!</v>
      </c>
    </row>
    <row r="157" spans="1:25" x14ac:dyDescent="0.15">
      <c r="A157" t="e">
        <f>IF(#REF!&lt;&gt;"",#REF!,"")</f>
        <v>#REF!</v>
      </c>
      <c r="B157" t="e">
        <f>#REF!</f>
        <v>#REF!</v>
      </c>
      <c r="C157" t="e">
        <f>#REF!</f>
        <v>#REF!</v>
      </c>
      <c r="E157" t="e">
        <f>IF(LEFT(#REF!,3)="yes",B157,-20000)</f>
        <v>#REF!</v>
      </c>
      <c r="F157" t="e">
        <f>IF(LEFT(#REF!,3)="yes",C157,-20000)</f>
        <v>#REF!</v>
      </c>
      <c r="L157" t="e">
        <f t="shared" si="40"/>
        <v>#REF!</v>
      </c>
      <c r="M157" t="e">
        <f t="shared" si="41"/>
        <v>#REF!</v>
      </c>
      <c r="O157" t="e">
        <f t="shared" si="42"/>
        <v>#REF!</v>
      </c>
      <c r="P157" t="e">
        <f t="shared" si="43"/>
        <v>#REF!</v>
      </c>
      <c r="R157" t="e">
        <f t="shared" si="44"/>
        <v>#REF!</v>
      </c>
      <c r="S157" t="e">
        <f t="shared" si="45"/>
        <v>#REF!</v>
      </c>
      <c r="U157" t="e">
        <f t="shared" si="46"/>
        <v>#REF!</v>
      </c>
      <c r="V157" t="e">
        <f t="shared" si="47"/>
        <v>#REF!</v>
      </c>
      <c r="X157" t="e">
        <f t="shared" si="48"/>
        <v>#REF!</v>
      </c>
      <c r="Y157" t="e">
        <f t="shared" si="49"/>
        <v>#REF!</v>
      </c>
    </row>
    <row r="158" spans="1:25" x14ac:dyDescent="0.15">
      <c r="A158" t="e">
        <f>IF(#REF!&lt;&gt;"",#REF!,"")</f>
        <v>#REF!</v>
      </c>
      <c r="B158" t="e">
        <f>#REF!</f>
        <v>#REF!</v>
      </c>
      <c r="C158" t="e">
        <f>#REF!</f>
        <v>#REF!</v>
      </c>
      <c r="E158" t="e">
        <f>IF(LEFT(#REF!,3)="yes",B158,-20000)</f>
        <v>#REF!</v>
      </c>
      <c r="F158" t="e">
        <f>IF(LEFT(#REF!,3)="yes",C158,-20000)</f>
        <v>#REF!</v>
      </c>
      <c r="L158" t="e">
        <f t="shared" si="40"/>
        <v>#REF!</v>
      </c>
      <c r="M158" t="e">
        <f t="shared" si="41"/>
        <v>#REF!</v>
      </c>
      <c r="O158" t="e">
        <f t="shared" si="42"/>
        <v>#REF!</v>
      </c>
      <c r="P158" t="e">
        <f t="shared" si="43"/>
        <v>#REF!</v>
      </c>
      <c r="R158" t="e">
        <f t="shared" si="44"/>
        <v>#REF!</v>
      </c>
      <c r="S158" t="e">
        <f t="shared" si="45"/>
        <v>#REF!</v>
      </c>
      <c r="U158" t="e">
        <f t="shared" si="46"/>
        <v>#REF!</v>
      </c>
      <c r="V158" t="e">
        <f t="shared" si="47"/>
        <v>#REF!</v>
      </c>
      <c r="X158" t="e">
        <f t="shared" si="48"/>
        <v>#REF!</v>
      </c>
      <c r="Y158" t="e">
        <f t="shared" si="49"/>
        <v>#REF!</v>
      </c>
    </row>
    <row r="159" spans="1:25" x14ac:dyDescent="0.15">
      <c r="A159" t="e">
        <f>IF(#REF!&lt;&gt;"",#REF!,"")</f>
        <v>#REF!</v>
      </c>
      <c r="B159" t="e">
        <f>#REF!</f>
        <v>#REF!</v>
      </c>
      <c r="C159" t="e">
        <f>#REF!</f>
        <v>#REF!</v>
      </c>
      <c r="E159" t="e">
        <f>IF(LEFT(#REF!,3)="yes",B159,-20000)</f>
        <v>#REF!</v>
      </c>
      <c r="F159" t="e">
        <f>IF(LEFT(#REF!,3)="yes",C159,-20000)</f>
        <v>#REF!</v>
      </c>
      <c r="L159" t="e">
        <f t="shared" si="40"/>
        <v>#REF!</v>
      </c>
      <c r="M159" t="e">
        <f t="shared" si="41"/>
        <v>#REF!</v>
      </c>
      <c r="O159" t="e">
        <f t="shared" si="42"/>
        <v>#REF!</v>
      </c>
      <c r="P159" t="e">
        <f t="shared" si="43"/>
        <v>#REF!</v>
      </c>
      <c r="R159" t="e">
        <f t="shared" si="44"/>
        <v>#REF!</v>
      </c>
      <c r="S159" t="e">
        <f t="shared" si="45"/>
        <v>#REF!</v>
      </c>
      <c r="U159" t="e">
        <f t="shared" si="46"/>
        <v>#REF!</v>
      </c>
      <c r="V159" t="e">
        <f t="shared" si="47"/>
        <v>#REF!</v>
      </c>
      <c r="X159" t="e">
        <f t="shared" si="48"/>
        <v>#REF!</v>
      </c>
      <c r="Y159" t="e">
        <f t="shared" si="49"/>
        <v>#REF!</v>
      </c>
    </row>
    <row r="160" spans="1:25" x14ac:dyDescent="0.15">
      <c r="A160" t="e">
        <f>IF(#REF!&lt;&gt;"",#REF!,"")</f>
        <v>#REF!</v>
      </c>
      <c r="B160" t="e">
        <f>#REF!</f>
        <v>#REF!</v>
      </c>
      <c r="C160" t="e">
        <f>#REF!</f>
        <v>#REF!</v>
      </c>
      <c r="E160" t="e">
        <f>IF(LEFT(#REF!,3)="yes",B160,-20000)</f>
        <v>#REF!</v>
      </c>
      <c r="F160" t="e">
        <f>IF(LEFT(#REF!,3)="yes",C160,-20000)</f>
        <v>#REF!</v>
      </c>
      <c r="L160" t="e">
        <f t="shared" si="40"/>
        <v>#REF!</v>
      </c>
      <c r="M160" t="e">
        <f t="shared" si="41"/>
        <v>#REF!</v>
      </c>
      <c r="O160" t="e">
        <f t="shared" si="42"/>
        <v>#REF!</v>
      </c>
      <c r="P160" t="e">
        <f t="shared" si="43"/>
        <v>#REF!</v>
      </c>
      <c r="R160" t="e">
        <f t="shared" si="44"/>
        <v>#REF!</v>
      </c>
      <c r="S160" t="e">
        <f t="shared" si="45"/>
        <v>#REF!</v>
      </c>
      <c r="U160" t="e">
        <f t="shared" si="46"/>
        <v>#REF!</v>
      </c>
      <c r="V160" t="e">
        <f t="shared" si="47"/>
        <v>#REF!</v>
      </c>
      <c r="X160" t="e">
        <f t="shared" si="48"/>
        <v>#REF!</v>
      </c>
      <c r="Y160" t="e">
        <f t="shared" si="49"/>
        <v>#REF!</v>
      </c>
    </row>
    <row r="161" spans="1:25" x14ac:dyDescent="0.15">
      <c r="A161" t="e">
        <f>IF(#REF!&lt;&gt;"",#REF!,"")</f>
        <v>#REF!</v>
      </c>
      <c r="B161" t="e">
        <f>#REF!</f>
        <v>#REF!</v>
      </c>
      <c r="C161" t="e">
        <f>#REF!</f>
        <v>#REF!</v>
      </c>
      <c r="E161" t="e">
        <f>IF(LEFT(#REF!,3)="yes",B161,-20000)</f>
        <v>#REF!</v>
      </c>
      <c r="F161" t="e">
        <f>IF(LEFT(#REF!,3)="yes",C161,-20000)</f>
        <v>#REF!</v>
      </c>
      <c r="L161" t="e">
        <f t="shared" si="40"/>
        <v>#REF!</v>
      </c>
      <c r="M161" t="e">
        <f t="shared" si="41"/>
        <v>#REF!</v>
      </c>
      <c r="O161" t="e">
        <f t="shared" si="42"/>
        <v>#REF!</v>
      </c>
      <c r="P161" t="e">
        <f t="shared" si="43"/>
        <v>#REF!</v>
      </c>
      <c r="R161" t="e">
        <f t="shared" si="44"/>
        <v>#REF!</v>
      </c>
      <c r="S161" t="e">
        <f t="shared" si="45"/>
        <v>#REF!</v>
      </c>
      <c r="U161" t="e">
        <f t="shared" si="46"/>
        <v>#REF!</v>
      </c>
      <c r="V161" t="e">
        <f t="shared" si="47"/>
        <v>#REF!</v>
      </c>
      <c r="X161" t="e">
        <f t="shared" si="48"/>
        <v>#REF!</v>
      </c>
      <c r="Y161" t="e">
        <f t="shared" si="49"/>
        <v>#REF!</v>
      </c>
    </row>
    <row r="162" spans="1:25" x14ac:dyDescent="0.15">
      <c r="A162" t="e">
        <f>IF(#REF!&lt;&gt;"",#REF!,"")</f>
        <v>#REF!</v>
      </c>
      <c r="B162" t="e">
        <f>#REF!</f>
        <v>#REF!</v>
      </c>
      <c r="C162" t="e">
        <f>#REF!</f>
        <v>#REF!</v>
      </c>
      <c r="E162" t="e">
        <f>IF(LEFT(#REF!,3)="yes",B162,-20000)</f>
        <v>#REF!</v>
      </c>
      <c r="F162" t="e">
        <f>IF(LEFT(#REF!,3)="yes",C162,-20000)</f>
        <v>#REF!</v>
      </c>
      <c r="L162" t="e">
        <f t="shared" si="40"/>
        <v>#REF!</v>
      </c>
      <c r="M162" t="e">
        <f t="shared" si="41"/>
        <v>#REF!</v>
      </c>
      <c r="O162" t="e">
        <f t="shared" si="42"/>
        <v>#REF!</v>
      </c>
      <c r="P162" t="e">
        <f t="shared" si="43"/>
        <v>#REF!</v>
      </c>
      <c r="R162" t="e">
        <f t="shared" si="44"/>
        <v>#REF!</v>
      </c>
      <c r="S162" t="e">
        <f t="shared" si="45"/>
        <v>#REF!</v>
      </c>
      <c r="U162" t="e">
        <f t="shared" si="46"/>
        <v>#REF!</v>
      </c>
      <c r="V162" t="e">
        <f t="shared" si="47"/>
        <v>#REF!</v>
      </c>
      <c r="X162" t="e">
        <f t="shared" si="48"/>
        <v>#REF!</v>
      </c>
      <c r="Y162" t="e">
        <f t="shared" si="49"/>
        <v>#REF!</v>
      </c>
    </row>
    <row r="163" spans="1:25" x14ac:dyDescent="0.15">
      <c r="A163" t="e">
        <f>IF(#REF!&lt;&gt;"",#REF!,"")</f>
        <v>#REF!</v>
      </c>
      <c r="B163" t="e">
        <f>#REF!</f>
        <v>#REF!</v>
      </c>
      <c r="C163" t="e">
        <f>#REF!</f>
        <v>#REF!</v>
      </c>
      <c r="E163" t="e">
        <f>IF(LEFT(#REF!,3)="yes",B163,-20000)</f>
        <v>#REF!</v>
      </c>
      <c r="F163" t="e">
        <f>IF(LEFT(#REF!,3)="yes",C163,-20000)</f>
        <v>#REF!</v>
      </c>
      <c r="L163" t="e">
        <f t="shared" si="40"/>
        <v>#REF!</v>
      </c>
      <c r="M163" t="e">
        <f t="shared" si="41"/>
        <v>#REF!</v>
      </c>
      <c r="O163" t="e">
        <f t="shared" si="42"/>
        <v>#REF!</v>
      </c>
      <c r="P163" t="e">
        <f t="shared" si="43"/>
        <v>#REF!</v>
      </c>
      <c r="R163" t="e">
        <f t="shared" si="44"/>
        <v>#REF!</v>
      </c>
      <c r="S163" t="e">
        <f t="shared" si="45"/>
        <v>#REF!</v>
      </c>
      <c r="U163" t="e">
        <f t="shared" si="46"/>
        <v>#REF!</v>
      </c>
      <c r="V163" t="e">
        <f t="shared" si="47"/>
        <v>#REF!</v>
      </c>
      <c r="X163" t="e">
        <f t="shared" si="48"/>
        <v>#REF!</v>
      </c>
      <c r="Y163" t="e">
        <f t="shared" si="49"/>
        <v>#REF!</v>
      </c>
    </row>
    <row r="164" spans="1:25" x14ac:dyDescent="0.15">
      <c r="A164" t="e">
        <f>IF(#REF!&lt;&gt;"",#REF!,"")</f>
        <v>#REF!</v>
      </c>
      <c r="B164" t="e">
        <f>#REF!</f>
        <v>#REF!</v>
      </c>
      <c r="C164" t="e">
        <f>#REF!</f>
        <v>#REF!</v>
      </c>
      <c r="E164" t="e">
        <f>IF(LEFT(#REF!,3)="yes",B164,-20000)</f>
        <v>#REF!</v>
      </c>
      <c r="F164" t="e">
        <f>IF(LEFT(#REF!,3)="yes",C164,-20000)</f>
        <v>#REF!</v>
      </c>
      <c r="L164" t="e">
        <f t="shared" si="40"/>
        <v>#REF!</v>
      </c>
      <c r="M164" t="e">
        <f t="shared" si="41"/>
        <v>#REF!</v>
      </c>
      <c r="O164" t="e">
        <f t="shared" si="42"/>
        <v>#REF!</v>
      </c>
      <c r="P164" t="e">
        <f t="shared" si="43"/>
        <v>#REF!</v>
      </c>
      <c r="R164" t="e">
        <f t="shared" si="44"/>
        <v>#REF!</v>
      </c>
      <c r="S164" t="e">
        <f t="shared" si="45"/>
        <v>#REF!</v>
      </c>
      <c r="U164" t="e">
        <f t="shared" si="46"/>
        <v>#REF!</v>
      </c>
      <c r="V164" t="e">
        <f t="shared" si="47"/>
        <v>#REF!</v>
      </c>
      <c r="X164" t="e">
        <f t="shared" si="48"/>
        <v>#REF!</v>
      </c>
      <c r="Y164" t="e">
        <f t="shared" si="49"/>
        <v>#REF!</v>
      </c>
    </row>
    <row r="165" spans="1:25" x14ac:dyDescent="0.15">
      <c r="A165" t="e">
        <f>IF(#REF!&lt;&gt;"",#REF!,"")</f>
        <v>#REF!</v>
      </c>
      <c r="B165" t="e">
        <f>#REF!</f>
        <v>#REF!</v>
      </c>
      <c r="C165" t="e">
        <f>#REF!</f>
        <v>#REF!</v>
      </c>
      <c r="E165" t="e">
        <f>IF(LEFT(#REF!,3)="yes",B165,-20000)</f>
        <v>#REF!</v>
      </c>
      <c r="F165" t="e">
        <f>IF(LEFT(#REF!,3)="yes",C165,-20000)</f>
        <v>#REF!</v>
      </c>
      <c r="L165" t="e">
        <f t="shared" si="40"/>
        <v>#REF!</v>
      </c>
      <c r="M165" t="e">
        <f t="shared" si="41"/>
        <v>#REF!</v>
      </c>
      <c r="O165" t="e">
        <f t="shared" si="42"/>
        <v>#REF!</v>
      </c>
      <c r="P165" t="e">
        <f t="shared" si="43"/>
        <v>#REF!</v>
      </c>
      <c r="R165" t="e">
        <f t="shared" si="44"/>
        <v>#REF!</v>
      </c>
      <c r="S165" t="e">
        <f t="shared" si="45"/>
        <v>#REF!</v>
      </c>
      <c r="U165" t="e">
        <f t="shared" si="46"/>
        <v>#REF!</v>
      </c>
      <c r="V165" t="e">
        <f t="shared" si="47"/>
        <v>#REF!</v>
      </c>
      <c r="X165" t="e">
        <f t="shared" si="48"/>
        <v>#REF!</v>
      </c>
      <c r="Y165" t="e">
        <f t="shared" si="49"/>
        <v>#REF!</v>
      </c>
    </row>
    <row r="166" spans="1:25" x14ac:dyDescent="0.15">
      <c r="A166" t="e">
        <f>IF(#REF!&lt;&gt;"",#REF!,"")</f>
        <v>#REF!</v>
      </c>
      <c r="B166" t="e">
        <f>#REF!</f>
        <v>#REF!</v>
      </c>
      <c r="C166" t="e">
        <f>#REF!</f>
        <v>#REF!</v>
      </c>
      <c r="E166" t="e">
        <f>IF(LEFT(#REF!,3)="yes",B166,-20000)</f>
        <v>#REF!</v>
      </c>
      <c r="F166" t="e">
        <f>IF(LEFT(#REF!,3)="yes",C166,-20000)</f>
        <v>#REF!</v>
      </c>
      <c r="L166" t="e">
        <f t="shared" si="40"/>
        <v>#REF!</v>
      </c>
      <c r="M166" t="e">
        <f t="shared" si="41"/>
        <v>#REF!</v>
      </c>
      <c r="O166" t="e">
        <f t="shared" si="42"/>
        <v>#REF!</v>
      </c>
      <c r="P166" t="e">
        <f t="shared" si="43"/>
        <v>#REF!</v>
      </c>
      <c r="R166" t="e">
        <f t="shared" si="44"/>
        <v>#REF!</v>
      </c>
      <c r="S166" t="e">
        <f t="shared" si="45"/>
        <v>#REF!</v>
      </c>
      <c r="U166" t="e">
        <f t="shared" si="46"/>
        <v>#REF!</v>
      </c>
      <c r="V166" t="e">
        <f t="shared" si="47"/>
        <v>#REF!</v>
      </c>
      <c r="X166" t="e">
        <f t="shared" si="48"/>
        <v>#REF!</v>
      </c>
      <c r="Y166" t="e">
        <f t="shared" si="49"/>
        <v>#REF!</v>
      </c>
    </row>
    <row r="167" spans="1:25" x14ac:dyDescent="0.15">
      <c r="A167" t="e">
        <f>IF(#REF!&lt;&gt;"",#REF!,"")</f>
        <v>#REF!</v>
      </c>
      <c r="B167" t="e">
        <f>#REF!</f>
        <v>#REF!</v>
      </c>
      <c r="C167" t="e">
        <f>#REF!</f>
        <v>#REF!</v>
      </c>
      <c r="E167" t="e">
        <f>IF(LEFT(#REF!,3)="yes",B167,-20000)</f>
        <v>#REF!</v>
      </c>
      <c r="F167" t="e">
        <f>IF(LEFT(#REF!,3)="yes",C167,-20000)</f>
        <v>#REF!</v>
      </c>
      <c r="L167" t="e">
        <f t="shared" si="40"/>
        <v>#REF!</v>
      </c>
      <c r="M167" t="e">
        <f t="shared" si="41"/>
        <v>#REF!</v>
      </c>
      <c r="O167" t="e">
        <f t="shared" si="42"/>
        <v>#REF!</v>
      </c>
      <c r="P167" t="e">
        <f t="shared" si="43"/>
        <v>#REF!</v>
      </c>
      <c r="R167" t="e">
        <f t="shared" si="44"/>
        <v>#REF!</v>
      </c>
      <c r="S167" t="e">
        <f t="shared" si="45"/>
        <v>#REF!</v>
      </c>
      <c r="U167" t="e">
        <f t="shared" si="46"/>
        <v>#REF!</v>
      </c>
      <c r="V167" t="e">
        <f t="shared" si="47"/>
        <v>#REF!</v>
      </c>
      <c r="X167" t="e">
        <f t="shared" si="48"/>
        <v>#REF!</v>
      </c>
      <c r="Y167" t="e">
        <f t="shared" si="49"/>
        <v>#REF!</v>
      </c>
    </row>
    <row r="168" spans="1:25" x14ac:dyDescent="0.15">
      <c r="A168" t="e">
        <f>IF(#REF!&lt;&gt;"",#REF!,"")</f>
        <v>#REF!</v>
      </c>
      <c r="B168" t="e">
        <f>#REF!</f>
        <v>#REF!</v>
      </c>
      <c r="C168" t="e">
        <f>#REF!</f>
        <v>#REF!</v>
      </c>
      <c r="E168" t="e">
        <f>IF(LEFT(#REF!,3)="yes",B168,-20000)</f>
        <v>#REF!</v>
      </c>
      <c r="F168" t="e">
        <f>IF(LEFT(#REF!,3)="yes",C168,-20000)</f>
        <v>#REF!</v>
      </c>
      <c r="L168" t="e">
        <f t="shared" ref="L168:L199" si="50">IF(L$5="",-20000,IF(LEFT($A168,LEN(L$5))=L$5,$E168,-20000))</f>
        <v>#REF!</v>
      </c>
      <c r="M168" t="e">
        <f t="shared" ref="M168:M199" si="51">IF(L$5="",-20000,IF(LEFT($A168,LEN(L$5))=L$5,$F168,-20000))</f>
        <v>#REF!</v>
      </c>
      <c r="O168" t="e">
        <f t="shared" ref="O168:O199" si="52">IF(O$5="",-20000,IF(LEFT($A168,LEN(O$5))=O$5,$E168,-20000))</f>
        <v>#REF!</v>
      </c>
      <c r="P168" t="e">
        <f t="shared" ref="P168:P199" si="53">IF(O$5="",-20000,IF(LEFT($A168,LEN(O$5))=O$5,$F168,-20000))</f>
        <v>#REF!</v>
      </c>
      <c r="R168" t="e">
        <f t="shared" ref="R168:R199" si="54">IF(R$5="",-20000,IF(LEFT($A168,LEN(R$5))=R$5,$E168,-20000))</f>
        <v>#REF!</v>
      </c>
      <c r="S168" t="e">
        <f t="shared" ref="S168:S199" si="55">IF(R$5="",-20000,IF(LEFT($A168,LEN(R$5))=R$5,$F168,-20000))</f>
        <v>#REF!</v>
      </c>
      <c r="U168" t="e">
        <f t="shared" ref="U168:U199" si="56">IF(U$5="",-20000,IF(LEFT($A168,LEN(U$5))=U$5,$E168,-20000))</f>
        <v>#REF!</v>
      </c>
      <c r="V168" t="e">
        <f t="shared" ref="V168:V199" si="57">IF(U$5="",-20000,IF(LEFT($A168,LEN(U$5))=U$5,$F168,-20000))</f>
        <v>#REF!</v>
      </c>
      <c r="X168" t="e">
        <f t="shared" ref="X168:X199" si="58">IF(X$5="",-20000,IF(LEFT($A168,LEN(X$5))=X$5,$E168,-20000))</f>
        <v>#REF!</v>
      </c>
      <c r="Y168" t="e">
        <f t="shared" ref="Y168:Y199" si="59">IF(X$5="",-20000,IF(LEFT($A168,LEN(X$5))=X$5,$F168,-20000))</f>
        <v>#REF!</v>
      </c>
    </row>
    <row r="169" spans="1:25" x14ac:dyDescent="0.15">
      <c r="A169" t="e">
        <f>IF(#REF!&lt;&gt;"",#REF!,"")</f>
        <v>#REF!</v>
      </c>
      <c r="B169" t="e">
        <f>#REF!</f>
        <v>#REF!</v>
      </c>
      <c r="C169" t="e">
        <f>#REF!</f>
        <v>#REF!</v>
      </c>
      <c r="E169" t="e">
        <f>IF(LEFT(#REF!,3)="yes",B169,-20000)</f>
        <v>#REF!</v>
      </c>
      <c r="F169" t="e">
        <f>IF(LEFT(#REF!,3)="yes",C169,-20000)</f>
        <v>#REF!</v>
      </c>
      <c r="L169" t="e">
        <f t="shared" si="50"/>
        <v>#REF!</v>
      </c>
      <c r="M169" t="e">
        <f t="shared" si="51"/>
        <v>#REF!</v>
      </c>
      <c r="O169" t="e">
        <f t="shared" si="52"/>
        <v>#REF!</v>
      </c>
      <c r="P169" t="e">
        <f t="shared" si="53"/>
        <v>#REF!</v>
      </c>
      <c r="R169" t="e">
        <f t="shared" si="54"/>
        <v>#REF!</v>
      </c>
      <c r="S169" t="e">
        <f t="shared" si="55"/>
        <v>#REF!</v>
      </c>
      <c r="U169" t="e">
        <f t="shared" si="56"/>
        <v>#REF!</v>
      </c>
      <c r="V169" t="e">
        <f t="shared" si="57"/>
        <v>#REF!</v>
      </c>
      <c r="X169" t="e">
        <f t="shared" si="58"/>
        <v>#REF!</v>
      </c>
      <c r="Y169" t="e">
        <f t="shared" si="59"/>
        <v>#REF!</v>
      </c>
    </row>
    <row r="170" spans="1:25" x14ac:dyDescent="0.15">
      <c r="A170" t="e">
        <f>IF(#REF!&lt;&gt;"",#REF!,"")</f>
        <v>#REF!</v>
      </c>
      <c r="B170" t="e">
        <f>#REF!</f>
        <v>#REF!</v>
      </c>
      <c r="C170" t="e">
        <f>#REF!</f>
        <v>#REF!</v>
      </c>
      <c r="E170" t="e">
        <f>IF(LEFT(#REF!,3)="yes",B170,-20000)</f>
        <v>#REF!</v>
      </c>
      <c r="F170" t="e">
        <f>IF(LEFT(#REF!,3)="yes",C170,-20000)</f>
        <v>#REF!</v>
      </c>
      <c r="L170" t="e">
        <f t="shared" si="50"/>
        <v>#REF!</v>
      </c>
      <c r="M170" t="e">
        <f t="shared" si="51"/>
        <v>#REF!</v>
      </c>
      <c r="O170" t="e">
        <f t="shared" si="52"/>
        <v>#REF!</v>
      </c>
      <c r="P170" t="e">
        <f t="shared" si="53"/>
        <v>#REF!</v>
      </c>
      <c r="R170" t="e">
        <f t="shared" si="54"/>
        <v>#REF!</v>
      </c>
      <c r="S170" t="e">
        <f t="shared" si="55"/>
        <v>#REF!</v>
      </c>
      <c r="U170" t="e">
        <f t="shared" si="56"/>
        <v>#REF!</v>
      </c>
      <c r="V170" t="e">
        <f t="shared" si="57"/>
        <v>#REF!</v>
      </c>
      <c r="X170" t="e">
        <f t="shared" si="58"/>
        <v>#REF!</v>
      </c>
      <c r="Y170" t="e">
        <f t="shared" si="59"/>
        <v>#REF!</v>
      </c>
    </row>
    <row r="171" spans="1:25" x14ac:dyDescent="0.15">
      <c r="A171" t="e">
        <f>IF(#REF!&lt;&gt;"",#REF!,"")</f>
        <v>#REF!</v>
      </c>
      <c r="B171" t="e">
        <f>#REF!</f>
        <v>#REF!</v>
      </c>
      <c r="C171" t="e">
        <f>#REF!</f>
        <v>#REF!</v>
      </c>
      <c r="E171" t="e">
        <f>IF(LEFT(#REF!,3)="yes",B171,-20000)</f>
        <v>#REF!</v>
      </c>
      <c r="F171" t="e">
        <f>IF(LEFT(#REF!,3)="yes",C171,-20000)</f>
        <v>#REF!</v>
      </c>
      <c r="L171" t="e">
        <f t="shared" si="50"/>
        <v>#REF!</v>
      </c>
      <c r="M171" t="e">
        <f t="shared" si="51"/>
        <v>#REF!</v>
      </c>
      <c r="O171" t="e">
        <f t="shared" si="52"/>
        <v>#REF!</v>
      </c>
      <c r="P171" t="e">
        <f t="shared" si="53"/>
        <v>#REF!</v>
      </c>
      <c r="R171" t="e">
        <f t="shared" si="54"/>
        <v>#REF!</v>
      </c>
      <c r="S171" t="e">
        <f t="shared" si="55"/>
        <v>#REF!</v>
      </c>
      <c r="U171" t="e">
        <f t="shared" si="56"/>
        <v>#REF!</v>
      </c>
      <c r="V171" t="e">
        <f t="shared" si="57"/>
        <v>#REF!</v>
      </c>
      <c r="X171" t="e">
        <f t="shared" si="58"/>
        <v>#REF!</v>
      </c>
      <c r="Y171" t="e">
        <f t="shared" si="59"/>
        <v>#REF!</v>
      </c>
    </row>
    <row r="172" spans="1:25" x14ac:dyDescent="0.15">
      <c r="A172" t="e">
        <f>IF(#REF!&lt;&gt;"",#REF!,"")</f>
        <v>#REF!</v>
      </c>
      <c r="B172" t="e">
        <f>#REF!</f>
        <v>#REF!</v>
      </c>
      <c r="C172" t="e">
        <f>#REF!</f>
        <v>#REF!</v>
      </c>
      <c r="E172" t="e">
        <f>IF(LEFT(#REF!,3)="yes",B172,-20000)</f>
        <v>#REF!</v>
      </c>
      <c r="F172" t="e">
        <f>IF(LEFT(#REF!,3)="yes",C172,-20000)</f>
        <v>#REF!</v>
      </c>
      <c r="L172" t="e">
        <f t="shared" si="50"/>
        <v>#REF!</v>
      </c>
      <c r="M172" t="e">
        <f t="shared" si="51"/>
        <v>#REF!</v>
      </c>
      <c r="O172" t="e">
        <f t="shared" si="52"/>
        <v>#REF!</v>
      </c>
      <c r="P172" t="e">
        <f t="shared" si="53"/>
        <v>#REF!</v>
      </c>
      <c r="R172" t="e">
        <f t="shared" si="54"/>
        <v>#REF!</v>
      </c>
      <c r="S172" t="e">
        <f t="shared" si="55"/>
        <v>#REF!</v>
      </c>
      <c r="U172" t="e">
        <f t="shared" si="56"/>
        <v>#REF!</v>
      </c>
      <c r="V172" t="e">
        <f t="shared" si="57"/>
        <v>#REF!</v>
      </c>
      <c r="X172" t="e">
        <f t="shared" si="58"/>
        <v>#REF!</v>
      </c>
      <c r="Y172" t="e">
        <f t="shared" si="59"/>
        <v>#REF!</v>
      </c>
    </row>
    <row r="173" spans="1:25" x14ac:dyDescent="0.15">
      <c r="A173" t="e">
        <f>IF(#REF!&lt;&gt;"",#REF!,"")</f>
        <v>#REF!</v>
      </c>
      <c r="B173" t="e">
        <f>#REF!</f>
        <v>#REF!</v>
      </c>
      <c r="C173" t="e">
        <f>#REF!</f>
        <v>#REF!</v>
      </c>
      <c r="E173" t="e">
        <f>IF(LEFT(#REF!,3)="yes",B173,-20000)</f>
        <v>#REF!</v>
      </c>
      <c r="F173" t="e">
        <f>IF(LEFT(#REF!,3)="yes",C173,-20000)</f>
        <v>#REF!</v>
      </c>
      <c r="L173" t="e">
        <f t="shared" si="50"/>
        <v>#REF!</v>
      </c>
      <c r="M173" t="e">
        <f t="shared" si="51"/>
        <v>#REF!</v>
      </c>
      <c r="O173" t="e">
        <f t="shared" si="52"/>
        <v>#REF!</v>
      </c>
      <c r="P173" t="e">
        <f t="shared" si="53"/>
        <v>#REF!</v>
      </c>
      <c r="R173" t="e">
        <f t="shared" si="54"/>
        <v>#REF!</v>
      </c>
      <c r="S173" t="e">
        <f t="shared" si="55"/>
        <v>#REF!</v>
      </c>
      <c r="U173" t="e">
        <f t="shared" si="56"/>
        <v>#REF!</v>
      </c>
      <c r="V173" t="e">
        <f t="shared" si="57"/>
        <v>#REF!</v>
      </c>
      <c r="X173" t="e">
        <f t="shared" si="58"/>
        <v>#REF!</v>
      </c>
      <c r="Y173" t="e">
        <f t="shared" si="59"/>
        <v>#REF!</v>
      </c>
    </row>
    <row r="174" spans="1:25" x14ac:dyDescent="0.15">
      <c r="A174" t="e">
        <f>IF(#REF!&lt;&gt;"",#REF!,"")</f>
        <v>#REF!</v>
      </c>
      <c r="B174" t="e">
        <f>#REF!</f>
        <v>#REF!</v>
      </c>
      <c r="C174" t="e">
        <f>#REF!</f>
        <v>#REF!</v>
      </c>
      <c r="E174" t="e">
        <f>IF(LEFT(#REF!,3)="yes",B174,-20000)</f>
        <v>#REF!</v>
      </c>
      <c r="F174" t="e">
        <f>IF(LEFT(#REF!,3)="yes",C174,-20000)</f>
        <v>#REF!</v>
      </c>
      <c r="L174" t="e">
        <f t="shared" si="50"/>
        <v>#REF!</v>
      </c>
      <c r="M174" t="e">
        <f t="shared" si="51"/>
        <v>#REF!</v>
      </c>
      <c r="O174" t="e">
        <f t="shared" si="52"/>
        <v>#REF!</v>
      </c>
      <c r="P174" t="e">
        <f t="shared" si="53"/>
        <v>#REF!</v>
      </c>
      <c r="R174" t="e">
        <f t="shared" si="54"/>
        <v>#REF!</v>
      </c>
      <c r="S174" t="e">
        <f t="shared" si="55"/>
        <v>#REF!</v>
      </c>
      <c r="U174" t="e">
        <f t="shared" si="56"/>
        <v>#REF!</v>
      </c>
      <c r="V174" t="e">
        <f t="shared" si="57"/>
        <v>#REF!</v>
      </c>
      <c r="X174" t="e">
        <f t="shared" si="58"/>
        <v>#REF!</v>
      </c>
      <c r="Y174" t="e">
        <f t="shared" si="59"/>
        <v>#REF!</v>
      </c>
    </row>
    <row r="175" spans="1:25" x14ac:dyDescent="0.15">
      <c r="A175" t="e">
        <f>IF(#REF!&lt;&gt;"",#REF!,"")</f>
        <v>#REF!</v>
      </c>
      <c r="B175" t="e">
        <f>#REF!</f>
        <v>#REF!</v>
      </c>
      <c r="C175" t="e">
        <f>#REF!</f>
        <v>#REF!</v>
      </c>
      <c r="E175" t="e">
        <f>IF(LEFT(#REF!,3)="yes",B175,-20000)</f>
        <v>#REF!</v>
      </c>
      <c r="F175" t="e">
        <f>IF(LEFT(#REF!,3)="yes",C175,-20000)</f>
        <v>#REF!</v>
      </c>
      <c r="L175" t="e">
        <f t="shared" si="50"/>
        <v>#REF!</v>
      </c>
      <c r="M175" t="e">
        <f t="shared" si="51"/>
        <v>#REF!</v>
      </c>
      <c r="O175" t="e">
        <f t="shared" si="52"/>
        <v>#REF!</v>
      </c>
      <c r="P175" t="e">
        <f t="shared" si="53"/>
        <v>#REF!</v>
      </c>
      <c r="R175" t="e">
        <f t="shared" si="54"/>
        <v>#REF!</v>
      </c>
      <c r="S175" t="e">
        <f t="shared" si="55"/>
        <v>#REF!</v>
      </c>
      <c r="U175" t="e">
        <f t="shared" si="56"/>
        <v>#REF!</v>
      </c>
      <c r="V175" t="e">
        <f t="shared" si="57"/>
        <v>#REF!</v>
      </c>
      <c r="X175" t="e">
        <f t="shared" si="58"/>
        <v>#REF!</v>
      </c>
      <c r="Y175" t="e">
        <f t="shared" si="59"/>
        <v>#REF!</v>
      </c>
    </row>
    <row r="176" spans="1:25" x14ac:dyDescent="0.15">
      <c r="A176" t="e">
        <f>IF(#REF!&lt;&gt;"",#REF!,"")</f>
        <v>#REF!</v>
      </c>
      <c r="B176" t="e">
        <f>#REF!</f>
        <v>#REF!</v>
      </c>
      <c r="C176" t="e">
        <f>#REF!</f>
        <v>#REF!</v>
      </c>
      <c r="E176" t="e">
        <f>IF(LEFT(#REF!,3)="yes",B176,-20000)</f>
        <v>#REF!</v>
      </c>
      <c r="F176" t="e">
        <f>IF(LEFT(#REF!,3)="yes",C176,-20000)</f>
        <v>#REF!</v>
      </c>
      <c r="L176" t="e">
        <f t="shared" si="50"/>
        <v>#REF!</v>
      </c>
      <c r="M176" t="e">
        <f t="shared" si="51"/>
        <v>#REF!</v>
      </c>
      <c r="O176" t="e">
        <f t="shared" si="52"/>
        <v>#REF!</v>
      </c>
      <c r="P176" t="e">
        <f t="shared" si="53"/>
        <v>#REF!</v>
      </c>
      <c r="R176" t="e">
        <f t="shared" si="54"/>
        <v>#REF!</v>
      </c>
      <c r="S176" t="e">
        <f t="shared" si="55"/>
        <v>#REF!</v>
      </c>
      <c r="U176" t="e">
        <f t="shared" si="56"/>
        <v>#REF!</v>
      </c>
      <c r="V176" t="e">
        <f t="shared" si="57"/>
        <v>#REF!</v>
      </c>
      <c r="X176" t="e">
        <f t="shared" si="58"/>
        <v>#REF!</v>
      </c>
      <c r="Y176" t="e">
        <f t="shared" si="59"/>
        <v>#REF!</v>
      </c>
    </row>
    <row r="177" spans="1:25" x14ac:dyDescent="0.15">
      <c r="A177" t="e">
        <f>IF(#REF!&lt;&gt;"",#REF!,"")</f>
        <v>#REF!</v>
      </c>
      <c r="B177" t="e">
        <f>#REF!</f>
        <v>#REF!</v>
      </c>
      <c r="C177" t="e">
        <f>#REF!</f>
        <v>#REF!</v>
      </c>
      <c r="E177" t="e">
        <f>IF(LEFT(#REF!,3)="yes",B177,-20000)</f>
        <v>#REF!</v>
      </c>
      <c r="F177" t="e">
        <f>IF(LEFT(#REF!,3)="yes",C177,-20000)</f>
        <v>#REF!</v>
      </c>
      <c r="L177" t="e">
        <f t="shared" si="50"/>
        <v>#REF!</v>
      </c>
      <c r="M177" t="e">
        <f t="shared" si="51"/>
        <v>#REF!</v>
      </c>
      <c r="O177" t="e">
        <f t="shared" si="52"/>
        <v>#REF!</v>
      </c>
      <c r="P177" t="e">
        <f t="shared" si="53"/>
        <v>#REF!</v>
      </c>
      <c r="R177" t="e">
        <f t="shared" si="54"/>
        <v>#REF!</v>
      </c>
      <c r="S177" t="e">
        <f t="shared" si="55"/>
        <v>#REF!</v>
      </c>
      <c r="U177" t="e">
        <f t="shared" si="56"/>
        <v>#REF!</v>
      </c>
      <c r="V177" t="e">
        <f t="shared" si="57"/>
        <v>#REF!</v>
      </c>
      <c r="X177" t="e">
        <f t="shared" si="58"/>
        <v>#REF!</v>
      </c>
      <c r="Y177" t="e">
        <f t="shared" si="59"/>
        <v>#REF!</v>
      </c>
    </row>
    <row r="178" spans="1:25" x14ac:dyDescent="0.15">
      <c r="A178" t="e">
        <f>IF(#REF!&lt;&gt;"",#REF!,"")</f>
        <v>#REF!</v>
      </c>
      <c r="B178" t="e">
        <f>#REF!</f>
        <v>#REF!</v>
      </c>
      <c r="C178" t="e">
        <f>#REF!</f>
        <v>#REF!</v>
      </c>
      <c r="E178" t="e">
        <f>IF(LEFT(#REF!,3)="yes",B178,-20000)</f>
        <v>#REF!</v>
      </c>
      <c r="F178" t="e">
        <f>IF(LEFT(#REF!,3)="yes",C178,-20000)</f>
        <v>#REF!</v>
      </c>
      <c r="L178" t="e">
        <f t="shared" si="50"/>
        <v>#REF!</v>
      </c>
      <c r="M178" t="e">
        <f t="shared" si="51"/>
        <v>#REF!</v>
      </c>
      <c r="O178" t="e">
        <f t="shared" si="52"/>
        <v>#REF!</v>
      </c>
      <c r="P178" t="e">
        <f t="shared" si="53"/>
        <v>#REF!</v>
      </c>
      <c r="R178" t="e">
        <f t="shared" si="54"/>
        <v>#REF!</v>
      </c>
      <c r="S178" t="e">
        <f t="shared" si="55"/>
        <v>#REF!</v>
      </c>
      <c r="U178" t="e">
        <f t="shared" si="56"/>
        <v>#REF!</v>
      </c>
      <c r="V178" t="e">
        <f t="shared" si="57"/>
        <v>#REF!</v>
      </c>
      <c r="X178" t="e">
        <f t="shared" si="58"/>
        <v>#REF!</v>
      </c>
      <c r="Y178" t="e">
        <f t="shared" si="59"/>
        <v>#REF!</v>
      </c>
    </row>
    <row r="179" spans="1:25" x14ac:dyDescent="0.15">
      <c r="A179" t="e">
        <f>IF(#REF!&lt;&gt;"",#REF!,"")</f>
        <v>#REF!</v>
      </c>
      <c r="B179" t="e">
        <f>#REF!</f>
        <v>#REF!</v>
      </c>
      <c r="C179" t="e">
        <f>#REF!</f>
        <v>#REF!</v>
      </c>
      <c r="E179" t="e">
        <f>IF(LEFT(#REF!,3)="yes",B179,-20000)</f>
        <v>#REF!</v>
      </c>
      <c r="F179" t="e">
        <f>IF(LEFT(#REF!,3)="yes",C179,-20000)</f>
        <v>#REF!</v>
      </c>
      <c r="L179" t="e">
        <f t="shared" si="50"/>
        <v>#REF!</v>
      </c>
      <c r="M179" t="e">
        <f t="shared" si="51"/>
        <v>#REF!</v>
      </c>
      <c r="O179" t="e">
        <f t="shared" si="52"/>
        <v>#REF!</v>
      </c>
      <c r="P179" t="e">
        <f t="shared" si="53"/>
        <v>#REF!</v>
      </c>
      <c r="R179" t="e">
        <f t="shared" si="54"/>
        <v>#REF!</v>
      </c>
      <c r="S179" t="e">
        <f t="shared" si="55"/>
        <v>#REF!</v>
      </c>
      <c r="U179" t="e">
        <f t="shared" si="56"/>
        <v>#REF!</v>
      </c>
      <c r="V179" t="e">
        <f t="shared" si="57"/>
        <v>#REF!</v>
      </c>
      <c r="X179" t="e">
        <f t="shared" si="58"/>
        <v>#REF!</v>
      </c>
      <c r="Y179" t="e">
        <f t="shared" si="59"/>
        <v>#REF!</v>
      </c>
    </row>
    <row r="180" spans="1:25" x14ac:dyDescent="0.15">
      <c r="A180" t="e">
        <f>IF(#REF!&lt;&gt;"",#REF!,"")</f>
        <v>#REF!</v>
      </c>
      <c r="B180" t="e">
        <f>#REF!</f>
        <v>#REF!</v>
      </c>
      <c r="C180" t="e">
        <f>#REF!</f>
        <v>#REF!</v>
      </c>
      <c r="E180" t="e">
        <f>IF(LEFT(#REF!,3)="yes",B180,-20000)</f>
        <v>#REF!</v>
      </c>
      <c r="F180" t="e">
        <f>IF(LEFT(#REF!,3)="yes",C180,-20000)</f>
        <v>#REF!</v>
      </c>
      <c r="L180" t="e">
        <f t="shared" si="50"/>
        <v>#REF!</v>
      </c>
      <c r="M180" t="e">
        <f t="shared" si="51"/>
        <v>#REF!</v>
      </c>
      <c r="O180" t="e">
        <f t="shared" si="52"/>
        <v>#REF!</v>
      </c>
      <c r="P180" t="e">
        <f t="shared" si="53"/>
        <v>#REF!</v>
      </c>
      <c r="R180" t="e">
        <f t="shared" si="54"/>
        <v>#REF!</v>
      </c>
      <c r="S180" t="e">
        <f t="shared" si="55"/>
        <v>#REF!</v>
      </c>
      <c r="U180" t="e">
        <f t="shared" si="56"/>
        <v>#REF!</v>
      </c>
      <c r="V180" t="e">
        <f t="shared" si="57"/>
        <v>#REF!</v>
      </c>
      <c r="X180" t="e">
        <f t="shared" si="58"/>
        <v>#REF!</v>
      </c>
      <c r="Y180" t="e">
        <f t="shared" si="59"/>
        <v>#REF!</v>
      </c>
    </row>
    <row r="181" spans="1:25" x14ac:dyDescent="0.15">
      <c r="A181" t="e">
        <f>IF(#REF!&lt;&gt;"",#REF!,"")</f>
        <v>#REF!</v>
      </c>
      <c r="B181" t="e">
        <f>#REF!</f>
        <v>#REF!</v>
      </c>
      <c r="C181" t="e">
        <f>#REF!</f>
        <v>#REF!</v>
      </c>
      <c r="E181" t="e">
        <f>IF(LEFT(#REF!,3)="yes",B181,-20000)</f>
        <v>#REF!</v>
      </c>
      <c r="F181" t="e">
        <f>IF(LEFT(#REF!,3)="yes",C181,-20000)</f>
        <v>#REF!</v>
      </c>
      <c r="L181" t="e">
        <f t="shared" si="50"/>
        <v>#REF!</v>
      </c>
      <c r="M181" t="e">
        <f t="shared" si="51"/>
        <v>#REF!</v>
      </c>
      <c r="O181" t="e">
        <f t="shared" si="52"/>
        <v>#REF!</v>
      </c>
      <c r="P181" t="e">
        <f t="shared" si="53"/>
        <v>#REF!</v>
      </c>
      <c r="R181" t="e">
        <f t="shared" si="54"/>
        <v>#REF!</v>
      </c>
      <c r="S181" t="e">
        <f t="shared" si="55"/>
        <v>#REF!</v>
      </c>
      <c r="U181" t="e">
        <f t="shared" si="56"/>
        <v>#REF!</v>
      </c>
      <c r="V181" t="e">
        <f t="shared" si="57"/>
        <v>#REF!</v>
      </c>
      <c r="X181" t="e">
        <f t="shared" si="58"/>
        <v>#REF!</v>
      </c>
      <c r="Y181" t="e">
        <f t="shared" si="59"/>
        <v>#REF!</v>
      </c>
    </row>
    <row r="182" spans="1:25" x14ac:dyDescent="0.15">
      <c r="A182" t="e">
        <f>IF(#REF!&lt;&gt;"",#REF!,"")</f>
        <v>#REF!</v>
      </c>
      <c r="B182" t="e">
        <f>#REF!</f>
        <v>#REF!</v>
      </c>
      <c r="C182" t="e">
        <f>#REF!</f>
        <v>#REF!</v>
      </c>
      <c r="E182" t="e">
        <f>IF(LEFT(#REF!,3)="yes",B182,-20000)</f>
        <v>#REF!</v>
      </c>
      <c r="F182" t="e">
        <f>IF(LEFT(#REF!,3)="yes",C182,-20000)</f>
        <v>#REF!</v>
      </c>
      <c r="L182" t="e">
        <f t="shared" si="50"/>
        <v>#REF!</v>
      </c>
      <c r="M182" t="e">
        <f t="shared" si="51"/>
        <v>#REF!</v>
      </c>
      <c r="O182" t="e">
        <f t="shared" si="52"/>
        <v>#REF!</v>
      </c>
      <c r="P182" t="e">
        <f t="shared" si="53"/>
        <v>#REF!</v>
      </c>
      <c r="R182" t="e">
        <f t="shared" si="54"/>
        <v>#REF!</v>
      </c>
      <c r="S182" t="e">
        <f t="shared" si="55"/>
        <v>#REF!</v>
      </c>
      <c r="U182" t="e">
        <f t="shared" si="56"/>
        <v>#REF!</v>
      </c>
      <c r="V182" t="e">
        <f t="shared" si="57"/>
        <v>#REF!</v>
      </c>
      <c r="X182" t="e">
        <f t="shared" si="58"/>
        <v>#REF!</v>
      </c>
      <c r="Y182" t="e">
        <f t="shared" si="59"/>
        <v>#REF!</v>
      </c>
    </row>
    <row r="183" spans="1:25" x14ac:dyDescent="0.15">
      <c r="A183" t="e">
        <f>IF(#REF!&lt;&gt;"",#REF!,"")</f>
        <v>#REF!</v>
      </c>
      <c r="B183" t="e">
        <f>#REF!</f>
        <v>#REF!</v>
      </c>
      <c r="C183" t="e">
        <f>#REF!</f>
        <v>#REF!</v>
      </c>
      <c r="E183" t="e">
        <f>IF(LEFT(#REF!,3)="yes",B183,-20000)</f>
        <v>#REF!</v>
      </c>
      <c r="F183" t="e">
        <f>IF(LEFT(#REF!,3)="yes",C183,-20000)</f>
        <v>#REF!</v>
      </c>
      <c r="L183" t="e">
        <f t="shared" si="50"/>
        <v>#REF!</v>
      </c>
      <c r="M183" t="e">
        <f t="shared" si="51"/>
        <v>#REF!</v>
      </c>
      <c r="O183" t="e">
        <f t="shared" si="52"/>
        <v>#REF!</v>
      </c>
      <c r="P183" t="e">
        <f t="shared" si="53"/>
        <v>#REF!</v>
      </c>
      <c r="R183" t="e">
        <f t="shared" si="54"/>
        <v>#REF!</v>
      </c>
      <c r="S183" t="e">
        <f t="shared" si="55"/>
        <v>#REF!</v>
      </c>
      <c r="U183" t="e">
        <f t="shared" si="56"/>
        <v>#REF!</v>
      </c>
      <c r="V183" t="e">
        <f t="shared" si="57"/>
        <v>#REF!</v>
      </c>
      <c r="X183" t="e">
        <f t="shared" si="58"/>
        <v>#REF!</v>
      </c>
      <c r="Y183" t="e">
        <f t="shared" si="59"/>
        <v>#REF!</v>
      </c>
    </row>
    <row r="184" spans="1:25" x14ac:dyDescent="0.15">
      <c r="A184" t="e">
        <f>IF(#REF!&lt;&gt;"",#REF!,"")</f>
        <v>#REF!</v>
      </c>
      <c r="B184" t="e">
        <f>#REF!</f>
        <v>#REF!</v>
      </c>
      <c r="C184" t="e">
        <f>#REF!</f>
        <v>#REF!</v>
      </c>
      <c r="E184" t="e">
        <f>IF(LEFT(#REF!,3)="yes",B184,-20000)</f>
        <v>#REF!</v>
      </c>
      <c r="F184" t="e">
        <f>IF(LEFT(#REF!,3)="yes",C184,-20000)</f>
        <v>#REF!</v>
      </c>
      <c r="L184" t="e">
        <f t="shared" si="50"/>
        <v>#REF!</v>
      </c>
      <c r="M184" t="e">
        <f t="shared" si="51"/>
        <v>#REF!</v>
      </c>
      <c r="O184" t="e">
        <f t="shared" si="52"/>
        <v>#REF!</v>
      </c>
      <c r="P184" t="e">
        <f t="shared" si="53"/>
        <v>#REF!</v>
      </c>
      <c r="R184" t="e">
        <f t="shared" si="54"/>
        <v>#REF!</v>
      </c>
      <c r="S184" t="e">
        <f t="shared" si="55"/>
        <v>#REF!</v>
      </c>
      <c r="U184" t="e">
        <f t="shared" si="56"/>
        <v>#REF!</v>
      </c>
      <c r="V184" t="e">
        <f t="shared" si="57"/>
        <v>#REF!</v>
      </c>
      <c r="X184" t="e">
        <f t="shared" si="58"/>
        <v>#REF!</v>
      </c>
      <c r="Y184" t="e">
        <f t="shared" si="59"/>
        <v>#REF!</v>
      </c>
    </row>
    <row r="185" spans="1:25" x14ac:dyDescent="0.15">
      <c r="A185" t="e">
        <f>IF(#REF!&lt;&gt;"",#REF!,"")</f>
        <v>#REF!</v>
      </c>
      <c r="B185" t="e">
        <f>#REF!</f>
        <v>#REF!</v>
      </c>
      <c r="C185" t="e">
        <f>#REF!</f>
        <v>#REF!</v>
      </c>
      <c r="E185" t="e">
        <f>IF(LEFT(#REF!,3)="yes",B185,-20000)</f>
        <v>#REF!</v>
      </c>
      <c r="F185" t="e">
        <f>IF(LEFT(#REF!,3)="yes",C185,-20000)</f>
        <v>#REF!</v>
      </c>
      <c r="L185" t="e">
        <f t="shared" si="50"/>
        <v>#REF!</v>
      </c>
      <c r="M185" t="e">
        <f t="shared" si="51"/>
        <v>#REF!</v>
      </c>
      <c r="O185" t="e">
        <f t="shared" si="52"/>
        <v>#REF!</v>
      </c>
      <c r="P185" t="e">
        <f t="shared" si="53"/>
        <v>#REF!</v>
      </c>
      <c r="R185" t="e">
        <f t="shared" si="54"/>
        <v>#REF!</v>
      </c>
      <c r="S185" t="e">
        <f t="shared" si="55"/>
        <v>#REF!</v>
      </c>
      <c r="U185" t="e">
        <f t="shared" si="56"/>
        <v>#REF!</v>
      </c>
      <c r="V185" t="e">
        <f t="shared" si="57"/>
        <v>#REF!</v>
      </c>
      <c r="X185" t="e">
        <f t="shared" si="58"/>
        <v>#REF!</v>
      </c>
      <c r="Y185" t="e">
        <f t="shared" si="59"/>
        <v>#REF!</v>
      </c>
    </row>
    <row r="186" spans="1:25" x14ac:dyDescent="0.15">
      <c r="A186" t="e">
        <f>IF(#REF!&lt;&gt;"",#REF!,"")</f>
        <v>#REF!</v>
      </c>
      <c r="B186" t="e">
        <f>#REF!</f>
        <v>#REF!</v>
      </c>
      <c r="C186" t="e">
        <f>#REF!</f>
        <v>#REF!</v>
      </c>
      <c r="E186" t="e">
        <f>IF(LEFT(#REF!,3)="yes",B186,-20000)</f>
        <v>#REF!</v>
      </c>
      <c r="F186" t="e">
        <f>IF(LEFT(#REF!,3)="yes",C186,-20000)</f>
        <v>#REF!</v>
      </c>
      <c r="L186" t="e">
        <f t="shared" si="50"/>
        <v>#REF!</v>
      </c>
      <c r="M186" t="e">
        <f t="shared" si="51"/>
        <v>#REF!</v>
      </c>
      <c r="O186" t="e">
        <f t="shared" si="52"/>
        <v>#REF!</v>
      </c>
      <c r="P186" t="e">
        <f t="shared" si="53"/>
        <v>#REF!</v>
      </c>
      <c r="R186" t="e">
        <f t="shared" si="54"/>
        <v>#REF!</v>
      </c>
      <c r="S186" t="e">
        <f t="shared" si="55"/>
        <v>#REF!</v>
      </c>
      <c r="U186" t="e">
        <f t="shared" si="56"/>
        <v>#REF!</v>
      </c>
      <c r="V186" t="e">
        <f t="shared" si="57"/>
        <v>#REF!</v>
      </c>
      <c r="X186" t="e">
        <f t="shared" si="58"/>
        <v>#REF!</v>
      </c>
      <c r="Y186" t="e">
        <f t="shared" si="59"/>
        <v>#REF!</v>
      </c>
    </row>
    <row r="187" spans="1:25" x14ac:dyDescent="0.15">
      <c r="A187" t="e">
        <f>IF(#REF!&lt;&gt;"",#REF!,"")</f>
        <v>#REF!</v>
      </c>
      <c r="B187" t="e">
        <f>#REF!</f>
        <v>#REF!</v>
      </c>
      <c r="C187" t="e">
        <f>#REF!</f>
        <v>#REF!</v>
      </c>
      <c r="E187" t="e">
        <f>IF(LEFT(#REF!,3)="yes",B187,-20000)</f>
        <v>#REF!</v>
      </c>
      <c r="F187" t="e">
        <f>IF(LEFT(#REF!,3)="yes",C187,-20000)</f>
        <v>#REF!</v>
      </c>
      <c r="L187" t="e">
        <f t="shared" si="50"/>
        <v>#REF!</v>
      </c>
      <c r="M187" t="e">
        <f t="shared" si="51"/>
        <v>#REF!</v>
      </c>
      <c r="O187" t="e">
        <f t="shared" si="52"/>
        <v>#REF!</v>
      </c>
      <c r="P187" t="e">
        <f t="shared" si="53"/>
        <v>#REF!</v>
      </c>
      <c r="R187" t="e">
        <f t="shared" si="54"/>
        <v>#REF!</v>
      </c>
      <c r="S187" t="e">
        <f t="shared" si="55"/>
        <v>#REF!</v>
      </c>
      <c r="U187" t="e">
        <f t="shared" si="56"/>
        <v>#REF!</v>
      </c>
      <c r="V187" t="e">
        <f t="shared" si="57"/>
        <v>#REF!</v>
      </c>
      <c r="X187" t="e">
        <f t="shared" si="58"/>
        <v>#REF!</v>
      </c>
      <c r="Y187" t="e">
        <f t="shared" si="59"/>
        <v>#REF!</v>
      </c>
    </row>
    <row r="188" spans="1:25" x14ac:dyDescent="0.15">
      <c r="A188" t="e">
        <f>IF(#REF!&lt;&gt;"",#REF!,"")</f>
        <v>#REF!</v>
      </c>
      <c r="B188" t="e">
        <f>#REF!</f>
        <v>#REF!</v>
      </c>
      <c r="C188" t="e">
        <f>#REF!</f>
        <v>#REF!</v>
      </c>
      <c r="E188" t="e">
        <f>IF(LEFT(#REF!,3)="yes",B188,-20000)</f>
        <v>#REF!</v>
      </c>
      <c r="F188" t="e">
        <f>IF(LEFT(#REF!,3)="yes",C188,-20000)</f>
        <v>#REF!</v>
      </c>
      <c r="L188" t="e">
        <f t="shared" si="50"/>
        <v>#REF!</v>
      </c>
      <c r="M188" t="e">
        <f t="shared" si="51"/>
        <v>#REF!</v>
      </c>
      <c r="O188" t="e">
        <f t="shared" si="52"/>
        <v>#REF!</v>
      </c>
      <c r="P188" t="e">
        <f t="shared" si="53"/>
        <v>#REF!</v>
      </c>
      <c r="R188" t="e">
        <f t="shared" si="54"/>
        <v>#REF!</v>
      </c>
      <c r="S188" t="e">
        <f t="shared" si="55"/>
        <v>#REF!</v>
      </c>
      <c r="U188" t="e">
        <f t="shared" si="56"/>
        <v>#REF!</v>
      </c>
      <c r="V188" t="e">
        <f t="shared" si="57"/>
        <v>#REF!</v>
      </c>
      <c r="X188" t="e">
        <f t="shared" si="58"/>
        <v>#REF!</v>
      </c>
      <c r="Y188" t="e">
        <f t="shared" si="59"/>
        <v>#REF!</v>
      </c>
    </row>
    <row r="189" spans="1:25" x14ac:dyDescent="0.15">
      <c r="A189" t="e">
        <f>IF(#REF!&lt;&gt;"",#REF!,"")</f>
        <v>#REF!</v>
      </c>
      <c r="B189" t="e">
        <f>#REF!</f>
        <v>#REF!</v>
      </c>
      <c r="C189" t="e">
        <f>#REF!</f>
        <v>#REF!</v>
      </c>
      <c r="E189" t="e">
        <f>IF(LEFT(#REF!,3)="yes",B189,-20000)</f>
        <v>#REF!</v>
      </c>
      <c r="F189" t="e">
        <f>IF(LEFT(#REF!,3)="yes",C189,-20000)</f>
        <v>#REF!</v>
      </c>
      <c r="L189" t="e">
        <f t="shared" si="50"/>
        <v>#REF!</v>
      </c>
      <c r="M189" t="e">
        <f t="shared" si="51"/>
        <v>#REF!</v>
      </c>
      <c r="O189" t="e">
        <f t="shared" si="52"/>
        <v>#REF!</v>
      </c>
      <c r="P189" t="e">
        <f t="shared" si="53"/>
        <v>#REF!</v>
      </c>
      <c r="R189" t="e">
        <f t="shared" si="54"/>
        <v>#REF!</v>
      </c>
      <c r="S189" t="e">
        <f t="shared" si="55"/>
        <v>#REF!</v>
      </c>
      <c r="U189" t="e">
        <f t="shared" si="56"/>
        <v>#REF!</v>
      </c>
      <c r="V189" t="e">
        <f t="shared" si="57"/>
        <v>#REF!</v>
      </c>
      <c r="X189" t="e">
        <f t="shared" si="58"/>
        <v>#REF!</v>
      </c>
      <c r="Y189" t="e">
        <f t="shared" si="59"/>
        <v>#REF!</v>
      </c>
    </row>
    <row r="190" spans="1:25" x14ac:dyDescent="0.15">
      <c r="A190" t="e">
        <f>IF(#REF!&lt;&gt;"",#REF!,"")</f>
        <v>#REF!</v>
      </c>
      <c r="B190" t="e">
        <f>#REF!</f>
        <v>#REF!</v>
      </c>
      <c r="C190" t="e">
        <f>#REF!</f>
        <v>#REF!</v>
      </c>
      <c r="E190" t="e">
        <f>IF(LEFT(#REF!,3)="yes",B190,-20000)</f>
        <v>#REF!</v>
      </c>
      <c r="F190" t="e">
        <f>IF(LEFT(#REF!,3)="yes",C190,-20000)</f>
        <v>#REF!</v>
      </c>
      <c r="L190" t="e">
        <f t="shared" si="50"/>
        <v>#REF!</v>
      </c>
      <c r="M190" t="e">
        <f t="shared" si="51"/>
        <v>#REF!</v>
      </c>
      <c r="O190" t="e">
        <f t="shared" si="52"/>
        <v>#REF!</v>
      </c>
      <c r="P190" t="e">
        <f t="shared" si="53"/>
        <v>#REF!</v>
      </c>
      <c r="R190" t="e">
        <f t="shared" si="54"/>
        <v>#REF!</v>
      </c>
      <c r="S190" t="e">
        <f t="shared" si="55"/>
        <v>#REF!</v>
      </c>
      <c r="U190" t="e">
        <f t="shared" si="56"/>
        <v>#REF!</v>
      </c>
      <c r="V190" t="e">
        <f t="shared" si="57"/>
        <v>#REF!</v>
      </c>
      <c r="X190" t="e">
        <f t="shared" si="58"/>
        <v>#REF!</v>
      </c>
      <c r="Y190" t="e">
        <f t="shared" si="59"/>
        <v>#REF!</v>
      </c>
    </row>
    <row r="191" spans="1:25" x14ac:dyDescent="0.15">
      <c r="A191" t="e">
        <f>IF(#REF!&lt;&gt;"",#REF!,"")</f>
        <v>#REF!</v>
      </c>
      <c r="B191" t="e">
        <f>#REF!</f>
        <v>#REF!</v>
      </c>
      <c r="C191" t="e">
        <f>#REF!</f>
        <v>#REF!</v>
      </c>
      <c r="E191" t="e">
        <f>IF(LEFT(#REF!,3)="yes",B191,-20000)</f>
        <v>#REF!</v>
      </c>
      <c r="F191" t="e">
        <f>IF(LEFT(#REF!,3)="yes",C191,-20000)</f>
        <v>#REF!</v>
      </c>
      <c r="L191" t="e">
        <f t="shared" si="50"/>
        <v>#REF!</v>
      </c>
      <c r="M191" t="e">
        <f t="shared" si="51"/>
        <v>#REF!</v>
      </c>
      <c r="O191" t="e">
        <f t="shared" si="52"/>
        <v>#REF!</v>
      </c>
      <c r="P191" t="e">
        <f t="shared" si="53"/>
        <v>#REF!</v>
      </c>
      <c r="R191" t="e">
        <f t="shared" si="54"/>
        <v>#REF!</v>
      </c>
      <c r="S191" t="e">
        <f t="shared" si="55"/>
        <v>#REF!</v>
      </c>
      <c r="U191" t="e">
        <f t="shared" si="56"/>
        <v>#REF!</v>
      </c>
      <c r="V191" t="e">
        <f t="shared" si="57"/>
        <v>#REF!</v>
      </c>
      <c r="X191" t="e">
        <f t="shared" si="58"/>
        <v>#REF!</v>
      </c>
      <c r="Y191" t="e">
        <f t="shared" si="59"/>
        <v>#REF!</v>
      </c>
    </row>
    <row r="192" spans="1:25" x14ac:dyDescent="0.15">
      <c r="A192" t="e">
        <f>IF(#REF!&lt;&gt;"",#REF!,"")</f>
        <v>#REF!</v>
      </c>
      <c r="B192" t="e">
        <f>#REF!</f>
        <v>#REF!</v>
      </c>
      <c r="C192" t="e">
        <f>#REF!</f>
        <v>#REF!</v>
      </c>
      <c r="E192" t="e">
        <f>IF(LEFT(#REF!,3)="yes",B192,-20000)</f>
        <v>#REF!</v>
      </c>
      <c r="F192" t="e">
        <f>IF(LEFT(#REF!,3)="yes",C192,-20000)</f>
        <v>#REF!</v>
      </c>
      <c r="L192" t="e">
        <f t="shared" si="50"/>
        <v>#REF!</v>
      </c>
      <c r="M192" t="e">
        <f t="shared" si="51"/>
        <v>#REF!</v>
      </c>
      <c r="O192" t="e">
        <f t="shared" si="52"/>
        <v>#REF!</v>
      </c>
      <c r="P192" t="e">
        <f t="shared" si="53"/>
        <v>#REF!</v>
      </c>
      <c r="R192" t="e">
        <f t="shared" si="54"/>
        <v>#REF!</v>
      </c>
      <c r="S192" t="e">
        <f t="shared" si="55"/>
        <v>#REF!</v>
      </c>
      <c r="U192" t="e">
        <f t="shared" si="56"/>
        <v>#REF!</v>
      </c>
      <c r="V192" t="e">
        <f t="shared" si="57"/>
        <v>#REF!</v>
      </c>
      <c r="X192" t="e">
        <f t="shared" si="58"/>
        <v>#REF!</v>
      </c>
      <c r="Y192" t="e">
        <f t="shared" si="59"/>
        <v>#REF!</v>
      </c>
    </row>
    <row r="193" spans="1:25" x14ac:dyDescent="0.15">
      <c r="A193" t="e">
        <f>IF(#REF!&lt;&gt;"",#REF!,"")</f>
        <v>#REF!</v>
      </c>
      <c r="B193" t="e">
        <f>#REF!</f>
        <v>#REF!</v>
      </c>
      <c r="C193" t="e">
        <f>#REF!</f>
        <v>#REF!</v>
      </c>
      <c r="E193" t="e">
        <f>IF(LEFT(#REF!,3)="yes",B193,-20000)</f>
        <v>#REF!</v>
      </c>
      <c r="F193" t="e">
        <f>IF(LEFT(#REF!,3)="yes",C193,-20000)</f>
        <v>#REF!</v>
      </c>
      <c r="L193" t="e">
        <f t="shared" si="50"/>
        <v>#REF!</v>
      </c>
      <c r="M193" t="e">
        <f t="shared" si="51"/>
        <v>#REF!</v>
      </c>
      <c r="O193" t="e">
        <f t="shared" si="52"/>
        <v>#REF!</v>
      </c>
      <c r="P193" t="e">
        <f t="shared" si="53"/>
        <v>#REF!</v>
      </c>
      <c r="R193" t="e">
        <f t="shared" si="54"/>
        <v>#REF!</v>
      </c>
      <c r="S193" t="e">
        <f t="shared" si="55"/>
        <v>#REF!</v>
      </c>
      <c r="U193" t="e">
        <f t="shared" si="56"/>
        <v>#REF!</v>
      </c>
      <c r="V193" t="e">
        <f t="shared" si="57"/>
        <v>#REF!</v>
      </c>
      <c r="X193" t="e">
        <f t="shared" si="58"/>
        <v>#REF!</v>
      </c>
      <c r="Y193" t="e">
        <f t="shared" si="59"/>
        <v>#REF!</v>
      </c>
    </row>
    <row r="194" spans="1:25" x14ac:dyDescent="0.15">
      <c r="A194" t="e">
        <f>IF(#REF!&lt;&gt;"",#REF!,"")</f>
        <v>#REF!</v>
      </c>
      <c r="B194" t="e">
        <f>#REF!</f>
        <v>#REF!</v>
      </c>
      <c r="C194" t="e">
        <f>#REF!</f>
        <v>#REF!</v>
      </c>
      <c r="E194" t="e">
        <f>IF(LEFT(#REF!,3)="yes",B194,-20000)</f>
        <v>#REF!</v>
      </c>
      <c r="F194" t="e">
        <f>IF(LEFT(#REF!,3)="yes",C194,-20000)</f>
        <v>#REF!</v>
      </c>
      <c r="L194" t="e">
        <f t="shared" si="50"/>
        <v>#REF!</v>
      </c>
      <c r="M194" t="e">
        <f t="shared" si="51"/>
        <v>#REF!</v>
      </c>
      <c r="O194" t="e">
        <f t="shared" si="52"/>
        <v>#REF!</v>
      </c>
      <c r="P194" t="e">
        <f t="shared" si="53"/>
        <v>#REF!</v>
      </c>
      <c r="R194" t="e">
        <f t="shared" si="54"/>
        <v>#REF!</v>
      </c>
      <c r="S194" t="e">
        <f t="shared" si="55"/>
        <v>#REF!</v>
      </c>
      <c r="U194" t="e">
        <f t="shared" si="56"/>
        <v>#REF!</v>
      </c>
      <c r="V194" t="e">
        <f t="shared" si="57"/>
        <v>#REF!</v>
      </c>
      <c r="X194" t="e">
        <f t="shared" si="58"/>
        <v>#REF!</v>
      </c>
      <c r="Y194" t="e">
        <f t="shared" si="59"/>
        <v>#REF!</v>
      </c>
    </row>
    <row r="195" spans="1:25" x14ac:dyDescent="0.15">
      <c r="A195" t="e">
        <f>IF(#REF!&lt;&gt;"",#REF!,"")</f>
        <v>#REF!</v>
      </c>
      <c r="B195" t="e">
        <f>#REF!</f>
        <v>#REF!</v>
      </c>
      <c r="C195" t="e">
        <f>#REF!</f>
        <v>#REF!</v>
      </c>
      <c r="E195" t="e">
        <f>IF(LEFT(#REF!,3)="yes",B195,-20000)</f>
        <v>#REF!</v>
      </c>
      <c r="F195" t="e">
        <f>IF(LEFT(#REF!,3)="yes",C195,-20000)</f>
        <v>#REF!</v>
      </c>
      <c r="L195" t="e">
        <f t="shared" si="50"/>
        <v>#REF!</v>
      </c>
      <c r="M195" t="e">
        <f t="shared" si="51"/>
        <v>#REF!</v>
      </c>
      <c r="O195" t="e">
        <f t="shared" si="52"/>
        <v>#REF!</v>
      </c>
      <c r="P195" t="e">
        <f t="shared" si="53"/>
        <v>#REF!</v>
      </c>
      <c r="R195" t="e">
        <f t="shared" si="54"/>
        <v>#REF!</v>
      </c>
      <c r="S195" t="e">
        <f t="shared" si="55"/>
        <v>#REF!</v>
      </c>
      <c r="U195" t="e">
        <f t="shared" si="56"/>
        <v>#REF!</v>
      </c>
      <c r="V195" t="e">
        <f t="shared" si="57"/>
        <v>#REF!</v>
      </c>
      <c r="X195" t="e">
        <f t="shared" si="58"/>
        <v>#REF!</v>
      </c>
      <c r="Y195" t="e">
        <f t="shared" si="59"/>
        <v>#REF!</v>
      </c>
    </row>
    <row r="196" spans="1:25" x14ac:dyDescent="0.15">
      <c r="A196" t="e">
        <f>IF(#REF!&lt;&gt;"",#REF!,"")</f>
        <v>#REF!</v>
      </c>
      <c r="B196" t="e">
        <f>#REF!</f>
        <v>#REF!</v>
      </c>
      <c r="C196" t="e">
        <f>#REF!</f>
        <v>#REF!</v>
      </c>
      <c r="E196" t="e">
        <f>IF(LEFT(#REF!,3)="yes",B196,-20000)</f>
        <v>#REF!</v>
      </c>
      <c r="F196" t="e">
        <f>IF(LEFT(#REF!,3)="yes",C196,-20000)</f>
        <v>#REF!</v>
      </c>
      <c r="L196" t="e">
        <f t="shared" si="50"/>
        <v>#REF!</v>
      </c>
      <c r="M196" t="e">
        <f t="shared" si="51"/>
        <v>#REF!</v>
      </c>
      <c r="O196" t="e">
        <f t="shared" si="52"/>
        <v>#REF!</v>
      </c>
      <c r="P196" t="e">
        <f t="shared" si="53"/>
        <v>#REF!</v>
      </c>
      <c r="R196" t="e">
        <f t="shared" si="54"/>
        <v>#REF!</v>
      </c>
      <c r="S196" t="e">
        <f t="shared" si="55"/>
        <v>#REF!</v>
      </c>
      <c r="U196" t="e">
        <f t="shared" si="56"/>
        <v>#REF!</v>
      </c>
      <c r="V196" t="e">
        <f t="shared" si="57"/>
        <v>#REF!</v>
      </c>
      <c r="X196" t="e">
        <f t="shared" si="58"/>
        <v>#REF!</v>
      </c>
      <c r="Y196" t="e">
        <f t="shared" si="59"/>
        <v>#REF!</v>
      </c>
    </row>
    <row r="197" spans="1:25" x14ac:dyDescent="0.15">
      <c r="A197" t="e">
        <f>IF(#REF!&lt;&gt;"",#REF!,"")</f>
        <v>#REF!</v>
      </c>
      <c r="B197" t="e">
        <f>#REF!</f>
        <v>#REF!</v>
      </c>
      <c r="C197" t="e">
        <f>#REF!</f>
        <v>#REF!</v>
      </c>
      <c r="E197" t="e">
        <f>IF(LEFT(#REF!,3)="yes",B197,-20000)</f>
        <v>#REF!</v>
      </c>
      <c r="F197" t="e">
        <f>IF(LEFT(#REF!,3)="yes",C197,-20000)</f>
        <v>#REF!</v>
      </c>
      <c r="L197" t="e">
        <f t="shared" si="50"/>
        <v>#REF!</v>
      </c>
      <c r="M197" t="e">
        <f t="shared" si="51"/>
        <v>#REF!</v>
      </c>
      <c r="O197" t="e">
        <f t="shared" si="52"/>
        <v>#REF!</v>
      </c>
      <c r="P197" t="e">
        <f t="shared" si="53"/>
        <v>#REF!</v>
      </c>
      <c r="R197" t="e">
        <f t="shared" si="54"/>
        <v>#REF!</v>
      </c>
      <c r="S197" t="e">
        <f t="shared" si="55"/>
        <v>#REF!</v>
      </c>
      <c r="U197" t="e">
        <f t="shared" si="56"/>
        <v>#REF!</v>
      </c>
      <c r="V197" t="e">
        <f t="shared" si="57"/>
        <v>#REF!</v>
      </c>
      <c r="X197" t="e">
        <f t="shared" si="58"/>
        <v>#REF!</v>
      </c>
      <c r="Y197" t="e">
        <f t="shared" si="59"/>
        <v>#REF!</v>
      </c>
    </row>
    <row r="198" spans="1:25" x14ac:dyDescent="0.15">
      <c r="A198" t="e">
        <f>IF(#REF!&lt;&gt;"",#REF!,"")</f>
        <v>#REF!</v>
      </c>
      <c r="B198" t="e">
        <f>#REF!</f>
        <v>#REF!</v>
      </c>
      <c r="C198" t="e">
        <f>#REF!</f>
        <v>#REF!</v>
      </c>
      <c r="E198" t="e">
        <f>IF(LEFT(#REF!,3)="yes",B198,-20000)</f>
        <v>#REF!</v>
      </c>
      <c r="F198" t="e">
        <f>IF(LEFT(#REF!,3)="yes",C198,-20000)</f>
        <v>#REF!</v>
      </c>
      <c r="L198" t="e">
        <f t="shared" si="50"/>
        <v>#REF!</v>
      </c>
      <c r="M198" t="e">
        <f t="shared" si="51"/>
        <v>#REF!</v>
      </c>
      <c r="O198" t="e">
        <f t="shared" si="52"/>
        <v>#REF!</v>
      </c>
      <c r="P198" t="e">
        <f t="shared" si="53"/>
        <v>#REF!</v>
      </c>
      <c r="R198" t="e">
        <f t="shared" si="54"/>
        <v>#REF!</v>
      </c>
      <c r="S198" t="e">
        <f t="shared" si="55"/>
        <v>#REF!</v>
      </c>
      <c r="U198" t="e">
        <f t="shared" si="56"/>
        <v>#REF!</v>
      </c>
      <c r="V198" t="e">
        <f t="shared" si="57"/>
        <v>#REF!</v>
      </c>
      <c r="X198" t="e">
        <f t="shared" si="58"/>
        <v>#REF!</v>
      </c>
      <c r="Y198" t="e">
        <f t="shared" si="59"/>
        <v>#REF!</v>
      </c>
    </row>
    <row r="199" spans="1:25" x14ac:dyDescent="0.15">
      <c r="A199" t="e">
        <f>IF(#REF!&lt;&gt;"",#REF!,"")</f>
        <v>#REF!</v>
      </c>
      <c r="B199" t="e">
        <f>#REF!</f>
        <v>#REF!</v>
      </c>
      <c r="C199" t="e">
        <f>#REF!</f>
        <v>#REF!</v>
      </c>
      <c r="E199" t="e">
        <f>IF(LEFT(#REF!,3)="yes",B199,-20000)</f>
        <v>#REF!</v>
      </c>
      <c r="F199" t="e">
        <f>IF(LEFT(#REF!,3)="yes",C199,-20000)</f>
        <v>#REF!</v>
      </c>
      <c r="L199" t="e">
        <f t="shared" si="50"/>
        <v>#REF!</v>
      </c>
      <c r="M199" t="e">
        <f t="shared" si="51"/>
        <v>#REF!</v>
      </c>
      <c r="O199" t="e">
        <f t="shared" si="52"/>
        <v>#REF!</v>
      </c>
      <c r="P199" t="e">
        <f t="shared" si="53"/>
        <v>#REF!</v>
      </c>
      <c r="R199" t="e">
        <f t="shared" si="54"/>
        <v>#REF!</v>
      </c>
      <c r="S199" t="e">
        <f t="shared" si="55"/>
        <v>#REF!</v>
      </c>
      <c r="U199" t="e">
        <f t="shared" si="56"/>
        <v>#REF!</v>
      </c>
      <c r="V199" t="e">
        <f t="shared" si="57"/>
        <v>#REF!</v>
      </c>
      <c r="X199" t="e">
        <f t="shared" si="58"/>
        <v>#REF!</v>
      </c>
      <c r="Y199" t="e">
        <f t="shared" si="59"/>
        <v>#REF!</v>
      </c>
    </row>
    <row r="200" spans="1:25" x14ac:dyDescent="0.15">
      <c r="A200" t="e">
        <f>IF(#REF!&lt;&gt;"",#REF!,"")</f>
        <v>#REF!</v>
      </c>
      <c r="B200" t="e">
        <f>#REF!</f>
        <v>#REF!</v>
      </c>
      <c r="C200" t="e">
        <f>#REF!</f>
        <v>#REF!</v>
      </c>
      <c r="E200" t="e">
        <f>IF(LEFT(#REF!,3)="yes",B200,-20000)</f>
        <v>#REF!</v>
      </c>
      <c r="F200" t="e">
        <f>IF(LEFT(#REF!,3)="yes",C200,-20000)</f>
        <v>#REF!</v>
      </c>
      <c r="L200" t="e">
        <f t="shared" ref="L200:L207" si="60">IF(L$5="",-20000,IF(LEFT($A200,LEN(L$5))=L$5,$E200,-20000))</f>
        <v>#REF!</v>
      </c>
      <c r="M200" t="e">
        <f t="shared" ref="M200:M207" si="61">IF(L$5="",-20000,IF(LEFT($A200,LEN(L$5))=L$5,$F200,-20000))</f>
        <v>#REF!</v>
      </c>
      <c r="O200" t="e">
        <f t="shared" ref="O200:O207" si="62">IF(O$5="",-20000,IF(LEFT($A200,LEN(O$5))=O$5,$E200,-20000))</f>
        <v>#REF!</v>
      </c>
      <c r="P200" t="e">
        <f t="shared" ref="P200:P207" si="63">IF(O$5="",-20000,IF(LEFT($A200,LEN(O$5))=O$5,$F200,-20000))</f>
        <v>#REF!</v>
      </c>
      <c r="R200" t="e">
        <f t="shared" ref="R200:R207" si="64">IF(R$5="",-20000,IF(LEFT($A200,LEN(R$5))=R$5,$E200,-20000))</f>
        <v>#REF!</v>
      </c>
      <c r="S200" t="e">
        <f t="shared" ref="S200:S207" si="65">IF(R$5="",-20000,IF(LEFT($A200,LEN(R$5))=R$5,$F200,-20000))</f>
        <v>#REF!</v>
      </c>
      <c r="U200" t="e">
        <f t="shared" ref="U200:U207" si="66">IF(U$5="",-20000,IF(LEFT($A200,LEN(U$5))=U$5,$E200,-20000))</f>
        <v>#REF!</v>
      </c>
      <c r="V200" t="e">
        <f t="shared" ref="V200:V207" si="67">IF(U$5="",-20000,IF(LEFT($A200,LEN(U$5))=U$5,$F200,-20000))</f>
        <v>#REF!</v>
      </c>
      <c r="X200" t="e">
        <f t="shared" ref="X200:X207" si="68">IF(X$5="",-20000,IF(LEFT($A200,LEN(X$5))=X$5,$E200,-20000))</f>
        <v>#REF!</v>
      </c>
      <c r="Y200" t="e">
        <f t="shared" ref="Y200:Y207" si="69">IF(X$5="",-20000,IF(LEFT($A200,LEN(X$5))=X$5,$F200,-20000))</f>
        <v>#REF!</v>
      </c>
    </row>
    <row r="201" spans="1:25" x14ac:dyDescent="0.15">
      <c r="A201" t="e">
        <f>IF(#REF!&lt;&gt;"",#REF!,"")</f>
        <v>#REF!</v>
      </c>
      <c r="B201" t="e">
        <f>#REF!</f>
        <v>#REF!</v>
      </c>
      <c r="C201" t="e">
        <f>#REF!</f>
        <v>#REF!</v>
      </c>
      <c r="E201" t="e">
        <f>IF(LEFT(#REF!,3)="yes",B201,-20000)</f>
        <v>#REF!</v>
      </c>
      <c r="F201" t="e">
        <f>IF(LEFT(#REF!,3)="yes",C201,-20000)</f>
        <v>#REF!</v>
      </c>
      <c r="L201" t="e">
        <f t="shared" si="60"/>
        <v>#REF!</v>
      </c>
      <c r="M201" t="e">
        <f t="shared" si="61"/>
        <v>#REF!</v>
      </c>
      <c r="O201" t="e">
        <f t="shared" si="62"/>
        <v>#REF!</v>
      </c>
      <c r="P201" t="e">
        <f t="shared" si="63"/>
        <v>#REF!</v>
      </c>
      <c r="R201" t="e">
        <f t="shared" si="64"/>
        <v>#REF!</v>
      </c>
      <c r="S201" t="e">
        <f t="shared" si="65"/>
        <v>#REF!</v>
      </c>
      <c r="U201" t="e">
        <f t="shared" si="66"/>
        <v>#REF!</v>
      </c>
      <c r="V201" t="e">
        <f t="shared" si="67"/>
        <v>#REF!</v>
      </c>
      <c r="X201" t="e">
        <f t="shared" si="68"/>
        <v>#REF!</v>
      </c>
      <c r="Y201" t="e">
        <f t="shared" si="69"/>
        <v>#REF!</v>
      </c>
    </row>
    <row r="202" spans="1:25" x14ac:dyDescent="0.15">
      <c r="A202" t="e">
        <f>IF(#REF!&lt;&gt;"",#REF!,"")</f>
        <v>#REF!</v>
      </c>
      <c r="B202" t="e">
        <f>#REF!</f>
        <v>#REF!</v>
      </c>
      <c r="C202" t="e">
        <f>#REF!</f>
        <v>#REF!</v>
      </c>
      <c r="E202" t="e">
        <f>IF(LEFT(#REF!,3)="yes",B202,-20000)</f>
        <v>#REF!</v>
      </c>
      <c r="F202" t="e">
        <f>IF(LEFT(#REF!,3)="yes",C202,-20000)</f>
        <v>#REF!</v>
      </c>
      <c r="L202" t="e">
        <f t="shared" si="60"/>
        <v>#REF!</v>
      </c>
      <c r="M202" t="e">
        <f t="shared" si="61"/>
        <v>#REF!</v>
      </c>
      <c r="O202" t="e">
        <f t="shared" si="62"/>
        <v>#REF!</v>
      </c>
      <c r="P202" t="e">
        <f t="shared" si="63"/>
        <v>#REF!</v>
      </c>
      <c r="R202" t="e">
        <f t="shared" si="64"/>
        <v>#REF!</v>
      </c>
      <c r="S202" t="e">
        <f t="shared" si="65"/>
        <v>#REF!</v>
      </c>
      <c r="U202" t="e">
        <f t="shared" si="66"/>
        <v>#REF!</v>
      </c>
      <c r="V202" t="e">
        <f t="shared" si="67"/>
        <v>#REF!</v>
      </c>
      <c r="X202" t="e">
        <f t="shared" si="68"/>
        <v>#REF!</v>
      </c>
      <c r="Y202" t="e">
        <f t="shared" si="69"/>
        <v>#REF!</v>
      </c>
    </row>
    <row r="203" spans="1:25" x14ac:dyDescent="0.15">
      <c r="A203" t="e">
        <f>IF(#REF!&lt;&gt;"",#REF!,"")</f>
        <v>#REF!</v>
      </c>
      <c r="B203" t="e">
        <f>#REF!</f>
        <v>#REF!</v>
      </c>
      <c r="C203" t="e">
        <f>#REF!</f>
        <v>#REF!</v>
      </c>
      <c r="E203" t="e">
        <f>IF(LEFT(#REF!,3)="yes",B203,-20000)</f>
        <v>#REF!</v>
      </c>
      <c r="F203" t="e">
        <f>IF(LEFT(#REF!,3)="yes",C203,-20000)</f>
        <v>#REF!</v>
      </c>
      <c r="L203" t="e">
        <f t="shared" si="60"/>
        <v>#REF!</v>
      </c>
      <c r="M203" t="e">
        <f t="shared" si="61"/>
        <v>#REF!</v>
      </c>
      <c r="O203" t="e">
        <f t="shared" si="62"/>
        <v>#REF!</v>
      </c>
      <c r="P203" t="e">
        <f t="shared" si="63"/>
        <v>#REF!</v>
      </c>
      <c r="R203" t="e">
        <f t="shared" si="64"/>
        <v>#REF!</v>
      </c>
      <c r="S203" t="e">
        <f t="shared" si="65"/>
        <v>#REF!</v>
      </c>
      <c r="U203" t="e">
        <f t="shared" si="66"/>
        <v>#REF!</v>
      </c>
      <c r="V203" t="e">
        <f t="shared" si="67"/>
        <v>#REF!</v>
      </c>
      <c r="X203" t="e">
        <f t="shared" si="68"/>
        <v>#REF!</v>
      </c>
      <c r="Y203" t="e">
        <f t="shared" si="69"/>
        <v>#REF!</v>
      </c>
    </row>
    <row r="204" spans="1:25" x14ac:dyDescent="0.15">
      <c r="A204" t="e">
        <f>IF(#REF!&lt;&gt;"",#REF!,"")</f>
        <v>#REF!</v>
      </c>
      <c r="B204" t="e">
        <f>#REF!</f>
        <v>#REF!</v>
      </c>
      <c r="C204" t="e">
        <f>#REF!</f>
        <v>#REF!</v>
      </c>
      <c r="E204" t="e">
        <f>IF(LEFT(#REF!,3)="yes",B204,-20000)</f>
        <v>#REF!</v>
      </c>
      <c r="F204" t="e">
        <f>IF(LEFT(#REF!,3)="yes",C204,-20000)</f>
        <v>#REF!</v>
      </c>
      <c r="L204" t="e">
        <f t="shared" si="60"/>
        <v>#REF!</v>
      </c>
      <c r="M204" t="e">
        <f t="shared" si="61"/>
        <v>#REF!</v>
      </c>
      <c r="O204" t="e">
        <f t="shared" si="62"/>
        <v>#REF!</v>
      </c>
      <c r="P204" t="e">
        <f t="shared" si="63"/>
        <v>#REF!</v>
      </c>
      <c r="R204" t="e">
        <f t="shared" si="64"/>
        <v>#REF!</v>
      </c>
      <c r="S204" t="e">
        <f t="shared" si="65"/>
        <v>#REF!</v>
      </c>
      <c r="U204" t="e">
        <f t="shared" si="66"/>
        <v>#REF!</v>
      </c>
      <c r="V204" t="e">
        <f t="shared" si="67"/>
        <v>#REF!</v>
      </c>
      <c r="X204" t="e">
        <f t="shared" si="68"/>
        <v>#REF!</v>
      </c>
      <c r="Y204" t="e">
        <f t="shared" si="69"/>
        <v>#REF!</v>
      </c>
    </row>
    <row r="205" spans="1:25" x14ac:dyDescent="0.15">
      <c r="A205" t="e">
        <f>IF(#REF!&lt;&gt;"",#REF!,"")</f>
        <v>#REF!</v>
      </c>
      <c r="B205" t="e">
        <f>#REF!</f>
        <v>#REF!</v>
      </c>
      <c r="C205" t="e">
        <f>#REF!</f>
        <v>#REF!</v>
      </c>
      <c r="E205" t="e">
        <f>IF(LEFT(#REF!,3)="yes",B205,-20000)</f>
        <v>#REF!</v>
      </c>
      <c r="F205" t="e">
        <f>IF(LEFT(#REF!,3)="yes",C205,-20000)</f>
        <v>#REF!</v>
      </c>
      <c r="L205" t="e">
        <f t="shared" si="60"/>
        <v>#REF!</v>
      </c>
      <c r="M205" t="e">
        <f t="shared" si="61"/>
        <v>#REF!</v>
      </c>
      <c r="O205" t="e">
        <f t="shared" si="62"/>
        <v>#REF!</v>
      </c>
      <c r="P205" t="e">
        <f t="shared" si="63"/>
        <v>#REF!</v>
      </c>
      <c r="R205" t="e">
        <f t="shared" si="64"/>
        <v>#REF!</v>
      </c>
      <c r="S205" t="e">
        <f t="shared" si="65"/>
        <v>#REF!</v>
      </c>
      <c r="U205" t="e">
        <f t="shared" si="66"/>
        <v>#REF!</v>
      </c>
      <c r="V205" t="e">
        <f t="shared" si="67"/>
        <v>#REF!</v>
      </c>
      <c r="X205" t="e">
        <f t="shared" si="68"/>
        <v>#REF!</v>
      </c>
      <c r="Y205" t="e">
        <f t="shared" si="69"/>
        <v>#REF!</v>
      </c>
    </row>
    <row r="206" spans="1:25" x14ac:dyDescent="0.15">
      <c r="A206" t="e">
        <f>IF(#REF!&lt;&gt;"",#REF!,"")</f>
        <v>#REF!</v>
      </c>
      <c r="B206" t="e">
        <f>#REF!</f>
        <v>#REF!</v>
      </c>
      <c r="C206" t="e">
        <f>#REF!</f>
        <v>#REF!</v>
      </c>
      <c r="E206" t="e">
        <f>IF(LEFT(#REF!,3)="yes",B206,-20000)</f>
        <v>#REF!</v>
      </c>
      <c r="F206" t="e">
        <f>IF(LEFT(#REF!,3)="yes",C206,-20000)</f>
        <v>#REF!</v>
      </c>
      <c r="L206" t="e">
        <f t="shared" si="60"/>
        <v>#REF!</v>
      </c>
      <c r="M206" t="e">
        <f t="shared" si="61"/>
        <v>#REF!</v>
      </c>
      <c r="O206" t="e">
        <f t="shared" si="62"/>
        <v>#REF!</v>
      </c>
      <c r="P206" t="e">
        <f t="shared" si="63"/>
        <v>#REF!</v>
      </c>
      <c r="R206" t="e">
        <f t="shared" si="64"/>
        <v>#REF!</v>
      </c>
      <c r="S206" t="e">
        <f t="shared" si="65"/>
        <v>#REF!</v>
      </c>
      <c r="U206" t="e">
        <f t="shared" si="66"/>
        <v>#REF!</v>
      </c>
      <c r="V206" t="e">
        <f t="shared" si="67"/>
        <v>#REF!</v>
      </c>
      <c r="X206" t="e">
        <f t="shared" si="68"/>
        <v>#REF!</v>
      </c>
      <c r="Y206" t="e">
        <f t="shared" si="69"/>
        <v>#REF!</v>
      </c>
    </row>
    <row r="207" spans="1:25" x14ac:dyDescent="0.15">
      <c r="A207" t="e">
        <f>IF(#REF!&lt;&gt;"",#REF!,"")</f>
        <v>#REF!</v>
      </c>
      <c r="B207" t="e">
        <f>#REF!</f>
        <v>#REF!</v>
      </c>
      <c r="C207" t="e">
        <f>#REF!</f>
        <v>#REF!</v>
      </c>
      <c r="E207" t="e">
        <f>IF(LEFT(#REF!,3)="yes",B207,-20000)</f>
        <v>#REF!</v>
      </c>
      <c r="F207" t="e">
        <f>IF(LEFT(#REF!,3)="yes",C207,-20000)</f>
        <v>#REF!</v>
      </c>
      <c r="L207" t="e">
        <f t="shared" si="60"/>
        <v>#REF!</v>
      </c>
      <c r="M207" t="e">
        <f t="shared" si="61"/>
        <v>#REF!</v>
      </c>
      <c r="O207" t="e">
        <f t="shared" si="62"/>
        <v>#REF!</v>
      </c>
      <c r="P207" t="e">
        <f t="shared" si="63"/>
        <v>#REF!</v>
      </c>
      <c r="R207" t="e">
        <f t="shared" si="64"/>
        <v>#REF!</v>
      </c>
      <c r="S207" t="e">
        <f t="shared" si="65"/>
        <v>#REF!</v>
      </c>
      <c r="U207" t="e">
        <f t="shared" si="66"/>
        <v>#REF!</v>
      </c>
      <c r="V207" t="e">
        <f t="shared" si="67"/>
        <v>#REF!</v>
      </c>
      <c r="X207" t="e">
        <f t="shared" si="68"/>
        <v>#REF!</v>
      </c>
      <c r="Y207" t="e">
        <f t="shared" si="69"/>
        <v>#REF!</v>
      </c>
    </row>
  </sheetData>
  <mergeCells count="5">
    <mergeCell ref="X6:Y6"/>
    <mergeCell ref="L6:M6"/>
    <mergeCell ref="O6:P6"/>
    <mergeCell ref="R6:S6"/>
    <mergeCell ref="U6:V6"/>
  </mergeCells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8"/>
  <dimension ref="A1:W90"/>
  <sheetViews>
    <sheetView workbookViewId="0">
      <selection activeCell="C10" sqref="C10"/>
    </sheetView>
  </sheetViews>
  <sheetFormatPr baseColWidth="10" defaultColWidth="8.83203125" defaultRowHeight="13" x14ac:dyDescent="0.15"/>
  <cols>
    <col min="1" max="1" width="18.6640625" customWidth="1"/>
    <col min="7" max="7" width="12.5" bestFit="1" customWidth="1"/>
    <col min="8" max="8" width="11.5" bestFit="1" customWidth="1"/>
    <col min="11" max="11" width="24.1640625" customWidth="1"/>
    <col min="13" max="13" width="24.83203125" bestFit="1" customWidth="1"/>
    <col min="15" max="15" width="24.83203125" bestFit="1" customWidth="1"/>
    <col min="16" max="16" width="24.83203125" customWidth="1"/>
    <col min="17" max="17" width="15.5" bestFit="1" customWidth="1"/>
    <col min="18" max="18" width="15.5" customWidth="1"/>
    <col min="19" max="19" width="15.5" bestFit="1" customWidth="1"/>
    <col min="20" max="21" width="13.1640625" bestFit="1" customWidth="1"/>
    <col min="22" max="22" width="24.83203125" bestFit="1" customWidth="1"/>
    <col min="23" max="23" width="10.6640625" bestFit="1" customWidth="1"/>
  </cols>
  <sheetData>
    <row r="1" spans="1:23" x14ac:dyDescent="0.15">
      <c r="A1" s="41" t="s">
        <v>336</v>
      </c>
      <c r="B1" s="23" t="s">
        <v>494</v>
      </c>
      <c r="C1" s="23" t="e">
        <f>MEDIAN(C8:C407)</f>
        <v>#NUM!</v>
      </c>
      <c r="J1" t="str">
        <f>stats_options!J5</f>
        <v>Bgd. corr. 204/206 (default)</v>
      </c>
    </row>
    <row r="2" spans="1:23" x14ac:dyDescent="0.15">
      <c r="A2" s="41" t="s">
        <v>337</v>
      </c>
      <c r="B2" s="23" t="s">
        <v>79</v>
      </c>
      <c r="C2" s="23" t="e">
        <f>AVERAGE(C8:C407)</f>
        <v>#DIV/0!</v>
      </c>
      <c r="J2" t="str">
        <f>stats_options!U5</f>
        <v>Mnz matrix corr auto (default)</v>
      </c>
    </row>
    <row r="3" spans="1:23" x14ac:dyDescent="0.15">
      <c r="A3">
        <v>1</v>
      </c>
      <c r="B3" s="23" t="s">
        <v>80</v>
      </c>
      <c r="C3" s="23" t="e">
        <f>STDEV(C8:C407)</f>
        <v>#DIV/0!</v>
      </c>
    </row>
    <row r="4" spans="1:23" x14ac:dyDescent="0.15">
      <c r="B4" s="23" t="s">
        <v>141</v>
      </c>
      <c r="C4" s="23">
        <f>COUNT(C8:C407)</f>
        <v>0</v>
      </c>
    </row>
    <row r="5" spans="1:23" ht="14" thickBot="1" x14ac:dyDescent="0.2">
      <c r="K5" s="30" t="s">
        <v>16</v>
      </c>
    </row>
    <row r="6" spans="1:23" x14ac:dyDescent="0.15">
      <c r="A6" s="3" t="s">
        <v>139</v>
      </c>
      <c r="B6" s="3"/>
      <c r="C6" s="3" t="s">
        <v>140</v>
      </c>
      <c r="D6" s="3"/>
      <c r="E6" s="3" t="s">
        <v>82</v>
      </c>
      <c r="F6" s="3"/>
      <c r="G6" s="3" t="s">
        <v>82</v>
      </c>
      <c r="H6" s="3" t="s">
        <v>83</v>
      </c>
      <c r="J6" s="3"/>
      <c r="K6" s="3" t="s">
        <v>189</v>
      </c>
      <c r="L6" s="3"/>
      <c r="M6" s="3" t="s">
        <v>190</v>
      </c>
      <c r="N6" s="3"/>
      <c r="O6" s="3" t="s">
        <v>190</v>
      </c>
      <c r="P6" s="3" t="s">
        <v>82</v>
      </c>
      <c r="Q6" s="3" t="s">
        <v>82</v>
      </c>
      <c r="R6" s="3" t="s">
        <v>12</v>
      </c>
      <c r="S6" s="3" t="s">
        <v>12</v>
      </c>
      <c r="T6" s="3" t="s">
        <v>312</v>
      </c>
      <c r="U6" s="3" t="s">
        <v>312</v>
      </c>
      <c r="V6" s="3" t="s">
        <v>190</v>
      </c>
      <c r="W6" s="3" t="s">
        <v>326</v>
      </c>
    </row>
    <row r="7" spans="1:23" ht="14" thickBot="1" x14ac:dyDescent="0.2">
      <c r="A7" s="9"/>
      <c r="B7" s="9"/>
      <c r="C7" s="24" t="s">
        <v>22</v>
      </c>
      <c r="D7" s="9"/>
      <c r="E7" s="25" t="s">
        <v>84</v>
      </c>
      <c r="F7" s="9"/>
      <c r="G7" s="24" t="s">
        <v>14</v>
      </c>
      <c r="H7" s="24"/>
      <c r="J7" s="24"/>
      <c r="K7" s="25"/>
      <c r="L7" s="28"/>
      <c r="M7" s="25" t="s">
        <v>84</v>
      </c>
      <c r="N7" s="28"/>
      <c r="O7" s="24" t="s">
        <v>81</v>
      </c>
      <c r="P7" s="24" t="s">
        <v>15</v>
      </c>
      <c r="Q7" s="52" t="s">
        <v>17</v>
      </c>
      <c r="R7" s="25" t="s">
        <v>84</v>
      </c>
      <c r="S7" s="52" t="s">
        <v>13</v>
      </c>
      <c r="T7" s="25" t="s">
        <v>84</v>
      </c>
      <c r="U7" s="52" t="s">
        <v>13</v>
      </c>
      <c r="V7" s="24" t="s">
        <v>81</v>
      </c>
      <c r="W7" s="24"/>
    </row>
    <row r="8" spans="1:23" x14ac:dyDescent="0.15">
      <c r="I8" s="57"/>
      <c r="R8" s="14"/>
      <c r="S8" s="14"/>
    </row>
    <row r="9" spans="1:23" x14ac:dyDescent="0.15">
      <c r="I9" s="57"/>
      <c r="R9" s="14"/>
      <c r="S9" s="14"/>
    </row>
    <row r="10" spans="1:23" x14ac:dyDescent="0.15">
      <c r="I10" s="57"/>
      <c r="R10" s="14"/>
      <c r="S10" s="14"/>
    </row>
    <row r="11" spans="1:23" x14ac:dyDescent="0.15">
      <c r="I11" s="57"/>
      <c r="R11" s="14"/>
      <c r="S11" s="14"/>
    </row>
    <row r="12" spans="1:23" x14ac:dyDescent="0.15">
      <c r="I12" s="57"/>
      <c r="R12" s="14"/>
      <c r="S12" s="14"/>
    </row>
    <row r="13" spans="1:23" x14ac:dyDescent="0.15">
      <c r="I13" s="57"/>
    </row>
    <row r="14" spans="1:23" x14ac:dyDescent="0.15">
      <c r="I14" s="57"/>
    </row>
    <row r="15" spans="1:23" x14ac:dyDescent="0.15">
      <c r="I15" s="57"/>
    </row>
    <row r="16" spans="1:23" x14ac:dyDescent="0.15">
      <c r="I16" s="57"/>
    </row>
    <row r="17" spans="9:9" x14ac:dyDescent="0.15">
      <c r="I17" s="57"/>
    </row>
    <row r="18" spans="9:9" x14ac:dyDescent="0.15">
      <c r="I18" s="57"/>
    </row>
    <row r="19" spans="9:9" x14ac:dyDescent="0.15">
      <c r="I19" s="57"/>
    </row>
    <row r="20" spans="9:9" x14ac:dyDescent="0.15">
      <c r="I20" s="57"/>
    </row>
    <row r="21" spans="9:9" x14ac:dyDescent="0.15">
      <c r="I21" s="57"/>
    </row>
    <row r="22" spans="9:9" x14ac:dyDescent="0.15">
      <c r="I22" s="57"/>
    </row>
    <row r="23" spans="9:9" x14ac:dyDescent="0.15">
      <c r="I23" s="57"/>
    </row>
    <row r="24" spans="9:9" x14ac:dyDescent="0.15">
      <c r="I24" s="57"/>
    </row>
    <row r="25" spans="9:9" x14ac:dyDescent="0.15">
      <c r="I25" s="57"/>
    </row>
    <row r="26" spans="9:9" x14ac:dyDescent="0.15">
      <c r="I26" s="57"/>
    </row>
    <row r="27" spans="9:9" x14ac:dyDescent="0.15">
      <c r="I27" s="57"/>
    </row>
    <row r="28" spans="9:9" x14ac:dyDescent="0.15">
      <c r="I28" s="57"/>
    </row>
    <row r="29" spans="9:9" x14ac:dyDescent="0.15">
      <c r="I29" s="57"/>
    </row>
    <row r="30" spans="9:9" x14ac:dyDescent="0.15">
      <c r="I30" s="57"/>
    </row>
    <row r="31" spans="9:9" x14ac:dyDescent="0.15">
      <c r="I31" s="57"/>
    </row>
    <row r="32" spans="9:9" x14ac:dyDescent="0.15">
      <c r="I32" s="57"/>
    </row>
    <row r="33" spans="9:9" x14ac:dyDescent="0.15">
      <c r="I33" s="57"/>
    </row>
    <row r="34" spans="9:9" x14ac:dyDescent="0.15">
      <c r="I34" s="57"/>
    </row>
    <row r="35" spans="9:9" x14ac:dyDescent="0.15">
      <c r="I35" s="57"/>
    </row>
    <row r="36" spans="9:9" x14ac:dyDescent="0.15">
      <c r="I36" s="57"/>
    </row>
    <row r="37" spans="9:9" x14ac:dyDescent="0.15">
      <c r="I37" s="57"/>
    </row>
    <row r="38" spans="9:9" x14ac:dyDescent="0.15">
      <c r="I38" s="57"/>
    </row>
    <row r="39" spans="9:9" x14ac:dyDescent="0.15">
      <c r="I39" s="57"/>
    </row>
    <row r="40" spans="9:9" x14ac:dyDescent="0.15">
      <c r="I40" s="57"/>
    </row>
    <row r="41" spans="9:9" x14ac:dyDescent="0.15">
      <c r="I41" s="57"/>
    </row>
    <row r="42" spans="9:9" x14ac:dyDescent="0.15">
      <c r="I42" s="57"/>
    </row>
    <row r="43" spans="9:9" x14ac:dyDescent="0.15">
      <c r="I43" s="57"/>
    </row>
    <row r="44" spans="9:9" x14ac:dyDescent="0.15">
      <c r="I44" s="57"/>
    </row>
    <row r="45" spans="9:9" x14ac:dyDescent="0.15">
      <c r="I45" s="57"/>
    </row>
    <row r="46" spans="9:9" x14ac:dyDescent="0.15">
      <c r="I46" s="57"/>
    </row>
    <row r="47" spans="9:9" x14ac:dyDescent="0.15">
      <c r="I47" s="57"/>
    </row>
    <row r="48" spans="9:9" x14ac:dyDescent="0.15">
      <c r="I48" s="57"/>
    </row>
    <row r="49" spans="9:9" x14ac:dyDescent="0.15">
      <c r="I49" s="57"/>
    </row>
    <row r="50" spans="9:9" x14ac:dyDescent="0.15">
      <c r="I50" s="57"/>
    </row>
    <row r="51" spans="9:9" x14ac:dyDescent="0.15">
      <c r="I51" s="57"/>
    </row>
    <row r="52" spans="9:9" x14ac:dyDescent="0.15">
      <c r="I52" s="57"/>
    </row>
    <row r="53" spans="9:9" x14ac:dyDescent="0.15">
      <c r="I53" s="57"/>
    </row>
    <row r="54" spans="9:9" x14ac:dyDescent="0.15">
      <c r="I54" s="57"/>
    </row>
    <row r="55" spans="9:9" x14ac:dyDescent="0.15">
      <c r="I55" s="57"/>
    </row>
    <row r="56" spans="9:9" x14ac:dyDescent="0.15">
      <c r="I56" s="57"/>
    </row>
    <row r="57" spans="9:9" x14ac:dyDescent="0.15">
      <c r="I57" s="57"/>
    </row>
    <row r="58" spans="9:9" x14ac:dyDescent="0.15">
      <c r="I58" s="57"/>
    </row>
    <row r="59" spans="9:9" x14ac:dyDescent="0.15">
      <c r="I59" s="57"/>
    </row>
    <row r="60" spans="9:9" x14ac:dyDescent="0.15">
      <c r="I60" s="57"/>
    </row>
    <row r="61" spans="9:9" x14ac:dyDescent="0.15">
      <c r="I61" s="57"/>
    </row>
    <row r="62" spans="9:9" x14ac:dyDescent="0.15">
      <c r="I62" s="57"/>
    </row>
    <row r="63" spans="9:9" x14ac:dyDescent="0.15">
      <c r="I63" s="57"/>
    </row>
    <row r="64" spans="9:9" x14ac:dyDescent="0.15">
      <c r="I64" s="57"/>
    </row>
    <row r="65" spans="9:9" x14ac:dyDescent="0.15">
      <c r="I65" s="57"/>
    </row>
    <row r="66" spans="9:9" x14ac:dyDescent="0.15">
      <c r="I66" s="57"/>
    </row>
    <row r="67" spans="9:9" x14ac:dyDescent="0.15">
      <c r="I67" s="57"/>
    </row>
    <row r="68" spans="9:9" x14ac:dyDescent="0.15">
      <c r="I68" s="57"/>
    </row>
    <row r="69" spans="9:9" x14ac:dyDescent="0.15">
      <c r="I69" s="57"/>
    </row>
    <row r="70" spans="9:9" x14ac:dyDescent="0.15">
      <c r="I70" s="57"/>
    </row>
    <row r="71" spans="9:9" x14ac:dyDescent="0.15">
      <c r="I71" s="57"/>
    </row>
    <row r="72" spans="9:9" x14ac:dyDescent="0.15">
      <c r="I72" s="57"/>
    </row>
    <row r="73" spans="9:9" x14ac:dyDescent="0.15">
      <c r="I73" s="57"/>
    </row>
    <row r="74" spans="9:9" x14ac:dyDescent="0.15">
      <c r="I74" s="57"/>
    </row>
    <row r="75" spans="9:9" x14ac:dyDescent="0.15">
      <c r="I75" s="57"/>
    </row>
    <row r="76" spans="9:9" x14ac:dyDescent="0.15">
      <c r="I76" s="57"/>
    </row>
    <row r="77" spans="9:9" x14ac:dyDescent="0.15">
      <c r="I77" s="57"/>
    </row>
    <row r="78" spans="9:9" x14ac:dyDescent="0.15">
      <c r="I78" s="57"/>
    </row>
    <row r="79" spans="9:9" x14ac:dyDescent="0.15">
      <c r="I79" s="57"/>
    </row>
    <row r="80" spans="9:9" x14ac:dyDescent="0.15">
      <c r="I80" s="57"/>
    </row>
    <row r="81" spans="9:9" x14ac:dyDescent="0.15">
      <c r="I81" s="57"/>
    </row>
    <row r="82" spans="9:9" x14ac:dyDescent="0.15">
      <c r="I82" s="57"/>
    </row>
    <row r="83" spans="9:9" x14ac:dyDescent="0.15">
      <c r="I83" s="57"/>
    </row>
    <row r="84" spans="9:9" x14ac:dyDescent="0.15">
      <c r="I84" s="57"/>
    </row>
    <row r="85" spans="9:9" x14ac:dyDescent="0.15">
      <c r="I85" s="57"/>
    </row>
    <row r="86" spans="9:9" x14ac:dyDescent="0.15">
      <c r="I86" s="57"/>
    </row>
    <row r="87" spans="9:9" x14ac:dyDescent="0.15">
      <c r="I87" s="57"/>
    </row>
    <row r="88" spans="9:9" x14ac:dyDescent="0.15">
      <c r="I88" s="57"/>
    </row>
    <row r="89" spans="9:9" x14ac:dyDescent="0.15">
      <c r="I89" s="57"/>
    </row>
    <row r="90" spans="9:9" x14ac:dyDescent="0.15">
      <c r="I90" s="57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4" name="Button 1">
              <controlPr defaultSize="0" print="0" autoFill="0" autoPict="0" macro="[0]!Process_bgd">
                <anchor moveWithCells="1" sizeWithCells="1">
                  <from>
                    <xdr:col>6</xdr:col>
                    <xdr:colOff>0</xdr:colOff>
                    <xdr:row>1</xdr:row>
                    <xdr:rowOff>139700</xdr:rowOff>
                  </from>
                  <to>
                    <xdr:col>7</xdr:col>
                    <xdr:colOff>330200</xdr:colOff>
                    <xdr:row>3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5" name="Button 4">
              <controlPr defaultSize="0" print="0" autoFill="0" autoPict="0" macro="[0]!Show_control">
                <anchor moveWithCells="1" sizeWithCells="1">
                  <from>
                    <xdr:col>4</xdr:col>
                    <xdr:colOff>0</xdr:colOff>
                    <xdr:row>1</xdr:row>
                    <xdr:rowOff>12700</xdr:rowOff>
                  </from>
                  <to>
                    <xdr:col>5</xdr:col>
                    <xdr:colOff>292100</xdr:colOff>
                    <xdr:row>4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5" r:id="rId6" name="Drop Down 5">
              <controlPr defaultSize="0" autoLine="0" autoPict="0">
                <anchor moveWithCells="1">
                  <from>
                    <xdr:col>0</xdr:col>
                    <xdr:colOff>38100</xdr:colOff>
                    <xdr:row>1</xdr:row>
                    <xdr:rowOff>152400</xdr:rowOff>
                  </from>
                  <to>
                    <xdr:col>0</xdr:col>
                    <xdr:colOff>1206500</xdr:colOff>
                    <xdr:row>3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900-000000000000}">
  <sheetPr codeName="Sheet102"/>
  <dimension ref="A5:H207"/>
  <sheetViews>
    <sheetView workbookViewId="0">
      <selection activeCell="D6" sqref="D6"/>
    </sheetView>
  </sheetViews>
  <sheetFormatPr baseColWidth="10" defaultColWidth="8.83203125" defaultRowHeight="13" x14ac:dyDescent="0.15"/>
  <cols>
    <col min="1" max="1" width="14.5" bestFit="1" customWidth="1"/>
    <col min="2" max="2" width="9.33203125" customWidth="1"/>
    <col min="3" max="3" width="12.1640625" bestFit="1" customWidth="1"/>
  </cols>
  <sheetData>
    <row r="5" spans="1:8" ht="14" thickBot="1" x14ac:dyDescent="0.2">
      <c r="A5" s="80" t="s">
        <v>129</v>
      </c>
    </row>
    <row r="6" spans="1:8" s="85" customFormat="1" x14ac:dyDescent="0.15">
      <c r="A6" s="84" t="s">
        <v>96</v>
      </c>
      <c r="B6" s="81"/>
      <c r="C6" s="81" t="s">
        <v>50</v>
      </c>
      <c r="D6" s="81"/>
      <c r="E6" s="81"/>
      <c r="F6" s="81"/>
      <c r="G6" s="81"/>
      <c r="H6" s="81"/>
    </row>
    <row r="7" spans="1:8" s="85" customFormat="1" ht="14" thickBot="1" x14ac:dyDescent="0.2">
      <c r="A7" s="82"/>
      <c r="B7" s="82"/>
      <c r="C7" s="82" t="s">
        <v>51</v>
      </c>
      <c r="D7" s="82"/>
      <c r="E7" s="82"/>
      <c r="F7" s="82"/>
      <c r="G7" s="82"/>
      <c r="H7" s="82"/>
    </row>
    <row r="8" spans="1:8" x14ac:dyDescent="0.15">
      <c r="C8" s="40">
        <v>0</v>
      </c>
    </row>
    <row r="9" spans="1:8" x14ac:dyDescent="0.15">
      <c r="C9" s="40">
        <v>6.666666666666643E-2</v>
      </c>
    </row>
    <row r="10" spans="1:8" x14ac:dyDescent="0.15">
      <c r="C10" s="40">
        <v>0.11666666666666359</v>
      </c>
    </row>
    <row r="11" spans="1:8" x14ac:dyDescent="0.15">
      <c r="C11" s="40">
        <v>0.18333333333333002</v>
      </c>
    </row>
    <row r="12" spans="1:8" x14ac:dyDescent="0.15">
      <c r="C12" s="40">
        <v>0.24999999999999645</v>
      </c>
    </row>
    <row r="13" spans="1:8" x14ac:dyDescent="0.15">
      <c r="C13" s="40">
        <v>0.31666666666666288</v>
      </c>
    </row>
    <row r="14" spans="1:8" x14ac:dyDescent="0.15">
      <c r="C14" s="40">
        <v>0.38333333333332931</v>
      </c>
    </row>
    <row r="15" spans="1:8" x14ac:dyDescent="0.15">
      <c r="C15" s="40">
        <v>0.44999999999999574</v>
      </c>
    </row>
    <row r="16" spans="1:8" x14ac:dyDescent="0.15">
      <c r="C16" s="40">
        <v>0.5166666666666675</v>
      </c>
    </row>
    <row r="17" spans="3:3" x14ac:dyDescent="0.15">
      <c r="C17" s="40">
        <v>0.56666666666666998</v>
      </c>
    </row>
    <row r="18" spans="3:3" x14ac:dyDescent="0.15">
      <c r="C18" s="40">
        <v>0.63333333333333641</v>
      </c>
    </row>
    <row r="19" spans="3:3" x14ac:dyDescent="0.15">
      <c r="C19" s="40">
        <v>0.70000000000000284</v>
      </c>
    </row>
    <row r="20" spans="3:3" x14ac:dyDescent="0.15">
      <c r="C20" s="40">
        <v>0.76666666666666927</v>
      </c>
    </row>
    <row r="21" spans="3:3" x14ac:dyDescent="0.15">
      <c r="C21" s="40">
        <v>0.8333333333333357</v>
      </c>
    </row>
    <row r="22" spans="3:3" x14ac:dyDescent="0.15">
      <c r="C22" s="40">
        <v>0.88333333333333286</v>
      </c>
    </row>
    <row r="23" spans="3:3" x14ac:dyDescent="0.15">
      <c r="C23" s="40">
        <v>0.94999999999999929</v>
      </c>
    </row>
    <row r="24" spans="3:3" x14ac:dyDescent="0.15">
      <c r="C24" s="40">
        <v>1.0166666666666657</v>
      </c>
    </row>
    <row r="25" spans="3:3" x14ac:dyDescent="0.15">
      <c r="C25" s="40">
        <v>1.0833333333333321</v>
      </c>
    </row>
    <row r="26" spans="3:3" x14ac:dyDescent="0.15">
      <c r="C26" s="40">
        <v>1.1499999999999986</v>
      </c>
    </row>
    <row r="27" spans="3:3" x14ac:dyDescent="0.15">
      <c r="C27" s="40">
        <v>1.216666666666665</v>
      </c>
    </row>
    <row r="28" spans="3:3" x14ac:dyDescent="0.15">
      <c r="C28" s="40">
        <v>1.2833333333333314</v>
      </c>
    </row>
    <row r="29" spans="3:3" x14ac:dyDescent="0.15">
      <c r="C29" s="40">
        <v>1.3333333333333339</v>
      </c>
    </row>
    <row r="30" spans="3:3" x14ac:dyDescent="0.15">
      <c r="C30" s="40">
        <v>1.4000000000000004</v>
      </c>
    </row>
    <row r="31" spans="3:3" x14ac:dyDescent="0.15">
      <c r="C31" s="40">
        <v>1.4666666666666668</v>
      </c>
    </row>
    <row r="32" spans="3:3" x14ac:dyDescent="0.15">
      <c r="C32" s="40">
        <v>1.5333333333333332</v>
      </c>
    </row>
    <row r="33" spans="3:3" x14ac:dyDescent="0.15">
      <c r="C33" s="40">
        <v>1.5999999999999996</v>
      </c>
    </row>
    <row r="34" spans="3:3" x14ac:dyDescent="0.15">
      <c r="C34" s="40">
        <v>1.6500000000000021</v>
      </c>
    </row>
    <row r="35" spans="3:3" x14ac:dyDescent="0.15">
      <c r="C35" s="40">
        <v>1.7166666666666686</v>
      </c>
    </row>
    <row r="36" spans="3:3" x14ac:dyDescent="0.15">
      <c r="C36" s="40">
        <v>1.783333333333335</v>
      </c>
    </row>
    <row r="37" spans="3:3" x14ac:dyDescent="0.15">
      <c r="C37" s="40">
        <v>1.8500000000000014</v>
      </c>
    </row>
    <row r="38" spans="3:3" x14ac:dyDescent="0.15">
      <c r="C38" s="40">
        <v>1.9166666666666679</v>
      </c>
    </row>
    <row r="39" spans="3:3" x14ac:dyDescent="0.15">
      <c r="C39" s="40">
        <v>1.9833333333333343</v>
      </c>
    </row>
    <row r="40" spans="3:3" x14ac:dyDescent="0.15">
      <c r="C40" s="40">
        <v>2.0333333333333314</v>
      </c>
    </row>
    <row r="41" spans="3:3" x14ac:dyDescent="0.15">
      <c r="C41" s="40">
        <v>2.0999999999999979</v>
      </c>
    </row>
    <row r="42" spans="3:3" x14ac:dyDescent="0.15">
      <c r="C42" s="40">
        <v>2.1666666666666643</v>
      </c>
    </row>
    <row r="43" spans="3:3" x14ac:dyDescent="0.15">
      <c r="C43" s="40">
        <v>2.2333333333333307</v>
      </c>
    </row>
    <row r="44" spans="3:3" x14ac:dyDescent="0.15">
      <c r="C44" s="40">
        <v>2.2999999999999972</v>
      </c>
    </row>
    <row r="45" spans="3:3" x14ac:dyDescent="0.15">
      <c r="C45" s="40">
        <v>2.3666666666666636</v>
      </c>
    </row>
    <row r="46" spans="3:3" x14ac:dyDescent="0.15">
      <c r="C46" s="40">
        <v>2.4166666666666661</v>
      </c>
    </row>
    <row r="47" spans="3:3" x14ac:dyDescent="0.15">
      <c r="C47" s="40">
        <v>2.4833333333333325</v>
      </c>
    </row>
    <row r="48" spans="3:3" x14ac:dyDescent="0.15">
      <c r="C48" s="40">
        <v>2.5499999999999989</v>
      </c>
    </row>
    <row r="49" spans="3:3" x14ac:dyDescent="0.15">
      <c r="C49" s="40">
        <v>2.6166666666666654</v>
      </c>
    </row>
    <row r="50" spans="3:3" x14ac:dyDescent="0.15">
      <c r="C50" s="40">
        <v>2.6833333333333318</v>
      </c>
    </row>
    <row r="51" spans="3:3" x14ac:dyDescent="0.15">
      <c r="C51" s="40">
        <v>2.7500000000000036</v>
      </c>
    </row>
    <row r="52" spans="3:3" x14ac:dyDescent="0.15">
      <c r="C52" s="40">
        <v>2.81666666666667</v>
      </c>
    </row>
    <row r="53" spans="3:3" x14ac:dyDescent="0.15">
      <c r="C53" s="40">
        <v>2.8666666666666671</v>
      </c>
    </row>
    <row r="54" spans="3:3" x14ac:dyDescent="0.15">
      <c r="C54" s="40">
        <v>2.9333333333333336</v>
      </c>
    </row>
    <row r="55" spans="3:3" x14ac:dyDescent="0.15">
      <c r="C55" s="40">
        <v>3</v>
      </c>
    </row>
    <row r="56" spans="3:3" x14ac:dyDescent="0.15">
      <c r="C56" s="40">
        <v>3.0666666666666664</v>
      </c>
    </row>
    <row r="57" spans="3:3" x14ac:dyDescent="0.15">
      <c r="C57" s="40">
        <v>3.1333333333333329</v>
      </c>
    </row>
    <row r="58" spans="3:3" x14ac:dyDescent="0.15">
      <c r="C58" s="40">
        <v>3.18333333333333</v>
      </c>
    </row>
    <row r="59" spans="3:3" x14ac:dyDescent="0.15">
      <c r="C59" s="40">
        <v>3.2500000000000018</v>
      </c>
    </row>
    <row r="60" spans="3:3" x14ac:dyDescent="0.15">
      <c r="C60" s="40">
        <v>3.3166666666666682</v>
      </c>
    </row>
    <row r="61" spans="3:3" x14ac:dyDescent="0.15">
      <c r="C61" s="40">
        <v>3.3833333333333346</v>
      </c>
    </row>
    <row r="62" spans="3:3" x14ac:dyDescent="0.15">
      <c r="C62" s="40">
        <v>3.4500000000000011</v>
      </c>
    </row>
    <row r="63" spans="3:3" x14ac:dyDescent="0.15">
      <c r="C63" s="40">
        <v>3.5166666666666675</v>
      </c>
    </row>
    <row r="64" spans="3:3" x14ac:dyDescent="0.15">
      <c r="C64" s="40">
        <v>3.56666666666667</v>
      </c>
    </row>
    <row r="65" spans="3:3" x14ac:dyDescent="0.15">
      <c r="C65" s="40">
        <v>3.6333333333333364</v>
      </c>
    </row>
    <row r="66" spans="3:3" x14ac:dyDescent="0.15">
      <c r="C66" s="40">
        <v>3.7000000000000028</v>
      </c>
    </row>
    <row r="67" spans="3:3" x14ac:dyDescent="0.15">
      <c r="C67" s="40">
        <v>3.7666666666666693</v>
      </c>
    </row>
    <row r="68" spans="3:3" x14ac:dyDescent="0.15">
      <c r="C68" s="40">
        <v>3.8333333333333357</v>
      </c>
    </row>
    <row r="69" spans="3:3" x14ac:dyDescent="0.15">
      <c r="C69" s="40">
        <v>3.8833333333333329</v>
      </c>
    </row>
    <row r="70" spans="3:3" x14ac:dyDescent="0.15">
      <c r="C70" s="40">
        <v>3.9499999999999993</v>
      </c>
    </row>
    <row r="71" spans="3:3" x14ac:dyDescent="0.15">
      <c r="C71" s="40">
        <v>4.0166666666666657</v>
      </c>
    </row>
    <row r="72" spans="3:3" x14ac:dyDescent="0.15">
      <c r="C72" s="40">
        <v>4.0833333333333321</v>
      </c>
    </row>
    <row r="73" spans="3:3" x14ac:dyDescent="0.15">
      <c r="C73" s="40">
        <v>4.1499999999999986</v>
      </c>
    </row>
    <row r="74" spans="3:3" x14ac:dyDescent="0.15">
      <c r="C74" s="40">
        <v>4.216666666666665</v>
      </c>
    </row>
    <row r="75" spans="3:3" x14ac:dyDescent="0.15">
      <c r="C75" s="40">
        <v>4.2833333333333314</v>
      </c>
    </row>
    <row r="76" spans="3:3" x14ac:dyDescent="0.15">
      <c r="C76" s="40">
        <v>4.3499999999999979</v>
      </c>
    </row>
    <row r="77" spans="3:3" x14ac:dyDescent="0.15">
      <c r="C77" s="40">
        <v>4.4000000000000004</v>
      </c>
    </row>
    <row r="78" spans="3:3" x14ac:dyDescent="0.15">
      <c r="C78" s="40">
        <v>4.4666666666666721</v>
      </c>
    </row>
    <row r="79" spans="3:3" x14ac:dyDescent="0.15">
      <c r="C79" s="40">
        <v>4.5333333333333279</v>
      </c>
    </row>
    <row r="80" spans="3:3" x14ac:dyDescent="0.15">
      <c r="C80" s="40">
        <v>4.600000000000005</v>
      </c>
    </row>
    <row r="81" spans="3:3" x14ac:dyDescent="0.15">
      <c r="C81" s="40">
        <v>4.6666666666666607</v>
      </c>
    </row>
    <row r="82" spans="3:3" x14ac:dyDescent="0.15">
      <c r="C82" s="40">
        <v>4.7166666666666686</v>
      </c>
    </row>
    <row r="83" spans="3:3" x14ac:dyDescent="0.15">
      <c r="C83" s="40">
        <v>4.783333333333335</v>
      </c>
    </row>
    <row r="84" spans="3:3" x14ac:dyDescent="0.15">
      <c r="C84" s="40">
        <v>4.8500000000000014</v>
      </c>
    </row>
    <row r="85" spans="3:3" x14ac:dyDescent="0.15">
      <c r="C85" s="40">
        <v>4.9166666666666679</v>
      </c>
    </row>
    <row r="86" spans="3:3" x14ac:dyDescent="0.15">
      <c r="C86" s="40">
        <v>4.9833333333333343</v>
      </c>
    </row>
    <row r="87" spans="3:3" x14ac:dyDescent="0.15">
      <c r="C87" s="40">
        <v>5.0500000000000007</v>
      </c>
    </row>
    <row r="88" spans="3:3" x14ac:dyDescent="0.15">
      <c r="C88" s="40">
        <v>5.0999999999999979</v>
      </c>
    </row>
    <row r="89" spans="3:3" x14ac:dyDescent="0.15">
      <c r="C89" s="40">
        <v>5.1666666666666643</v>
      </c>
    </row>
    <row r="90" spans="3:3" x14ac:dyDescent="0.15">
      <c r="C90" s="40">
        <v>5.2333333333333307</v>
      </c>
    </row>
    <row r="91" spans="3:3" x14ac:dyDescent="0.15">
      <c r="C91" s="40">
        <v>5.2999999999999972</v>
      </c>
    </row>
    <row r="92" spans="3:3" x14ac:dyDescent="0.15">
      <c r="C92" s="40">
        <v>5.3666666666666636</v>
      </c>
    </row>
    <row r="93" spans="3:3" x14ac:dyDescent="0.15">
      <c r="C93" s="40">
        <v>5.4166666666666607</v>
      </c>
    </row>
    <row r="94" spans="3:3" x14ac:dyDescent="0.15">
      <c r="C94" s="40">
        <v>5.4833333333333378</v>
      </c>
    </row>
    <row r="95" spans="3:3" x14ac:dyDescent="0.15">
      <c r="C95" s="40">
        <v>5.5499999999999936</v>
      </c>
    </row>
    <row r="96" spans="3:3" x14ac:dyDescent="0.15">
      <c r="C96" s="40">
        <v>5.6166666666666707</v>
      </c>
    </row>
    <row r="97" spans="3:3" x14ac:dyDescent="0.15">
      <c r="C97" s="40">
        <v>5.6833333333333265</v>
      </c>
    </row>
    <row r="98" spans="3:3" x14ac:dyDescent="0.15">
      <c r="C98" s="40">
        <v>5.7500000000000036</v>
      </c>
    </row>
    <row r="99" spans="3:3" x14ac:dyDescent="0.15">
      <c r="C99" s="40">
        <v>5.8000000000000007</v>
      </c>
    </row>
    <row r="100" spans="3:3" x14ac:dyDescent="0.15">
      <c r="C100" s="40">
        <v>5.8666666666666671</v>
      </c>
    </row>
    <row r="101" spans="3:3" x14ac:dyDescent="0.15">
      <c r="C101" s="40">
        <v>5.9333333333333336</v>
      </c>
    </row>
    <row r="102" spans="3:3" x14ac:dyDescent="0.15">
      <c r="C102" s="40">
        <v>6</v>
      </c>
    </row>
    <row r="103" spans="3:3" x14ac:dyDescent="0.15">
      <c r="C103" s="40">
        <v>6.0666666666666664</v>
      </c>
    </row>
    <row r="104" spans="3:3" x14ac:dyDescent="0.15">
      <c r="C104" s="40">
        <v>6.1333333333333329</v>
      </c>
    </row>
    <row r="105" spans="3:3" x14ac:dyDescent="0.15">
      <c r="C105" s="40">
        <v>6.1999999999999993</v>
      </c>
    </row>
    <row r="106" spans="3:3" x14ac:dyDescent="0.15">
      <c r="C106" s="40">
        <v>6.2499999999999964</v>
      </c>
    </row>
    <row r="107" spans="3:3" x14ac:dyDescent="0.15">
      <c r="C107" s="40">
        <v>6.3166666666666735</v>
      </c>
    </row>
    <row r="108" spans="3:3" x14ac:dyDescent="0.15">
      <c r="C108" s="40">
        <v>6.3833333333333293</v>
      </c>
    </row>
    <row r="109" spans="3:3" x14ac:dyDescent="0.15">
      <c r="C109" s="40">
        <v>6.4500000000000064</v>
      </c>
    </row>
    <row r="110" spans="3:3" x14ac:dyDescent="0.15">
      <c r="C110" s="40"/>
    </row>
    <row r="111" spans="3:3" x14ac:dyDescent="0.15">
      <c r="C111" s="40"/>
    </row>
    <row r="112" spans="3:3" x14ac:dyDescent="0.15">
      <c r="C112" s="40"/>
    </row>
    <row r="113" spans="3:3" x14ac:dyDescent="0.15">
      <c r="C113" s="40"/>
    </row>
    <row r="114" spans="3:3" x14ac:dyDescent="0.15">
      <c r="C114" s="40"/>
    </row>
    <row r="115" spans="3:3" x14ac:dyDescent="0.15">
      <c r="C115" s="40"/>
    </row>
    <row r="116" spans="3:3" x14ac:dyDescent="0.15">
      <c r="C116" s="40"/>
    </row>
    <row r="117" spans="3:3" x14ac:dyDescent="0.15">
      <c r="C117" s="40"/>
    </row>
    <row r="118" spans="3:3" x14ac:dyDescent="0.15">
      <c r="C118" s="40"/>
    </row>
    <row r="119" spans="3:3" x14ac:dyDescent="0.15">
      <c r="C119" s="40"/>
    </row>
    <row r="120" spans="3:3" x14ac:dyDescent="0.15">
      <c r="C120" s="40"/>
    </row>
    <row r="121" spans="3:3" x14ac:dyDescent="0.15">
      <c r="C121" s="40"/>
    </row>
    <row r="122" spans="3:3" x14ac:dyDescent="0.15">
      <c r="C122" s="40"/>
    </row>
    <row r="123" spans="3:3" x14ac:dyDescent="0.15">
      <c r="C123" s="40"/>
    </row>
    <row r="124" spans="3:3" x14ac:dyDescent="0.15">
      <c r="C124" s="40"/>
    </row>
    <row r="125" spans="3:3" x14ac:dyDescent="0.15">
      <c r="C125" s="40"/>
    </row>
    <row r="126" spans="3:3" x14ac:dyDescent="0.15">
      <c r="C126" s="40"/>
    </row>
    <row r="127" spans="3:3" x14ac:dyDescent="0.15">
      <c r="C127" s="40"/>
    </row>
    <row r="128" spans="3:3" x14ac:dyDescent="0.15">
      <c r="C128" s="40"/>
    </row>
    <row r="129" spans="3:3" x14ac:dyDescent="0.15">
      <c r="C129" s="40"/>
    </row>
    <row r="130" spans="3:3" x14ac:dyDescent="0.15">
      <c r="C130" s="40"/>
    </row>
    <row r="131" spans="3:3" x14ac:dyDescent="0.15">
      <c r="C131" s="40"/>
    </row>
    <row r="132" spans="3:3" x14ac:dyDescent="0.15">
      <c r="C132" s="40"/>
    </row>
    <row r="133" spans="3:3" x14ac:dyDescent="0.15">
      <c r="C133" s="40"/>
    </row>
    <row r="134" spans="3:3" x14ac:dyDescent="0.15">
      <c r="C134" s="40"/>
    </row>
    <row r="135" spans="3:3" x14ac:dyDescent="0.15">
      <c r="C135" s="40"/>
    </row>
    <row r="136" spans="3:3" x14ac:dyDescent="0.15">
      <c r="C136" s="40"/>
    </row>
    <row r="137" spans="3:3" x14ac:dyDescent="0.15">
      <c r="C137" s="40"/>
    </row>
    <row r="138" spans="3:3" x14ac:dyDescent="0.15">
      <c r="C138" s="40"/>
    </row>
    <row r="139" spans="3:3" x14ac:dyDescent="0.15">
      <c r="C139" s="40"/>
    </row>
    <row r="140" spans="3:3" x14ac:dyDescent="0.15">
      <c r="C140" s="40"/>
    </row>
    <row r="141" spans="3:3" x14ac:dyDescent="0.15">
      <c r="C141" s="40"/>
    </row>
    <row r="142" spans="3:3" x14ac:dyDescent="0.15">
      <c r="C142" s="40"/>
    </row>
    <row r="143" spans="3:3" x14ac:dyDescent="0.15">
      <c r="C143" s="40"/>
    </row>
    <row r="144" spans="3:3" x14ac:dyDescent="0.15">
      <c r="C144" s="40"/>
    </row>
    <row r="145" spans="3:3" x14ac:dyDescent="0.15">
      <c r="C145" s="40"/>
    </row>
    <row r="146" spans="3:3" x14ac:dyDescent="0.15">
      <c r="C146" s="40"/>
    </row>
    <row r="147" spans="3:3" x14ac:dyDescent="0.15">
      <c r="C147" s="40"/>
    </row>
    <row r="148" spans="3:3" x14ac:dyDescent="0.15">
      <c r="C148" s="40"/>
    </row>
    <row r="149" spans="3:3" x14ac:dyDescent="0.15">
      <c r="C149" s="40"/>
    </row>
    <row r="150" spans="3:3" x14ac:dyDescent="0.15">
      <c r="C150" s="40"/>
    </row>
    <row r="151" spans="3:3" x14ac:dyDescent="0.15">
      <c r="C151" s="40"/>
    </row>
    <row r="152" spans="3:3" x14ac:dyDescent="0.15">
      <c r="C152" s="40"/>
    </row>
    <row r="153" spans="3:3" x14ac:dyDescent="0.15">
      <c r="C153" s="40"/>
    </row>
    <row r="154" spans="3:3" x14ac:dyDescent="0.15">
      <c r="C154" s="40"/>
    </row>
    <row r="155" spans="3:3" x14ac:dyDescent="0.15">
      <c r="C155" s="40"/>
    </row>
    <row r="156" spans="3:3" x14ac:dyDescent="0.15">
      <c r="C156" s="40"/>
    </row>
    <row r="157" spans="3:3" x14ac:dyDescent="0.15">
      <c r="C157" s="40"/>
    </row>
    <row r="158" spans="3:3" x14ac:dyDescent="0.15">
      <c r="C158" s="40"/>
    </row>
    <row r="159" spans="3:3" x14ac:dyDescent="0.15">
      <c r="C159" s="40"/>
    </row>
    <row r="160" spans="3:3" x14ac:dyDescent="0.15">
      <c r="C160" s="40"/>
    </row>
    <row r="161" spans="3:3" x14ac:dyDescent="0.15">
      <c r="C161" s="40"/>
    </row>
    <row r="162" spans="3:3" x14ac:dyDescent="0.15">
      <c r="C162" s="40"/>
    </row>
    <row r="163" spans="3:3" x14ac:dyDescent="0.15">
      <c r="C163" s="40"/>
    </row>
    <row r="164" spans="3:3" x14ac:dyDescent="0.15">
      <c r="C164" s="40"/>
    </row>
    <row r="165" spans="3:3" x14ac:dyDescent="0.15">
      <c r="C165" s="40"/>
    </row>
    <row r="166" spans="3:3" x14ac:dyDescent="0.15">
      <c r="C166" s="40"/>
    </row>
    <row r="167" spans="3:3" x14ac:dyDescent="0.15">
      <c r="C167" s="40"/>
    </row>
    <row r="168" spans="3:3" x14ac:dyDescent="0.15">
      <c r="C168" s="40"/>
    </row>
    <row r="169" spans="3:3" x14ac:dyDescent="0.15">
      <c r="C169" s="40"/>
    </row>
    <row r="170" spans="3:3" x14ac:dyDescent="0.15">
      <c r="C170" s="40"/>
    </row>
    <row r="171" spans="3:3" x14ac:dyDescent="0.15">
      <c r="C171" s="40"/>
    </row>
    <row r="172" spans="3:3" x14ac:dyDescent="0.15">
      <c r="C172" s="40"/>
    </row>
    <row r="173" spans="3:3" x14ac:dyDescent="0.15">
      <c r="C173" s="40"/>
    </row>
    <row r="174" spans="3:3" x14ac:dyDescent="0.15">
      <c r="C174" s="40"/>
    </row>
    <row r="175" spans="3:3" x14ac:dyDescent="0.15">
      <c r="C175" s="40"/>
    </row>
    <row r="176" spans="3:3" x14ac:dyDescent="0.15">
      <c r="C176" s="40"/>
    </row>
    <row r="177" spans="3:3" x14ac:dyDescent="0.15">
      <c r="C177" s="40"/>
    </row>
    <row r="178" spans="3:3" x14ac:dyDescent="0.15">
      <c r="C178" s="40"/>
    </row>
    <row r="179" spans="3:3" x14ac:dyDescent="0.15">
      <c r="C179" s="40"/>
    </row>
    <row r="180" spans="3:3" x14ac:dyDescent="0.15">
      <c r="C180" s="40"/>
    </row>
    <row r="181" spans="3:3" x14ac:dyDescent="0.15">
      <c r="C181" s="40"/>
    </row>
    <row r="182" spans="3:3" x14ac:dyDescent="0.15">
      <c r="C182" s="40"/>
    </row>
    <row r="183" spans="3:3" x14ac:dyDescent="0.15">
      <c r="C183" s="40"/>
    </row>
    <row r="184" spans="3:3" x14ac:dyDescent="0.15">
      <c r="C184" s="40"/>
    </row>
    <row r="185" spans="3:3" x14ac:dyDescent="0.15">
      <c r="C185" s="40"/>
    </row>
    <row r="186" spans="3:3" x14ac:dyDescent="0.15">
      <c r="C186" s="40"/>
    </row>
    <row r="187" spans="3:3" x14ac:dyDescent="0.15">
      <c r="C187" s="40"/>
    </row>
    <row r="188" spans="3:3" x14ac:dyDescent="0.15">
      <c r="C188" s="40"/>
    </row>
    <row r="189" spans="3:3" x14ac:dyDescent="0.15">
      <c r="C189" s="40"/>
    </row>
    <row r="190" spans="3:3" x14ac:dyDescent="0.15">
      <c r="C190" s="40"/>
    </row>
    <row r="191" spans="3:3" x14ac:dyDescent="0.15">
      <c r="C191" s="40"/>
    </row>
    <row r="192" spans="3:3" x14ac:dyDescent="0.15">
      <c r="C192" s="40"/>
    </row>
    <row r="193" spans="3:3" x14ac:dyDescent="0.15">
      <c r="C193" s="40"/>
    </row>
    <row r="194" spans="3:3" x14ac:dyDescent="0.15">
      <c r="C194" s="40"/>
    </row>
    <row r="195" spans="3:3" x14ac:dyDescent="0.15">
      <c r="C195" s="40"/>
    </row>
    <row r="196" spans="3:3" x14ac:dyDescent="0.15">
      <c r="C196" s="40"/>
    </row>
    <row r="197" spans="3:3" x14ac:dyDescent="0.15">
      <c r="C197" s="40"/>
    </row>
    <row r="198" spans="3:3" x14ac:dyDescent="0.15">
      <c r="C198" s="40"/>
    </row>
    <row r="199" spans="3:3" x14ac:dyDescent="0.15">
      <c r="C199" s="40"/>
    </row>
    <row r="200" spans="3:3" x14ac:dyDescent="0.15">
      <c r="C200" s="40"/>
    </row>
    <row r="201" spans="3:3" x14ac:dyDescent="0.15">
      <c r="C201" s="40"/>
    </row>
    <row r="202" spans="3:3" x14ac:dyDescent="0.15">
      <c r="C202" s="40"/>
    </row>
    <row r="203" spans="3:3" x14ac:dyDescent="0.15">
      <c r="C203" s="40"/>
    </row>
    <row r="204" spans="3:3" x14ac:dyDescent="0.15">
      <c r="C204" s="40"/>
    </row>
    <row r="205" spans="3:3" x14ac:dyDescent="0.15">
      <c r="C205" s="40"/>
    </row>
    <row r="206" spans="3:3" x14ac:dyDescent="0.15">
      <c r="C206" s="40"/>
    </row>
    <row r="207" spans="3:3" x14ac:dyDescent="0.15">
      <c r="C207" s="40"/>
    </row>
  </sheetData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05386" r:id="rId4" name="Button 10">
              <controlPr defaultSize="0" print="0" autoFill="0" autoPict="0" macro="[0]!Show_control">
                <anchor moveWithCells="1" sizeWithCells="1">
                  <from>
                    <xdr:col>0</xdr:col>
                    <xdr:colOff>0</xdr:colOff>
                    <xdr:row>0</xdr:row>
                    <xdr:rowOff>12700</xdr:rowOff>
                  </from>
                  <to>
                    <xdr:col>0</xdr:col>
                    <xdr:colOff>901700</xdr:colOff>
                    <xdr:row>3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sheetPr codeName="Sheet97"/>
  <dimension ref="A5:H207"/>
  <sheetViews>
    <sheetView workbookViewId="0">
      <selection activeCell="A8" sqref="A8"/>
    </sheetView>
  </sheetViews>
  <sheetFormatPr baseColWidth="10" defaultColWidth="8.83203125" defaultRowHeight="13" x14ac:dyDescent="0.15"/>
  <cols>
    <col min="1" max="1" width="14.5" bestFit="1" customWidth="1"/>
    <col min="2" max="2" width="9.33203125" customWidth="1"/>
    <col min="3" max="3" width="12.1640625" bestFit="1" customWidth="1"/>
  </cols>
  <sheetData>
    <row r="5" spans="1:8" ht="14" thickBot="1" x14ac:dyDescent="0.2">
      <c r="A5" s="80" t="s">
        <v>122</v>
      </c>
    </row>
    <row r="6" spans="1:8" s="85" customFormat="1" x14ac:dyDescent="0.15">
      <c r="A6" s="84" t="s">
        <v>96</v>
      </c>
      <c r="B6" s="81"/>
      <c r="C6" s="81" t="s">
        <v>50</v>
      </c>
      <c r="D6" s="81"/>
      <c r="E6" s="81"/>
      <c r="F6" s="81"/>
      <c r="G6" s="81"/>
      <c r="H6" s="81"/>
    </row>
    <row r="7" spans="1:8" s="85" customFormat="1" ht="14" thickBot="1" x14ac:dyDescent="0.2">
      <c r="A7" s="82"/>
      <c r="B7" s="82"/>
      <c r="C7" s="82" t="s">
        <v>51</v>
      </c>
      <c r="D7" s="82"/>
      <c r="E7" s="82"/>
      <c r="F7" s="82"/>
      <c r="G7" s="82"/>
      <c r="H7" s="82"/>
    </row>
    <row r="8" spans="1:8" x14ac:dyDescent="0.15">
      <c r="C8" s="40">
        <v>0</v>
      </c>
    </row>
    <row r="9" spans="1:8" x14ac:dyDescent="0.15">
      <c r="C9" s="40">
        <v>6.666666666666643E-2</v>
      </c>
    </row>
    <row r="10" spans="1:8" x14ac:dyDescent="0.15">
      <c r="C10" s="40">
        <v>0.11666666666666359</v>
      </c>
    </row>
    <row r="11" spans="1:8" x14ac:dyDescent="0.15">
      <c r="C11" s="40">
        <v>0.18333333333333002</v>
      </c>
    </row>
    <row r="12" spans="1:8" x14ac:dyDescent="0.15">
      <c r="C12" s="40">
        <v>0.24999999999999645</v>
      </c>
    </row>
    <row r="13" spans="1:8" x14ac:dyDescent="0.15">
      <c r="C13" s="40">
        <v>0.31666666666666288</v>
      </c>
    </row>
    <row r="14" spans="1:8" x14ac:dyDescent="0.15">
      <c r="C14" s="40">
        <v>0.38333333333332931</v>
      </c>
    </row>
    <row r="15" spans="1:8" x14ac:dyDescent="0.15">
      <c r="C15" s="40">
        <v>0.44999999999999574</v>
      </c>
    </row>
    <row r="16" spans="1:8" x14ac:dyDescent="0.15">
      <c r="C16" s="40">
        <v>0.5166666666666675</v>
      </c>
    </row>
    <row r="17" spans="3:3" x14ac:dyDescent="0.15">
      <c r="C17" s="40">
        <v>0.56666666666666998</v>
      </c>
    </row>
    <row r="18" spans="3:3" x14ac:dyDescent="0.15">
      <c r="C18" s="40">
        <v>0.63333333333333641</v>
      </c>
    </row>
    <row r="19" spans="3:3" x14ac:dyDescent="0.15">
      <c r="C19" s="40">
        <v>0.70000000000000284</v>
      </c>
    </row>
    <row r="20" spans="3:3" x14ac:dyDescent="0.15">
      <c r="C20" s="40">
        <v>0.76666666666666927</v>
      </c>
    </row>
    <row r="21" spans="3:3" x14ac:dyDescent="0.15">
      <c r="C21" s="40">
        <v>0.8333333333333357</v>
      </c>
    </row>
    <row r="22" spans="3:3" x14ac:dyDescent="0.15">
      <c r="C22" s="40">
        <v>0.88333333333333286</v>
      </c>
    </row>
    <row r="23" spans="3:3" x14ac:dyDescent="0.15">
      <c r="C23" s="40">
        <v>0.94999999999999929</v>
      </c>
    </row>
    <row r="24" spans="3:3" x14ac:dyDescent="0.15">
      <c r="C24" s="40">
        <v>1.0166666666666657</v>
      </c>
    </row>
    <row r="25" spans="3:3" x14ac:dyDescent="0.15">
      <c r="C25" s="40">
        <v>1.0833333333333321</v>
      </c>
    </row>
    <row r="26" spans="3:3" x14ac:dyDescent="0.15">
      <c r="C26" s="40">
        <v>1.1499999999999986</v>
      </c>
    </row>
    <row r="27" spans="3:3" x14ac:dyDescent="0.15">
      <c r="C27" s="40">
        <v>1.216666666666665</v>
      </c>
    </row>
    <row r="28" spans="3:3" x14ac:dyDescent="0.15">
      <c r="C28" s="40">
        <v>1.2833333333333314</v>
      </c>
    </row>
    <row r="29" spans="3:3" x14ac:dyDescent="0.15">
      <c r="C29" s="40">
        <v>1.3333333333333339</v>
      </c>
    </row>
    <row r="30" spans="3:3" x14ac:dyDescent="0.15">
      <c r="C30" s="40">
        <v>1.4000000000000004</v>
      </c>
    </row>
    <row r="31" spans="3:3" x14ac:dyDescent="0.15">
      <c r="C31" s="40">
        <v>1.4666666666666668</v>
      </c>
    </row>
    <row r="32" spans="3:3" x14ac:dyDescent="0.15">
      <c r="C32" s="40">
        <v>1.5333333333333332</v>
      </c>
    </row>
    <row r="33" spans="3:3" x14ac:dyDescent="0.15">
      <c r="C33" s="40">
        <v>1.5999999999999996</v>
      </c>
    </row>
    <row r="34" spans="3:3" x14ac:dyDescent="0.15">
      <c r="C34" s="40">
        <v>1.6500000000000021</v>
      </c>
    </row>
    <row r="35" spans="3:3" x14ac:dyDescent="0.15">
      <c r="C35" s="40">
        <v>1.7166666666666686</v>
      </c>
    </row>
    <row r="36" spans="3:3" x14ac:dyDescent="0.15">
      <c r="C36" s="40">
        <v>1.783333333333335</v>
      </c>
    </row>
    <row r="37" spans="3:3" x14ac:dyDescent="0.15">
      <c r="C37" s="40">
        <v>1.8500000000000014</v>
      </c>
    </row>
    <row r="38" spans="3:3" x14ac:dyDescent="0.15">
      <c r="C38" s="40">
        <v>1.9166666666666679</v>
      </c>
    </row>
    <row r="39" spans="3:3" x14ac:dyDescent="0.15">
      <c r="C39" s="40">
        <v>1.9833333333333343</v>
      </c>
    </row>
    <row r="40" spans="3:3" x14ac:dyDescent="0.15">
      <c r="C40" s="40">
        <v>2.0333333333333314</v>
      </c>
    </row>
    <row r="41" spans="3:3" x14ac:dyDescent="0.15">
      <c r="C41" s="40">
        <v>2.0999999999999979</v>
      </c>
    </row>
    <row r="42" spans="3:3" x14ac:dyDescent="0.15">
      <c r="C42" s="40">
        <v>2.1666666666666643</v>
      </c>
    </row>
    <row r="43" spans="3:3" x14ac:dyDescent="0.15">
      <c r="C43" s="40">
        <v>2.2333333333333307</v>
      </c>
    </row>
    <row r="44" spans="3:3" x14ac:dyDescent="0.15">
      <c r="C44" s="40">
        <v>2.2999999999999972</v>
      </c>
    </row>
    <row r="45" spans="3:3" x14ac:dyDescent="0.15">
      <c r="C45" s="40">
        <v>2.3666666666666636</v>
      </c>
    </row>
    <row r="46" spans="3:3" x14ac:dyDescent="0.15">
      <c r="C46" s="40">
        <v>2.4166666666666661</v>
      </c>
    </row>
    <row r="47" spans="3:3" x14ac:dyDescent="0.15">
      <c r="C47" s="40">
        <v>2.4833333333333325</v>
      </c>
    </row>
    <row r="48" spans="3:3" x14ac:dyDescent="0.15">
      <c r="C48" s="40">
        <v>2.5499999999999989</v>
      </c>
    </row>
    <row r="49" spans="3:3" x14ac:dyDescent="0.15">
      <c r="C49" s="40">
        <v>2.6166666666666654</v>
      </c>
    </row>
    <row r="50" spans="3:3" x14ac:dyDescent="0.15">
      <c r="C50" s="40">
        <v>2.6833333333333318</v>
      </c>
    </row>
    <row r="51" spans="3:3" x14ac:dyDescent="0.15">
      <c r="C51" s="40">
        <v>2.7500000000000036</v>
      </c>
    </row>
    <row r="52" spans="3:3" x14ac:dyDescent="0.15">
      <c r="C52" s="40">
        <v>2.81666666666667</v>
      </c>
    </row>
    <row r="53" spans="3:3" x14ac:dyDescent="0.15">
      <c r="C53" s="40">
        <v>2.8666666666666671</v>
      </c>
    </row>
    <row r="54" spans="3:3" x14ac:dyDescent="0.15">
      <c r="C54" s="40">
        <v>2.9333333333333336</v>
      </c>
    </row>
    <row r="55" spans="3:3" x14ac:dyDescent="0.15">
      <c r="C55" s="40">
        <v>3</v>
      </c>
    </row>
    <row r="56" spans="3:3" x14ac:dyDescent="0.15">
      <c r="C56" s="40">
        <v>3.0666666666666664</v>
      </c>
    </row>
    <row r="57" spans="3:3" x14ac:dyDescent="0.15">
      <c r="C57" s="40">
        <v>3.1333333333333329</v>
      </c>
    </row>
    <row r="58" spans="3:3" x14ac:dyDescent="0.15">
      <c r="C58" s="40">
        <v>3.18333333333333</v>
      </c>
    </row>
    <row r="59" spans="3:3" x14ac:dyDescent="0.15">
      <c r="C59" s="40">
        <v>3.2500000000000018</v>
      </c>
    </row>
    <row r="60" spans="3:3" x14ac:dyDescent="0.15">
      <c r="C60" s="40">
        <v>3.3166666666666682</v>
      </c>
    </row>
    <row r="61" spans="3:3" x14ac:dyDescent="0.15">
      <c r="C61" s="40">
        <v>3.3833333333333346</v>
      </c>
    </row>
    <row r="62" spans="3:3" x14ac:dyDescent="0.15">
      <c r="C62" s="40">
        <v>3.4500000000000011</v>
      </c>
    </row>
    <row r="63" spans="3:3" x14ac:dyDescent="0.15">
      <c r="C63" s="40">
        <v>3.5166666666666675</v>
      </c>
    </row>
    <row r="64" spans="3:3" x14ac:dyDescent="0.15">
      <c r="C64" s="40">
        <v>3.56666666666667</v>
      </c>
    </row>
    <row r="65" spans="3:3" x14ac:dyDescent="0.15">
      <c r="C65" s="40">
        <v>3.6333333333333364</v>
      </c>
    </row>
    <row r="66" spans="3:3" x14ac:dyDescent="0.15">
      <c r="C66" s="40">
        <v>3.7000000000000028</v>
      </c>
    </row>
    <row r="67" spans="3:3" x14ac:dyDescent="0.15">
      <c r="C67" s="40">
        <v>3.7666666666666693</v>
      </c>
    </row>
    <row r="68" spans="3:3" x14ac:dyDescent="0.15">
      <c r="C68" s="40">
        <v>3.8333333333333357</v>
      </c>
    </row>
    <row r="69" spans="3:3" x14ac:dyDescent="0.15">
      <c r="C69" s="40">
        <v>3.8833333333333329</v>
      </c>
    </row>
    <row r="70" spans="3:3" x14ac:dyDescent="0.15">
      <c r="C70" s="40">
        <v>3.9499999999999993</v>
      </c>
    </row>
    <row r="71" spans="3:3" x14ac:dyDescent="0.15">
      <c r="C71" s="40">
        <v>4.0166666666666657</v>
      </c>
    </row>
    <row r="72" spans="3:3" x14ac:dyDescent="0.15">
      <c r="C72" s="40">
        <v>4.0833333333333321</v>
      </c>
    </row>
    <row r="73" spans="3:3" x14ac:dyDescent="0.15">
      <c r="C73" s="40">
        <v>4.1499999999999986</v>
      </c>
    </row>
    <row r="74" spans="3:3" x14ac:dyDescent="0.15">
      <c r="C74" s="40">
        <v>4.216666666666665</v>
      </c>
    </row>
    <row r="75" spans="3:3" x14ac:dyDescent="0.15">
      <c r="C75" s="40">
        <v>4.2833333333333314</v>
      </c>
    </row>
    <row r="76" spans="3:3" x14ac:dyDescent="0.15">
      <c r="C76" s="40">
        <v>4.3499999999999979</v>
      </c>
    </row>
    <row r="77" spans="3:3" x14ac:dyDescent="0.15">
      <c r="C77" s="40">
        <v>4.4000000000000004</v>
      </c>
    </row>
    <row r="78" spans="3:3" x14ac:dyDescent="0.15">
      <c r="C78" s="40">
        <v>4.4666666666666721</v>
      </c>
    </row>
    <row r="79" spans="3:3" x14ac:dyDescent="0.15">
      <c r="C79" s="40">
        <v>4.5333333333333279</v>
      </c>
    </row>
    <row r="80" spans="3:3" x14ac:dyDescent="0.15">
      <c r="C80" s="40">
        <v>4.600000000000005</v>
      </c>
    </row>
    <row r="81" spans="3:3" x14ac:dyDescent="0.15">
      <c r="C81" s="40">
        <v>4.6666666666666607</v>
      </c>
    </row>
    <row r="82" spans="3:3" x14ac:dyDescent="0.15">
      <c r="C82" s="40">
        <v>4.7166666666666686</v>
      </c>
    </row>
    <row r="83" spans="3:3" x14ac:dyDescent="0.15">
      <c r="C83" s="40">
        <v>4.783333333333335</v>
      </c>
    </row>
    <row r="84" spans="3:3" x14ac:dyDescent="0.15">
      <c r="C84" s="40">
        <v>4.8500000000000014</v>
      </c>
    </row>
    <row r="85" spans="3:3" x14ac:dyDescent="0.15">
      <c r="C85" s="40">
        <v>4.9166666666666679</v>
      </c>
    </row>
    <row r="86" spans="3:3" x14ac:dyDescent="0.15">
      <c r="C86" s="40">
        <v>4.9833333333333343</v>
      </c>
    </row>
    <row r="87" spans="3:3" x14ac:dyDescent="0.15">
      <c r="C87" s="40">
        <v>5.0500000000000007</v>
      </c>
    </row>
    <row r="88" spans="3:3" x14ac:dyDescent="0.15">
      <c r="C88" s="40">
        <v>5.0999999999999979</v>
      </c>
    </row>
    <row r="89" spans="3:3" x14ac:dyDescent="0.15">
      <c r="C89" s="40">
        <v>5.1666666666666643</v>
      </c>
    </row>
    <row r="90" spans="3:3" x14ac:dyDescent="0.15">
      <c r="C90" s="40">
        <v>5.2333333333333307</v>
      </c>
    </row>
    <row r="91" spans="3:3" x14ac:dyDescent="0.15">
      <c r="C91" s="40">
        <v>5.2999999999999972</v>
      </c>
    </row>
    <row r="92" spans="3:3" x14ac:dyDescent="0.15">
      <c r="C92" s="40">
        <v>5.3666666666666636</v>
      </c>
    </row>
    <row r="93" spans="3:3" x14ac:dyDescent="0.15">
      <c r="C93" s="40">
        <v>5.4166666666666607</v>
      </c>
    </row>
    <row r="94" spans="3:3" x14ac:dyDescent="0.15">
      <c r="C94" s="40">
        <v>5.4833333333333378</v>
      </c>
    </row>
    <row r="95" spans="3:3" x14ac:dyDescent="0.15">
      <c r="C95" s="40">
        <v>5.5499999999999936</v>
      </c>
    </row>
    <row r="96" spans="3:3" x14ac:dyDescent="0.15">
      <c r="C96" s="40">
        <v>5.6166666666666707</v>
      </c>
    </row>
    <row r="97" spans="3:3" x14ac:dyDescent="0.15">
      <c r="C97" s="40">
        <v>5.6833333333333265</v>
      </c>
    </row>
    <row r="98" spans="3:3" x14ac:dyDescent="0.15">
      <c r="C98" s="40">
        <v>5.7500000000000036</v>
      </c>
    </row>
    <row r="99" spans="3:3" x14ac:dyDescent="0.15">
      <c r="C99" s="40">
        <v>5.8000000000000007</v>
      </c>
    </row>
    <row r="100" spans="3:3" x14ac:dyDescent="0.15">
      <c r="C100" s="40">
        <v>5.8666666666666671</v>
      </c>
    </row>
    <row r="101" spans="3:3" x14ac:dyDescent="0.15">
      <c r="C101" s="40">
        <v>5.9333333333333336</v>
      </c>
    </row>
    <row r="102" spans="3:3" x14ac:dyDescent="0.15">
      <c r="C102" s="40">
        <v>6</v>
      </c>
    </row>
    <row r="103" spans="3:3" x14ac:dyDescent="0.15">
      <c r="C103" s="40">
        <v>6.0666666666666664</v>
      </c>
    </row>
    <row r="104" spans="3:3" x14ac:dyDescent="0.15">
      <c r="C104" s="40">
        <v>6.1333333333333329</v>
      </c>
    </row>
    <row r="105" spans="3:3" x14ac:dyDescent="0.15">
      <c r="C105" s="40">
        <v>6.1999999999999993</v>
      </c>
    </row>
    <row r="106" spans="3:3" x14ac:dyDescent="0.15">
      <c r="C106" s="40">
        <v>6.2499999999999964</v>
      </c>
    </row>
    <row r="107" spans="3:3" x14ac:dyDescent="0.15">
      <c r="C107" s="40">
        <v>6.3166666666666735</v>
      </c>
    </row>
    <row r="108" spans="3:3" x14ac:dyDescent="0.15">
      <c r="C108" s="40">
        <v>6.3833333333333293</v>
      </c>
    </row>
    <row r="109" spans="3:3" x14ac:dyDescent="0.15">
      <c r="C109" s="40">
        <v>6.4500000000000064</v>
      </c>
    </row>
    <row r="110" spans="3:3" x14ac:dyDescent="0.15">
      <c r="C110" s="40"/>
    </row>
    <row r="111" spans="3:3" x14ac:dyDescent="0.15">
      <c r="C111" s="40"/>
    </row>
    <row r="112" spans="3:3" x14ac:dyDescent="0.15">
      <c r="C112" s="40"/>
    </row>
    <row r="113" spans="3:3" x14ac:dyDescent="0.15">
      <c r="C113" s="40"/>
    </row>
    <row r="114" spans="3:3" x14ac:dyDescent="0.15">
      <c r="C114" s="40"/>
    </row>
    <row r="115" spans="3:3" x14ac:dyDescent="0.15">
      <c r="C115" s="40"/>
    </row>
    <row r="116" spans="3:3" x14ac:dyDescent="0.15">
      <c r="C116" s="40"/>
    </row>
    <row r="117" spans="3:3" x14ac:dyDescent="0.15">
      <c r="C117" s="40"/>
    </row>
    <row r="118" spans="3:3" x14ac:dyDescent="0.15">
      <c r="C118" s="40"/>
    </row>
    <row r="119" spans="3:3" x14ac:dyDescent="0.15">
      <c r="C119" s="40"/>
    </row>
    <row r="120" spans="3:3" x14ac:dyDescent="0.15">
      <c r="C120" s="40"/>
    </row>
    <row r="121" spans="3:3" x14ac:dyDescent="0.15">
      <c r="C121" s="40"/>
    </row>
    <row r="122" spans="3:3" x14ac:dyDescent="0.15">
      <c r="C122" s="40"/>
    </row>
    <row r="123" spans="3:3" x14ac:dyDescent="0.15">
      <c r="C123" s="40"/>
    </row>
    <row r="124" spans="3:3" x14ac:dyDescent="0.15">
      <c r="C124" s="40"/>
    </row>
    <row r="125" spans="3:3" x14ac:dyDescent="0.15">
      <c r="C125" s="40"/>
    </row>
    <row r="126" spans="3:3" x14ac:dyDescent="0.15">
      <c r="C126" s="40"/>
    </row>
    <row r="127" spans="3:3" x14ac:dyDescent="0.15">
      <c r="C127" s="40"/>
    </row>
    <row r="128" spans="3:3" x14ac:dyDescent="0.15">
      <c r="C128" s="40"/>
    </row>
    <row r="129" spans="3:3" x14ac:dyDescent="0.15">
      <c r="C129" s="40"/>
    </row>
    <row r="130" spans="3:3" x14ac:dyDescent="0.15">
      <c r="C130" s="40"/>
    </row>
    <row r="131" spans="3:3" x14ac:dyDescent="0.15">
      <c r="C131" s="40"/>
    </row>
    <row r="132" spans="3:3" x14ac:dyDescent="0.15">
      <c r="C132" s="40"/>
    </row>
    <row r="133" spans="3:3" x14ac:dyDescent="0.15">
      <c r="C133" s="40"/>
    </row>
    <row r="134" spans="3:3" x14ac:dyDescent="0.15">
      <c r="C134" s="40"/>
    </row>
    <row r="135" spans="3:3" x14ac:dyDescent="0.15">
      <c r="C135" s="40"/>
    </row>
    <row r="136" spans="3:3" x14ac:dyDescent="0.15">
      <c r="C136" s="40"/>
    </row>
    <row r="137" spans="3:3" x14ac:dyDescent="0.15">
      <c r="C137" s="40"/>
    </row>
    <row r="138" spans="3:3" x14ac:dyDescent="0.15">
      <c r="C138" s="40"/>
    </row>
    <row r="139" spans="3:3" x14ac:dyDescent="0.15">
      <c r="C139" s="40"/>
    </row>
    <row r="140" spans="3:3" x14ac:dyDescent="0.15">
      <c r="C140" s="40"/>
    </row>
    <row r="141" spans="3:3" x14ac:dyDescent="0.15">
      <c r="C141" s="40"/>
    </row>
    <row r="142" spans="3:3" x14ac:dyDescent="0.15">
      <c r="C142" s="40"/>
    </row>
    <row r="143" spans="3:3" x14ac:dyDescent="0.15">
      <c r="C143" s="40"/>
    </row>
    <row r="144" spans="3:3" x14ac:dyDescent="0.15">
      <c r="C144" s="40"/>
    </row>
    <row r="145" spans="3:3" x14ac:dyDescent="0.15">
      <c r="C145" s="40"/>
    </row>
    <row r="146" spans="3:3" x14ac:dyDescent="0.15">
      <c r="C146" s="40"/>
    </row>
    <row r="147" spans="3:3" x14ac:dyDescent="0.15">
      <c r="C147" s="40"/>
    </row>
    <row r="148" spans="3:3" x14ac:dyDescent="0.15">
      <c r="C148" s="40"/>
    </row>
    <row r="149" spans="3:3" x14ac:dyDescent="0.15">
      <c r="C149" s="40"/>
    </row>
    <row r="150" spans="3:3" x14ac:dyDescent="0.15">
      <c r="C150" s="40"/>
    </row>
    <row r="151" spans="3:3" x14ac:dyDescent="0.15">
      <c r="C151" s="40"/>
    </row>
    <row r="152" spans="3:3" x14ac:dyDescent="0.15">
      <c r="C152" s="40"/>
    </row>
    <row r="153" spans="3:3" x14ac:dyDescent="0.15">
      <c r="C153" s="40"/>
    </row>
    <row r="154" spans="3:3" x14ac:dyDescent="0.15">
      <c r="C154" s="40"/>
    </row>
    <row r="155" spans="3:3" x14ac:dyDescent="0.15">
      <c r="C155" s="40"/>
    </row>
    <row r="156" spans="3:3" x14ac:dyDescent="0.15">
      <c r="C156" s="40"/>
    </row>
    <row r="157" spans="3:3" x14ac:dyDescent="0.15">
      <c r="C157" s="40"/>
    </row>
    <row r="158" spans="3:3" x14ac:dyDescent="0.15">
      <c r="C158" s="40"/>
    </row>
    <row r="159" spans="3:3" x14ac:dyDescent="0.15">
      <c r="C159" s="40"/>
    </row>
    <row r="160" spans="3:3" x14ac:dyDescent="0.15">
      <c r="C160" s="40"/>
    </row>
    <row r="161" spans="3:3" x14ac:dyDescent="0.15">
      <c r="C161" s="40"/>
    </row>
    <row r="162" spans="3:3" x14ac:dyDescent="0.15">
      <c r="C162" s="40"/>
    </row>
    <row r="163" spans="3:3" x14ac:dyDescent="0.15">
      <c r="C163" s="40"/>
    </row>
    <row r="164" spans="3:3" x14ac:dyDescent="0.15">
      <c r="C164" s="40"/>
    </row>
    <row r="165" spans="3:3" x14ac:dyDescent="0.15">
      <c r="C165" s="40"/>
    </row>
    <row r="166" spans="3:3" x14ac:dyDescent="0.15">
      <c r="C166" s="40"/>
    </row>
    <row r="167" spans="3:3" x14ac:dyDescent="0.15">
      <c r="C167" s="40"/>
    </row>
    <row r="168" spans="3:3" x14ac:dyDescent="0.15">
      <c r="C168" s="40"/>
    </row>
    <row r="169" spans="3:3" x14ac:dyDescent="0.15">
      <c r="C169" s="40"/>
    </row>
    <row r="170" spans="3:3" x14ac:dyDescent="0.15">
      <c r="C170" s="40"/>
    </row>
    <row r="171" spans="3:3" x14ac:dyDescent="0.15">
      <c r="C171" s="40"/>
    </row>
    <row r="172" spans="3:3" x14ac:dyDescent="0.15">
      <c r="C172" s="40"/>
    </row>
    <row r="173" spans="3:3" x14ac:dyDescent="0.15">
      <c r="C173" s="40"/>
    </row>
    <row r="174" spans="3:3" x14ac:dyDescent="0.15">
      <c r="C174" s="40"/>
    </row>
    <row r="175" spans="3:3" x14ac:dyDescent="0.15">
      <c r="C175" s="40"/>
    </row>
    <row r="176" spans="3:3" x14ac:dyDescent="0.15">
      <c r="C176" s="40"/>
    </row>
    <row r="177" spans="3:3" x14ac:dyDescent="0.15">
      <c r="C177" s="40"/>
    </row>
    <row r="178" spans="3:3" x14ac:dyDescent="0.15">
      <c r="C178" s="40"/>
    </row>
    <row r="179" spans="3:3" x14ac:dyDescent="0.15">
      <c r="C179" s="40"/>
    </row>
    <row r="180" spans="3:3" x14ac:dyDescent="0.15">
      <c r="C180" s="40"/>
    </row>
    <row r="181" spans="3:3" x14ac:dyDescent="0.15">
      <c r="C181" s="40"/>
    </row>
    <row r="182" spans="3:3" x14ac:dyDescent="0.15">
      <c r="C182" s="40"/>
    </row>
    <row r="183" spans="3:3" x14ac:dyDescent="0.15">
      <c r="C183" s="40"/>
    </row>
    <row r="184" spans="3:3" x14ac:dyDescent="0.15">
      <c r="C184" s="40"/>
    </row>
    <row r="185" spans="3:3" x14ac:dyDescent="0.15">
      <c r="C185" s="40"/>
    </row>
    <row r="186" spans="3:3" x14ac:dyDescent="0.15">
      <c r="C186" s="40"/>
    </row>
    <row r="187" spans="3:3" x14ac:dyDescent="0.15">
      <c r="C187" s="40"/>
    </row>
    <row r="188" spans="3:3" x14ac:dyDescent="0.15">
      <c r="C188" s="40"/>
    </row>
    <row r="189" spans="3:3" x14ac:dyDescent="0.15">
      <c r="C189" s="40"/>
    </row>
    <row r="190" spans="3:3" x14ac:dyDescent="0.15">
      <c r="C190" s="40"/>
    </row>
    <row r="191" spans="3:3" x14ac:dyDescent="0.15">
      <c r="C191" s="40"/>
    </row>
    <row r="192" spans="3:3" x14ac:dyDescent="0.15">
      <c r="C192" s="40"/>
    </row>
    <row r="193" spans="3:3" x14ac:dyDescent="0.15">
      <c r="C193" s="40"/>
    </row>
    <row r="194" spans="3:3" x14ac:dyDescent="0.15">
      <c r="C194" s="40"/>
    </row>
    <row r="195" spans="3:3" x14ac:dyDescent="0.15">
      <c r="C195" s="40"/>
    </row>
    <row r="196" spans="3:3" x14ac:dyDescent="0.15">
      <c r="C196" s="40"/>
    </row>
    <row r="197" spans="3:3" x14ac:dyDescent="0.15">
      <c r="C197" s="40"/>
    </row>
    <row r="198" spans="3:3" x14ac:dyDescent="0.15">
      <c r="C198" s="40"/>
    </row>
    <row r="199" spans="3:3" x14ac:dyDescent="0.15">
      <c r="C199" s="40"/>
    </row>
    <row r="200" spans="3:3" x14ac:dyDescent="0.15">
      <c r="C200" s="40"/>
    </row>
    <row r="201" spans="3:3" x14ac:dyDescent="0.15">
      <c r="C201" s="40"/>
    </row>
    <row r="202" spans="3:3" x14ac:dyDescent="0.15">
      <c r="C202" s="40"/>
    </row>
    <row r="203" spans="3:3" x14ac:dyDescent="0.15">
      <c r="C203" s="40"/>
    </row>
    <row r="204" spans="3:3" x14ac:dyDescent="0.15">
      <c r="C204" s="40"/>
    </row>
    <row r="205" spans="3:3" x14ac:dyDescent="0.15">
      <c r="C205" s="40"/>
    </row>
    <row r="206" spans="3:3" x14ac:dyDescent="0.15">
      <c r="C206" s="40"/>
    </row>
    <row r="207" spans="3:3" x14ac:dyDescent="0.15">
      <c r="C207" s="40"/>
    </row>
  </sheetData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04355" r:id="rId4" name="Button 3">
              <controlPr defaultSize="0" print="0" autoFill="0" autoPict="0" macro="[0]!Show_control">
                <anchor moveWithCells="1" sizeWithCells="1">
                  <from>
                    <xdr:col>0</xdr:col>
                    <xdr:colOff>0</xdr:colOff>
                    <xdr:row>0</xdr:row>
                    <xdr:rowOff>12700</xdr:rowOff>
                  </from>
                  <to>
                    <xdr:col>0</xdr:col>
                    <xdr:colOff>901700</xdr:colOff>
                    <xdr:row>3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B00-000000000000}">
  <sheetPr codeName="Sheet98"/>
  <dimension ref="A5:H207"/>
  <sheetViews>
    <sheetView workbookViewId="0">
      <selection activeCell="A8" sqref="A8"/>
    </sheetView>
  </sheetViews>
  <sheetFormatPr baseColWidth="10" defaultColWidth="8.83203125" defaultRowHeight="13" x14ac:dyDescent="0.15"/>
  <cols>
    <col min="1" max="1" width="14.5" bestFit="1" customWidth="1"/>
    <col min="2" max="2" width="9.33203125" customWidth="1"/>
    <col min="3" max="3" width="12.1640625" bestFit="1" customWidth="1"/>
  </cols>
  <sheetData>
    <row r="5" spans="1:8" ht="14" thickBot="1" x14ac:dyDescent="0.2">
      <c r="A5" s="80" t="s">
        <v>123</v>
      </c>
    </row>
    <row r="6" spans="1:8" s="85" customFormat="1" x14ac:dyDescent="0.15">
      <c r="A6" s="84" t="s">
        <v>96</v>
      </c>
      <c r="B6" s="81"/>
      <c r="C6" s="81" t="s">
        <v>50</v>
      </c>
      <c r="D6" s="81"/>
      <c r="E6" s="81"/>
      <c r="F6" s="81"/>
      <c r="G6" s="81"/>
      <c r="H6" s="81"/>
    </row>
    <row r="7" spans="1:8" s="85" customFormat="1" ht="14" thickBot="1" x14ac:dyDescent="0.2">
      <c r="A7" s="82"/>
      <c r="B7" s="82"/>
      <c r="C7" s="82" t="s">
        <v>51</v>
      </c>
      <c r="D7" s="82"/>
      <c r="E7" s="82"/>
      <c r="F7" s="82"/>
      <c r="G7" s="82"/>
      <c r="H7" s="82"/>
    </row>
    <row r="8" spans="1:8" x14ac:dyDescent="0.15">
      <c r="B8" s="40"/>
      <c r="C8" s="40">
        <v>0</v>
      </c>
    </row>
    <row r="9" spans="1:8" x14ac:dyDescent="0.15">
      <c r="B9" s="40"/>
      <c r="C9" s="40">
        <v>6.666666666666643E-2</v>
      </c>
    </row>
    <row r="10" spans="1:8" x14ac:dyDescent="0.15">
      <c r="B10" s="40"/>
      <c r="C10" s="40">
        <v>0.11666666666666359</v>
      </c>
    </row>
    <row r="11" spans="1:8" x14ac:dyDescent="0.15">
      <c r="B11" s="40"/>
      <c r="C11" s="40">
        <v>0.18333333333333002</v>
      </c>
    </row>
    <row r="12" spans="1:8" x14ac:dyDescent="0.15">
      <c r="B12" s="40"/>
      <c r="C12" s="40">
        <v>0.24999999999999645</v>
      </c>
    </row>
    <row r="13" spans="1:8" x14ac:dyDescent="0.15">
      <c r="B13" s="40"/>
      <c r="C13" s="40">
        <v>0.31666666666666288</v>
      </c>
    </row>
    <row r="14" spans="1:8" x14ac:dyDescent="0.15">
      <c r="B14" s="40"/>
      <c r="C14" s="40">
        <v>0.38333333333332931</v>
      </c>
    </row>
    <row r="15" spans="1:8" x14ac:dyDescent="0.15">
      <c r="B15" s="40"/>
      <c r="C15" s="40">
        <v>0.44999999999999574</v>
      </c>
    </row>
    <row r="16" spans="1:8" x14ac:dyDescent="0.15">
      <c r="B16" s="40"/>
      <c r="C16" s="40">
        <v>0.5166666666666675</v>
      </c>
    </row>
    <row r="17" spans="2:3" x14ac:dyDescent="0.15">
      <c r="B17" s="40"/>
      <c r="C17" s="40">
        <v>0.56666666666666998</v>
      </c>
    </row>
    <row r="18" spans="2:3" x14ac:dyDescent="0.15">
      <c r="B18" s="40"/>
      <c r="C18" s="40">
        <v>0.63333333333333641</v>
      </c>
    </row>
    <row r="19" spans="2:3" x14ac:dyDescent="0.15">
      <c r="B19" s="40"/>
      <c r="C19" s="40">
        <v>0.70000000000000284</v>
      </c>
    </row>
    <row r="20" spans="2:3" x14ac:dyDescent="0.15">
      <c r="B20" s="40"/>
      <c r="C20" s="40">
        <v>0.76666666666666927</v>
      </c>
    </row>
    <row r="21" spans="2:3" x14ac:dyDescent="0.15">
      <c r="B21" s="40"/>
      <c r="C21" s="40">
        <v>0.8333333333333357</v>
      </c>
    </row>
    <row r="22" spans="2:3" x14ac:dyDescent="0.15">
      <c r="B22" s="40"/>
      <c r="C22" s="40">
        <v>0.88333333333333286</v>
      </c>
    </row>
    <row r="23" spans="2:3" x14ac:dyDescent="0.15">
      <c r="B23" s="40"/>
      <c r="C23" s="40">
        <v>0.94999999999999929</v>
      </c>
    </row>
    <row r="24" spans="2:3" x14ac:dyDescent="0.15">
      <c r="B24" s="40"/>
      <c r="C24" s="40">
        <v>1.0166666666666657</v>
      </c>
    </row>
    <row r="25" spans="2:3" x14ac:dyDescent="0.15">
      <c r="B25" s="40"/>
      <c r="C25" s="40">
        <v>1.0833333333333321</v>
      </c>
    </row>
    <row r="26" spans="2:3" x14ac:dyDescent="0.15">
      <c r="B26" s="40"/>
      <c r="C26" s="40">
        <v>1.1499999999999986</v>
      </c>
    </row>
    <row r="27" spans="2:3" x14ac:dyDescent="0.15">
      <c r="B27" s="40"/>
      <c r="C27" s="40">
        <v>1.216666666666665</v>
      </c>
    </row>
    <row r="28" spans="2:3" x14ac:dyDescent="0.15">
      <c r="B28" s="40"/>
      <c r="C28" s="40">
        <v>1.2833333333333314</v>
      </c>
    </row>
    <row r="29" spans="2:3" x14ac:dyDescent="0.15">
      <c r="B29" s="40"/>
      <c r="C29" s="40">
        <v>1.3333333333333339</v>
      </c>
    </row>
    <row r="30" spans="2:3" x14ac:dyDescent="0.15">
      <c r="B30" s="40"/>
      <c r="C30" s="40">
        <v>1.4000000000000004</v>
      </c>
    </row>
    <row r="31" spans="2:3" x14ac:dyDescent="0.15">
      <c r="B31" s="40"/>
      <c r="C31" s="40">
        <v>1.4666666666666668</v>
      </c>
    </row>
    <row r="32" spans="2:3" x14ac:dyDescent="0.15">
      <c r="B32" s="40"/>
      <c r="C32" s="40">
        <v>1.5333333333333332</v>
      </c>
    </row>
    <row r="33" spans="2:3" x14ac:dyDescent="0.15">
      <c r="B33" s="40"/>
      <c r="C33" s="40">
        <v>1.5999999999999996</v>
      </c>
    </row>
    <row r="34" spans="2:3" x14ac:dyDescent="0.15">
      <c r="B34" s="40"/>
      <c r="C34" s="40">
        <v>1.6500000000000021</v>
      </c>
    </row>
    <row r="35" spans="2:3" x14ac:dyDescent="0.15">
      <c r="B35" s="40"/>
      <c r="C35" s="40">
        <v>1.7166666666666686</v>
      </c>
    </row>
    <row r="36" spans="2:3" x14ac:dyDescent="0.15">
      <c r="B36" s="40"/>
      <c r="C36" s="40">
        <v>1.783333333333335</v>
      </c>
    </row>
    <row r="37" spans="2:3" x14ac:dyDescent="0.15">
      <c r="B37" s="40"/>
      <c r="C37" s="40">
        <v>1.8500000000000014</v>
      </c>
    </row>
    <row r="38" spans="2:3" x14ac:dyDescent="0.15">
      <c r="B38" s="40"/>
      <c r="C38" s="40">
        <v>1.9166666666666679</v>
      </c>
    </row>
    <row r="39" spans="2:3" x14ac:dyDescent="0.15">
      <c r="B39" s="40"/>
      <c r="C39" s="40">
        <v>1.9833333333333343</v>
      </c>
    </row>
    <row r="40" spans="2:3" x14ac:dyDescent="0.15">
      <c r="B40" s="40"/>
      <c r="C40" s="40">
        <v>2.0333333333333314</v>
      </c>
    </row>
    <row r="41" spans="2:3" x14ac:dyDescent="0.15">
      <c r="B41" s="40"/>
      <c r="C41" s="40">
        <v>2.0999999999999979</v>
      </c>
    </row>
    <row r="42" spans="2:3" x14ac:dyDescent="0.15">
      <c r="B42" s="40"/>
      <c r="C42" s="40">
        <v>2.1666666666666643</v>
      </c>
    </row>
    <row r="43" spans="2:3" x14ac:dyDescent="0.15">
      <c r="B43" s="40"/>
      <c r="C43" s="40">
        <v>2.2333333333333307</v>
      </c>
    </row>
    <row r="44" spans="2:3" x14ac:dyDescent="0.15">
      <c r="B44" s="40"/>
      <c r="C44" s="40">
        <v>2.2999999999999972</v>
      </c>
    </row>
    <row r="45" spans="2:3" x14ac:dyDescent="0.15">
      <c r="B45" s="40"/>
      <c r="C45" s="40">
        <v>2.3666666666666636</v>
      </c>
    </row>
    <row r="46" spans="2:3" x14ac:dyDescent="0.15">
      <c r="B46" s="40"/>
      <c r="C46" s="40">
        <v>2.4166666666666661</v>
      </c>
    </row>
    <row r="47" spans="2:3" x14ac:dyDescent="0.15">
      <c r="B47" s="40"/>
      <c r="C47" s="40">
        <v>2.4833333333333325</v>
      </c>
    </row>
    <row r="48" spans="2:3" x14ac:dyDescent="0.15">
      <c r="B48" s="40"/>
      <c r="C48" s="40">
        <v>2.5499999999999989</v>
      </c>
    </row>
    <row r="49" spans="2:3" x14ac:dyDescent="0.15">
      <c r="B49" s="40"/>
      <c r="C49" s="40">
        <v>2.6166666666666654</v>
      </c>
    </row>
    <row r="50" spans="2:3" x14ac:dyDescent="0.15">
      <c r="B50" s="40"/>
      <c r="C50" s="40">
        <v>2.6833333333333318</v>
      </c>
    </row>
    <row r="51" spans="2:3" x14ac:dyDescent="0.15">
      <c r="B51" s="40"/>
      <c r="C51" s="40">
        <v>2.7500000000000036</v>
      </c>
    </row>
    <row r="52" spans="2:3" x14ac:dyDescent="0.15">
      <c r="B52" s="40"/>
      <c r="C52" s="40">
        <v>2.81666666666667</v>
      </c>
    </row>
    <row r="53" spans="2:3" x14ac:dyDescent="0.15">
      <c r="B53" s="40"/>
      <c r="C53" s="40">
        <v>2.8666666666666671</v>
      </c>
    </row>
    <row r="54" spans="2:3" x14ac:dyDescent="0.15">
      <c r="B54" s="40"/>
      <c r="C54" s="40">
        <v>2.9333333333333336</v>
      </c>
    </row>
    <row r="55" spans="2:3" x14ac:dyDescent="0.15">
      <c r="B55" s="40"/>
      <c r="C55" s="40">
        <v>3</v>
      </c>
    </row>
    <row r="56" spans="2:3" x14ac:dyDescent="0.15">
      <c r="B56" s="40"/>
      <c r="C56" s="40">
        <v>3.0666666666666664</v>
      </c>
    </row>
    <row r="57" spans="2:3" x14ac:dyDescent="0.15">
      <c r="B57" s="40"/>
      <c r="C57" s="40">
        <v>3.1333333333333329</v>
      </c>
    </row>
    <row r="58" spans="2:3" x14ac:dyDescent="0.15">
      <c r="B58" s="40"/>
      <c r="C58" s="40">
        <v>3.18333333333333</v>
      </c>
    </row>
    <row r="59" spans="2:3" x14ac:dyDescent="0.15">
      <c r="B59" s="40"/>
      <c r="C59" s="40">
        <v>3.2500000000000018</v>
      </c>
    </row>
    <row r="60" spans="2:3" x14ac:dyDescent="0.15">
      <c r="B60" s="40"/>
      <c r="C60" s="40">
        <v>3.3166666666666682</v>
      </c>
    </row>
    <row r="61" spans="2:3" x14ac:dyDescent="0.15">
      <c r="B61" s="40"/>
      <c r="C61" s="40">
        <v>3.3833333333333346</v>
      </c>
    </row>
    <row r="62" spans="2:3" x14ac:dyDescent="0.15">
      <c r="B62" s="40"/>
      <c r="C62" s="40">
        <v>3.4500000000000011</v>
      </c>
    </row>
    <row r="63" spans="2:3" x14ac:dyDescent="0.15">
      <c r="B63" s="40"/>
      <c r="C63" s="40">
        <v>3.5166666666666675</v>
      </c>
    </row>
    <row r="64" spans="2:3" x14ac:dyDescent="0.15">
      <c r="B64" s="40"/>
      <c r="C64" s="40">
        <v>3.56666666666667</v>
      </c>
    </row>
    <row r="65" spans="2:3" x14ac:dyDescent="0.15">
      <c r="B65" s="40"/>
      <c r="C65" s="40">
        <v>3.6333333333333364</v>
      </c>
    </row>
    <row r="66" spans="2:3" x14ac:dyDescent="0.15">
      <c r="B66" s="40"/>
      <c r="C66" s="40">
        <v>3.7000000000000028</v>
      </c>
    </row>
    <row r="67" spans="2:3" x14ac:dyDescent="0.15">
      <c r="B67" s="40"/>
      <c r="C67" s="40">
        <v>3.7666666666666693</v>
      </c>
    </row>
    <row r="68" spans="2:3" x14ac:dyDescent="0.15">
      <c r="B68" s="40"/>
      <c r="C68" s="40">
        <v>3.8333333333333357</v>
      </c>
    </row>
    <row r="69" spans="2:3" x14ac:dyDescent="0.15">
      <c r="B69" s="40"/>
      <c r="C69" s="40">
        <v>3.8833333333333329</v>
      </c>
    </row>
    <row r="70" spans="2:3" x14ac:dyDescent="0.15">
      <c r="B70" s="40"/>
      <c r="C70" s="40">
        <v>3.9499999999999993</v>
      </c>
    </row>
    <row r="71" spans="2:3" x14ac:dyDescent="0.15">
      <c r="B71" s="40"/>
      <c r="C71" s="40">
        <v>4.0166666666666657</v>
      </c>
    </row>
    <row r="72" spans="2:3" x14ac:dyDescent="0.15">
      <c r="B72" s="40"/>
      <c r="C72" s="40">
        <v>4.0833333333333321</v>
      </c>
    </row>
    <row r="73" spans="2:3" x14ac:dyDescent="0.15">
      <c r="B73" s="40"/>
      <c r="C73" s="40">
        <v>4.1499999999999986</v>
      </c>
    </row>
    <row r="74" spans="2:3" x14ac:dyDescent="0.15">
      <c r="B74" s="40"/>
      <c r="C74" s="40">
        <v>4.216666666666665</v>
      </c>
    </row>
    <row r="75" spans="2:3" x14ac:dyDescent="0.15">
      <c r="B75" s="40"/>
      <c r="C75" s="40">
        <v>4.2833333333333314</v>
      </c>
    </row>
    <row r="76" spans="2:3" x14ac:dyDescent="0.15">
      <c r="B76" s="40"/>
      <c r="C76" s="40">
        <v>4.3499999999999979</v>
      </c>
    </row>
    <row r="77" spans="2:3" x14ac:dyDescent="0.15">
      <c r="B77" s="40"/>
      <c r="C77" s="40">
        <v>4.4000000000000004</v>
      </c>
    </row>
    <row r="78" spans="2:3" x14ac:dyDescent="0.15">
      <c r="B78" s="40"/>
      <c r="C78" s="40">
        <v>4.4666666666666721</v>
      </c>
    </row>
    <row r="79" spans="2:3" x14ac:dyDescent="0.15">
      <c r="B79" s="40"/>
      <c r="C79" s="40">
        <v>4.5333333333333279</v>
      </c>
    </row>
    <row r="80" spans="2:3" x14ac:dyDescent="0.15">
      <c r="B80" s="40"/>
      <c r="C80" s="40">
        <v>4.600000000000005</v>
      </c>
    </row>
    <row r="81" spans="2:3" x14ac:dyDescent="0.15">
      <c r="B81" s="40"/>
      <c r="C81" s="40">
        <v>4.6666666666666607</v>
      </c>
    </row>
    <row r="82" spans="2:3" x14ac:dyDescent="0.15">
      <c r="B82" s="40"/>
      <c r="C82" s="40">
        <v>4.7166666666666686</v>
      </c>
    </row>
    <row r="83" spans="2:3" x14ac:dyDescent="0.15">
      <c r="B83" s="40"/>
      <c r="C83" s="40">
        <v>4.783333333333335</v>
      </c>
    </row>
    <row r="84" spans="2:3" x14ac:dyDescent="0.15">
      <c r="B84" s="40"/>
      <c r="C84" s="40">
        <v>4.8500000000000014</v>
      </c>
    </row>
    <row r="85" spans="2:3" x14ac:dyDescent="0.15">
      <c r="B85" s="40"/>
      <c r="C85" s="40">
        <v>4.9166666666666679</v>
      </c>
    </row>
    <row r="86" spans="2:3" x14ac:dyDescent="0.15">
      <c r="B86" s="40"/>
      <c r="C86" s="40">
        <v>4.9833333333333343</v>
      </c>
    </row>
    <row r="87" spans="2:3" x14ac:dyDescent="0.15">
      <c r="B87" s="40"/>
      <c r="C87" s="40">
        <v>5.0500000000000007</v>
      </c>
    </row>
    <row r="88" spans="2:3" x14ac:dyDescent="0.15">
      <c r="B88" s="40"/>
      <c r="C88" s="40">
        <v>5.0999999999999979</v>
      </c>
    </row>
    <row r="89" spans="2:3" x14ac:dyDescent="0.15">
      <c r="B89" s="40"/>
      <c r="C89" s="40">
        <v>5.1666666666666643</v>
      </c>
    </row>
    <row r="90" spans="2:3" x14ac:dyDescent="0.15">
      <c r="B90" s="40"/>
      <c r="C90" s="40">
        <v>5.2333333333333307</v>
      </c>
    </row>
    <row r="91" spans="2:3" x14ac:dyDescent="0.15">
      <c r="B91" s="40"/>
      <c r="C91" s="40">
        <v>5.2999999999999972</v>
      </c>
    </row>
    <row r="92" spans="2:3" x14ac:dyDescent="0.15">
      <c r="B92" s="40"/>
      <c r="C92" s="40">
        <v>5.3666666666666636</v>
      </c>
    </row>
    <row r="93" spans="2:3" x14ac:dyDescent="0.15">
      <c r="B93" s="40"/>
      <c r="C93" s="40">
        <v>5.4166666666666607</v>
      </c>
    </row>
    <row r="94" spans="2:3" x14ac:dyDescent="0.15">
      <c r="B94" s="40"/>
      <c r="C94" s="40">
        <v>5.4833333333333378</v>
      </c>
    </row>
    <row r="95" spans="2:3" x14ac:dyDescent="0.15">
      <c r="B95" s="40"/>
      <c r="C95" s="40">
        <v>5.5499999999999936</v>
      </c>
    </row>
    <row r="96" spans="2:3" x14ac:dyDescent="0.15">
      <c r="B96" s="40"/>
      <c r="C96" s="40">
        <v>5.6166666666666707</v>
      </c>
    </row>
    <row r="97" spans="2:3" x14ac:dyDescent="0.15">
      <c r="B97" s="40"/>
      <c r="C97" s="40">
        <v>5.6833333333333265</v>
      </c>
    </row>
    <row r="98" spans="2:3" x14ac:dyDescent="0.15">
      <c r="B98" s="40"/>
      <c r="C98" s="40">
        <v>5.7500000000000036</v>
      </c>
    </row>
    <row r="99" spans="2:3" x14ac:dyDescent="0.15">
      <c r="B99" s="40"/>
      <c r="C99" s="40">
        <v>5.8000000000000007</v>
      </c>
    </row>
    <row r="100" spans="2:3" x14ac:dyDescent="0.15">
      <c r="B100" s="40"/>
      <c r="C100" s="40">
        <v>5.8666666666666671</v>
      </c>
    </row>
    <row r="101" spans="2:3" x14ac:dyDescent="0.15">
      <c r="B101" s="40"/>
      <c r="C101" s="40">
        <v>5.9333333333333336</v>
      </c>
    </row>
    <row r="102" spans="2:3" x14ac:dyDescent="0.15">
      <c r="B102" s="40"/>
      <c r="C102" s="40">
        <v>6</v>
      </c>
    </row>
    <row r="103" spans="2:3" x14ac:dyDescent="0.15">
      <c r="B103" s="40"/>
      <c r="C103" s="40">
        <v>6.0666666666666664</v>
      </c>
    </row>
    <row r="104" spans="2:3" x14ac:dyDescent="0.15">
      <c r="B104" s="40"/>
      <c r="C104" s="40">
        <v>6.1333333333333329</v>
      </c>
    </row>
    <row r="105" spans="2:3" x14ac:dyDescent="0.15">
      <c r="B105" s="40"/>
      <c r="C105" s="40">
        <v>6.1999999999999993</v>
      </c>
    </row>
    <row r="106" spans="2:3" x14ac:dyDescent="0.15">
      <c r="B106" s="40"/>
      <c r="C106" s="40">
        <v>6.2499999999999964</v>
      </c>
    </row>
    <row r="107" spans="2:3" x14ac:dyDescent="0.15">
      <c r="B107" s="40"/>
      <c r="C107" s="40">
        <v>6.3166666666666735</v>
      </c>
    </row>
    <row r="108" spans="2:3" x14ac:dyDescent="0.15">
      <c r="B108" s="40"/>
      <c r="C108" s="40">
        <v>6.3833333333333293</v>
      </c>
    </row>
    <row r="109" spans="2:3" x14ac:dyDescent="0.15">
      <c r="B109" s="40"/>
      <c r="C109" s="40">
        <v>6.4500000000000064</v>
      </c>
    </row>
    <row r="110" spans="2:3" x14ac:dyDescent="0.15">
      <c r="B110" s="40"/>
      <c r="C110" s="40"/>
    </row>
    <row r="111" spans="2:3" x14ac:dyDescent="0.15">
      <c r="B111" s="40"/>
      <c r="C111" s="40"/>
    </row>
    <row r="112" spans="2:3" x14ac:dyDescent="0.15">
      <c r="B112" s="40"/>
      <c r="C112" s="40"/>
    </row>
    <row r="113" spans="2:3" x14ac:dyDescent="0.15">
      <c r="B113" s="40"/>
      <c r="C113" s="40"/>
    </row>
    <row r="114" spans="2:3" x14ac:dyDescent="0.15">
      <c r="B114" s="40"/>
      <c r="C114" s="40"/>
    </row>
    <row r="115" spans="2:3" x14ac:dyDescent="0.15">
      <c r="B115" s="40"/>
      <c r="C115" s="40"/>
    </row>
    <row r="116" spans="2:3" x14ac:dyDescent="0.15">
      <c r="B116" s="40"/>
      <c r="C116" s="40"/>
    </row>
    <row r="117" spans="2:3" x14ac:dyDescent="0.15">
      <c r="B117" s="40"/>
      <c r="C117" s="40"/>
    </row>
    <row r="118" spans="2:3" x14ac:dyDescent="0.15">
      <c r="B118" s="40"/>
      <c r="C118" s="40"/>
    </row>
    <row r="119" spans="2:3" x14ac:dyDescent="0.15">
      <c r="B119" s="40"/>
      <c r="C119" s="40"/>
    </row>
    <row r="120" spans="2:3" x14ac:dyDescent="0.15">
      <c r="B120" s="40"/>
      <c r="C120" s="40"/>
    </row>
    <row r="121" spans="2:3" x14ac:dyDescent="0.15">
      <c r="B121" s="40"/>
      <c r="C121" s="40"/>
    </row>
    <row r="122" spans="2:3" x14ac:dyDescent="0.15">
      <c r="B122" s="40"/>
      <c r="C122" s="40"/>
    </row>
    <row r="123" spans="2:3" x14ac:dyDescent="0.15">
      <c r="B123" s="40"/>
      <c r="C123" s="40"/>
    </row>
    <row r="124" spans="2:3" x14ac:dyDescent="0.15">
      <c r="B124" s="40"/>
      <c r="C124" s="40"/>
    </row>
    <row r="125" spans="2:3" x14ac:dyDescent="0.15">
      <c r="B125" s="40"/>
      <c r="C125" s="40"/>
    </row>
    <row r="126" spans="2:3" x14ac:dyDescent="0.15">
      <c r="B126" s="40"/>
      <c r="C126" s="40"/>
    </row>
    <row r="127" spans="2:3" x14ac:dyDescent="0.15">
      <c r="B127" s="40"/>
      <c r="C127" s="40"/>
    </row>
    <row r="128" spans="2:3" x14ac:dyDescent="0.15">
      <c r="B128" s="40"/>
      <c r="C128" s="40"/>
    </row>
    <row r="129" spans="2:3" x14ac:dyDescent="0.15">
      <c r="B129" s="40"/>
      <c r="C129" s="40"/>
    </row>
    <row r="130" spans="2:3" x14ac:dyDescent="0.15">
      <c r="B130" s="40"/>
      <c r="C130" s="40"/>
    </row>
    <row r="131" spans="2:3" x14ac:dyDescent="0.15">
      <c r="B131" s="40"/>
      <c r="C131" s="40"/>
    </row>
    <row r="132" spans="2:3" x14ac:dyDescent="0.15">
      <c r="B132" s="40"/>
      <c r="C132" s="40"/>
    </row>
    <row r="133" spans="2:3" x14ac:dyDescent="0.15">
      <c r="B133" s="40"/>
      <c r="C133" s="40"/>
    </row>
    <row r="134" spans="2:3" x14ac:dyDescent="0.15">
      <c r="B134" s="40"/>
      <c r="C134" s="40"/>
    </row>
    <row r="135" spans="2:3" x14ac:dyDescent="0.15">
      <c r="B135" s="40"/>
      <c r="C135" s="40"/>
    </row>
    <row r="136" spans="2:3" x14ac:dyDescent="0.15">
      <c r="B136" s="40"/>
      <c r="C136" s="40"/>
    </row>
    <row r="137" spans="2:3" x14ac:dyDescent="0.15">
      <c r="B137" s="40"/>
      <c r="C137" s="40"/>
    </row>
    <row r="138" spans="2:3" x14ac:dyDescent="0.15">
      <c r="B138" s="40"/>
      <c r="C138" s="40"/>
    </row>
    <row r="139" spans="2:3" x14ac:dyDescent="0.15">
      <c r="B139" s="40"/>
      <c r="C139" s="40"/>
    </row>
    <row r="140" spans="2:3" x14ac:dyDescent="0.15">
      <c r="B140" s="40"/>
      <c r="C140" s="40"/>
    </row>
    <row r="141" spans="2:3" x14ac:dyDescent="0.15">
      <c r="B141" s="40"/>
      <c r="C141" s="40"/>
    </row>
    <row r="142" spans="2:3" x14ac:dyDescent="0.15">
      <c r="B142" s="40"/>
      <c r="C142" s="40"/>
    </row>
    <row r="143" spans="2:3" x14ac:dyDescent="0.15">
      <c r="B143" s="40"/>
      <c r="C143" s="40"/>
    </row>
    <row r="144" spans="2:3" x14ac:dyDescent="0.15">
      <c r="B144" s="40"/>
      <c r="C144" s="40"/>
    </row>
    <row r="145" spans="2:3" x14ac:dyDescent="0.15">
      <c r="B145" s="40"/>
      <c r="C145" s="40"/>
    </row>
    <row r="146" spans="2:3" x14ac:dyDescent="0.15">
      <c r="B146" s="40"/>
      <c r="C146" s="40"/>
    </row>
    <row r="147" spans="2:3" x14ac:dyDescent="0.15">
      <c r="B147" s="40"/>
      <c r="C147" s="40"/>
    </row>
    <row r="148" spans="2:3" x14ac:dyDescent="0.15">
      <c r="B148" s="40"/>
      <c r="C148" s="40"/>
    </row>
    <row r="149" spans="2:3" x14ac:dyDescent="0.15">
      <c r="B149" s="40"/>
      <c r="C149" s="40"/>
    </row>
    <row r="150" spans="2:3" x14ac:dyDescent="0.15">
      <c r="B150" s="40"/>
      <c r="C150" s="40"/>
    </row>
    <row r="151" spans="2:3" x14ac:dyDescent="0.15">
      <c r="B151" s="40"/>
      <c r="C151" s="40"/>
    </row>
    <row r="152" spans="2:3" x14ac:dyDescent="0.15">
      <c r="B152" s="40"/>
      <c r="C152" s="40"/>
    </row>
    <row r="153" spans="2:3" x14ac:dyDescent="0.15">
      <c r="B153" s="40"/>
      <c r="C153" s="40"/>
    </row>
    <row r="154" spans="2:3" x14ac:dyDescent="0.15">
      <c r="B154" s="40"/>
      <c r="C154" s="40"/>
    </row>
    <row r="155" spans="2:3" x14ac:dyDescent="0.15">
      <c r="B155" s="40"/>
      <c r="C155" s="40"/>
    </row>
    <row r="156" spans="2:3" x14ac:dyDescent="0.15">
      <c r="B156" s="40"/>
      <c r="C156" s="40"/>
    </row>
    <row r="157" spans="2:3" x14ac:dyDescent="0.15">
      <c r="B157" s="40"/>
      <c r="C157" s="40"/>
    </row>
    <row r="158" spans="2:3" x14ac:dyDescent="0.15">
      <c r="B158" s="40"/>
      <c r="C158" s="40"/>
    </row>
    <row r="159" spans="2:3" x14ac:dyDescent="0.15">
      <c r="B159" s="40"/>
      <c r="C159" s="40"/>
    </row>
    <row r="160" spans="2:3" x14ac:dyDescent="0.15">
      <c r="B160" s="40"/>
      <c r="C160" s="40"/>
    </row>
    <row r="161" spans="2:3" x14ac:dyDescent="0.15">
      <c r="B161" s="40"/>
      <c r="C161" s="40"/>
    </row>
    <row r="162" spans="2:3" x14ac:dyDescent="0.15">
      <c r="B162" s="40"/>
      <c r="C162" s="40"/>
    </row>
    <row r="163" spans="2:3" x14ac:dyDescent="0.15">
      <c r="B163" s="40"/>
      <c r="C163" s="40"/>
    </row>
    <row r="164" spans="2:3" x14ac:dyDescent="0.15">
      <c r="B164" s="40"/>
      <c r="C164" s="40"/>
    </row>
    <row r="165" spans="2:3" x14ac:dyDescent="0.15">
      <c r="B165" s="40"/>
      <c r="C165" s="40"/>
    </row>
    <row r="166" spans="2:3" x14ac:dyDescent="0.15">
      <c r="B166" s="40"/>
      <c r="C166" s="40"/>
    </row>
    <row r="167" spans="2:3" x14ac:dyDescent="0.15">
      <c r="B167" s="40"/>
      <c r="C167" s="40"/>
    </row>
    <row r="168" spans="2:3" x14ac:dyDescent="0.15">
      <c r="B168" s="40"/>
      <c r="C168" s="40"/>
    </row>
    <row r="169" spans="2:3" x14ac:dyDescent="0.15">
      <c r="B169" s="40"/>
      <c r="C169" s="40"/>
    </row>
    <row r="170" spans="2:3" x14ac:dyDescent="0.15">
      <c r="B170" s="40"/>
      <c r="C170" s="40"/>
    </row>
    <row r="171" spans="2:3" x14ac:dyDescent="0.15">
      <c r="B171" s="40"/>
      <c r="C171" s="40"/>
    </row>
    <row r="172" spans="2:3" x14ac:dyDescent="0.15">
      <c r="B172" s="40"/>
      <c r="C172" s="40"/>
    </row>
    <row r="173" spans="2:3" x14ac:dyDescent="0.15">
      <c r="B173" s="40"/>
      <c r="C173" s="40"/>
    </row>
    <row r="174" spans="2:3" x14ac:dyDescent="0.15">
      <c r="B174" s="40"/>
      <c r="C174" s="40"/>
    </row>
    <row r="175" spans="2:3" x14ac:dyDescent="0.15">
      <c r="B175" s="40"/>
      <c r="C175" s="40"/>
    </row>
    <row r="176" spans="2:3" x14ac:dyDescent="0.15">
      <c r="B176" s="40"/>
      <c r="C176" s="40"/>
    </row>
    <row r="177" spans="2:3" x14ac:dyDescent="0.15">
      <c r="B177" s="40"/>
      <c r="C177" s="40"/>
    </row>
    <row r="178" spans="2:3" x14ac:dyDescent="0.15">
      <c r="B178" s="40"/>
      <c r="C178" s="40"/>
    </row>
    <row r="179" spans="2:3" x14ac:dyDescent="0.15">
      <c r="B179" s="40"/>
      <c r="C179" s="40"/>
    </row>
    <row r="180" spans="2:3" x14ac:dyDescent="0.15">
      <c r="B180" s="40"/>
      <c r="C180" s="40"/>
    </row>
    <row r="181" spans="2:3" x14ac:dyDescent="0.15">
      <c r="B181" s="40"/>
      <c r="C181" s="40"/>
    </row>
    <row r="182" spans="2:3" x14ac:dyDescent="0.15">
      <c r="B182" s="40"/>
      <c r="C182" s="40"/>
    </row>
    <row r="183" spans="2:3" x14ac:dyDescent="0.15">
      <c r="B183" s="40"/>
      <c r="C183" s="40"/>
    </row>
    <row r="184" spans="2:3" x14ac:dyDescent="0.15">
      <c r="B184" s="40"/>
      <c r="C184" s="40"/>
    </row>
    <row r="185" spans="2:3" x14ac:dyDescent="0.15">
      <c r="B185" s="40"/>
      <c r="C185" s="40"/>
    </row>
    <row r="186" spans="2:3" x14ac:dyDescent="0.15">
      <c r="B186" s="40"/>
      <c r="C186" s="40"/>
    </row>
    <row r="187" spans="2:3" x14ac:dyDescent="0.15">
      <c r="B187" s="40"/>
      <c r="C187" s="40"/>
    </row>
    <row r="188" spans="2:3" x14ac:dyDescent="0.15">
      <c r="B188" s="40"/>
      <c r="C188" s="40"/>
    </row>
    <row r="189" spans="2:3" x14ac:dyDescent="0.15">
      <c r="B189" s="40"/>
      <c r="C189" s="40"/>
    </row>
    <row r="190" spans="2:3" x14ac:dyDescent="0.15">
      <c r="B190" s="40"/>
      <c r="C190" s="40"/>
    </row>
    <row r="191" spans="2:3" x14ac:dyDescent="0.15">
      <c r="B191" s="40"/>
      <c r="C191" s="40"/>
    </row>
    <row r="192" spans="2:3" x14ac:dyDescent="0.15">
      <c r="B192" s="40"/>
      <c r="C192" s="40"/>
    </row>
    <row r="193" spans="2:3" x14ac:dyDescent="0.15">
      <c r="B193" s="40"/>
      <c r="C193" s="40"/>
    </row>
    <row r="194" spans="2:3" x14ac:dyDescent="0.15">
      <c r="B194" s="40"/>
      <c r="C194" s="40"/>
    </row>
    <row r="195" spans="2:3" x14ac:dyDescent="0.15">
      <c r="B195" s="40"/>
      <c r="C195" s="40"/>
    </row>
    <row r="196" spans="2:3" x14ac:dyDescent="0.15">
      <c r="B196" s="40"/>
      <c r="C196" s="40"/>
    </row>
    <row r="197" spans="2:3" x14ac:dyDescent="0.15">
      <c r="B197" s="40"/>
      <c r="C197" s="40"/>
    </row>
    <row r="198" spans="2:3" x14ac:dyDescent="0.15">
      <c r="B198" s="40"/>
      <c r="C198" s="40"/>
    </row>
    <row r="199" spans="2:3" x14ac:dyDescent="0.15">
      <c r="B199" s="40"/>
      <c r="C199" s="40"/>
    </row>
    <row r="200" spans="2:3" x14ac:dyDescent="0.15">
      <c r="B200" s="40"/>
      <c r="C200" s="40"/>
    </row>
    <row r="201" spans="2:3" x14ac:dyDescent="0.15">
      <c r="B201" s="40"/>
      <c r="C201" s="40"/>
    </row>
    <row r="202" spans="2:3" x14ac:dyDescent="0.15">
      <c r="B202" s="40"/>
      <c r="C202" s="40"/>
    </row>
    <row r="203" spans="2:3" x14ac:dyDescent="0.15">
      <c r="B203" s="40"/>
      <c r="C203" s="40"/>
    </row>
    <row r="204" spans="2:3" x14ac:dyDescent="0.15">
      <c r="B204" s="40"/>
      <c r="C204" s="40"/>
    </row>
    <row r="205" spans="2:3" x14ac:dyDescent="0.15">
      <c r="B205" s="40"/>
      <c r="C205" s="40"/>
    </row>
    <row r="206" spans="2:3" x14ac:dyDescent="0.15">
      <c r="B206" s="40"/>
      <c r="C206" s="40"/>
    </row>
    <row r="207" spans="2:3" x14ac:dyDescent="0.15">
      <c r="B207" s="40"/>
      <c r="C207" s="40"/>
    </row>
  </sheetData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06402" r:id="rId4" name="Button 2">
              <controlPr defaultSize="0" print="0" autoFill="0" autoPict="0" macro="[0]!Show_control">
                <anchor moveWithCells="1" sizeWithCells="1">
                  <from>
                    <xdr:col>0</xdr:col>
                    <xdr:colOff>0</xdr:colOff>
                    <xdr:row>0</xdr:row>
                    <xdr:rowOff>12700</xdr:rowOff>
                  </from>
                  <to>
                    <xdr:col>0</xdr:col>
                    <xdr:colOff>901700</xdr:colOff>
                    <xdr:row>3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sheetPr codeName="Sheet101"/>
  <dimension ref="A5:H109"/>
  <sheetViews>
    <sheetView workbookViewId="0">
      <selection activeCell="A8" sqref="A8"/>
    </sheetView>
  </sheetViews>
  <sheetFormatPr baseColWidth="10" defaultColWidth="8.83203125" defaultRowHeight="13" x14ac:dyDescent="0.15"/>
  <cols>
    <col min="1" max="1" width="14.5" bestFit="1" customWidth="1"/>
    <col min="2" max="2" width="9.33203125" customWidth="1"/>
    <col min="3" max="3" width="12.1640625" bestFit="1" customWidth="1"/>
  </cols>
  <sheetData>
    <row r="5" spans="1:8" ht="14" thickBot="1" x14ac:dyDescent="0.2">
      <c r="A5" s="80" t="s">
        <v>124</v>
      </c>
    </row>
    <row r="6" spans="1:8" s="85" customFormat="1" x14ac:dyDescent="0.15">
      <c r="A6" s="84" t="s">
        <v>96</v>
      </c>
      <c r="B6" s="81"/>
      <c r="C6" s="81" t="s">
        <v>50</v>
      </c>
      <c r="D6" s="81"/>
      <c r="E6" s="81"/>
      <c r="F6" s="81"/>
      <c r="G6" s="81"/>
      <c r="H6" s="81"/>
    </row>
    <row r="7" spans="1:8" s="85" customFormat="1" ht="14" thickBot="1" x14ac:dyDescent="0.2">
      <c r="A7" s="82"/>
      <c r="B7" s="82"/>
      <c r="C7" s="82" t="s">
        <v>51</v>
      </c>
      <c r="D7" s="82"/>
      <c r="E7" s="82"/>
      <c r="F7" s="82"/>
      <c r="G7" s="82"/>
      <c r="H7" s="82"/>
    </row>
    <row r="8" spans="1:8" x14ac:dyDescent="0.15">
      <c r="B8" s="40"/>
      <c r="C8" s="40">
        <v>0</v>
      </c>
    </row>
    <row r="9" spans="1:8" x14ac:dyDescent="0.15">
      <c r="B9" s="40"/>
      <c r="C9" s="40">
        <v>6.666666666666643E-2</v>
      </c>
    </row>
    <row r="10" spans="1:8" x14ac:dyDescent="0.15">
      <c r="B10" s="40"/>
      <c r="C10" s="40">
        <v>0.11666666666666359</v>
      </c>
    </row>
    <row r="11" spans="1:8" x14ac:dyDescent="0.15">
      <c r="B11" s="40"/>
      <c r="C11" s="40">
        <v>0.18333333333333002</v>
      </c>
    </row>
    <row r="12" spans="1:8" x14ac:dyDescent="0.15">
      <c r="B12" s="40"/>
      <c r="C12" s="40">
        <v>0.24999999999999645</v>
      </c>
    </row>
    <row r="13" spans="1:8" x14ac:dyDescent="0.15">
      <c r="C13">
        <v>0.31666666666666288</v>
      </c>
    </row>
    <row r="14" spans="1:8" x14ac:dyDescent="0.15">
      <c r="C14">
        <v>0.38333333333332931</v>
      </c>
    </row>
    <row r="15" spans="1:8" x14ac:dyDescent="0.15">
      <c r="C15">
        <v>0.44999999999999574</v>
      </c>
    </row>
    <row r="16" spans="1:8" x14ac:dyDescent="0.15">
      <c r="C16">
        <v>0.5166666666666675</v>
      </c>
    </row>
    <row r="17" spans="3:3" x14ac:dyDescent="0.15">
      <c r="C17">
        <v>0.56666666666666998</v>
      </c>
    </row>
    <row r="18" spans="3:3" x14ac:dyDescent="0.15">
      <c r="C18">
        <v>0.63333333333333641</v>
      </c>
    </row>
    <row r="19" spans="3:3" x14ac:dyDescent="0.15">
      <c r="C19">
        <v>0.70000000000000284</v>
      </c>
    </row>
    <row r="20" spans="3:3" x14ac:dyDescent="0.15">
      <c r="C20">
        <v>0.76666666666666927</v>
      </c>
    </row>
    <row r="21" spans="3:3" x14ac:dyDescent="0.15">
      <c r="C21">
        <v>0.8333333333333357</v>
      </c>
    </row>
    <row r="22" spans="3:3" x14ac:dyDescent="0.15">
      <c r="C22">
        <v>0.88333333333333286</v>
      </c>
    </row>
    <row r="23" spans="3:3" x14ac:dyDescent="0.15">
      <c r="C23">
        <v>0.94999999999999929</v>
      </c>
    </row>
    <row r="24" spans="3:3" x14ac:dyDescent="0.15">
      <c r="C24">
        <v>1.0166666666666657</v>
      </c>
    </row>
    <row r="25" spans="3:3" x14ac:dyDescent="0.15">
      <c r="C25">
        <v>1.0833333333333321</v>
      </c>
    </row>
    <row r="26" spans="3:3" x14ac:dyDescent="0.15">
      <c r="C26">
        <v>1.1499999999999986</v>
      </c>
    </row>
    <row r="27" spans="3:3" x14ac:dyDescent="0.15">
      <c r="C27">
        <v>1.216666666666665</v>
      </c>
    </row>
    <row r="28" spans="3:3" x14ac:dyDescent="0.15">
      <c r="C28">
        <v>1.2833333333333314</v>
      </c>
    </row>
    <row r="29" spans="3:3" x14ac:dyDescent="0.15">
      <c r="C29">
        <v>1.3333333333333339</v>
      </c>
    </row>
    <row r="30" spans="3:3" x14ac:dyDescent="0.15">
      <c r="C30">
        <v>1.4000000000000004</v>
      </c>
    </row>
    <row r="31" spans="3:3" x14ac:dyDescent="0.15">
      <c r="C31">
        <v>1.4666666666666668</v>
      </c>
    </row>
    <row r="32" spans="3:3" x14ac:dyDescent="0.15">
      <c r="C32">
        <v>1.5333333333333332</v>
      </c>
    </row>
    <row r="33" spans="3:3" x14ac:dyDescent="0.15">
      <c r="C33">
        <v>1.5999999999999996</v>
      </c>
    </row>
    <row r="34" spans="3:3" x14ac:dyDescent="0.15">
      <c r="C34">
        <v>1.6500000000000021</v>
      </c>
    </row>
    <row r="35" spans="3:3" x14ac:dyDescent="0.15">
      <c r="C35">
        <v>1.7166666666666686</v>
      </c>
    </row>
    <row r="36" spans="3:3" x14ac:dyDescent="0.15">
      <c r="C36">
        <v>1.783333333333335</v>
      </c>
    </row>
    <row r="37" spans="3:3" x14ac:dyDescent="0.15">
      <c r="C37">
        <v>1.8500000000000014</v>
      </c>
    </row>
    <row r="38" spans="3:3" x14ac:dyDescent="0.15">
      <c r="C38">
        <v>1.9166666666666679</v>
      </c>
    </row>
    <row r="39" spans="3:3" x14ac:dyDescent="0.15">
      <c r="C39">
        <v>1.9833333333333343</v>
      </c>
    </row>
    <row r="40" spans="3:3" x14ac:dyDescent="0.15">
      <c r="C40">
        <v>2.0333333333333314</v>
      </c>
    </row>
    <row r="41" spans="3:3" x14ac:dyDescent="0.15">
      <c r="C41">
        <v>2.0999999999999979</v>
      </c>
    </row>
    <row r="42" spans="3:3" x14ac:dyDescent="0.15">
      <c r="C42">
        <v>2.1666666666666643</v>
      </c>
    </row>
    <row r="43" spans="3:3" x14ac:dyDescent="0.15">
      <c r="C43">
        <v>2.2333333333333307</v>
      </c>
    </row>
    <row r="44" spans="3:3" x14ac:dyDescent="0.15">
      <c r="C44">
        <v>2.2999999999999972</v>
      </c>
    </row>
    <row r="45" spans="3:3" x14ac:dyDescent="0.15">
      <c r="C45">
        <v>2.3666666666666636</v>
      </c>
    </row>
    <row r="46" spans="3:3" x14ac:dyDescent="0.15">
      <c r="C46">
        <v>2.4166666666666661</v>
      </c>
    </row>
    <row r="47" spans="3:3" x14ac:dyDescent="0.15">
      <c r="C47">
        <v>2.4833333333333325</v>
      </c>
    </row>
    <row r="48" spans="3:3" x14ac:dyDescent="0.15">
      <c r="C48">
        <v>2.5499999999999989</v>
      </c>
    </row>
    <row r="49" spans="3:3" x14ac:dyDescent="0.15">
      <c r="C49">
        <v>2.6166666666666654</v>
      </c>
    </row>
    <row r="50" spans="3:3" x14ac:dyDescent="0.15">
      <c r="C50">
        <v>2.6833333333333318</v>
      </c>
    </row>
    <row r="51" spans="3:3" x14ac:dyDescent="0.15">
      <c r="C51">
        <v>2.7500000000000036</v>
      </c>
    </row>
    <row r="52" spans="3:3" x14ac:dyDescent="0.15">
      <c r="C52">
        <v>2.81666666666667</v>
      </c>
    </row>
    <row r="53" spans="3:3" x14ac:dyDescent="0.15">
      <c r="C53">
        <v>2.8666666666666671</v>
      </c>
    </row>
    <row r="54" spans="3:3" x14ac:dyDescent="0.15">
      <c r="C54">
        <v>2.9333333333333336</v>
      </c>
    </row>
    <row r="55" spans="3:3" x14ac:dyDescent="0.15">
      <c r="C55">
        <v>3</v>
      </c>
    </row>
    <row r="56" spans="3:3" x14ac:dyDescent="0.15">
      <c r="C56">
        <v>3.0666666666666664</v>
      </c>
    </row>
    <row r="57" spans="3:3" x14ac:dyDescent="0.15">
      <c r="C57">
        <v>3.1333333333333329</v>
      </c>
    </row>
    <row r="58" spans="3:3" x14ac:dyDescent="0.15">
      <c r="C58">
        <v>3.18333333333333</v>
      </c>
    </row>
    <row r="59" spans="3:3" x14ac:dyDescent="0.15">
      <c r="C59">
        <v>3.2500000000000018</v>
      </c>
    </row>
    <row r="60" spans="3:3" x14ac:dyDescent="0.15">
      <c r="C60">
        <v>3.3166666666666682</v>
      </c>
    </row>
    <row r="61" spans="3:3" x14ac:dyDescent="0.15">
      <c r="C61">
        <v>3.3833333333333346</v>
      </c>
    </row>
    <row r="62" spans="3:3" x14ac:dyDescent="0.15">
      <c r="C62">
        <v>3.4500000000000011</v>
      </c>
    </row>
    <row r="63" spans="3:3" x14ac:dyDescent="0.15">
      <c r="C63">
        <v>3.5166666666666675</v>
      </c>
    </row>
    <row r="64" spans="3:3" x14ac:dyDescent="0.15">
      <c r="C64">
        <v>3.56666666666667</v>
      </c>
    </row>
    <row r="65" spans="3:3" x14ac:dyDescent="0.15">
      <c r="C65">
        <v>3.6333333333333364</v>
      </c>
    </row>
    <row r="66" spans="3:3" x14ac:dyDescent="0.15">
      <c r="C66">
        <v>3.7000000000000028</v>
      </c>
    </row>
    <row r="67" spans="3:3" x14ac:dyDescent="0.15">
      <c r="C67">
        <v>3.7666666666666693</v>
      </c>
    </row>
    <row r="68" spans="3:3" x14ac:dyDescent="0.15">
      <c r="C68">
        <v>3.8333333333333357</v>
      </c>
    </row>
    <row r="69" spans="3:3" x14ac:dyDescent="0.15">
      <c r="C69">
        <v>3.8833333333333329</v>
      </c>
    </row>
    <row r="70" spans="3:3" x14ac:dyDescent="0.15">
      <c r="C70">
        <v>3.9499999999999993</v>
      </c>
    </row>
    <row r="71" spans="3:3" x14ac:dyDescent="0.15">
      <c r="C71">
        <v>4.0166666666666657</v>
      </c>
    </row>
    <row r="72" spans="3:3" x14ac:dyDescent="0.15">
      <c r="C72">
        <v>4.0833333333333321</v>
      </c>
    </row>
    <row r="73" spans="3:3" x14ac:dyDescent="0.15">
      <c r="C73">
        <v>4.1499999999999986</v>
      </c>
    </row>
    <row r="74" spans="3:3" x14ac:dyDescent="0.15">
      <c r="C74">
        <v>4.216666666666665</v>
      </c>
    </row>
    <row r="75" spans="3:3" x14ac:dyDescent="0.15">
      <c r="C75">
        <v>4.2833333333333314</v>
      </c>
    </row>
    <row r="76" spans="3:3" x14ac:dyDescent="0.15">
      <c r="C76">
        <v>4.3499999999999979</v>
      </c>
    </row>
    <row r="77" spans="3:3" x14ac:dyDescent="0.15">
      <c r="C77">
        <v>4.4000000000000004</v>
      </c>
    </row>
    <row r="78" spans="3:3" x14ac:dyDescent="0.15">
      <c r="C78">
        <v>4.4666666666666721</v>
      </c>
    </row>
    <row r="79" spans="3:3" x14ac:dyDescent="0.15">
      <c r="C79">
        <v>4.5333333333333279</v>
      </c>
    </row>
    <row r="80" spans="3:3" x14ac:dyDescent="0.15">
      <c r="C80">
        <v>4.600000000000005</v>
      </c>
    </row>
    <row r="81" spans="3:3" x14ac:dyDescent="0.15">
      <c r="C81">
        <v>4.6666666666666607</v>
      </c>
    </row>
    <row r="82" spans="3:3" x14ac:dyDescent="0.15">
      <c r="C82">
        <v>4.7166666666666686</v>
      </c>
    </row>
    <row r="83" spans="3:3" x14ac:dyDescent="0.15">
      <c r="C83">
        <v>4.783333333333335</v>
      </c>
    </row>
    <row r="84" spans="3:3" x14ac:dyDescent="0.15">
      <c r="C84">
        <v>4.8500000000000014</v>
      </c>
    </row>
    <row r="85" spans="3:3" x14ac:dyDescent="0.15">
      <c r="C85">
        <v>4.9166666666666679</v>
      </c>
    </row>
    <row r="86" spans="3:3" x14ac:dyDescent="0.15">
      <c r="C86">
        <v>4.9833333333333343</v>
      </c>
    </row>
    <row r="87" spans="3:3" x14ac:dyDescent="0.15">
      <c r="C87">
        <v>5.0500000000000007</v>
      </c>
    </row>
    <row r="88" spans="3:3" x14ac:dyDescent="0.15">
      <c r="C88">
        <v>5.0999999999999979</v>
      </c>
    </row>
    <row r="89" spans="3:3" x14ac:dyDescent="0.15">
      <c r="C89">
        <v>5.1666666666666643</v>
      </c>
    </row>
    <row r="90" spans="3:3" x14ac:dyDescent="0.15">
      <c r="C90">
        <v>5.2333333333333307</v>
      </c>
    </row>
    <row r="91" spans="3:3" x14ac:dyDescent="0.15">
      <c r="C91">
        <v>5.2999999999999972</v>
      </c>
    </row>
    <row r="92" spans="3:3" x14ac:dyDescent="0.15">
      <c r="C92">
        <v>5.3666666666666636</v>
      </c>
    </row>
    <row r="93" spans="3:3" x14ac:dyDescent="0.15">
      <c r="C93">
        <v>5.4166666666666607</v>
      </c>
    </row>
    <row r="94" spans="3:3" x14ac:dyDescent="0.15">
      <c r="C94">
        <v>5.4833333333333378</v>
      </c>
    </row>
    <row r="95" spans="3:3" x14ac:dyDescent="0.15">
      <c r="C95">
        <v>5.5499999999999936</v>
      </c>
    </row>
    <row r="96" spans="3:3" x14ac:dyDescent="0.15">
      <c r="C96">
        <v>5.6166666666666707</v>
      </c>
    </row>
    <row r="97" spans="3:3" x14ac:dyDescent="0.15">
      <c r="C97">
        <v>5.6833333333333265</v>
      </c>
    </row>
    <row r="98" spans="3:3" x14ac:dyDescent="0.15">
      <c r="C98">
        <v>5.7500000000000036</v>
      </c>
    </row>
    <row r="99" spans="3:3" x14ac:dyDescent="0.15">
      <c r="C99">
        <v>5.8000000000000007</v>
      </c>
    </row>
    <row r="100" spans="3:3" x14ac:dyDescent="0.15">
      <c r="C100">
        <v>5.8666666666666671</v>
      </c>
    </row>
    <row r="101" spans="3:3" x14ac:dyDescent="0.15">
      <c r="C101">
        <v>5.9333333333333336</v>
      </c>
    </row>
    <row r="102" spans="3:3" x14ac:dyDescent="0.15">
      <c r="C102">
        <v>6</v>
      </c>
    </row>
    <row r="103" spans="3:3" x14ac:dyDescent="0.15">
      <c r="C103">
        <v>6.0666666666666664</v>
      </c>
    </row>
    <row r="104" spans="3:3" x14ac:dyDescent="0.15">
      <c r="C104">
        <v>6.1333333333333329</v>
      </c>
    </row>
    <row r="105" spans="3:3" x14ac:dyDescent="0.15">
      <c r="C105">
        <v>6.1999999999999993</v>
      </c>
    </row>
    <row r="106" spans="3:3" x14ac:dyDescent="0.15">
      <c r="C106">
        <v>6.2499999999999964</v>
      </c>
    </row>
    <row r="107" spans="3:3" x14ac:dyDescent="0.15">
      <c r="C107">
        <v>6.3166666666666735</v>
      </c>
    </row>
    <row r="108" spans="3:3" x14ac:dyDescent="0.15">
      <c r="C108">
        <v>6.3833333333333293</v>
      </c>
    </row>
    <row r="109" spans="3:3" x14ac:dyDescent="0.15">
      <c r="C109">
        <v>6.4500000000000064</v>
      </c>
    </row>
  </sheetData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07429" r:id="rId4" name="Button 5">
              <controlPr defaultSize="0" print="0" autoFill="0" autoPict="0" macro="[0]!Show_control">
                <anchor moveWithCells="1" sizeWithCells="1">
                  <from>
                    <xdr:col>0</xdr:col>
                    <xdr:colOff>0</xdr:colOff>
                    <xdr:row>0</xdr:row>
                    <xdr:rowOff>12700</xdr:rowOff>
                  </from>
                  <to>
                    <xdr:col>0</xdr:col>
                    <xdr:colOff>901700</xdr:colOff>
                    <xdr:row>3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sheetPr codeName="Sheet100"/>
  <dimension ref="A5:H206"/>
  <sheetViews>
    <sheetView workbookViewId="0">
      <selection activeCell="A4" sqref="A4"/>
    </sheetView>
  </sheetViews>
  <sheetFormatPr baseColWidth="10" defaultColWidth="8.83203125" defaultRowHeight="13" x14ac:dyDescent="0.15"/>
  <cols>
    <col min="1" max="1" width="14.5" bestFit="1" customWidth="1"/>
    <col min="2" max="2" width="9.33203125" customWidth="1"/>
    <col min="3" max="3" width="12.1640625" bestFit="1" customWidth="1"/>
  </cols>
  <sheetData>
    <row r="5" spans="1:8" ht="14" thickBot="1" x14ac:dyDescent="0.2">
      <c r="A5" s="80" t="s">
        <v>125</v>
      </c>
    </row>
    <row r="6" spans="1:8" s="74" customFormat="1" x14ac:dyDescent="0.15">
      <c r="A6" s="84" t="s">
        <v>96</v>
      </c>
      <c r="B6" s="81"/>
      <c r="C6" s="81" t="s">
        <v>50</v>
      </c>
      <c r="D6" s="81"/>
      <c r="E6" s="81"/>
      <c r="F6" s="81"/>
      <c r="G6" s="81"/>
      <c r="H6" s="81"/>
    </row>
    <row r="7" spans="1:8" s="74" customFormat="1" ht="14" thickBot="1" x14ac:dyDescent="0.2">
      <c r="A7" s="83"/>
      <c r="B7" s="82"/>
      <c r="C7" s="82" t="s">
        <v>51</v>
      </c>
      <c r="D7" s="82"/>
      <c r="E7" s="82"/>
      <c r="F7" s="83"/>
      <c r="G7" s="83"/>
      <c r="H7" s="83"/>
    </row>
    <row r="8" spans="1:8" x14ac:dyDescent="0.15">
      <c r="B8" s="40"/>
      <c r="C8" s="40">
        <v>0</v>
      </c>
    </row>
    <row r="9" spans="1:8" x14ac:dyDescent="0.15">
      <c r="B9" s="40"/>
      <c r="C9" s="40">
        <v>6.666666666666643E-2</v>
      </c>
    </row>
    <row r="10" spans="1:8" x14ac:dyDescent="0.15">
      <c r="B10" s="40"/>
      <c r="C10" s="40">
        <v>0.11666666666666359</v>
      </c>
    </row>
    <row r="11" spans="1:8" x14ac:dyDescent="0.15">
      <c r="B11" s="40"/>
      <c r="C11" s="40">
        <v>0.18333333333333002</v>
      </c>
    </row>
    <row r="12" spans="1:8" x14ac:dyDescent="0.15">
      <c r="B12" s="40"/>
      <c r="C12" s="40">
        <v>0.24999999999999645</v>
      </c>
    </row>
    <row r="13" spans="1:8" x14ac:dyDescent="0.15">
      <c r="B13" s="40"/>
      <c r="C13" s="40">
        <v>0.31666666666666288</v>
      </c>
    </row>
    <row r="14" spans="1:8" x14ac:dyDescent="0.15">
      <c r="B14" s="40"/>
      <c r="C14" s="40">
        <v>0.38333333333332931</v>
      </c>
    </row>
    <row r="15" spans="1:8" x14ac:dyDescent="0.15">
      <c r="B15" s="40"/>
      <c r="C15" s="40">
        <v>0.44999999999999574</v>
      </c>
    </row>
    <row r="16" spans="1:8" x14ac:dyDescent="0.15">
      <c r="B16" s="40"/>
      <c r="C16" s="40">
        <v>0.5166666666666675</v>
      </c>
    </row>
    <row r="17" spans="2:3" x14ac:dyDescent="0.15">
      <c r="B17" s="40"/>
      <c r="C17" s="40">
        <v>0.56666666666666998</v>
      </c>
    </row>
    <row r="18" spans="2:3" x14ac:dyDescent="0.15">
      <c r="B18" s="40"/>
      <c r="C18" s="40">
        <v>0.63333333333333641</v>
      </c>
    </row>
    <row r="19" spans="2:3" x14ac:dyDescent="0.15">
      <c r="B19" s="40"/>
      <c r="C19" s="40">
        <v>0.70000000000000284</v>
      </c>
    </row>
    <row r="20" spans="2:3" x14ac:dyDescent="0.15">
      <c r="B20" s="40"/>
      <c r="C20" s="40">
        <v>0.76666666666666927</v>
      </c>
    </row>
    <row r="21" spans="2:3" x14ac:dyDescent="0.15">
      <c r="B21" s="40"/>
      <c r="C21" s="40">
        <v>0.8333333333333357</v>
      </c>
    </row>
    <row r="22" spans="2:3" x14ac:dyDescent="0.15">
      <c r="B22" s="40"/>
      <c r="C22" s="40">
        <v>0.88333333333333286</v>
      </c>
    </row>
    <row r="23" spans="2:3" x14ac:dyDescent="0.15">
      <c r="B23" s="40"/>
      <c r="C23" s="40">
        <v>0.94999999999999929</v>
      </c>
    </row>
    <row r="24" spans="2:3" x14ac:dyDescent="0.15">
      <c r="B24" s="40"/>
      <c r="C24" s="40">
        <v>1.0166666666666657</v>
      </c>
    </row>
    <row r="25" spans="2:3" x14ac:dyDescent="0.15">
      <c r="B25" s="40"/>
      <c r="C25" s="40">
        <v>1.0833333333333321</v>
      </c>
    </row>
    <row r="26" spans="2:3" x14ac:dyDescent="0.15">
      <c r="B26" s="40"/>
      <c r="C26" s="40">
        <v>1.1499999999999986</v>
      </c>
    </row>
    <row r="27" spans="2:3" x14ac:dyDescent="0.15">
      <c r="B27" s="40"/>
      <c r="C27" s="40">
        <v>1.216666666666665</v>
      </c>
    </row>
    <row r="28" spans="2:3" x14ac:dyDescent="0.15">
      <c r="B28" s="40"/>
      <c r="C28" s="40">
        <v>1.2833333333333314</v>
      </c>
    </row>
    <row r="29" spans="2:3" x14ac:dyDescent="0.15">
      <c r="B29" s="40"/>
      <c r="C29" s="40">
        <v>1.3333333333333339</v>
      </c>
    </row>
    <row r="30" spans="2:3" x14ac:dyDescent="0.15">
      <c r="B30" s="40"/>
      <c r="C30" s="40">
        <v>1.4000000000000004</v>
      </c>
    </row>
    <row r="31" spans="2:3" x14ac:dyDescent="0.15">
      <c r="B31" s="40"/>
      <c r="C31" s="40">
        <v>1.4666666666666668</v>
      </c>
    </row>
    <row r="32" spans="2:3" x14ac:dyDescent="0.15">
      <c r="B32" s="40"/>
      <c r="C32" s="40">
        <v>1.5333333333333332</v>
      </c>
    </row>
    <row r="33" spans="2:3" x14ac:dyDescent="0.15">
      <c r="B33" s="40"/>
      <c r="C33" s="40">
        <v>1.5999999999999996</v>
      </c>
    </row>
    <row r="34" spans="2:3" x14ac:dyDescent="0.15">
      <c r="B34" s="40"/>
      <c r="C34" s="40">
        <v>1.6500000000000021</v>
      </c>
    </row>
    <row r="35" spans="2:3" x14ac:dyDescent="0.15">
      <c r="B35" s="40"/>
      <c r="C35" s="40">
        <v>1.7166666666666686</v>
      </c>
    </row>
    <row r="36" spans="2:3" x14ac:dyDescent="0.15">
      <c r="B36" s="40"/>
      <c r="C36" s="40">
        <v>1.783333333333335</v>
      </c>
    </row>
    <row r="37" spans="2:3" x14ac:dyDescent="0.15">
      <c r="B37" s="40"/>
      <c r="C37" s="40">
        <v>1.8500000000000014</v>
      </c>
    </row>
    <row r="38" spans="2:3" x14ac:dyDescent="0.15">
      <c r="B38" s="40"/>
      <c r="C38" s="40">
        <v>1.9166666666666679</v>
      </c>
    </row>
    <row r="39" spans="2:3" x14ac:dyDescent="0.15">
      <c r="C39" s="40">
        <v>1.9833333333333343</v>
      </c>
    </row>
    <row r="40" spans="2:3" x14ac:dyDescent="0.15">
      <c r="C40" s="40">
        <v>2.0333333333333314</v>
      </c>
    </row>
    <row r="41" spans="2:3" x14ac:dyDescent="0.15">
      <c r="C41" s="40">
        <v>2.0999999999999979</v>
      </c>
    </row>
    <row r="42" spans="2:3" x14ac:dyDescent="0.15">
      <c r="C42" s="40">
        <v>2.1666666666666643</v>
      </c>
    </row>
    <row r="43" spans="2:3" x14ac:dyDescent="0.15">
      <c r="C43" s="40">
        <v>2.2333333333333307</v>
      </c>
    </row>
    <row r="44" spans="2:3" x14ac:dyDescent="0.15">
      <c r="C44" s="40">
        <v>2.2999999999999972</v>
      </c>
    </row>
    <row r="45" spans="2:3" x14ac:dyDescent="0.15">
      <c r="C45" s="40">
        <v>2.3666666666666636</v>
      </c>
    </row>
    <row r="46" spans="2:3" x14ac:dyDescent="0.15">
      <c r="C46" s="40">
        <v>2.4166666666666661</v>
      </c>
    </row>
    <row r="47" spans="2:3" x14ac:dyDescent="0.15">
      <c r="C47" s="40">
        <v>2.4833333333333325</v>
      </c>
    </row>
    <row r="48" spans="2:3" x14ac:dyDescent="0.15">
      <c r="C48" s="40">
        <v>2.5499999999999989</v>
      </c>
    </row>
    <row r="49" spans="3:3" x14ac:dyDescent="0.15">
      <c r="C49" s="40">
        <v>2.6166666666666654</v>
      </c>
    </row>
    <row r="50" spans="3:3" x14ac:dyDescent="0.15">
      <c r="C50" s="40">
        <v>2.6833333333333318</v>
      </c>
    </row>
    <row r="51" spans="3:3" x14ac:dyDescent="0.15">
      <c r="C51" s="40">
        <v>2.7500000000000036</v>
      </c>
    </row>
    <row r="52" spans="3:3" x14ac:dyDescent="0.15">
      <c r="C52" s="40">
        <v>2.81666666666667</v>
      </c>
    </row>
    <row r="53" spans="3:3" x14ac:dyDescent="0.15">
      <c r="C53" s="40">
        <v>2.8666666666666671</v>
      </c>
    </row>
    <row r="54" spans="3:3" x14ac:dyDescent="0.15">
      <c r="C54" s="40">
        <v>2.9333333333333336</v>
      </c>
    </row>
    <row r="55" spans="3:3" x14ac:dyDescent="0.15">
      <c r="C55" s="40">
        <v>3</v>
      </c>
    </row>
    <row r="56" spans="3:3" x14ac:dyDescent="0.15">
      <c r="C56" s="40">
        <v>3.0666666666666664</v>
      </c>
    </row>
    <row r="57" spans="3:3" x14ac:dyDescent="0.15">
      <c r="C57" s="40">
        <v>3.1333333333333329</v>
      </c>
    </row>
    <row r="58" spans="3:3" x14ac:dyDescent="0.15">
      <c r="C58" s="40">
        <v>3.18333333333333</v>
      </c>
    </row>
    <row r="59" spans="3:3" x14ac:dyDescent="0.15">
      <c r="C59" s="40">
        <v>3.2500000000000018</v>
      </c>
    </row>
    <row r="60" spans="3:3" x14ac:dyDescent="0.15">
      <c r="C60" s="40">
        <v>3.3166666666666682</v>
      </c>
    </row>
    <row r="61" spans="3:3" x14ac:dyDescent="0.15">
      <c r="C61" s="40">
        <v>3.3833333333333346</v>
      </c>
    </row>
    <row r="62" spans="3:3" x14ac:dyDescent="0.15">
      <c r="C62" s="40">
        <v>3.4500000000000011</v>
      </c>
    </row>
    <row r="63" spans="3:3" x14ac:dyDescent="0.15">
      <c r="C63" s="40">
        <v>3.5166666666666675</v>
      </c>
    </row>
    <row r="64" spans="3:3" x14ac:dyDescent="0.15">
      <c r="C64" s="40">
        <v>3.56666666666667</v>
      </c>
    </row>
    <row r="65" spans="3:3" x14ac:dyDescent="0.15">
      <c r="C65" s="40">
        <v>3.6333333333333364</v>
      </c>
    </row>
    <row r="66" spans="3:3" x14ac:dyDescent="0.15">
      <c r="C66" s="40">
        <v>3.7000000000000028</v>
      </c>
    </row>
    <row r="67" spans="3:3" x14ac:dyDescent="0.15">
      <c r="C67" s="40">
        <v>3.7666666666666693</v>
      </c>
    </row>
    <row r="68" spans="3:3" x14ac:dyDescent="0.15">
      <c r="C68" s="40">
        <v>3.8333333333333357</v>
      </c>
    </row>
    <row r="69" spans="3:3" x14ac:dyDescent="0.15">
      <c r="C69" s="40">
        <v>3.8833333333333329</v>
      </c>
    </row>
    <row r="70" spans="3:3" x14ac:dyDescent="0.15">
      <c r="C70" s="40">
        <v>3.9499999999999993</v>
      </c>
    </row>
    <row r="71" spans="3:3" x14ac:dyDescent="0.15">
      <c r="C71" s="40">
        <v>4.0166666666666657</v>
      </c>
    </row>
    <row r="72" spans="3:3" x14ac:dyDescent="0.15">
      <c r="C72" s="40">
        <v>4.0833333333333321</v>
      </c>
    </row>
    <row r="73" spans="3:3" x14ac:dyDescent="0.15">
      <c r="C73" s="40">
        <v>4.1499999999999986</v>
      </c>
    </row>
    <row r="74" spans="3:3" x14ac:dyDescent="0.15">
      <c r="C74" s="40">
        <v>4.216666666666665</v>
      </c>
    </row>
    <row r="75" spans="3:3" x14ac:dyDescent="0.15">
      <c r="C75" s="40">
        <v>4.2833333333333314</v>
      </c>
    </row>
    <row r="76" spans="3:3" x14ac:dyDescent="0.15">
      <c r="C76" s="40">
        <v>4.3499999999999979</v>
      </c>
    </row>
    <row r="77" spans="3:3" x14ac:dyDescent="0.15">
      <c r="C77" s="40">
        <v>4.4000000000000004</v>
      </c>
    </row>
    <row r="78" spans="3:3" x14ac:dyDescent="0.15">
      <c r="C78" s="40">
        <v>4.4666666666666721</v>
      </c>
    </row>
    <row r="79" spans="3:3" x14ac:dyDescent="0.15">
      <c r="C79" s="40">
        <v>4.5333333333333279</v>
      </c>
    </row>
    <row r="80" spans="3:3" x14ac:dyDescent="0.15">
      <c r="C80" s="40">
        <v>4.600000000000005</v>
      </c>
    </row>
    <row r="81" spans="3:3" x14ac:dyDescent="0.15">
      <c r="C81" s="40">
        <v>4.6666666666666607</v>
      </c>
    </row>
    <row r="82" spans="3:3" x14ac:dyDescent="0.15">
      <c r="C82" s="40">
        <v>4.7166666666666686</v>
      </c>
    </row>
    <row r="83" spans="3:3" x14ac:dyDescent="0.15">
      <c r="C83" s="40">
        <v>4.783333333333335</v>
      </c>
    </row>
    <row r="84" spans="3:3" x14ac:dyDescent="0.15">
      <c r="C84" s="40">
        <v>4.8500000000000014</v>
      </c>
    </row>
    <row r="85" spans="3:3" x14ac:dyDescent="0.15">
      <c r="C85" s="40">
        <v>4.9166666666666679</v>
      </c>
    </row>
    <row r="86" spans="3:3" x14ac:dyDescent="0.15">
      <c r="C86" s="40">
        <v>4.9833333333333343</v>
      </c>
    </row>
    <row r="87" spans="3:3" x14ac:dyDescent="0.15">
      <c r="C87" s="40">
        <v>5.0500000000000007</v>
      </c>
    </row>
    <row r="88" spans="3:3" x14ac:dyDescent="0.15">
      <c r="C88" s="40">
        <v>5.0999999999999979</v>
      </c>
    </row>
    <row r="89" spans="3:3" x14ac:dyDescent="0.15">
      <c r="C89" s="40">
        <v>5.1666666666666643</v>
      </c>
    </row>
    <row r="90" spans="3:3" x14ac:dyDescent="0.15">
      <c r="C90" s="40">
        <v>5.2333333333333307</v>
      </c>
    </row>
    <row r="91" spans="3:3" x14ac:dyDescent="0.15">
      <c r="C91" s="40">
        <v>5.2999999999999972</v>
      </c>
    </row>
    <row r="92" spans="3:3" x14ac:dyDescent="0.15">
      <c r="C92" s="40">
        <v>5.3666666666666636</v>
      </c>
    </row>
    <row r="93" spans="3:3" x14ac:dyDescent="0.15">
      <c r="C93" s="40">
        <v>5.4166666666666607</v>
      </c>
    </row>
    <row r="94" spans="3:3" x14ac:dyDescent="0.15">
      <c r="C94" s="40">
        <v>5.4833333333333378</v>
      </c>
    </row>
    <row r="95" spans="3:3" x14ac:dyDescent="0.15">
      <c r="C95" s="40">
        <v>5.5499999999999936</v>
      </c>
    </row>
    <row r="96" spans="3:3" x14ac:dyDescent="0.15">
      <c r="C96" s="40">
        <v>5.6166666666666707</v>
      </c>
    </row>
    <row r="97" spans="3:3" x14ac:dyDescent="0.15">
      <c r="C97" s="40">
        <v>5.6833333333333265</v>
      </c>
    </row>
    <row r="98" spans="3:3" x14ac:dyDescent="0.15">
      <c r="C98" s="40">
        <v>5.7500000000000036</v>
      </c>
    </row>
    <row r="99" spans="3:3" x14ac:dyDescent="0.15">
      <c r="C99" s="40">
        <v>5.8000000000000007</v>
      </c>
    </row>
    <row r="100" spans="3:3" x14ac:dyDescent="0.15">
      <c r="C100" s="40">
        <v>5.8666666666666671</v>
      </c>
    </row>
    <row r="101" spans="3:3" x14ac:dyDescent="0.15">
      <c r="C101" s="40">
        <v>5.9333333333333336</v>
      </c>
    </row>
    <row r="102" spans="3:3" x14ac:dyDescent="0.15">
      <c r="C102" s="40">
        <v>6</v>
      </c>
    </row>
    <row r="103" spans="3:3" x14ac:dyDescent="0.15">
      <c r="C103" s="40">
        <v>6.0666666666666664</v>
      </c>
    </row>
    <row r="104" spans="3:3" x14ac:dyDescent="0.15">
      <c r="C104" s="40">
        <v>6.1333333333333329</v>
      </c>
    </row>
    <row r="105" spans="3:3" x14ac:dyDescent="0.15">
      <c r="C105" s="40">
        <v>6.1999999999999993</v>
      </c>
    </row>
    <row r="106" spans="3:3" x14ac:dyDescent="0.15">
      <c r="C106" s="40">
        <v>6.2499999999999964</v>
      </c>
    </row>
    <row r="107" spans="3:3" x14ac:dyDescent="0.15">
      <c r="C107" s="40">
        <v>6.3166666666666735</v>
      </c>
    </row>
    <row r="108" spans="3:3" x14ac:dyDescent="0.15">
      <c r="C108" s="40">
        <v>6.3833333333333293</v>
      </c>
    </row>
    <row r="109" spans="3:3" x14ac:dyDescent="0.15">
      <c r="C109" s="40">
        <v>6.4500000000000064</v>
      </c>
    </row>
    <row r="110" spans="3:3" x14ac:dyDescent="0.15">
      <c r="C110" s="40"/>
    </row>
    <row r="111" spans="3:3" x14ac:dyDescent="0.15">
      <c r="C111" s="40"/>
    </row>
    <row r="112" spans="3:3" x14ac:dyDescent="0.15">
      <c r="C112" s="40"/>
    </row>
    <row r="113" spans="3:3" x14ac:dyDescent="0.15">
      <c r="C113" s="40"/>
    </row>
    <row r="114" spans="3:3" x14ac:dyDescent="0.15">
      <c r="C114" s="40"/>
    </row>
    <row r="115" spans="3:3" x14ac:dyDescent="0.15">
      <c r="C115" s="40"/>
    </row>
    <row r="116" spans="3:3" x14ac:dyDescent="0.15">
      <c r="C116" s="40"/>
    </row>
    <row r="117" spans="3:3" x14ac:dyDescent="0.15">
      <c r="C117" s="40"/>
    </row>
    <row r="118" spans="3:3" x14ac:dyDescent="0.15">
      <c r="C118" s="40"/>
    </row>
    <row r="119" spans="3:3" x14ac:dyDescent="0.15">
      <c r="C119" s="40"/>
    </row>
    <row r="120" spans="3:3" x14ac:dyDescent="0.15">
      <c r="C120" s="40"/>
    </row>
    <row r="121" spans="3:3" x14ac:dyDescent="0.15">
      <c r="C121" s="40"/>
    </row>
    <row r="122" spans="3:3" x14ac:dyDescent="0.15">
      <c r="C122" s="40"/>
    </row>
    <row r="123" spans="3:3" x14ac:dyDescent="0.15">
      <c r="C123" s="40"/>
    </row>
    <row r="124" spans="3:3" x14ac:dyDescent="0.15">
      <c r="C124" s="40"/>
    </row>
    <row r="125" spans="3:3" x14ac:dyDescent="0.15">
      <c r="C125" s="40"/>
    </row>
    <row r="126" spans="3:3" x14ac:dyDescent="0.15">
      <c r="C126" s="40"/>
    </row>
    <row r="127" spans="3:3" x14ac:dyDescent="0.15">
      <c r="C127" s="40"/>
    </row>
    <row r="128" spans="3:3" x14ac:dyDescent="0.15">
      <c r="C128" s="40"/>
    </row>
    <row r="129" spans="3:3" x14ac:dyDescent="0.15">
      <c r="C129" s="40"/>
    </row>
    <row r="130" spans="3:3" x14ac:dyDescent="0.15">
      <c r="C130" s="40"/>
    </row>
    <row r="131" spans="3:3" x14ac:dyDescent="0.15">
      <c r="C131" s="40"/>
    </row>
    <row r="132" spans="3:3" x14ac:dyDescent="0.15">
      <c r="C132" s="40"/>
    </row>
    <row r="133" spans="3:3" x14ac:dyDescent="0.15">
      <c r="C133" s="40"/>
    </row>
    <row r="134" spans="3:3" x14ac:dyDescent="0.15">
      <c r="C134" s="40"/>
    </row>
    <row r="135" spans="3:3" x14ac:dyDescent="0.15">
      <c r="C135" s="40"/>
    </row>
    <row r="136" spans="3:3" x14ac:dyDescent="0.15">
      <c r="C136" s="40"/>
    </row>
    <row r="137" spans="3:3" x14ac:dyDescent="0.15">
      <c r="C137" s="40"/>
    </row>
    <row r="138" spans="3:3" x14ac:dyDescent="0.15">
      <c r="C138" s="40"/>
    </row>
    <row r="139" spans="3:3" x14ac:dyDescent="0.15">
      <c r="C139" s="40"/>
    </row>
    <row r="140" spans="3:3" x14ac:dyDescent="0.15">
      <c r="C140" s="40"/>
    </row>
    <row r="141" spans="3:3" x14ac:dyDescent="0.15">
      <c r="C141" s="40"/>
    </row>
    <row r="142" spans="3:3" x14ac:dyDescent="0.15">
      <c r="C142" s="40"/>
    </row>
    <row r="143" spans="3:3" x14ac:dyDescent="0.15">
      <c r="C143" s="40"/>
    </row>
    <row r="144" spans="3:3" x14ac:dyDescent="0.15">
      <c r="C144" s="40"/>
    </row>
    <row r="145" spans="3:3" x14ac:dyDescent="0.15">
      <c r="C145" s="40"/>
    </row>
    <row r="146" spans="3:3" x14ac:dyDescent="0.15">
      <c r="C146" s="40"/>
    </row>
    <row r="147" spans="3:3" x14ac:dyDescent="0.15">
      <c r="C147" s="40"/>
    </row>
    <row r="148" spans="3:3" x14ac:dyDescent="0.15">
      <c r="C148" s="40"/>
    </row>
    <row r="149" spans="3:3" x14ac:dyDescent="0.15">
      <c r="C149" s="40"/>
    </row>
    <row r="150" spans="3:3" x14ac:dyDescent="0.15">
      <c r="C150" s="40"/>
    </row>
    <row r="151" spans="3:3" x14ac:dyDescent="0.15">
      <c r="C151" s="40"/>
    </row>
    <row r="152" spans="3:3" x14ac:dyDescent="0.15">
      <c r="C152" s="40"/>
    </row>
    <row r="153" spans="3:3" x14ac:dyDescent="0.15">
      <c r="C153" s="40"/>
    </row>
    <row r="154" spans="3:3" x14ac:dyDescent="0.15">
      <c r="C154" s="40"/>
    </row>
    <row r="155" spans="3:3" x14ac:dyDescent="0.15">
      <c r="C155" s="40"/>
    </row>
    <row r="156" spans="3:3" x14ac:dyDescent="0.15">
      <c r="C156" s="40"/>
    </row>
    <row r="157" spans="3:3" x14ac:dyDescent="0.15">
      <c r="C157" s="40"/>
    </row>
    <row r="158" spans="3:3" x14ac:dyDescent="0.15">
      <c r="C158" s="40"/>
    </row>
    <row r="159" spans="3:3" x14ac:dyDescent="0.15">
      <c r="C159" s="40"/>
    </row>
    <row r="160" spans="3:3" x14ac:dyDescent="0.15">
      <c r="C160" s="40"/>
    </row>
    <row r="161" spans="3:3" x14ac:dyDescent="0.15">
      <c r="C161" s="40"/>
    </row>
    <row r="162" spans="3:3" x14ac:dyDescent="0.15">
      <c r="C162" s="40"/>
    </row>
    <row r="163" spans="3:3" x14ac:dyDescent="0.15">
      <c r="C163" s="40"/>
    </row>
    <row r="164" spans="3:3" x14ac:dyDescent="0.15">
      <c r="C164" s="40"/>
    </row>
    <row r="165" spans="3:3" x14ac:dyDescent="0.15">
      <c r="C165" s="40"/>
    </row>
    <row r="166" spans="3:3" x14ac:dyDescent="0.15">
      <c r="C166" s="40"/>
    </row>
    <row r="167" spans="3:3" x14ac:dyDescent="0.15">
      <c r="C167" s="40"/>
    </row>
    <row r="168" spans="3:3" x14ac:dyDescent="0.15">
      <c r="C168" s="40"/>
    </row>
    <row r="169" spans="3:3" x14ac:dyDescent="0.15">
      <c r="C169" s="40"/>
    </row>
    <row r="170" spans="3:3" x14ac:dyDescent="0.15">
      <c r="C170" s="40"/>
    </row>
    <row r="171" spans="3:3" x14ac:dyDescent="0.15">
      <c r="C171" s="40"/>
    </row>
    <row r="172" spans="3:3" x14ac:dyDescent="0.15">
      <c r="C172" s="40"/>
    </row>
    <row r="173" spans="3:3" x14ac:dyDescent="0.15">
      <c r="C173" s="40"/>
    </row>
    <row r="174" spans="3:3" x14ac:dyDescent="0.15">
      <c r="C174" s="40"/>
    </row>
    <row r="175" spans="3:3" x14ac:dyDescent="0.15">
      <c r="C175" s="40"/>
    </row>
    <row r="176" spans="3:3" x14ac:dyDescent="0.15">
      <c r="C176" s="40"/>
    </row>
    <row r="177" spans="3:3" x14ac:dyDescent="0.15">
      <c r="C177" s="40"/>
    </row>
    <row r="178" spans="3:3" x14ac:dyDescent="0.15">
      <c r="C178" s="40"/>
    </row>
    <row r="179" spans="3:3" x14ac:dyDescent="0.15">
      <c r="C179" s="40"/>
    </row>
    <row r="180" spans="3:3" x14ac:dyDescent="0.15">
      <c r="C180" s="40"/>
    </row>
    <row r="181" spans="3:3" x14ac:dyDescent="0.15">
      <c r="C181" s="40"/>
    </row>
    <row r="182" spans="3:3" x14ac:dyDescent="0.15">
      <c r="C182" s="40"/>
    </row>
    <row r="183" spans="3:3" x14ac:dyDescent="0.15">
      <c r="C183" s="40"/>
    </row>
    <row r="184" spans="3:3" x14ac:dyDescent="0.15">
      <c r="C184" s="40"/>
    </row>
    <row r="185" spans="3:3" x14ac:dyDescent="0.15">
      <c r="C185" s="40"/>
    </row>
    <row r="186" spans="3:3" x14ac:dyDescent="0.15">
      <c r="C186" s="40"/>
    </row>
    <row r="187" spans="3:3" x14ac:dyDescent="0.15">
      <c r="C187" s="40"/>
    </row>
    <row r="188" spans="3:3" x14ac:dyDescent="0.15">
      <c r="C188" s="40"/>
    </row>
    <row r="189" spans="3:3" x14ac:dyDescent="0.15">
      <c r="C189" s="40"/>
    </row>
    <row r="190" spans="3:3" x14ac:dyDescent="0.15">
      <c r="C190" s="40"/>
    </row>
    <row r="191" spans="3:3" x14ac:dyDescent="0.15">
      <c r="C191" s="40"/>
    </row>
    <row r="192" spans="3:3" x14ac:dyDescent="0.15">
      <c r="C192" s="40"/>
    </row>
    <row r="193" spans="3:3" x14ac:dyDescent="0.15">
      <c r="C193" s="40"/>
    </row>
    <row r="194" spans="3:3" x14ac:dyDescent="0.15">
      <c r="C194" s="40"/>
    </row>
    <row r="195" spans="3:3" x14ac:dyDescent="0.15">
      <c r="C195" s="40"/>
    </row>
    <row r="196" spans="3:3" x14ac:dyDescent="0.15">
      <c r="C196" s="40"/>
    </row>
    <row r="197" spans="3:3" x14ac:dyDescent="0.15">
      <c r="C197" s="40"/>
    </row>
    <row r="198" spans="3:3" x14ac:dyDescent="0.15">
      <c r="C198" s="40"/>
    </row>
    <row r="199" spans="3:3" x14ac:dyDescent="0.15">
      <c r="C199" s="40"/>
    </row>
    <row r="200" spans="3:3" x14ac:dyDescent="0.15">
      <c r="C200" s="40"/>
    </row>
    <row r="201" spans="3:3" x14ac:dyDescent="0.15">
      <c r="C201" s="40"/>
    </row>
    <row r="202" spans="3:3" x14ac:dyDescent="0.15">
      <c r="C202" s="40"/>
    </row>
    <row r="203" spans="3:3" x14ac:dyDescent="0.15">
      <c r="C203" s="40"/>
    </row>
    <row r="204" spans="3:3" x14ac:dyDescent="0.15">
      <c r="C204" s="40"/>
    </row>
    <row r="205" spans="3:3" x14ac:dyDescent="0.15">
      <c r="C205" s="40"/>
    </row>
    <row r="206" spans="3:3" x14ac:dyDescent="0.15">
      <c r="C206" s="40"/>
    </row>
  </sheetData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08480" r:id="rId4" name="Button 32">
              <controlPr defaultSize="0" print="0" autoFill="0" autoPict="0" macro="[0]!Show_control">
                <anchor moveWithCells="1" sizeWithCells="1">
                  <from>
                    <xdr:col>0</xdr:col>
                    <xdr:colOff>0</xdr:colOff>
                    <xdr:row>0</xdr:row>
                    <xdr:rowOff>12700</xdr:rowOff>
                  </from>
                  <to>
                    <xdr:col>0</xdr:col>
                    <xdr:colOff>901700</xdr:colOff>
                    <xdr:row>3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sheetPr codeName="Sheet99"/>
  <dimension ref="A5:H207"/>
  <sheetViews>
    <sheetView workbookViewId="0">
      <selection activeCell="A8" sqref="A8"/>
    </sheetView>
  </sheetViews>
  <sheetFormatPr baseColWidth="10" defaultColWidth="8.83203125" defaultRowHeight="13" x14ac:dyDescent="0.15"/>
  <cols>
    <col min="1" max="1" width="14.5" bestFit="1" customWidth="1"/>
    <col min="2" max="2" width="9.33203125" customWidth="1"/>
    <col min="3" max="3" width="12.1640625" bestFit="1" customWidth="1"/>
  </cols>
  <sheetData>
    <row r="5" spans="1:8" ht="14" thickBot="1" x14ac:dyDescent="0.2">
      <c r="A5" s="80" t="s">
        <v>126</v>
      </c>
    </row>
    <row r="6" spans="1:8" s="85" customFormat="1" x14ac:dyDescent="0.15">
      <c r="A6" s="84" t="s">
        <v>96</v>
      </c>
      <c r="B6" s="81"/>
      <c r="C6" s="81" t="s">
        <v>50</v>
      </c>
      <c r="D6" s="81"/>
      <c r="E6" s="81"/>
      <c r="F6" s="81"/>
      <c r="G6" s="81"/>
      <c r="H6" s="81"/>
    </row>
    <row r="7" spans="1:8" s="85" customFormat="1" ht="14" thickBot="1" x14ac:dyDescent="0.2">
      <c r="A7" s="83"/>
      <c r="B7" s="82"/>
      <c r="C7" s="82" t="s">
        <v>51</v>
      </c>
      <c r="D7" s="82"/>
      <c r="E7" s="82"/>
      <c r="F7" s="83"/>
      <c r="G7" s="83"/>
      <c r="H7" s="83"/>
    </row>
    <row r="8" spans="1:8" x14ac:dyDescent="0.15">
      <c r="B8" s="40"/>
      <c r="C8" s="40">
        <v>0</v>
      </c>
    </row>
    <row r="9" spans="1:8" x14ac:dyDescent="0.15">
      <c r="C9" s="40">
        <v>6.666666666666643E-2</v>
      </c>
    </row>
    <row r="10" spans="1:8" x14ac:dyDescent="0.15">
      <c r="C10" s="40">
        <v>0.11666666666666359</v>
      </c>
    </row>
    <row r="11" spans="1:8" x14ac:dyDescent="0.15">
      <c r="C11" s="40">
        <v>0.18333333333333002</v>
      </c>
    </row>
    <row r="12" spans="1:8" x14ac:dyDescent="0.15">
      <c r="C12" s="40">
        <v>0.24999999999999645</v>
      </c>
    </row>
    <row r="13" spans="1:8" x14ac:dyDescent="0.15">
      <c r="C13" s="40">
        <v>0.31666666666666288</v>
      </c>
    </row>
    <row r="14" spans="1:8" x14ac:dyDescent="0.15">
      <c r="C14" s="40">
        <v>0.38333333333332931</v>
      </c>
    </row>
    <row r="15" spans="1:8" x14ac:dyDescent="0.15">
      <c r="C15" s="40">
        <v>0.44999999999999574</v>
      </c>
    </row>
    <row r="16" spans="1:8" x14ac:dyDescent="0.15">
      <c r="C16" s="40">
        <v>0.5166666666666675</v>
      </c>
    </row>
    <row r="17" spans="3:3" x14ac:dyDescent="0.15">
      <c r="C17" s="40">
        <v>0.56666666666666998</v>
      </c>
    </row>
    <row r="18" spans="3:3" x14ac:dyDescent="0.15">
      <c r="C18" s="40">
        <v>0.63333333333333641</v>
      </c>
    </row>
    <row r="19" spans="3:3" x14ac:dyDescent="0.15">
      <c r="C19" s="40">
        <v>0.70000000000000284</v>
      </c>
    </row>
    <row r="20" spans="3:3" x14ac:dyDescent="0.15">
      <c r="C20" s="40">
        <v>0.76666666666666927</v>
      </c>
    </row>
    <row r="21" spans="3:3" x14ac:dyDescent="0.15">
      <c r="C21" s="40">
        <v>0.8333333333333357</v>
      </c>
    </row>
    <row r="22" spans="3:3" x14ac:dyDescent="0.15">
      <c r="C22" s="40">
        <v>0.88333333333333286</v>
      </c>
    </row>
    <row r="23" spans="3:3" x14ac:dyDescent="0.15">
      <c r="C23" s="40">
        <v>0.94999999999999929</v>
      </c>
    </row>
    <row r="24" spans="3:3" x14ac:dyDescent="0.15">
      <c r="C24" s="40">
        <v>1.0166666666666657</v>
      </c>
    </row>
    <row r="25" spans="3:3" x14ac:dyDescent="0.15">
      <c r="C25" s="40">
        <v>1.0833333333333321</v>
      </c>
    </row>
    <row r="26" spans="3:3" x14ac:dyDescent="0.15">
      <c r="C26" s="40">
        <v>1.1499999999999986</v>
      </c>
    </row>
    <row r="27" spans="3:3" x14ac:dyDescent="0.15">
      <c r="C27" s="40">
        <v>1.216666666666665</v>
      </c>
    </row>
    <row r="28" spans="3:3" x14ac:dyDescent="0.15">
      <c r="C28" s="40">
        <v>1.2833333333333314</v>
      </c>
    </row>
    <row r="29" spans="3:3" x14ac:dyDescent="0.15">
      <c r="C29" s="40">
        <v>1.3333333333333339</v>
      </c>
    </row>
    <row r="30" spans="3:3" x14ac:dyDescent="0.15">
      <c r="C30" s="40">
        <v>1.4000000000000004</v>
      </c>
    </row>
    <row r="31" spans="3:3" x14ac:dyDescent="0.15">
      <c r="C31" s="40">
        <v>1.4666666666666668</v>
      </c>
    </row>
    <row r="32" spans="3:3" x14ac:dyDescent="0.15">
      <c r="C32" s="40">
        <v>1.5333333333333332</v>
      </c>
    </row>
    <row r="33" spans="3:3" x14ac:dyDescent="0.15">
      <c r="C33" s="40">
        <v>1.5999999999999996</v>
      </c>
    </row>
    <row r="34" spans="3:3" x14ac:dyDescent="0.15">
      <c r="C34" s="40">
        <v>1.6500000000000021</v>
      </c>
    </row>
    <row r="35" spans="3:3" x14ac:dyDescent="0.15">
      <c r="C35" s="40">
        <v>1.7166666666666686</v>
      </c>
    </row>
    <row r="36" spans="3:3" x14ac:dyDescent="0.15">
      <c r="C36" s="40">
        <v>1.783333333333335</v>
      </c>
    </row>
    <row r="37" spans="3:3" x14ac:dyDescent="0.15">
      <c r="C37" s="40">
        <v>1.8500000000000014</v>
      </c>
    </row>
    <row r="38" spans="3:3" x14ac:dyDescent="0.15">
      <c r="C38" s="40">
        <v>1.9166666666666679</v>
      </c>
    </row>
    <row r="39" spans="3:3" x14ac:dyDescent="0.15">
      <c r="C39" s="40">
        <v>1.9833333333333343</v>
      </c>
    </row>
    <row r="40" spans="3:3" x14ac:dyDescent="0.15">
      <c r="C40" s="40">
        <v>2.0333333333333314</v>
      </c>
    </row>
    <row r="41" spans="3:3" x14ac:dyDescent="0.15">
      <c r="C41" s="40">
        <v>2.0999999999999979</v>
      </c>
    </row>
    <row r="42" spans="3:3" x14ac:dyDescent="0.15">
      <c r="C42" s="40">
        <v>2.1666666666666643</v>
      </c>
    </row>
    <row r="43" spans="3:3" x14ac:dyDescent="0.15">
      <c r="C43" s="40">
        <v>2.2333333333333307</v>
      </c>
    </row>
    <row r="44" spans="3:3" x14ac:dyDescent="0.15">
      <c r="C44" s="40">
        <v>2.2999999999999972</v>
      </c>
    </row>
    <row r="45" spans="3:3" x14ac:dyDescent="0.15">
      <c r="C45" s="40">
        <v>2.3666666666666636</v>
      </c>
    </row>
    <row r="46" spans="3:3" x14ac:dyDescent="0.15">
      <c r="C46" s="40">
        <v>2.4166666666666661</v>
      </c>
    </row>
    <row r="47" spans="3:3" x14ac:dyDescent="0.15">
      <c r="C47" s="40">
        <v>2.4833333333333325</v>
      </c>
    </row>
    <row r="48" spans="3:3" x14ac:dyDescent="0.15">
      <c r="C48" s="40">
        <v>2.5499999999999989</v>
      </c>
    </row>
    <row r="49" spans="3:3" x14ac:dyDescent="0.15">
      <c r="C49" s="40">
        <v>2.6166666666666654</v>
      </c>
    </row>
    <row r="50" spans="3:3" x14ac:dyDescent="0.15">
      <c r="C50" s="40">
        <v>2.6833333333333318</v>
      </c>
    </row>
    <row r="51" spans="3:3" x14ac:dyDescent="0.15">
      <c r="C51" s="40">
        <v>2.7500000000000036</v>
      </c>
    </row>
    <row r="52" spans="3:3" x14ac:dyDescent="0.15">
      <c r="C52" s="40">
        <v>2.81666666666667</v>
      </c>
    </row>
    <row r="53" spans="3:3" x14ac:dyDescent="0.15">
      <c r="C53" s="40">
        <v>2.8666666666666671</v>
      </c>
    </row>
    <row r="54" spans="3:3" x14ac:dyDescent="0.15">
      <c r="C54" s="40">
        <v>2.9333333333333336</v>
      </c>
    </row>
    <row r="55" spans="3:3" x14ac:dyDescent="0.15">
      <c r="C55" s="40">
        <v>3</v>
      </c>
    </row>
    <row r="56" spans="3:3" x14ac:dyDescent="0.15">
      <c r="C56" s="40">
        <v>3.0666666666666664</v>
      </c>
    </row>
    <row r="57" spans="3:3" x14ac:dyDescent="0.15">
      <c r="C57" s="40">
        <v>3.1333333333333329</v>
      </c>
    </row>
    <row r="58" spans="3:3" x14ac:dyDescent="0.15">
      <c r="C58" s="40">
        <v>3.18333333333333</v>
      </c>
    </row>
    <row r="59" spans="3:3" x14ac:dyDescent="0.15">
      <c r="C59" s="40">
        <v>3.2500000000000018</v>
      </c>
    </row>
    <row r="60" spans="3:3" x14ac:dyDescent="0.15">
      <c r="C60" s="40">
        <v>3.3166666666666682</v>
      </c>
    </row>
    <row r="61" spans="3:3" x14ac:dyDescent="0.15">
      <c r="C61" s="40">
        <v>3.3833333333333346</v>
      </c>
    </row>
    <row r="62" spans="3:3" x14ac:dyDescent="0.15">
      <c r="C62" s="40">
        <v>3.4500000000000011</v>
      </c>
    </row>
    <row r="63" spans="3:3" x14ac:dyDescent="0.15">
      <c r="C63" s="40">
        <v>3.5166666666666675</v>
      </c>
    </row>
    <row r="64" spans="3:3" x14ac:dyDescent="0.15">
      <c r="C64" s="40">
        <v>3.56666666666667</v>
      </c>
    </row>
    <row r="65" spans="3:3" x14ac:dyDescent="0.15">
      <c r="C65" s="40">
        <v>3.6333333333333364</v>
      </c>
    </row>
    <row r="66" spans="3:3" x14ac:dyDescent="0.15">
      <c r="C66" s="40">
        <v>3.7000000000000028</v>
      </c>
    </row>
    <row r="67" spans="3:3" x14ac:dyDescent="0.15">
      <c r="C67" s="40">
        <v>3.7666666666666693</v>
      </c>
    </row>
    <row r="68" spans="3:3" x14ac:dyDescent="0.15">
      <c r="C68" s="40">
        <v>3.8333333333333357</v>
      </c>
    </row>
    <row r="69" spans="3:3" x14ac:dyDescent="0.15">
      <c r="C69" s="40">
        <v>3.8833333333333329</v>
      </c>
    </row>
    <row r="70" spans="3:3" x14ac:dyDescent="0.15">
      <c r="C70" s="40">
        <v>3.9499999999999993</v>
      </c>
    </row>
    <row r="71" spans="3:3" x14ac:dyDescent="0.15">
      <c r="C71" s="40">
        <v>4.0166666666666657</v>
      </c>
    </row>
    <row r="72" spans="3:3" x14ac:dyDescent="0.15">
      <c r="C72" s="40">
        <v>4.0833333333333321</v>
      </c>
    </row>
    <row r="73" spans="3:3" x14ac:dyDescent="0.15">
      <c r="C73" s="40">
        <v>4.1499999999999986</v>
      </c>
    </row>
    <row r="74" spans="3:3" x14ac:dyDescent="0.15">
      <c r="C74" s="40">
        <v>4.216666666666665</v>
      </c>
    </row>
    <row r="75" spans="3:3" x14ac:dyDescent="0.15">
      <c r="C75" s="40">
        <v>4.2833333333333314</v>
      </c>
    </row>
    <row r="76" spans="3:3" x14ac:dyDescent="0.15">
      <c r="C76" s="40">
        <v>4.3499999999999979</v>
      </c>
    </row>
    <row r="77" spans="3:3" x14ac:dyDescent="0.15">
      <c r="C77" s="40">
        <v>4.4000000000000004</v>
      </c>
    </row>
    <row r="78" spans="3:3" x14ac:dyDescent="0.15">
      <c r="C78" s="40">
        <v>4.4666666666666721</v>
      </c>
    </row>
    <row r="79" spans="3:3" x14ac:dyDescent="0.15">
      <c r="C79" s="40">
        <v>4.5333333333333279</v>
      </c>
    </row>
    <row r="80" spans="3:3" x14ac:dyDescent="0.15">
      <c r="C80" s="40">
        <v>4.600000000000005</v>
      </c>
    </row>
    <row r="81" spans="3:3" x14ac:dyDescent="0.15">
      <c r="C81" s="40">
        <v>4.6666666666666607</v>
      </c>
    </row>
    <row r="82" spans="3:3" x14ac:dyDescent="0.15">
      <c r="C82" s="40">
        <v>4.7166666666666686</v>
      </c>
    </row>
    <row r="83" spans="3:3" x14ac:dyDescent="0.15">
      <c r="C83" s="40">
        <v>4.783333333333335</v>
      </c>
    </row>
    <row r="84" spans="3:3" x14ac:dyDescent="0.15">
      <c r="C84" s="40">
        <v>4.8500000000000014</v>
      </c>
    </row>
    <row r="85" spans="3:3" x14ac:dyDescent="0.15">
      <c r="C85" s="40">
        <v>4.9166666666666679</v>
      </c>
    </row>
    <row r="86" spans="3:3" x14ac:dyDescent="0.15">
      <c r="C86" s="40">
        <v>4.9833333333333343</v>
      </c>
    </row>
    <row r="87" spans="3:3" x14ac:dyDescent="0.15">
      <c r="C87" s="40">
        <v>5.0500000000000007</v>
      </c>
    </row>
    <row r="88" spans="3:3" x14ac:dyDescent="0.15">
      <c r="C88" s="40">
        <v>5.0999999999999979</v>
      </c>
    </row>
    <row r="89" spans="3:3" x14ac:dyDescent="0.15">
      <c r="C89" s="40">
        <v>5.1666666666666643</v>
      </c>
    </row>
    <row r="90" spans="3:3" x14ac:dyDescent="0.15">
      <c r="C90" s="40">
        <v>5.2333333333333307</v>
      </c>
    </row>
    <row r="91" spans="3:3" x14ac:dyDescent="0.15">
      <c r="C91" s="40">
        <v>5.2999999999999972</v>
      </c>
    </row>
    <row r="92" spans="3:3" x14ac:dyDescent="0.15">
      <c r="C92" s="40">
        <v>5.3666666666666636</v>
      </c>
    </row>
    <row r="93" spans="3:3" x14ac:dyDescent="0.15">
      <c r="C93" s="40">
        <v>5.4166666666666607</v>
      </c>
    </row>
    <row r="94" spans="3:3" x14ac:dyDescent="0.15">
      <c r="C94" s="40">
        <v>5.4833333333333378</v>
      </c>
    </row>
    <row r="95" spans="3:3" x14ac:dyDescent="0.15">
      <c r="C95" s="40">
        <v>5.5499999999999936</v>
      </c>
    </row>
    <row r="96" spans="3:3" x14ac:dyDescent="0.15">
      <c r="C96" s="40">
        <v>5.6166666666666707</v>
      </c>
    </row>
    <row r="97" spans="3:3" x14ac:dyDescent="0.15">
      <c r="C97" s="40">
        <v>5.6833333333333265</v>
      </c>
    </row>
    <row r="98" spans="3:3" x14ac:dyDescent="0.15">
      <c r="C98" s="40">
        <v>5.7500000000000036</v>
      </c>
    </row>
    <row r="99" spans="3:3" x14ac:dyDescent="0.15">
      <c r="C99" s="40">
        <v>5.8000000000000007</v>
      </c>
    </row>
    <row r="100" spans="3:3" x14ac:dyDescent="0.15">
      <c r="C100" s="40">
        <v>5.8666666666666671</v>
      </c>
    </row>
    <row r="101" spans="3:3" x14ac:dyDescent="0.15">
      <c r="C101" s="40">
        <v>5.9333333333333336</v>
      </c>
    </row>
    <row r="102" spans="3:3" x14ac:dyDescent="0.15">
      <c r="C102" s="40">
        <v>6</v>
      </c>
    </row>
    <row r="103" spans="3:3" x14ac:dyDescent="0.15">
      <c r="C103" s="40">
        <v>6.0666666666666664</v>
      </c>
    </row>
    <row r="104" spans="3:3" x14ac:dyDescent="0.15">
      <c r="C104" s="40">
        <v>6.1333333333333329</v>
      </c>
    </row>
    <row r="105" spans="3:3" x14ac:dyDescent="0.15">
      <c r="C105" s="40">
        <v>6.1999999999999993</v>
      </c>
    </row>
    <row r="106" spans="3:3" x14ac:dyDescent="0.15">
      <c r="C106" s="40">
        <v>6.2499999999999964</v>
      </c>
    </row>
    <row r="107" spans="3:3" x14ac:dyDescent="0.15">
      <c r="C107" s="40">
        <v>6.3166666666666735</v>
      </c>
    </row>
    <row r="108" spans="3:3" x14ac:dyDescent="0.15">
      <c r="C108" s="40">
        <v>6.3833333333333293</v>
      </c>
    </row>
    <row r="109" spans="3:3" x14ac:dyDescent="0.15">
      <c r="C109" s="40">
        <v>6.4500000000000064</v>
      </c>
    </row>
    <row r="110" spans="3:3" x14ac:dyDescent="0.15">
      <c r="C110" s="40"/>
    </row>
    <row r="111" spans="3:3" x14ac:dyDescent="0.15">
      <c r="C111" s="40"/>
    </row>
    <row r="112" spans="3:3" x14ac:dyDescent="0.15">
      <c r="C112" s="40"/>
    </row>
    <row r="113" spans="3:3" x14ac:dyDescent="0.15">
      <c r="C113" s="40"/>
    </row>
    <row r="114" spans="3:3" x14ac:dyDescent="0.15">
      <c r="C114" s="40"/>
    </row>
    <row r="115" spans="3:3" x14ac:dyDescent="0.15">
      <c r="C115" s="40"/>
    </row>
    <row r="116" spans="3:3" x14ac:dyDescent="0.15">
      <c r="C116" s="40"/>
    </row>
    <row r="117" spans="3:3" x14ac:dyDescent="0.15">
      <c r="C117" s="40"/>
    </row>
    <row r="118" spans="3:3" x14ac:dyDescent="0.15">
      <c r="C118" s="40"/>
    </row>
    <row r="119" spans="3:3" x14ac:dyDescent="0.15">
      <c r="C119" s="40"/>
    </row>
    <row r="120" spans="3:3" x14ac:dyDescent="0.15">
      <c r="C120" s="40"/>
    </row>
    <row r="121" spans="3:3" x14ac:dyDescent="0.15">
      <c r="C121" s="40"/>
    </row>
    <row r="122" spans="3:3" x14ac:dyDescent="0.15">
      <c r="C122" s="40"/>
    </row>
    <row r="123" spans="3:3" x14ac:dyDescent="0.15">
      <c r="C123" s="40"/>
    </row>
    <row r="124" spans="3:3" x14ac:dyDescent="0.15">
      <c r="C124" s="40"/>
    </row>
    <row r="125" spans="3:3" x14ac:dyDescent="0.15">
      <c r="C125" s="40"/>
    </row>
    <row r="126" spans="3:3" x14ac:dyDescent="0.15">
      <c r="C126" s="40"/>
    </row>
    <row r="127" spans="3:3" x14ac:dyDescent="0.15">
      <c r="C127" s="40"/>
    </row>
    <row r="128" spans="3:3" x14ac:dyDescent="0.15">
      <c r="C128" s="40"/>
    </row>
    <row r="129" spans="3:3" x14ac:dyDescent="0.15">
      <c r="C129" s="40"/>
    </row>
    <row r="130" spans="3:3" x14ac:dyDescent="0.15">
      <c r="C130" s="40"/>
    </row>
    <row r="131" spans="3:3" x14ac:dyDescent="0.15">
      <c r="C131" s="40"/>
    </row>
    <row r="132" spans="3:3" x14ac:dyDescent="0.15">
      <c r="C132" s="40"/>
    </row>
    <row r="133" spans="3:3" x14ac:dyDescent="0.15">
      <c r="C133" s="40"/>
    </row>
    <row r="134" spans="3:3" x14ac:dyDescent="0.15">
      <c r="C134" s="40"/>
    </row>
    <row r="135" spans="3:3" x14ac:dyDescent="0.15">
      <c r="C135" s="40"/>
    </row>
    <row r="136" spans="3:3" x14ac:dyDescent="0.15">
      <c r="C136" s="40"/>
    </row>
    <row r="137" spans="3:3" x14ac:dyDescent="0.15">
      <c r="C137" s="40"/>
    </row>
    <row r="138" spans="3:3" x14ac:dyDescent="0.15">
      <c r="C138" s="40"/>
    </row>
    <row r="139" spans="3:3" x14ac:dyDescent="0.15">
      <c r="C139" s="40"/>
    </row>
    <row r="140" spans="3:3" x14ac:dyDescent="0.15">
      <c r="C140" s="40"/>
    </row>
    <row r="141" spans="3:3" x14ac:dyDescent="0.15">
      <c r="C141" s="40"/>
    </row>
    <row r="142" spans="3:3" x14ac:dyDescent="0.15">
      <c r="C142" s="40"/>
    </row>
    <row r="143" spans="3:3" x14ac:dyDescent="0.15">
      <c r="C143" s="40"/>
    </row>
    <row r="144" spans="3:3" x14ac:dyDescent="0.15">
      <c r="C144" s="40"/>
    </row>
    <row r="145" spans="3:3" x14ac:dyDescent="0.15">
      <c r="C145" s="40"/>
    </row>
    <row r="146" spans="3:3" x14ac:dyDescent="0.15">
      <c r="C146" s="40"/>
    </row>
    <row r="147" spans="3:3" x14ac:dyDescent="0.15">
      <c r="C147" s="40"/>
    </row>
    <row r="148" spans="3:3" x14ac:dyDescent="0.15">
      <c r="C148" s="40"/>
    </row>
    <row r="149" spans="3:3" x14ac:dyDescent="0.15">
      <c r="C149" s="40"/>
    </row>
    <row r="150" spans="3:3" x14ac:dyDescent="0.15">
      <c r="C150" s="40"/>
    </row>
    <row r="151" spans="3:3" x14ac:dyDescent="0.15">
      <c r="C151" s="40"/>
    </row>
    <row r="152" spans="3:3" x14ac:dyDescent="0.15">
      <c r="C152" s="40"/>
    </row>
    <row r="153" spans="3:3" x14ac:dyDescent="0.15">
      <c r="C153" s="40"/>
    </row>
    <row r="154" spans="3:3" x14ac:dyDescent="0.15">
      <c r="C154" s="40"/>
    </row>
    <row r="155" spans="3:3" x14ac:dyDescent="0.15">
      <c r="C155" s="40"/>
    </row>
    <row r="156" spans="3:3" x14ac:dyDescent="0.15">
      <c r="C156" s="40"/>
    </row>
    <row r="157" spans="3:3" x14ac:dyDescent="0.15">
      <c r="C157" s="40"/>
    </row>
    <row r="158" spans="3:3" x14ac:dyDescent="0.15">
      <c r="C158" s="40"/>
    </row>
    <row r="159" spans="3:3" x14ac:dyDescent="0.15">
      <c r="C159" s="40"/>
    </row>
    <row r="160" spans="3:3" x14ac:dyDescent="0.15">
      <c r="C160" s="40"/>
    </row>
    <row r="161" spans="3:3" x14ac:dyDescent="0.15">
      <c r="C161" s="40"/>
    </row>
    <row r="162" spans="3:3" x14ac:dyDescent="0.15">
      <c r="C162" s="40"/>
    </row>
    <row r="163" spans="3:3" x14ac:dyDescent="0.15">
      <c r="C163" s="40"/>
    </row>
    <row r="164" spans="3:3" x14ac:dyDescent="0.15">
      <c r="C164" s="40"/>
    </row>
    <row r="165" spans="3:3" x14ac:dyDescent="0.15">
      <c r="C165" s="40"/>
    </row>
    <row r="166" spans="3:3" x14ac:dyDescent="0.15">
      <c r="C166" s="40"/>
    </row>
    <row r="167" spans="3:3" x14ac:dyDescent="0.15">
      <c r="C167" s="40"/>
    </row>
    <row r="168" spans="3:3" x14ac:dyDescent="0.15">
      <c r="C168" s="40"/>
    </row>
    <row r="169" spans="3:3" x14ac:dyDescent="0.15">
      <c r="C169" s="40"/>
    </row>
    <row r="170" spans="3:3" x14ac:dyDescent="0.15">
      <c r="C170" s="40"/>
    </row>
    <row r="171" spans="3:3" x14ac:dyDescent="0.15">
      <c r="C171" s="40"/>
    </row>
    <row r="172" spans="3:3" x14ac:dyDescent="0.15">
      <c r="C172" s="40"/>
    </row>
    <row r="173" spans="3:3" x14ac:dyDescent="0.15">
      <c r="C173" s="40"/>
    </row>
    <row r="174" spans="3:3" x14ac:dyDescent="0.15">
      <c r="C174" s="40"/>
    </row>
    <row r="175" spans="3:3" x14ac:dyDescent="0.15">
      <c r="C175" s="40"/>
    </row>
    <row r="176" spans="3:3" x14ac:dyDescent="0.15">
      <c r="C176" s="40"/>
    </row>
    <row r="177" spans="3:3" x14ac:dyDescent="0.15">
      <c r="C177" s="40"/>
    </row>
    <row r="178" spans="3:3" x14ac:dyDescent="0.15">
      <c r="C178" s="40"/>
    </row>
    <row r="179" spans="3:3" x14ac:dyDescent="0.15">
      <c r="C179" s="40"/>
    </row>
    <row r="180" spans="3:3" x14ac:dyDescent="0.15">
      <c r="C180" s="40"/>
    </row>
    <row r="181" spans="3:3" x14ac:dyDescent="0.15">
      <c r="C181" s="40"/>
    </row>
    <row r="182" spans="3:3" x14ac:dyDescent="0.15">
      <c r="C182" s="40"/>
    </row>
    <row r="183" spans="3:3" x14ac:dyDescent="0.15">
      <c r="C183" s="40"/>
    </row>
    <row r="184" spans="3:3" x14ac:dyDescent="0.15">
      <c r="C184" s="40"/>
    </row>
    <row r="185" spans="3:3" x14ac:dyDescent="0.15">
      <c r="C185" s="40"/>
    </row>
    <row r="186" spans="3:3" x14ac:dyDescent="0.15">
      <c r="C186" s="40"/>
    </row>
    <row r="187" spans="3:3" x14ac:dyDescent="0.15">
      <c r="C187" s="40"/>
    </row>
    <row r="188" spans="3:3" x14ac:dyDescent="0.15">
      <c r="C188" s="40"/>
    </row>
    <row r="189" spans="3:3" x14ac:dyDescent="0.15">
      <c r="C189" s="40"/>
    </row>
    <row r="190" spans="3:3" x14ac:dyDescent="0.15">
      <c r="C190" s="40"/>
    </row>
    <row r="191" spans="3:3" x14ac:dyDescent="0.15">
      <c r="C191" s="40"/>
    </row>
    <row r="192" spans="3:3" x14ac:dyDescent="0.15">
      <c r="C192" s="40"/>
    </row>
    <row r="193" spans="3:3" x14ac:dyDescent="0.15">
      <c r="C193" s="40"/>
    </row>
    <row r="194" spans="3:3" x14ac:dyDescent="0.15">
      <c r="C194" s="40"/>
    </row>
    <row r="195" spans="3:3" x14ac:dyDescent="0.15">
      <c r="C195" s="40"/>
    </row>
    <row r="196" spans="3:3" x14ac:dyDescent="0.15">
      <c r="C196" s="40"/>
    </row>
    <row r="197" spans="3:3" x14ac:dyDescent="0.15">
      <c r="C197" s="40"/>
    </row>
    <row r="198" spans="3:3" x14ac:dyDescent="0.15">
      <c r="C198" s="40"/>
    </row>
    <row r="199" spans="3:3" x14ac:dyDescent="0.15">
      <c r="C199" s="40"/>
    </row>
    <row r="200" spans="3:3" x14ac:dyDescent="0.15">
      <c r="C200" s="40"/>
    </row>
    <row r="201" spans="3:3" x14ac:dyDescent="0.15">
      <c r="C201" s="40"/>
    </row>
    <row r="202" spans="3:3" x14ac:dyDescent="0.15">
      <c r="C202" s="40"/>
    </row>
    <row r="203" spans="3:3" x14ac:dyDescent="0.15">
      <c r="C203" s="40"/>
    </row>
    <row r="204" spans="3:3" x14ac:dyDescent="0.15">
      <c r="C204" s="40"/>
    </row>
    <row r="205" spans="3:3" x14ac:dyDescent="0.15">
      <c r="C205" s="40"/>
    </row>
    <row r="206" spans="3:3" x14ac:dyDescent="0.15">
      <c r="C206" s="40"/>
    </row>
    <row r="207" spans="3:3" x14ac:dyDescent="0.15">
      <c r="C207" s="40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09479" r:id="rId4" name="Button 7">
              <controlPr defaultSize="0" print="0" autoFill="0" autoPict="0" macro="[0]!Show_control">
                <anchor moveWithCells="1" sizeWithCells="1">
                  <from>
                    <xdr:col>0</xdr:col>
                    <xdr:colOff>0</xdr:colOff>
                    <xdr:row>0</xdr:row>
                    <xdr:rowOff>12700</xdr:rowOff>
                  </from>
                  <to>
                    <xdr:col>0</xdr:col>
                    <xdr:colOff>901700</xdr:colOff>
                    <xdr:row>3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sheetPr codeName="Sheet68"/>
  <dimension ref="A1:S407"/>
  <sheetViews>
    <sheetView workbookViewId="0">
      <selection activeCell="A19" sqref="A19"/>
    </sheetView>
  </sheetViews>
  <sheetFormatPr baseColWidth="10" defaultColWidth="8.83203125" defaultRowHeight="13" x14ac:dyDescent="0.15"/>
  <cols>
    <col min="13" max="13" width="15.6640625" bestFit="1" customWidth="1"/>
    <col min="14" max="14" width="35.6640625" style="30" customWidth="1"/>
    <col min="15" max="15" width="15.33203125" style="39" customWidth="1"/>
    <col min="16" max="16" width="15.1640625" bestFit="1" customWidth="1"/>
    <col min="18" max="18" width="10.1640625" bestFit="1" customWidth="1"/>
    <col min="19" max="19" width="5.5" customWidth="1"/>
  </cols>
  <sheetData>
    <row r="1" spans="1:19" x14ac:dyDescent="0.15">
      <c r="M1" t="s">
        <v>55</v>
      </c>
      <c r="N1" s="30" t="s">
        <v>56</v>
      </c>
      <c r="O1" s="39" t="s">
        <v>166</v>
      </c>
      <c r="P1" s="40">
        <f>MAX(Q8:Q207)</f>
        <v>6.4500000000000064</v>
      </c>
    </row>
    <row r="2" spans="1:19" x14ac:dyDescent="0.15">
      <c r="H2" t="s">
        <v>169</v>
      </c>
      <c r="M2" t="s">
        <v>57</v>
      </c>
      <c r="N2" s="38" t="s">
        <v>58</v>
      </c>
      <c r="O2" s="39" t="s">
        <v>165</v>
      </c>
      <c r="P2">
        <f>COUNT(P8:P207)</f>
        <v>102</v>
      </c>
    </row>
    <row r="3" spans="1:19" x14ac:dyDescent="0.15">
      <c r="M3" t="s">
        <v>167</v>
      </c>
      <c r="N3" s="30" t="s">
        <v>807</v>
      </c>
      <c r="O3" t="s">
        <v>52</v>
      </c>
      <c r="P3">
        <f>MIN(P8:P207)</f>
        <v>1.8147916666666668</v>
      </c>
    </row>
    <row r="4" spans="1:19" x14ac:dyDescent="0.15">
      <c r="M4" t="s">
        <v>168</v>
      </c>
      <c r="N4" s="30" t="s">
        <v>1022</v>
      </c>
      <c r="O4" s="39" t="s">
        <v>164</v>
      </c>
      <c r="P4">
        <f>MAX(P8:P207)</f>
        <v>2.0835416666666671</v>
      </c>
    </row>
    <row r="6" spans="1:19" x14ac:dyDescent="0.15">
      <c r="J6" t="s">
        <v>153</v>
      </c>
      <c r="P6" t="s">
        <v>159</v>
      </c>
      <c r="Q6" t="s">
        <v>53</v>
      </c>
    </row>
    <row r="7" spans="1:19" x14ac:dyDescent="0.15">
      <c r="D7" t="s">
        <v>59</v>
      </c>
      <c r="E7" t="s">
        <v>60</v>
      </c>
      <c r="F7" t="s">
        <v>61</v>
      </c>
      <c r="G7" t="s">
        <v>62</v>
      </c>
      <c r="H7" t="s">
        <v>63</v>
      </c>
      <c r="J7" t="s">
        <v>154</v>
      </c>
      <c r="K7" t="s">
        <v>155</v>
      </c>
      <c r="L7" t="s">
        <v>156</v>
      </c>
      <c r="M7" t="s">
        <v>157</v>
      </c>
      <c r="N7" s="30" t="s">
        <v>158</v>
      </c>
      <c r="R7" s="30" t="s">
        <v>26</v>
      </c>
      <c r="S7" s="30" t="s">
        <v>27</v>
      </c>
    </row>
    <row r="8" spans="1:19" x14ac:dyDescent="0.15">
      <c r="A8" t="str">
        <f>IF(Date_time!A8&lt;&gt;"",Date_time!A8,"")</f>
        <v>d18O_300118_WM2_Udaipur@5</v>
      </c>
      <c r="B8">
        <f>Date_time!B8</f>
        <v>1.2509027777777779</v>
      </c>
      <c r="C8">
        <f>Date_time!C8</f>
        <v>0.56388888888888888</v>
      </c>
      <c r="D8">
        <f>YEAR(B8)</f>
        <v>1900</v>
      </c>
      <c r="E8">
        <f>MONTH(B8)</f>
        <v>1</v>
      </c>
      <c r="F8">
        <f>DAY(B8)</f>
        <v>1</v>
      </c>
      <c r="G8">
        <f>HOUR(C8)</f>
        <v>13</v>
      </c>
      <c r="H8">
        <f>MINUTE(C8)</f>
        <v>32</v>
      </c>
      <c r="J8" s="26" t="str">
        <f>IF(LEN(E8)&lt;2,"0"&amp;E8,E8)</f>
        <v>01</v>
      </c>
      <c r="K8" s="26" t="str">
        <f>IF(LEN(F8)&lt;2,"0"&amp;F8,F8)</f>
        <v>01</v>
      </c>
      <c r="L8" s="26">
        <f>IF(LEN(G8)&lt;2,"0"&amp;G8,G8)</f>
        <v>13</v>
      </c>
      <c r="M8" s="26">
        <f>IF(LEN(H8)&lt;2,"0"&amp;H8,H8)</f>
        <v>32</v>
      </c>
      <c r="N8" s="37" t="str">
        <f>RIGHT(D8,IF($N$1="y",2,4))&amp;$N$2&amp;J8&amp;$N$2&amp;K8&amp;", "&amp;L8&amp;":"&amp;M8&amp;" ("&amp;O8&amp;")"</f>
        <v>1900-01-01, 13:32 (d18O_300118_WM2_Udaipur@5)</v>
      </c>
      <c r="O8" s="39" t="str">
        <f t="shared" ref="O8:O26" si="0">A8</f>
        <v>d18O_300118_WM2_Udaipur@5</v>
      </c>
      <c r="P8" s="26">
        <f t="shared" ref="P8:P26" si="1">IF(A8&lt;&gt;"",B8+C8,"")</f>
        <v>1.8147916666666668</v>
      </c>
      <c r="Q8" s="40">
        <f>IF(O8&lt;&gt;"",24*(P8-$P$3),"")</f>
        <v>0</v>
      </c>
      <c r="R8" t="str">
        <f>D8&amp;$N$2&amp;J8&amp;$N$2&amp;K8</f>
        <v>1900-01-01</v>
      </c>
      <c r="S8" t="str">
        <f>L8&amp;":"&amp;M8</f>
        <v>13:32</v>
      </c>
    </row>
    <row r="9" spans="1:19" x14ac:dyDescent="0.15">
      <c r="A9" t="str">
        <f>IF(Date_time!A9&lt;&gt;"",Date_time!A9,"")</f>
        <v>d18O_300118_WM2_Udaipur@6</v>
      </c>
      <c r="B9">
        <f>Date_time!B9</f>
        <v>1.2509027777777779</v>
      </c>
      <c r="C9">
        <f>Date_time!C9</f>
        <v>0.56666666666666665</v>
      </c>
      <c r="D9">
        <f t="shared" ref="D9:D72" si="2">YEAR(B9)</f>
        <v>1900</v>
      </c>
      <c r="E9">
        <f t="shared" ref="E9:E72" si="3">MONTH(B9)</f>
        <v>1</v>
      </c>
      <c r="F9">
        <f t="shared" ref="F9:F72" si="4">DAY(B9)</f>
        <v>1</v>
      </c>
      <c r="G9">
        <f t="shared" ref="G9:G72" si="5">HOUR(C9)</f>
        <v>13</v>
      </c>
      <c r="H9">
        <f t="shared" ref="H9:H72" si="6">MINUTE(C9)</f>
        <v>36</v>
      </c>
      <c r="J9" s="26" t="str">
        <f t="shared" ref="J9:J72" si="7">IF(LEN(E9)&lt;2,"0"&amp;E9,E9)</f>
        <v>01</v>
      </c>
      <c r="K9" s="26" t="str">
        <f t="shared" ref="K9:K72" si="8">IF(LEN(F9)&lt;2,"0"&amp;F9,F9)</f>
        <v>01</v>
      </c>
      <c r="L9" s="26">
        <f t="shared" ref="L9:L72" si="9">IF(LEN(G9)&lt;2,"0"&amp;G9,G9)</f>
        <v>13</v>
      </c>
      <c r="M9" s="26">
        <f t="shared" ref="M9:M72" si="10">IF(LEN(H9)&lt;2,"0"&amp;H9,H9)</f>
        <v>36</v>
      </c>
      <c r="N9" s="37" t="str">
        <f t="shared" ref="N9:N72" si="11">RIGHT(D9,IF($N$1="y",2,4))&amp;$N$2&amp;J9&amp;$N$2&amp;K9&amp;", "&amp;L9&amp;":"&amp;M9&amp;" ("&amp;O9&amp;")"</f>
        <v>1900-01-01, 13:36 (d18O_300118_WM2_Udaipur@6)</v>
      </c>
      <c r="O9" s="39" t="str">
        <f t="shared" si="0"/>
        <v>d18O_300118_WM2_Udaipur@6</v>
      </c>
      <c r="P9" s="26">
        <f t="shared" si="1"/>
        <v>1.8175694444444446</v>
      </c>
      <c r="Q9" s="40">
        <f t="shared" ref="Q9:Q72" si="12">IF(O9&lt;&gt;"",24*(P9-$P$3),"")</f>
        <v>6.666666666666643E-2</v>
      </c>
      <c r="R9" t="str">
        <f t="shared" ref="R9:R72" si="13">D9&amp;$N$2&amp;J9&amp;$N$2&amp;K9</f>
        <v>1900-01-01</v>
      </c>
      <c r="S9" t="str">
        <f t="shared" ref="S9:S72" si="14">L9&amp;":"&amp;M9</f>
        <v>13:36</v>
      </c>
    </row>
    <row r="10" spans="1:19" x14ac:dyDescent="0.15">
      <c r="A10" t="str">
        <f>IF(Date_time!A10&lt;&gt;"",Date_time!A10,"")</f>
        <v>d18O_300118_WM2_Udaipur@7</v>
      </c>
      <c r="B10">
        <f>Date_time!B10</f>
        <v>1.2509027777777779</v>
      </c>
      <c r="C10">
        <f>Date_time!C10</f>
        <v>0.56874999999999998</v>
      </c>
      <c r="D10">
        <f t="shared" si="2"/>
        <v>1900</v>
      </c>
      <c r="E10">
        <f t="shared" si="3"/>
        <v>1</v>
      </c>
      <c r="F10">
        <f t="shared" si="4"/>
        <v>1</v>
      </c>
      <c r="G10">
        <f t="shared" si="5"/>
        <v>13</v>
      </c>
      <c r="H10">
        <f t="shared" si="6"/>
        <v>39</v>
      </c>
      <c r="J10" s="26" t="str">
        <f t="shared" si="7"/>
        <v>01</v>
      </c>
      <c r="K10" s="26" t="str">
        <f t="shared" si="8"/>
        <v>01</v>
      </c>
      <c r="L10" s="26">
        <f t="shared" si="9"/>
        <v>13</v>
      </c>
      <c r="M10" s="26">
        <f t="shared" si="10"/>
        <v>39</v>
      </c>
      <c r="N10" s="37" t="str">
        <f t="shared" si="11"/>
        <v>1900-01-01, 13:39 (d18O_300118_WM2_Udaipur@7)</v>
      </c>
      <c r="O10" s="39" t="str">
        <f t="shared" si="0"/>
        <v>d18O_300118_WM2_Udaipur@7</v>
      </c>
      <c r="P10" s="26">
        <f t="shared" si="1"/>
        <v>1.8196527777777778</v>
      </c>
      <c r="Q10" s="40">
        <f t="shared" si="12"/>
        <v>0.11666666666666359</v>
      </c>
      <c r="R10" t="str">
        <f t="shared" si="13"/>
        <v>1900-01-01</v>
      </c>
      <c r="S10" t="str">
        <f t="shared" si="14"/>
        <v>13:39</v>
      </c>
    </row>
    <row r="11" spans="1:19" x14ac:dyDescent="0.15">
      <c r="A11" t="str">
        <f>IF(Date_time!A11&lt;&gt;"",Date_time!A11,"")</f>
        <v>d18O_300118_WM2_Udaipur@8</v>
      </c>
      <c r="B11">
        <f>Date_time!B11</f>
        <v>1.2509027777777779</v>
      </c>
      <c r="C11">
        <f>Date_time!C11</f>
        <v>0.57152777777777775</v>
      </c>
      <c r="D11">
        <f t="shared" si="2"/>
        <v>1900</v>
      </c>
      <c r="E11">
        <f t="shared" si="3"/>
        <v>1</v>
      </c>
      <c r="F11">
        <f t="shared" si="4"/>
        <v>1</v>
      </c>
      <c r="G11">
        <f t="shared" si="5"/>
        <v>13</v>
      </c>
      <c r="H11">
        <f t="shared" si="6"/>
        <v>43</v>
      </c>
      <c r="J11" s="26" t="str">
        <f t="shared" si="7"/>
        <v>01</v>
      </c>
      <c r="K11" s="26" t="str">
        <f t="shared" si="8"/>
        <v>01</v>
      </c>
      <c r="L11" s="26">
        <f t="shared" si="9"/>
        <v>13</v>
      </c>
      <c r="M11" s="26">
        <f t="shared" si="10"/>
        <v>43</v>
      </c>
      <c r="N11" s="37" t="str">
        <f t="shared" si="11"/>
        <v>1900-01-01, 13:43 (d18O_300118_WM2_Udaipur@8)</v>
      </c>
      <c r="O11" s="39" t="str">
        <f t="shared" si="0"/>
        <v>d18O_300118_WM2_Udaipur@8</v>
      </c>
      <c r="P11" s="26">
        <f t="shared" si="1"/>
        <v>1.8224305555555556</v>
      </c>
      <c r="Q11" s="40">
        <f t="shared" si="12"/>
        <v>0.18333333333333002</v>
      </c>
      <c r="R11" t="str">
        <f t="shared" si="13"/>
        <v>1900-01-01</v>
      </c>
      <c r="S11" t="str">
        <f t="shared" si="14"/>
        <v>13:43</v>
      </c>
    </row>
    <row r="12" spans="1:19" x14ac:dyDescent="0.15">
      <c r="A12" t="str">
        <f>IF(Date_time!A12&lt;&gt;"",Date_time!A12,"")</f>
        <v>d18O_300118_WM2_KAW485@5</v>
      </c>
      <c r="B12">
        <f>Date_time!B12</f>
        <v>1.2509027777777779</v>
      </c>
      <c r="C12">
        <f>Date_time!C12</f>
        <v>0.57430555555555551</v>
      </c>
      <c r="D12">
        <f t="shared" si="2"/>
        <v>1900</v>
      </c>
      <c r="E12">
        <f t="shared" si="3"/>
        <v>1</v>
      </c>
      <c r="F12">
        <f t="shared" si="4"/>
        <v>1</v>
      </c>
      <c r="G12">
        <f t="shared" si="5"/>
        <v>13</v>
      </c>
      <c r="H12">
        <f t="shared" si="6"/>
        <v>47</v>
      </c>
      <c r="J12" s="26" t="str">
        <f t="shared" si="7"/>
        <v>01</v>
      </c>
      <c r="K12" s="26" t="str">
        <f t="shared" si="8"/>
        <v>01</v>
      </c>
      <c r="L12" s="26">
        <f t="shared" si="9"/>
        <v>13</v>
      </c>
      <c r="M12" s="26">
        <f t="shared" si="10"/>
        <v>47</v>
      </c>
      <c r="N12" s="37" t="str">
        <f t="shared" si="11"/>
        <v>1900-01-01, 13:47 (d18O_300118_WM2_KAW485@5)</v>
      </c>
      <c r="O12" s="39" t="str">
        <f t="shared" si="0"/>
        <v>d18O_300118_WM2_KAW485@5</v>
      </c>
      <c r="P12" s="26">
        <f t="shared" si="1"/>
        <v>1.8252083333333333</v>
      </c>
      <c r="Q12" s="40">
        <f t="shared" si="12"/>
        <v>0.24999999999999645</v>
      </c>
      <c r="R12" t="str">
        <f t="shared" si="13"/>
        <v>1900-01-01</v>
      </c>
      <c r="S12" t="str">
        <f t="shared" si="14"/>
        <v>13:47</v>
      </c>
    </row>
    <row r="13" spans="1:19" x14ac:dyDescent="0.15">
      <c r="A13" t="str">
        <f>IF(Date_time!A13&lt;&gt;"",Date_time!A13,"")</f>
        <v>d18O_300118_WM2_KAW485@6</v>
      </c>
      <c r="B13">
        <f>Date_time!B13</f>
        <v>1.2509027777777779</v>
      </c>
      <c r="C13">
        <f>Date_time!C13</f>
        <v>0.57708333333333328</v>
      </c>
      <c r="D13">
        <f t="shared" si="2"/>
        <v>1900</v>
      </c>
      <c r="E13">
        <f t="shared" si="3"/>
        <v>1</v>
      </c>
      <c r="F13">
        <f t="shared" si="4"/>
        <v>1</v>
      </c>
      <c r="G13">
        <f t="shared" si="5"/>
        <v>13</v>
      </c>
      <c r="H13">
        <f t="shared" si="6"/>
        <v>51</v>
      </c>
      <c r="J13" s="26" t="str">
        <f t="shared" si="7"/>
        <v>01</v>
      </c>
      <c r="K13" s="26" t="str">
        <f t="shared" si="8"/>
        <v>01</v>
      </c>
      <c r="L13" s="26">
        <f t="shared" si="9"/>
        <v>13</v>
      </c>
      <c r="M13" s="26">
        <f t="shared" si="10"/>
        <v>51</v>
      </c>
      <c r="N13" s="37" t="str">
        <f t="shared" si="11"/>
        <v>1900-01-01, 13:51 (d18O_300118_WM2_KAW485@6)</v>
      </c>
      <c r="O13" s="39" t="str">
        <f t="shared" si="0"/>
        <v>d18O_300118_WM2_KAW485@6</v>
      </c>
      <c r="P13" s="26">
        <f t="shared" si="1"/>
        <v>1.8279861111111111</v>
      </c>
      <c r="Q13" s="40">
        <f t="shared" si="12"/>
        <v>0.31666666666666288</v>
      </c>
      <c r="R13" t="str">
        <f t="shared" si="13"/>
        <v>1900-01-01</v>
      </c>
      <c r="S13" t="str">
        <f t="shared" si="14"/>
        <v>13:51</v>
      </c>
    </row>
    <row r="14" spans="1:19" x14ac:dyDescent="0.15">
      <c r="A14" t="str">
        <f>IF(Date_time!A14&lt;&gt;"",Date_time!A14,"")</f>
        <v>d18O_300118_WM2_KAW485@7</v>
      </c>
      <c r="B14">
        <f>Date_time!B14</f>
        <v>1.2509027777777779</v>
      </c>
      <c r="C14">
        <f>Date_time!C14</f>
        <v>0.57986111111111105</v>
      </c>
      <c r="D14">
        <f t="shared" si="2"/>
        <v>1900</v>
      </c>
      <c r="E14">
        <f t="shared" si="3"/>
        <v>1</v>
      </c>
      <c r="F14">
        <f t="shared" si="4"/>
        <v>1</v>
      </c>
      <c r="G14">
        <f t="shared" si="5"/>
        <v>13</v>
      </c>
      <c r="H14">
        <f t="shared" si="6"/>
        <v>55</v>
      </c>
      <c r="J14" s="26" t="str">
        <f t="shared" si="7"/>
        <v>01</v>
      </c>
      <c r="K14" s="26" t="str">
        <f t="shared" si="8"/>
        <v>01</v>
      </c>
      <c r="L14" s="26">
        <f t="shared" si="9"/>
        <v>13</v>
      </c>
      <c r="M14" s="26">
        <f t="shared" si="10"/>
        <v>55</v>
      </c>
      <c r="N14" s="37" t="str">
        <f t="shared" si="11"/>
        <v>1900-01-01, 13:55 (d18O_300118_WM2_KAW485@7)</v>
      </c>
      <c r="O14" s="39" t="str">
        <f t="shared" si="0"/>
        <v>d18O_300118_WM2_KAW485@7</v>
      </c>
      <c r="P14" s="26">
        <f t="shared" si="1"/>
        <v>1.8307638888888889</v>
      </c>
      <c r="Q14" s="40">
        <f t="shared" si="12"/>
        <v>0.38333333333332931</v>
      </c>
      <c r="R14" t="str">
        <f t="shared" si="13"/>
        <v>1900-01-01</v>
      </c>
      <c r="S14" t="str">
        <f t="shared" si="14"/>
        <v>13:55</v>
      </c>
    </row>
    <row r="15" spans="1:19" x14ac:dyDescent="0.15">
      <c r="A15" t="str">
        <f>IF(Date_time!A15&lt;&gt;"",Date_time!A15,"")</f>
        <v>d18O_300118_WM2_Udaipur@9</v>
      </c>
      <c r="B15">
        <f>Date_time!B15</f>
        <v>1.2509027777777779</v>
      </c>
      <c r="C15">
        <f>Date_time!C15</f>
        <v>0.58263888888888882</v>
      </c>
      <c r="D15">
        <f t="shared" si="2"/>
        <v>1900</v>
      </c>
      <c r="E15">
        <f t="shared" si="3"/>
        <v>1</v>
      </c>
      <c r="F15">
        <f t="shared" si="4"/>
        <v>1</v>
      </c>
      <c r="G15">
        <f t="shared" si="5"/>
        <v>13</v>
      </c>
      <c r="H15">
        <f t="shared" si="6"/>
        <v>59</v>
      </c>
      <c r="J15" s="26" t="str">
        <f t="shared" si="7"/>
        <v>01</v>
      </c>
      <c r="K15" s="26" t="str">
        <f t="shared" si="8"/>
        <v>01</v>
      </c>
      <c r="L15" s="26">
        <f t="shared" si="9"/>
        <v>13</v>
      </c>
      <c r="M15" s="26">
        <f t="shared" si="10"/>
        <v>59</v>
      </c>
      <c r="N15" s="37" t="str">
        <f t="shared" si="11"/>
        <v>1900-01-01, 13:59 (d18O_300118_WM2_Udaipur@9)</v>
      </c>
      <c r="O15" s="39" t="str">
        <f t="shared" si="0"/>
        <v>d18O_300118_WM2_Udaipur@9</v>
      </c>
      <c r="P15" s="26">
        <f t="shared" si="1"/>
        <v>1.8335416666666666</v>
      </c>
      <c r="Q15" s="40">
        <f t="shared" si="12"/>
        <v>0.44999999999999574</v>
      </c>
      <c r="R15" t="str">
        <f t="shared" si="13"/>
        <v>1900-01-01</v>
      </c>
      <c r="S15" t="str">
        <f t="shared" si="14"/>
        <v>13:59</v>
      </c>
    </row>
    <row r="16" spans="1:19" x14ac:dyDescent="0.15">
      <c r="A16" t="str">
        <f>IF(Date_time!A16&lt;&gt;"",Date_time!A16,"")</f>
        <v>d18O_300118_WM2_Nico@5</v>
      </c>
      <c r="B16">
        <f>Date_time!B16</f>
        <v>1.2509027777777779</v>
      </c>
      <c r="C16">
        <f>Date_time!C16</f>
        <v>0.5854166666666667</v>
      </c>
      <c r="D16">
        <f t="shared" si="2"/>
        <v>1900</v>
      </c>
      <c r="E16">
        <f t="shared" si="3"/>
        <v>1</v>
      </c>
      <c r="F16">
        <f t="shared" si="4"/>
        <v>1</v>
      </c>
      <c r="G16">
        <f t="shared" si="5"/>
        <v>14</v>
      </c>
      <c r="H16">
        <f t="shared" si="6"/>
        <v>3</v>
      </c>
      <c r="J16" s="26" t="str">
        <f t="shared" si="7"/>
        <v>01</v>
      </c>
      <c r="K16" s="26" t="str">
        <f t="shared" si="8"/>
        <v>01</v>
      </c>
      <c r="L16" s="26">
        <f t="shared" si="9"/>
        <v>14</v>
      </c>
      <c r="M16" s="26" t="str">
        <f t="shared" si="10"/>
        <v>03</v>
      </c>
      <c r="N16" s="37" t="str">
        <f t="shared" si="11"/>
        <v>1900-01-01, 14:03 (d18O_300118_WM2_Nico@5)</v>
      </c>
      <c r="O16" s="39" t="str">
        <f t="shared" si="0"/>
        <v>d18O_300118_WM2_Nico@5</v>
      </c>
      <c r="P16" s="26">
        <f t="shared" si="1"/>
        <v>1.8363194444444446</v>
      </c>
      <c r="Q16" s="40">
        <f t="shared" si="12"/>
        <v>0.5166666666666675</v>
      </c>
      <c r="R16" t="str">
        <f t="shared" si="13"/>
        <v>1900-01-01</v>
      </c>
      <c r="S16" t="str">
        <f t="shared" si="14"/>
        <v>14:03</v>
      </c>
    </row>
    <row r="17" spans="1:19" x14ac:dyDescent="0.15">
      <c r="A17" t="str">
        <f>IF(Date_time!A17&lt;&gt;"",Date_time!A17,"")</f>
        <v>d18O_300118_WM2_Nico@6</v>
      </c>
      <c r="B17">
        <f>Date_time!B17</f>
        <v>1.2509027777777779</v>
      </c>
      <c r="C17">
        <f>Date_time!C17</f>
        <v>0.58750000000000002</v>
      </c>
      <c r="D17">
        <f t="shared" si="2"/>
        <v>1900</v>
      </c>
      <c r="E17">
        <f t="shared" si="3"/>
        <v>1</v>
      </c>
      <c r="F17">
        <f t="shared" si="4"/>
        <v>1</v>
      </c>
      <c r="G17">
        <f t="shared" si="5"/>
        <v>14</v>
      </c>
      <c r="H17">
        <f t="shared" si="6"/>
        <v>6</v>
      </c>
      <c r="J17" s="26" t="str">
        <f t="shared" si="7"/>
        <v>01</v>
      </c>
      <c r="K17" s="26" t="str">
        <f t="shared" si="8"/>
        <v>01</v>
      </c>
      <c r="L17" s="26">
        <f t="shared" si="9"/>
        <v>14</v>
      </c>
      <c r="M17" s="26" t="str">
        <f t="shared" si="10"/>
        <v>06</v>
      </c>
      <c r="N17" s="37" t="str">
        <f t="shared" si="11"/>
        <v>1900-01-01, 14:06 (d18O_300118_WM2_Nico@6)</v>
      </c>
      <c r="O17" s="39" t="str">
        <f t="shared" si="0"/>
        <v>d18O_300118_WM2_Nico@6</v>
      </c>
      <c r="P17" s="26">
        <f t="shared" si="1"/>
        <v>1.8384027777777781</v>
      </c>
      <c r="Q17" s="40">
        <f t="shared" si="12"/>
        <v>0.56666666666666998</v>
      </c>
      <c r="R17" t="str">
        <f t="shared" si="13"/>
        <v>1900-01-01</v>
      </c>
      <c r="S17" t="str">
        <f t="shared" si="14"/>
        <v>14:06</v>
      </c>
    </row>
    <row r="18" spans="1:19" x14ac:dyDescent="0.15">
      <c r="A18" t="str">
        <f>IF(Date_time!A18&lt;&gt;"",Date_time!A18,"")</f>
        <v>d18O_300118_WM2_Nico@7</v>
      </c>
      <c r="B18">
        <f>Date_time!B18</f>
        <v>1.2509027777777779</v>
      </c>
      <c r="C18">
        <f>Date_time!C18</f>
        <v>0.59027777777777779</v>
      </c>
      <c r="D18">
        <f t="shared" si="2"/>
        <v>1900</v>
      </c>
      <c r="E18">
        <f t="shared" si="3"/>
        <v>1</v>
      </c>
      <c r="F18">
        <f t="shared" si="4"/>
        <v>1</v>
      </c>
      <c r="G18">
        <f t="shared" si="5"/>
        <v>14</v>
      </c>
      <c r="H18">
        <f t="shared" si="6"/>
        <v>10</v>
      </c>
      <c r="J18" s="26" t="str">
        <f t="shared" si="7"/>
        <v>01</v>
      </c>
      <c r="K18" s="26" t="str">
        <f t="shared" si="8"/>
        <v>01</v>
      </c>
      <c r="L18" s="26">
        <f t="shared" si="9"/>
        <v>14</v>
      </c>
      <c r="M18" s="26">
        <f t="shared" si="10"/>
        <v>10</v>
      </c>
      <c r="N18" s="37" t="str">
        <f t="shared" si="11"/>
        <v>1900-01-01, 14:10 (d18O_300118_WM2_Nico@7)</v>
      </c>
      <c r="O18" s="39" t="str">
        <f t="shared" si="0"/>
        <v>d18O_300118_WM2_Nico@7</v>
      </c>
      <c r="P18" s="26">
        <f t="shared" si="1"/>
        <v>1.8411805555555558</v>
      </c>
      <c r="Q18" s="40">
        <f t="shared" si="12"/>
        <v>0.63333333333333641</v>
      </c>
      <c r="R18" t="str">
        <f t="shared" si="13"/>
        <v>1900-01-01</v>
      </c>
      <c r="S18" t="str">
        <f t="shared" si="14"/>
        <v>14:10</v>
      </c>
    </row>
    <row r="19" spans="1:19" x14ac:dyDescent="0.15">
      <c r="A19" t="str">
        <f>IF(Date_time!A19&lt;&gt;"",Date_time!A19,"")</f>
        <v>d18O_300118_WM2_Udaipur@10</v>
      </c>
      <c r="B19">
        <f>Date_time!B19</f>
        <v>1.2509027777777779</v>
      </c>
      <c r="C19">
        <f>Date_time!C19</f>
        <v>0.59305555555555556</v>
      </c>
      <c r="D19">
        <f t="shared" si="2"/>
        <v>1900</v>
      </c>
      <c r="E19">
        <f t="shared" si="3"/>
        <v>1</v>
      </c>
      <c r="F19">
        <f t="shared" si="4"/>
        <v>1</v>
      </c>
      <c r="G19">
        <f t="shared" si="5"/>
        <v>14</v>
      </c>
      <c r="H19">
        <f t="shared" si="6"/>
        <v>14</v>
      </c>
      <c r="J19" s="26" t="str">
        <f t="shared" si="7"/>
        <v>01</v>
      </c>
      <c r="K19" s="26" t="str">
        <f t="shared" si="8"/>
        <v>01</v>
      </c>
      <c r="L19" s="26">
        <f t="shared" si="9"/>
        <v>14</v>
      </c>
      <c r="M19" s="26">
        <f t="shared" si="10"/>
        <v>14</v>
      </c>
      <c r="N19" s="37" t="str">
        <f t="shared" si="11"/>
        <v>1900-01-01, 14:14 (d18O_300118_WM2_Udaipur@10)</v>
      </c>
      <c r="O19" s="39" t="str">
        <f t="shared" si="0"/>
        <v>d18O_300118_WM2_Udaipur@10</v>
      </c>
      <c r="P19" s="26">
        <f t="shared" si="1"/>
        <v>1.8439583333333336</v>
      </c>
      <c r="Q19" s="40">
        <f t="shared" si="12"/>
        <v>0.70000000000000284</v>
      </c>
      <c r="R19" t="str">
        <f t="shared" si="13"/>
        <v>1900-01-01</v>
      </c>
      <c r="S19" t="str">
        <f t="shared" si="14"/>
        <v>14:14</v>
      </c>
    </row>
    <row r="20" spans="1:19" x14ac:dyDescent="0.15">
      <c r="A20" t="str">
        <f>IF(Date_time!A20&lt;&gt;"",Date_time!A20,"")</f>
        <v>d18O_300118_WM2_BW28@5</v>
      </c>
      <c r="B20">
        <f>Date_time!B20</f>
        <v>1.2509027777777779</v>
      </c>
      <c r="C20">
        <f>Date_time!C20</f>
        <v>0.59583333333333333</v>
      </c>
      <c r="D20">
        <f t="shared" si="2"/>
        <v>1900</v>
      </c>
      <c r="E20">
        <f t="shared" si="3"/>
        <v>1</v>
      </c>
      <c r="F20">
        <f t="shared" si="4"/>
        <v>1</v>
      </c>
      <c r="G20">
        <f t="shared" si="5"/>
        <v>14</v>
      </c>
      <c r="H20">
        <f t="shared" si="6"/>
        <v>18</v>
      </c>
      <c r="J20" s="26" t="str">
        <f t="shared" si="7"/>
        <v>01</v>
      </c>
      <c r="K20" s="26" t="str">
        <f t="shared" si="8"/>
        <v>01</v>
      </c>
      <c r="L20" s="26">
        <f t="shared" si="9"/>
        <v>14</v>
      </c>
      <c r="M20" s="26">
        <f t="shared" si="10"/>
        <v>18</v>
      </c>
      <c r="N20" s="37" t="str">
        <f t="shared" si="11"/>
        <v>1900-01-01, 14:18 (d18O_300118_WM2_BW28@5)</v>
      </c>
      <c r="O20" s="39" t="str">
        <f t="shared" si="0"/>
        <v>d18O_300118_WM2_BW28@5</v>
      </c>
      <c r="P20" s="26">
        <f t="shared" si="1"/>
        <v>1.8467361111111114</v>
      </c>
      <c r="Q20" s="40">
        <f t="shared" si="12"/>
        <v>0.76666666666666927</v>
      </c>
      <c r="R20" t="str">
        <f t="shared" si="13"/>
        <v>1900-01-01</v>
      </c>
      <c r="S20" t="str">
        <f t="shared" si="14"/>
        <v>14:18</v>
      </c>
    </row>
    <row r="21" spans="1:19" x14ac:dyDescent="0.15">
      <c r="A21" t="str">
        <f>IF(Date_time!A21&lt;&gt;"",Date_time!A21,"")</f>
        <v>d18O_300118_WM2_BW28@6</v>
      </c>
      <c r="B21">
        <f>Date_time!B21</f>
        <v>1.2509027777777779</v>
      </c>
      <c r="C21">
        <f>Date_time!C21</f>
        <v>0.59861111111111109</v>
      </c>
      <c r="D21">
        <f t="shared" si="2"/>
        <v>1900</v>
      </c>
      <c r="E21">
        <f t="shared" si="3"/>
        <v>1</v>
      </c>
      <c r="F21">
        <f t="shared" si="4"/>
        <v>1</v>
      </c>
      <c r="G21">
        <f t="shared" si="5"/>
        <v>14</v>
      </c>
      <c r="H21">
        <f t="shared" si="6"/>
        <v>22</v>
      </c>
      <c r="J21" s="26" t="str">
        <f t="shared" si="7"/>
        <v>01</v>
      </c>
      <c r="K21" s="26" t="str">
        <f t="shared" si="8"/>
        <v>01</v>
      </c>
      <c r="L21" s="26">
        <f t="shared" si="9"/>
        <v>14</v>
      </c>
      <c r="M21" s="26">
        <f t="shared" si="10"/>
        <v>22</v>
      </c>
      <c r="N21" s="37" t="str">
        <f t="shared" si="11"/>
        <v>1900-01-01, 14:22 (d18O_300118_WM2_BW28@6)</v>
      </c>
      <c r="O21" s="39" t="str">
        <f t="shared" si="0"/>
        <v>d18O_300118_WM2_BW28@6</v>
      </c>
      <c r="P21" s="26">
        <f t="shared" si="1"/>
        <v>1.8495138888888891</v>
      </c>
      <c r="Q21" s="40">
        <f t="shared" si="12"/>
        <v>0.8333333333333357</v>
      </c>
      <c r="R21" t="str">
        <f t="shared" si="13"/>
        <v>1900-01-01</v>
      </c>
      <c r="S21" t="str">
        <f t="shared" si="14"/>
        <v>14:22</v>
      </c>
    </row>
    <row r="22" spans="1:19" x14ac:dyDescent="0.15">
      <c r="A22" t="str">
        <f>IF(Date_time!A22&lt;&gt;"",Date_time!A22,"")</f>
        <v>d18O_300118_WM2_BW28@7</v>
      </c>
      <c r="B22">
        <f>Date_time!B22</f>
        <v>1.2509027777777779</v>
      </c>
      <c r="C22">
        <f>Date_time!C22</f>
        <v>0.60069444444444442</v>
      </c>
      <c r="D22">
        <f t="shared" si="2"/>
        <v>1900</v>
      </c>
      <c r="E22">
        <f t="shared" si="3"/>
        <v>1</v>
      </c>
      <c r="F22">
        <f t="shared" si="4"/>
        <v>1</v>
      </c>
      <c r="G22">
        <f t="shared" si="5"/>
        <v>14</v>
      </c>
      <c r="H22">
        <f t="shared" si="6"/>
        <v>25</v>
      </c>
      <c r="J22" s="26" t="str">
        <f t="shared" si="7"/>
        <v>01</v>
      </c>
      <c r="K22" s="26" t="str">
        <f t="shared" si="8"/>
        <v>01</v>
      </c>
      <c r="L22" s="26">
        <f t="shared" si="9"/>
        <v>14</v>
      </c>
      <c r="M22" s="26">
        <f t="shared" si="10"/>
        <v>25</v>
      </c>
      <c r="N22" s="37" t="str">
        <f t="shared" si="11"/>
        <v>1900-01-01, 14:25 (d18O_300118_WM2_BW28@7)</v>
      </c>
      <c r="O22" s="39" t="str">
        <f t="shared" si="0"/>
        <v>d18O_300118_WM2_BW28@7</v>
      </c>
      <c r="P22" s="26">
        <f t="shared" si="1"/>
        <v>1.8515972222222223</v>
      </c>
      <c r="Q22" s="40">
        <f t="shared" si="12"/>
        <v>0.88333333333333286</v>
      </c>
      <c r="R22" t="str">
        <f t="shared" si="13"/>
        <v>1900-01-01</v>
      </c>
      <c r="S22" t="str">
        <f t="shared" si="14"/>
        <v>14:25</v>
      </c>
    </row>
    <row r="23" spans="1:19" x14ac:dyDescent="0.15">
      <c r="A23" t="str">
        <f>IF(Date_time!A23&lt;&gt;"",Date_time!A23,"")</f>
        <v>d18O_300118_WM2_Udaipur@11</v>
      </c>
      <c r="B23">
        <f>Date_time!B23</f>
        <v>1.2509027777777779</v>
      </c>
      <c r="C23">
        <f>Date_time!C23</f>
        <v>0.60347222222222219</v>
      </c>
      <c r="D23">
        <f t="shared" si="2"/>
        <v>1900</v>
      </c>
      <c r="E23">
        <f t="shared" si="3"/>
        <v>1</v>
      </c>
      <c r="F23">
        <f t="shared" si="4"/>
        <v>1</v>
      </c>
      <c r="G23">
        <f t="shared" si="5"/>
        <v>14</v>
      </c>
      <c r="H23">
        <f t="shared" si="6"/>
        <v>29</v>
      </c>
      <c r="J23" s="26" t="str">
        <f t="shared" si="7"/>
        <v>01</v>
      </c>
      <c r="K23" s="26" t="str">
        <f t="shared" si="8"/>
        <v>01</v>
      </c>
      <c r="L23" s="26">
        <f t="shared" si="9"/>
        <v>14</v>
      </c>
      <c r="M23" s="26">
        <f t="shared" si="10"/>
        <v>29</v>
      </c>
      <c r="N23" s="37" t="str">
        <f t="shared" si="11"/>
        <v>1900-01-01, 14:29 (d18O_300118_WM2_Udaipur@11)</v>
      </c>
      <c r="O23" s="39" t="str">
        <f t="shared" si="0"/>
        <v>d18O_300118_WM2_Udaipur@11</v>
      </c>
      <c r="P23" s="26">
        <f t="shared" si="1"/>
        <v>1.8543750000000001</v>
      </c>
      <c r="Q23" s="40">
        <f t="shared" si="12"/>
        <v>0.94999999999999929</v>
      </c>
      <c r="R23" t="str">
        <f t="shared" si="13"/>
        <v>1900-01-01</v>
      </c>
      <c r="S23" t="str">
        <f t="shared" si="14"/>
        <v>14:29</v>
      </c>
    </row>
    <row r="24" spans="1:19" x14ac:dyDescent="0.15">
      <c r="A24" t="str">
        <f>IF(Date_time!A24&lt;&gt;"",Date_time!A24,"")</f>
        <v>d18O_300118_WM2_Andre@5</v>
      </c>
      <c r="B24">
        <f>Date_time!B24</f>
        <v>1.2509027777777779</v>
      </c>
      <c r="C24">
        <f>Date_time!C24</f>
        <v>0.60625000000000007</v>
      </c>
      <c r="D24">
        <f t="shared" si="2"/>
        <v>1900</v>
      </c>
      <c r="E24">
        <f t="shared" si="3"/>
        <v>1</v>
      </c>
      <c r="F24">
        <f t="shared" si="4"/>
        <v>1</v>
      </c>
      <c r="G24">
        <f t="shared" si="5"/>
        <v>14</v>
      </c>
      <c r="H24">
        <f t="shared" si="6"/>
        <v>33</v>
      </c>
      <c r="J24" s="26" t="str">
        <f t="shared" si="7"/>
        <v>01</v>
      </c>
      <c r="K24" s="26" t="str">
        <f t="shared" si="8"/>
        <v>01</v>
      </c>
      <c r="L24" s="26">
        <f t="shared" si="9"/>
        <v>14</v>
      </c>
      <c r="M24" s="26">
        <f t="shared" si="10"/>
        <v>33</v>
      </c>
      <c r="N24" s="37" t="str">
        <f t="shared" si="11"/>
        <v>1900-01-01, 14:33 (d18O_300118_WM2_Andre@5)</v>
      </c>
      <c r="O24" s="39" t="str">
        <f t="shared" si="0"/>
        <v>d18O_300118_WM2_Andre@5</v>
      </c>
      <c r="P24" s="26">
        <f t="shared" si="1"/>
        <v>1.8571527777777779</v>
      </c>
      <c r="Q24" s="40">
        <f t="shared" si="12"/>
        <v>1.0166666666666657</v>
      </c>
      <c r="R24" t="str">
        <f t="shared" si="13"/>
        <v>1900-01-01</v>
      </c>
      <c r="S24" t="str">
        <f t="shared" si="14"/>
        <v>14:33</v>
      </c>
    </row>
    <row r="25" spans="1:19" x14ac:dyDescent="0.15">
      <c r="A25" t="str">
        <f>IF(Date_time!A25&lt;&gt;"",Date_time!A25,"")</f>
        <v>d18O_300118_WM2_Andre@6</v>
      </c>
      <c r="B25">
        <f>Date_time!B25</f>
        <v>1.2509027777777779</v>
      </c>
      <c r="C25">
        <f>Date_time!C25</f>
        <v>0.60902777777777783</v>
      </c>
      <c r="D25">
        <f t="shared" si="2"/>
        <v>1900</v>
      </c>
      <c r="E25">
        <f t="shared" si="3"/>
        <v>1</v>
      </c>
      <c r="F25">
        <f t="shared" si="4"/>
        <v>1</v>
      </c>
      <c r="G25">
        <f t="shared" si="5"/>
        <v>14</v>
      </c>
      <c r="H25">
        <f t="shared" si="6"/>
        <v>37</v>
      </c>
      <c r="J25" s="26" t="str">
        <f t="shared" si="7"/>
        <v>01</v>
      </c>
      <c r="K25" s="26" t="str">
        <f t="shared" si="8"/>
        <v>01</v>
      </c>
      <c r="L25" s="26">
        <f t="shared" si="9"/>
        <v>14</v>
      </c>
      <c r="M25" s="26">
        <f t="shared" si="10"/>
        <v>37</v>
      </c>
      <c r="N25" s="37" t="str">
        <f t="shared" si="11"/>
        <v>1900-01-01, 14:37 (d18O_300118_WM2_Andre@6)</v>
      </c>
      <c r="O25" s="39" t="str">
        <f t="shared" si="0"/>
        <v>d18O_300118_WM2_Andre@6</v>
      </c>
      <c r="P25" s="26">
        <f t="shared" si="1"/>
        <v>1.8599305555555556</v>
      </c>
      <c r="Q25" s="40">
        <f t="shared" si="12"/>
        <v>1.0833333333333321</v>
      </c>
      <c r="R25" t="str">
        <f t="shared" si="13"/>
        <v>1900-01-01</v>
      </c>
      <c r="S25" t="str">
        <f t="shared" si="14"/>
        <v>14:37</v>
      </c>
    </row>
    <row r="26" spans="1:19" x14ac:dyDescent="0.15">
      <c r="A26" t="str">
        <f>IF(Date_time!A26&lt;&gt;"",Date_time!A26,"")</f>
        <v>d18O_300118_WM2_Andre@7</v>
      </c>
      <c r="B26">
        <f>Date_time!B26</f>
        <v>1.2509027777777779</v>
      </c>
      <c r="C26">
        <f>Date_time!C26</f>
        <v>0.6118055555555556</v>
      </c>
      <c r="D26">
        <f t="shared" si="2"/>
        <v>1900</v>
      </c>
      <c r="E26">
        <f t="shared" si="3"/>
        <v>1</v>
      </c>
      <c r="F26">
        <f t="shared" si="4"/>
        <v>1</v>
      </c>
      <c r="G26">
        <f t="shared" si="5"/>
        <v>14</v>
      </c>
      <c r="H26">
        <f t="shared" si="6"/>
        <v>41</v>
      </c>
      <c r="J26" s="26" t="str">
        <f t="shared" si="7"/>
        <v>01</v>
      </c>
      <c r="K26" s="26" t="str">
        <f t="shared" si="8"/>
        <v>01</v>
      </c>
      <c r="L26" s="26">
        <f t="shared" si="9"/>
        <v>14</v>
      </c>
      <c r="M26" s="26">
        <f t="shared" si="10"/>
        <v>41</v>
      </c>
      <c r="N26" s="37" t="str">
        <f t="shared" si="11"/>
        <v>1900-01-01, 14:41 (d18O_300118_WM2_Andre@7)</v>
      </c>
      <c r="O26" s="39" t="str">
        <f t="shared" si="0"/>
        <v>d18O_300118_WM2_Andre@7</v>
      </c>
      <c r="P26" s="26">
        <f t="shared" si="1"/>
        <v>1.8627083333333334</v>
      </c>
      <c r="Q26" s="40">
        <f t="shared" si="12"/>
        <v>1.1499999999999986</v>
      </c>
      <c r="R26" t="str">
        <f t="shared" si="13"/>
        <v>1900-01-01</v>
      </c>
      <c r="S26" t="str">
        <f t="shared" si="14"/>
        <v>14:41</v>
      </c>
    </row>
    <row r="27" spans="1:19" x14ac:dyDescent="0.15">
      <c r="A27" t="str">
        <f>IF(Date_time!A27&lt;&gt;"",Date_time!A27,"")</f>
        <v>d18O_300118_WM2_Udaipur@12</v>
      </c>
      <c r="B27">
        <f>Date_time!B27</f>
        <v>1.2509027777777779</v>
      </c>
      <c r="C27">
        <f>Date_time!C27</f>
        <v>0.61458333333333337</v>
      </c>
      <c r="D27">
        <f t="shared" si="2"/>
        <v>1900</v>
      </c>
      <c r="E27">
        <f t="shared" si="3"/>
        <v>1</v>
      </c>
      <c r="F27">
        <f t="shared" si="4"/>
        <v>1</v>
      </c>
      <c r="G27">
        <f t="shared" si="5"/>
        <v>14</v>
      </c>
      <c r="H27">
        <f t="shared" si="6"/>
        <v>45</v>
      </c>
      <c r="J27" s="26" t="str">
        <f t="shared" si="7"/>
        <v>01</v>
      </c>
      <c r="K27" s="26" t="str">
        <f t="shared" si="8"/>
        <v>01</v>
      </c>
      <c r="L27" s="26">
        <f t="shared" si="9"/>
        <v>14</v>
      </c>
      <c r="M27" s="26">
        <f t="shared" si="10"/>
        <v>45</v>
      </c>
      <c r="N27" s="37" t="str">
        <f t="shared" si="11"/>
        <v>1900-01-01, 14:45 (d18O_300118_WM2_Udaipur@12)</v>
      </c>
      <c r="O27" s="39" t="str">
        <f t="shared" ref="O27:O90" si="15">A27</f>
        <v>d18O_300118_WM2_Udaipur@12</v>
      </c>
      <c r="P27" s="26">
        <f t="shared" ref="P27:P90" si="16">IF(A27&lt;&gt;"",B27+C27,"")</f>
        <v>1.8654861111111112</v>
      </c>
      <c r="Q27" s="40">
        <f t="shared" si="12"/>
        <v>1.216666666666665</v>
      </c>
      <c r="R27" t="str">
        <f t="shared" si="13"/>
        <v>1900-01-01</v>
      </c>
      <c r="S27" t="str">
        <f t="shared" si="14"/>
        <v>14:45</v>
      </c>
    </row>
    <row r="28" spans="1:19" x14ac:dyDescent="0.15">
      <c r="A28" t="str">
        <f>IF(Date_time!A28&lt;&gt;"",Date_time!A28,"")</f>
        <v>d18O_300118_WM2_KAW485@8</v>
      </c>
      <c r="B28">
        <f>Date_time!B28</f>
        <v>1.2509027777777779</v>
      </c>
      <c r="C28">
        <f>Date_time!C28</f>
        <v>0.61736111111111114</v>
      </c>
      <c r="D28">
        <f t="shared" si="2"/>
        <v>1900</v>
      </c>
      <c r="E28">
        <f t="shared" si="3"/>
        <v>1</v>
      </c>
      <c r="F28">
        <f t="shared" si="4"/>
        <v>1</v>
      </c>
      <c r="G28">
        <f t="shared" si="5"/>
        <v>14</v>
      </c>
      <c r="H28">
        <f t="shared" si="6"/>
        <v>49</v>
      </c>
      <c r="J28" s="26" t="str">
        <f t="shared" si="7"/>
        <v>01</v>
      </c>
      <c r="K28" s="26" t="str">
        <f t="shared" si="8"/>
        <v>01</v>
      </c>
      <c r="L28" s="26">
        <f t="shared" si="9"/>
        <v>14</v>
      </c>
      <c r="M28" s="26">
        <f t="shared" si="10"/>
        <v>49</v>
      </c>
      <c r="N28" s="37" t="str">
        <f t="shared" si="11"/>
        <v>1900-01-01, 14:49 (d18O_300118_WM2_KAW485@8)</v>
      </c>
      <c r="O28" s="39" t="str">
        <f t="shared" si="15"/>
        <v>d18O_300118_WM2_KAW485@8</v>
      </c>
      <c r="P28" s="26">
        <f t="shared" si="16"/>
        <v>1.8682638888888889</v>
      </c>
      <c r="Q28" s="40">
        <f t="shared" si="12"/>
        <v>1.2833333333333314</v>
      </c>
      <c r="R28" t="str">
        <f t="shared" si="13"/>
        <v>1900-01-01</v>
      </c>
      <c r="S28" t="str">
        <f t="shared" si="14"/>
        <v>14:49</v>
      </c>
    </row>
    <row r="29" spans="1:19" x14ac:dyDescent="0.15">
      <c r="A29" t="str">
        <f>IF(Date_time!A29&lt;&gt;"",Date_time!A29,"")</f>
        <v>d18O_300118_WM2_KAW485@9</v>
      </c>
      <c r="B29">
        <f>Date_time!B29</f>
        <v>1.2509027777777779</v>
      </c>
      <c r="C29">
        <f>Date_time!C29</f>
        <v>0.61944444444444446</v>
      </c>
      <c r="D29">
        <f t="shared" si="2"/>
        <v>1900</v>
      </c>
      <c r="E29">
        <f t="shared" si="3"/>
        <v>1</v>
      </c>
      <c r="F29">
        <f t="shared" si="4"/>
        <v>1</v>
      </c>
      <c r="G29">
        <f t="shared" si="5"/>
        <v>14</v>
      </c>
      <c r="H29">
        <f t="shared" si="6"/>
        <v>52</v>
      </c>
      <c r="J29" s="26" t="str">
        <f t="shared" si="7"/>
        <v>01</v>
      </c>
      <c r="K29" s="26" t="str">
        <f t="shared" si="8"/>
        <v>01</v>
      </c>
      <c r="L29" s="26">
        <f t="shared" si="9"/>
        <v>14</v>
      </c>
      <c r="M29" s="26">
        <f t="shared" si="10"/>
        <v>52</v>
      </c>
      <c r="N29" s="37" t="str">
        <f t="shared" si="11"/>
        <v>1900-01-01, 14:52 (d18O_300118_WM2_KAW485@9)</v>
      </c>
      <c r="O29" s="39" t="str">
        <f t="shared" si="15"/>
        <v>d18O_300118_WM2_KAW485@9</v>
      </c>
      <c r="P29" s="26">
        <f t="shared" si="16"/>
        <v>1.8703472222222224</v>
      </c>
      <c r="Q29" s="40">
        <f t="shared" si="12"/>
        <v>1.3333333333333339</v>
      </c>
      <c r="R29" t="str">
        <f t="shared" si="13"/>
        <v>1900-01-01</v>
      </c>
      <c r="S29" t="str">
        <f t="shared" si="14"/>
        <v>14:52</v>
      </c>
    </row>
    <row r="30" spans="1:19" x14ac:dyDescent="0.15">
      <c r="A30" t="str">
        <f>IF(Date_time!A30&lt;&gt;"",Date_time!A30,"")</f>
        <v>d18O_300118_WM2_KAW485@10</v>
      </c>
      <c r="B30">
        <f>Date_time!B30</f>
        <v>1.2509027777777779</v>
      </c>
      <c r="C30">
        <f>Date_time!C30</f>
        <v>0.62222222222222223</v>
      </c>
      <c r="D30">
        <f t="shared" si="2"/>
        <v>1900</v>
      </c>
      <c r="E30">
        <f t="shared" si="3"/>
        <v>1</v>
      </c>
      <c r="F30">
        <f t="shared" si="4"/>
        <v>1</v>
      </c>
      <c r="G30">
        <f t="shared" si="5"/>
        <v>14</v>
      </c>
      <c r="H30">
        <f t="shared" si="6"/>
        <v>56</v>
      </c>
      <c r="J30" s="26" t="str">
        <f t="shared" si="7"/>
        <v>01</v>
      </c>
      <c r="K30" s="26" t="str">
        <f t="shared" si="8"/>
        <v>01</v>
      </c>
      <c r="L30" s="26">
        <f t="shared" si="9"/>
        <v>14</v>
      </c>
      <c r="M30" s="26">
        <f t="shared" si="10"/>
        <v>56</v>
      </c>
      <c r="N30" s="37" t="str">
        <f t="shared" si="11"/>
        <v>1900-01-01, 14:56 (d18O_300118_WM2_KAW485@10)</v>
      </c>
      <c r="O30" s="39" t="str">
        <f t="shared" si="15"/>
        <v>d18O_300118_WM2_KAW485@10</v>
      </c>
      <c r="P30" s="26">
        <f t="shared" si="16"/>
        <v>1.8731250000000002</v>
      </c>
      <c r="Q30" s="40">
        <f t="shared" si="12"/>
        <v>1.4000000000000004</v>
      </c>
      <c r="R30" t="str">
        <f t="shared" si="13"/>
        <v>1900-01-01</v>
      </c>
      <c r="S30" t="str">
        <f t="shared" si="14"/>
        <v>14:56</v>
      </c>
    </row>
    <row r="31" spans="1:19" x14ac:dyDescent="0.15">
      <c r="A31" t="str">
        <f>IF(Date_time!A31&lt;&gt;"",Date_time!A31,"")</f>
        <v>d18O_300118_WM2_Udaipur@13</v>
      </c>
      <c r="B31">
        <f>Date_time!B31</f>
        <v>1.2509027777777779</v>
      </c>
      <c r="C31">
        <f>Date_time!C31</f>
        <v>0.625</v>
      </c>
      <c r="D31">
        <f t="shared" si="2"/>
        <v>1900</v>
      </c>
      <c r="E31">
        <f t="shared" si="3"/>
        <v>1</v>
      </c>
      <c r="F31">
        <f t="shared" si="4"/>
        <v>1</v>
      </c>
      <c r="G31">
        <f t="shared" si="5"/>
        <v>15</v>
      </c>
      <c r="H31">
        <f t="shared" si="6"/>
        <v>0</v>
      </c>
      <c r="J31" s="26" t="str">
        <f t="shared" si="7"/>
        <v>01</v>
      </c>
      <c r="K31" s="26" t="str">
        <f t="shared" si="8"/>
        <v>01</v>
      </c>
      <c r="L31" s="26">
        <f t="shared" si="9"/>
        <v>15</v>
      </c>
      <c r="M31" s="26" t="str">
        <f t="shared" si="10"/>
        <v>00</v>
      </c>
      <c r="N31" s="37" t="str">
        <f t="shared" si="11"/>
        <v>1900-01-01, 15:00 (d18O_300118_WM2_Udaipur@13)</v>
      </c>
      <c r="O31" s="39" t="str">
        <f t="shared" si="15"/>
        <v>d18O_300118_WM2_Udaipur@13</v>
      </c>
      <c r="P31" s="26">
        <f t="shared" si="16"/>
        <v>1.8759027777777779</v>
      </c>
      <c r="Q31" s="40">
        <f t="shared" si="12"/>
        <v>1.4666666666666668</v>
      </c>
      <c r="R31" t="str">
        <f t="shared" si="13"/>
        <v>1900-01-01</v>
      </c>
      <c r="S31" t="str">
        <f t="shared" si="14"/>
        <v>15:00</v>
      </c>
    </row>
    <row r="32" spans="1:19" x14ac:dyDescent="0.15">
      <c r="A32" t="str">
        <f>IF(Date_time!A32&lt;&gt;"",Date_time!A32,"")</f>
        <v>d18O_300118_WM2_Nico@8</v>
      </c>
      <c r="B32">
        <f>Date_time!B32</f>
        <v>1.2509027777777779</v>
      </c>
      <c r="C32">
        <f>Date_time!C32</f>
        <v>0.62777777777777777</v>
      </c>
      <c r="D32">
        <f t="shared" si="2"/>
        <v>1900</v>
      </c>
      <c r="E32">
        <f t="shared" si="3"/>
        <v>1</v>
      </c>
      <c r="F32">
        <f t="shared" si="4"/>
        <v>1</v>
      </c>
      <c r="G32">
        <f t="shared" si="5"/>
        <v>15</v>
      </c>
      <c r="H32">
        <f t="shared" si="6"/>
        <v>4</v>
      </c>
      <c r="J32" s="26" t="str">
        <f t="shared" si="7"/>
        <v>01</v>
      </c>
      <c r="K32" s="26" t="str">
        <f t="shared" si="8"/>
        <v>01</v>
      </c>
      <c r="L32" s="26">
        <f t="shared" si="9"/>
        <v>15</v>
      </c>
      <c r="M32" s="26" t="str">
        <f t="shared" si="10"/>
        <v>04</v>
      </c>
      <c r="N32" s="37" t="str">
        <f t="shared" si="11"/>
        <v>1900-01-01, 15:04 (d18O_300118_WM2_Nico@8)</v>
      </c>
      <c r="O32" s="39" t="str">
        <f t="shared" si="15"/>
        <v>d18O_300118_WM2_Nico@8</v>
      </c>
      <c r="P32" s="26">
        <f t="shared" si="16"/>
        <v>1.8786805555555557</v>
      </c>
      <c r="Q32" s="40">
        <f t="shared" si="12"/>
        <v>1.5333333333333332</v>
      </c>
      <c r="R32" t="str">
        <f t="shared" si="13"/>
        <v>1900-01-01</v>
      </c>
      <c r="S32" t="str">
        <f t="shared" si="14"/>
        <v>15:04</v>
      </c>
    </row>
    <row r="33" spans="1:19" x14ac:dyDescent="0.15">
      <c r="A33" t="str">
        <f>IF(Date_time!A33&lt;&gt;"",Date_time!A33,"")</f>
        <v>d18O_300118_WM2_Nico@9</v>
      </c>
      <c r="B33">
        <f>Date_time!B33</f>
        <v>1.2509027777777779</v>
      </c>
      <c r="C33">
        <f>Date_time!C33</f>
        <v>0.63055555555555554</v>
      </c>
      <c r="D33">
        <f t="shared" si="2"/>
        <v>1900</v>
      </c>
      <c r="E33">
        <f t="shared" si="3"/>
        <v>1</v>
      </c>
      <c r="F33">
        <f t="shared" si="4"/>
        <v>1</v>
      </c>
      <c r="G33">
        <f t="shared" si="5"/>
        <v>15</v>
      </c>
      <c r="H33">
        <f t="shared" si="6"/>
        <v>8</v>
      </c>
      <c r="J33" s="26" t="str">
        <f t="shared" si="7"/>
        <v>01</v>
      </c>
      <c r="K33" s="26" t="str">
        <f t="shared" si="8"/>
        <v>01</v>
      </c>
      <c r="L33" s="26">
        <f t="shared" si="9"/>
        <v>15</v>
      </c>
      <c r="M33" s="26" t="str">
        <f t="shared" si="10"/>
        <v>08</v>
      </c>
      <c r="N33" s="37" t="str">
        <f t="shared" si="11"/>
        <v>1900-01-01, 15:08 (d18O_300118_WM2_Nico@9)</v>
      </c>
      <c r="O33" s="39" t="str">
        <f t="shared" si="15"/>
        <v>d18O_300118_WM2_Nico@9</v>
      </c>
      <c r="P33" s="26">
        <f t="shared" si="16"/>
        <v>1.8814583333333335</v>
      </c>
      <c r="Q33" s="40">
        <f t="shared" si="12"/>
        <v>1.5999999999999996</v>
      </c>
      <c r="R33" t="str">
        <f t="shared" si="13"/>
        <v>1900-01-01</v>
      </c>
      <c r="S33" t="str">
        <f t="shared" si="14"/>
        <v>15:08</v>
      </c>
    </row>
    <row r="34" spans="1:19" x14ac:dyDescent="0.15">
      <c r="A34" t="str">
        <f>IF(Date_time!A34&lt;&gt;"",Date_time!A34,"")</f>
        <v>d18O_300118_WM2_Nico@10</v>
      </c>
      <c r="B34">
        <f>Date_time!B34</f>
        <v>1.2509027777777779</v>
      </c>
      <c r="C34">
        <f>Date_time!C34</f>
        <v>0.63263888888888886</v>
      </c>
      <c r="D34">
        <f t="shared" si="2"/>
        <v>1900</v>
      </c>
      <c r="E34">
        <f t="shared" si="3"/>
        <v>1</v>
      </c>
      <c r="F34">
        <f t="shared" si="4"/>
        <v>1</v>
      </c>
      <c r="G34">
        <f t="shared" si="5"/>
        <v>15</v>
      </c>
      <c r="H34">
        <f t="shared" si="6"/>
        <v>11</v>
      </c>
      <c r="J34" s="26" t="str">
        <f t="shared" si="7"/>
        <v>01</v>
      </c>
      <c r="K34" s="26" t="str">
        <f t="shared" si="8"/>
        <v>01</v>
      </c>
      <c r="L34" s="26">
        <f t="shared" si="9"/>
        <v>15</v>
      </c>
      <c r="M34" s="26">
        <f t="shared" si="10"/>
        <v>11</v>
      </c>
      <c r="N34" s="37" t="str">
        <f t="shared" si="11"/>
        <v>1900-01-01, 15:11 (d18O_300118_WM2_Nico@10)</v>
      </c>
      <c r="O34" s="39" t="str">
        <f t="shared" si="15"/>
        <v>d18O_300118_WM2_Nico@10</v>
      </c>
      <c r="P34" s="26">
        <f t="shared" si="16"/>
        <v>1.8835416666666669</v>
      </c>
      <c r="Q34" s="40">
        <f t="shared" si="12"/>
        <v>1.6500000000000021</v>
      </c>
      <c r="R34" t="str">
        <f t="shared" si="13"/>
        <v>1900-01-01</v>
      </c>
      <c r="S34" t="str">
        <f t="shared" si="14"/>
        <v>15:11</v>
      </c>
    </row>
    <row r="35" spans="1:19" x14ac:dyDescent="0.15">
      <c r="A35" t="str">
        <f>IF(Date_time!A35&lt;&gt;"",Date_time!A35,"")</f>
        <v>d18O_300118_WM2_Udaipur@14</v>
      </c>
      <c r="B35">
        <f>Date_time!B35</f>
        <v>1.2509027777777779</v>
      </c>
      <c r="C35">
        <f>Date_time!C35</f>
        <v>0.63541666666666663</v>
      </c>
      <c r="D35">
        <f t="shared" si="2"/>
        <v>1900</v>
      </c>
      <c r="E35">
        <f t="shared" si="3"/>
        <v>1</v>
      </c>
      <c r="F35">
        <f t="shared" si="4"/>
        <v>1</v>
      </c>
      <c r="G35">
        <f t="shared" si="5"/>
        <v>15</v>
      </c>
      <c r="H35">
        <f t="shared" si="6"/>
        <v>15</v>
      </c>
      <c r="J35" s="26" t="str">
        <f t="shared" si="7"/>
        <v>01</v>
      </c>
      <c r="K35" s="26" t="str">
        <f t="shared" si="8"/>
        <v>01</v>
      </c>
      <c r="L35" s="26">
        <f t="shared" si="9"/>
        <v>15</v>
      </c>
      <c r="M35" s="26">
        <f t="shared" si="10"/>
        <v>15</v>
      </c>
      <c r="N35" s="37" t="str">
        <f t="shared" si="11"/>
        <v>1900-01-01, 15:15 (d18O_300118_WM2_Udaipur@14)</v>
      </c>
      <c r="O35" s="39" t="str">
        <f t="shared" si="15"/>
        <v>d18O_300118_WM2_Udaipur@14</v>
      </c>
      <c r="P35" s="26">
        <f t="shared" si="16"/>
        <v>1.8863194444444447</v>
      </c>
      <c r="Q35" s="40">
        <f t="shared" si="12"/>
        <v>1.7166666666666686</v>
      </c>
      <c r="R35" t="str">
        <f t="shared" si="13"/>
        <v>1900-01-01</v>
      </c>
      <c r="S35" t="str">
        <f t="shared" si="14"/>
        <v>15:15</v>
      </c>
    </row>
    <row r="36" spans="1:19" x14ac:dyDescent="0.15">
      <c r="A36" t="str">
        <f>IF(Date_time!A36&lt;&gt;"",Date_time!A36,"")</f>
        <v>d18O_300118_WM2_BW28@8</v>
      </c>
      <c r="B36">
        <f>Date_time!B36</f>
        <v>1.2509027777777779</v>
      </c>
      <c r="C36">
        <f>Date_time!C36</f>
        <v>0.6381944444444444</v>
      </c>
      <c r="D36">
        <f t="shared" si="2"/>
        <v>1900</v>
      </c>
      <c r="E36">
        <f t="shared" si="3"/>
        <v>1</v>
      </c>
      <c r="F36">
        <f t="shared" si="4"/>
        <v>1</v>
      </c>
      <c r="G36">
        <f t="shared" si="5"/>
        <v>15</v>
      </c>
      <c r="H36">
        <f t="shared" si="6"/>
        <v>19</v>
      </c>
      <c r="J36" s="26" t="str">
        <f t="shared" si="7"/>
        <v>01</v>
      </c>
      <c r="K36" s="26" t="str">
        <f t="shared" si="8"/>
        <v>01</v>
      </c>
      <c r="L36" s="26">
        <f t="shared" si="9"/>
        <v>15</v>
      </c>
      <c r="M36" s="26">
        <f t="shared" si="10"/>
        <v>19</v>
      </c>
      <c r="N36" s="37" t="str">
        <f t="shared" si="11"/>
        <v>1900-01-01, 15:19 (d18O_300118_WM2_BW28@8)</v>
      </c>
      <c r="O36" s="39" t="str">
        <f t="shared" si="15"/>
        <v>d18O_300118_WM2_BW28@8</v>
      </c>
      <c r="P36" s="26">
        <f t="shared" si="16"/>
        <v>1.8890972222222224</v>
      </c>
      <c r="Q36" s="40">
        <f t="shared" si="12"/>
        <v>1.783333333333335</v>
      </c>
      <c r="R36" t="str">
        <f t="shared" si="13"/>
        <v>1900-01-01</v>
      </c>
      <c r="S36" t="str">
        <f t="shared" si="14"/>
        <v>15:19</v>
      </c>
    </row>
    <row r="37" spans="1:19" x14ac:dyDescent="0.15">
      <c r="A37" t="str">
        <f>IF(Date_time!A37&lt;&gt;"",Date_time!A37,"")</f>
        <v>d18O_300118_WM2_BW28@9</v>
      </c>
      <c r="B37">
        <f>Date_time!B37</f>
        <v>1.2509027777777779</v>
      </c>
      <c r="C37">
        <f>Date_time!C37</f>
        <v>0.64097222222222217</v>
      </c>
      <c r="D37">
        <f t="shared" si="2"/>
        <v>1900</v>
      </c>
      <c r="E37">
        <f t="shared" si="3"/>
        <v>1</v>
      </c>
      <c r="F37">
        <f t="shared" si="4"/>
        <v>1</v>
      </c>
      <c r="G37">
        <f t="shared" si="5"/>
        <v>15</v>
      </c>
      <c r="H37">
        <f t="shared" si="6"/>
        <v>23</v>
      </c>
      <c r="J37" s="26" t="str">
        <f t="shared" si="7"/>
        <v>01</v>
      </c>
      <c r="K37" s="26" t="str">
        <f t="shared" si="8"/>
        <v>01</v>
      </c>
      <c r="L37" s="26">
        <f t="shared" si="9"/>
        <v>15</v>
      </c>
      <c r="M37" s="26">
        <f t="shared" si="10"/>
        <v>23</v>
      </c>
      <c r="N37" s="37" t="str">
        <f t="shared" si="11"/>
        <v>1900-01-01, 15:23 (d18O_300118_WM2_BW28@9)</v>
      </c>
      <c r="O37" s="39" t="str">
        <f t="shared" si="15"/>
        <v>d18O_300118_WM2_BW28@9</v>
      </c>
      <c r="P37" s="26">
        <f t="shared" si="16"/>
        <v>1.8918750000000002</v>
      </c>
      <c r="Q37" s="40">
        <f t="shared" si="12"/>
        <v>1.8500000000000014</v>
      </c>
      <c r="R37" t="str">
        <f t="shared" si="13"/>
        <v>1900-01-01</v>
      </c>
      <c r="S37" t="str">
        <f t="shared" si="14"/>
        <v>15:23</v>
      </c>
    </row>
    <row r="38" spans="1:19" x14ac:dyDescent="0.15">
      <c r="A38" t="str">
        <f>IF(Date_time!A38&lt;&gt;"",Date_time!A38,"")</f>
        <v>d18O_300118_WM2_BW28@10</v>
      </c>
      <c r="B38">
        <f>Date_time!B38</f>
        <v>1.2509027777777779</v>
      </c>
      <c r="C38">
        <f>Date_time!C38</f>
        <v>0.64374999999999993</v>
      </c>
      <c r="D38">
        <f t="shared" si="2"/>
        <v>1900</v>
      </c>
      <c r="E38">
        <f t="shared" si="3"/>
        <v>1</v>
      </c>
      <c r="F38">
        <f t="shared" si="4"/>
        <v>1</v>
      </c>
      <c r="G38">
        <f t="shared" si="5"/>
        <v>15</v>
      </c>
      <c r="H38">
        <f t="shared" si="6"/>
        <v>27</v>
      </c>
      <c r="J38" s="26" t="str">
        <f t="shared" si="7"/>
        <v>01</v>
      </c>
      <c r="K38" s="26" t="str">
        <f t="shared" si="8"/>
        <v>01</v>
      </c>
      <c r="L38" s="26">
        <f t="shared" si="9"/>
        <v>15</v>
      </c>
      <c r="M38" s="26">
        <f t="shared" si="10"/>
        <v>27</v>
      </c>
      <c r="N38" s="37" t="str">
        <f t="shared" si="11"/>
        <v>1900-01-01, 15:27 (d18O_300118_WM2_BW28@10)</v>
      </c>
      <c r="O38" s="39" t="str">
        <f t="shared" si="15"/>
        <v>d18O_300118_WM2_BW28@10</v>
      </c>
      <c r="P38" s="26">
        <f t="shared" si="16"/>
        <v>1.894652777777778</v>
      </c>
      <c r="Q38" s="40">
        <f t="shared" si="12"/>
        <v>1.9166666666666679</v>
      </c>
      <c r="R38" t="str">
        <f t="shared" si="13"/>
        <v>1900-01-01</v>
      </c>
      <c r="S38" t="str">
        <f t="shared" si="14"/>
        <v>15:27</v>
      </c>
    </row>
    <row r="39" spans="1:19" x14ac:dyDescent="0.15">
      <c r="A39" t="str">
        <f>IF(Date_time!A39&lt;&gt;"",Date_time!A39,"")</f>
        <v>d18O_300118_WM2_Udaipur@15</v>
      </c>
      <c r="B39">
        <f>Date_time!B39</f>
        <v>1.2509027777777779</v>
      </c>
      <c r="C39">
        <f>Date_time!C39</f>
        <v>0.64652777777777781</v>
      </c>
      <c r="D39">
        <f t="shared" si="2"/>
        <v>1900</v>
      </c>
      <c r="E39">
        <f t="shared" si="3"/>
        <v>1</v>
      </c>
      <c r="F39">
        <f t="shared" si="4"/>
        <v>1</v>
      </c>
      <c r="G39">
        <f t="shared" si="5"/>
        <v>15</v>
      </c>
      <c r="H39">
        <f t="shared" si="6"/>
        <v>31</v>
      </c>
      <c r="J39" s="26" t="str">
        <f t="shared" si="7"/>
        <v>01</v>
      </c>
      <c r="K39" s="26" t="str">
        <f t="shared" si="8"/>
        <v>01</v>
      </c>
      <c r="L39" s="26">
        <f t="shared" si="9"/>
        <v>15</v>
      </c>
      <c r="M39" s="26">
        <f t="shared" si="10"/>
        <v>31</v>
      </c>
      <c r="N39" s="37" t="str">
        <f t="shared" si="11"/>
        <v>1900-01-01, 15:31 (d18O_300118_WM2_Udaipur@15)</v>
      </c>
      <c r="O39" s="39" t="str">
        <f t="shared" si="15"/>
        <v>d18O_300118_WM2_Udaipur@15</v>
      </c>
      <c r="P39" s="26">
        <f t="shared" si="16"/>
        <v>1.8974305555555557</v>
      </c>
      <c r="Q39" s="40">
        <f t="shared" si="12"/>
        <v>1.9833333333333343</v>
      </c>
      <c r="R39" t="str">
        <f t="shared" si="13"/>
        <v>1900-01-01</v>
      </c>
      <c r="S39" t="str">
        <f t="shared" si="14"/>
        <v>15:31</v>
      </c>
    </row>
    <row r="40" spans="1:19" x14ac:dyDescent="0.15">
      <c r="A40" t="str">
        <f>IF(Date_time!A40&lt;&gt;"",Date_time!A40,"")</f>
        <v>d18O_300118_WM2_Andre@8</v>
      </c>
      <c r="B40">
        <f>Date_time!B40</f>
        <v>1.2509027777777779</v>
      </c>
      <c r="C40">
        <f>Date_time!C40</f>
        <v>0.64861111111111114</v>
      </c>
      <c r="D40">
        <f t="shared" si="2"/>
        <v>1900</v>
      </c>
      <c r="E40">
        <f t="shared" si="3"/>
        <v>1</v>
      </c>
      <c r="F40">
        <f t="shared" si="4"/>
        <v>1</v>
      </c>
      <c r="G40">
        <f t="shared" si="5"/>
        <v>15</v>
      </c>
      <c r="H40">
        <f t="shared" si="6"/>
        <v>34</v>
      </c>
      <c r="J40" s="26" t="str">
        <f t="shared" si="7"/>
        <v>01</v>
      </c>
      <c r="K40" s="26" t="str">
        <f t="shared" si="8"/>
        <v>01</v>
      </c>
      <c r="L40" s="26">
        <f t="shared" si="9"/>
        <v>15</v>
      </c>
      <c r="M40" s="26">
        <f t="shared" si="10"/>
        <v>34</v>
      </c>
      <c r="N40" s="37" t="str">
        <f t="shared" si="11"/>
        <v>1900-01-01, 15:34 (d18O_300118_WM2_Andre@8)</v>
      </c>
      <c r="O40" s="39" t="str">
        <f t="shared" si="15"/>
        <v>d18O_300118_WM2_Andre@8</v>
      </c>
      <c r="P40" s="26">
        <f t="shared" si="16"/>
        <v>1.8995138888888889</v>
      </c>
      <c r="Q40" s="40">
        <f t="shared" si="12"/>
        <v>2.0333333333333314</v>
      </c>
      <c r="R40" t="str">
        <f t="shared" si="13"/>
        <v>1900-01-01</v>
      </c>
      <c r="S40" t="str">
        <f t="shared" si="14"/>
        <v>15:34</v>
      </c>
    </row>
    <row r="41" spans="1:19" x14ac:dyDescent="0.15">
      <c r="A41" t="str">
        <f>IF(Date_time!A41&lt;&gt;"",Date_time!A41,"")</f>
        <v>d18O_300118_WM2_Andre@9</v>
      </c>
      <c r="B41">
        <f>Date_time!B41</f>
        <v>1.2509027777777779</v>
      </c>
      <c r="C41">
        <f>Date_time!C41</f>
        <v>0.65138888888888891</v>
      </c>
      <c r="D41">
        <f t="shared" si="2"/>
        <v>1900</v>
      </c>
      <c r="E41">
        <f t="shared" si="3"/>
        <v>1</v>
      </c>
      <c r="F41">
        <f t="shared" si="4"/>
        <v>1</v>
      </c>
      <c r="G41">
        <f t="shared" si="5"/>
        <v>15</v>
      </c>
      <c r="H41">
        <f t="shared" si="6"/>
        <v>38</v>
      </c>
      <c r="J41" s="26" t="str">
        <f t="shared" si="7"/>
        <v>01</v>
      </c>
      <c r="K41" s="26" t="str">
        <f t="shared" si="8"/>
        <v>01</v>
      </c>
      <c r="L41" s="26">
        <f t="shared" si="9"/>
        <v>15</v>
      </c>
      <c r="M41" s="26">
        <f t="shared" si="10"/>
        <v>38</v>
      </c>
      <c r="N41" s="37" t="str">
        <f t="shared" si="11"/>
        <v>1900-01-01, 15:38 (d18O_300118_WM2_Andre@9)</v>
      </c>
      <c r="O41" s="39" t="str">
        <f t="shared" si="15"/>
        <v>d18O_300118_WM2_Andre@9</v>
      </c>
      <c r="P41" s="26">
        <f t="shared" si="16"/>
        <v>1.9022916666666667</v>
      </c>
      <c r="Q41" s="40">
        <f t="shared" si="12"/>
        <v>2.0999999999999979</v>
      </c>
      <c r="R41" t="str">
        <f t="shared" si="13"/>
        <v>1900-01-01</v>
      </c>
      <c r="S41" t="str">
        <f t="shared" si="14"/>
        <v>15:38</v>
      </c>
    </row>
    <row r="42" spans="1:19" x14ac:dyDescent="0.15">
      <c r="A42" t="str">
        <f>IF(Date_time!A42&lt;&gt;"",Date_time!A42,"")</f>
        <v>d18O_300118_WM2_Andre@10</v>
      </c>
      <c r="B42">
        <f>Date_time!B42</f>
        <v>1.2509027777777779</v>
      </c>
      <c r="C42">
        <f>Date_time!C42</f>
        <v>0.65416666666666667</v>
      </c>
      <c r="D42">
        <f t="shared" si="2"/>
        <v>1900</v>
      </c>
      <c r="E42">
        <f t="shared" si="3"/>
        <v>1</v>
      </c>
      <c r="F42">
        <f t="shared" si="4"/>
        <v>1</v>
      </c>
      <c r="G42">
        <f t="shared" si="5"/>
        <v>15</v>
      </c>
      <c r="H42">
        <f t="shared" si="6"/>
        <v>42</v>
      </c>
      <c r="J42" s="26" t="str">
        <f t="shared" si="7"/>
        <v>01</v>
      </c>
      <c r="K42" s="26" t="str">
        <f t="shared" si="8"/>
        <v>01</v>
      </c>
      <c r="L42" s="26">
        <f t="shared" si="9"/>
        <v>15</v>
      </c>
      <c r="M42" s="26">
        <f t="shared" si="10"/>
        <v>42</v>
      </c>
      <c r="N42" s="37" t="str">
        <f t="shared" si="11"/>
        <v>1900-01-01, 15:42 (d18O_300118_WM2_Andre@10)</v>
      </c>
      <c r="O42" s="39" t="str">
        <f t="shared" si="15"/>
        <v>d18O_300118_WM2_Andre@10</v>
      </c>
      <c r="P42" s="26">
        <f t="shared" si="16"/>
        <v>1.9050694444444445</v>
      </c>
      <c r="Q42" s="40">
        <f t="shared" si="12"/>
        <v>2.1666666666666643</v>
      </c>
      <c r="R42" t="str">
        <f t="shared" si="13"/>
        <v>1900-01-01</v>
      </c>
      <c r="S42" t="str">
        <f t="shared" si="14"/>
        <v>15:42</v>
      </c>
    </row>
    <row r="43" spans="1:19" x14ac:dyDescent="0.15">
      <c r="A43" t="str">
        <f>IF(Date_time!A43&lt;&gt;"",Date_time!A43,"")</f>
        <v>d18O_300118_WM2_Udaipur@16</v>
      </c>
      <c r="B43">
        <f>Date_time!B43</f>
        <v>1.2509027777777779</v>
      </c>
      <c r="C43">
        <f>Date_time!C43</f>
        <v>0.65694444444444444</v>
      </c>
      <c r="D43">
        <f t="shared" si="2"/>
        <v>1900</v>
      </c>
      <c r="E43">
        <f t="shared" si="3"/>
        <v>1</v>
      </c>
      <c r="F43">
        <f t="shared" si="4"/>
        <v>1</v>
      </c>
      <c r="G43">
        <f t="shared" si="5"/>
        <v>15</v>
      </c>
      <c r="H43">
        <f t="shared" si="6"/>
        <v>46</v>
      </c>
      <c r="J43" s="26" t="str">
        <f t="shared" si="7"/>
        <v>01</v>
      </c>
      <c r="K43" s="26" t="str">
        <f t="shared" si="8"/>
        <v>01</v>
      </c>
      <c r="L43" s="26">
        <f t="shared" si="9"/>
        <v>15</v>
      </c>
      <c r="M43" s="26">
        <f t="shared" si="10"/>
        <v>46</v>
      </c>
      <c r="N43" s="37" t="str">
        <f t="shared" si="11"/>
        <v>1900-01-01, 15:46 (d18O_300118_WM2_Udaipur@16)</v>
      </c>
      <c r="O43" s="39" t="str">
        <f t="shared" si="15"/>
        <v>d18O_300118_WM2_Udaipur@16</v>
      </c>
      <c r="P43" s="26">
        <f t="shared" si="16"/>
        <v>1.9078472222222222</v>
      </c>
      <c r="Q43" s="40">
        <f t="shared" si="12"/>
        <v>2.2333333333333307</v>
      </c>
      <c r="R43" t="str">
        <f t="shared" si="13"/>
        <v>1900-01-01</v>
      </c>
      <c r="S43" t="str">
        <f t="shared" si="14"/>
        <v>15:46</v>
      </c>
    </row>
    <row r="44" spans="1:19" x14ac:dyDescent="0.15">
      <c r="A44" t="str">
        <f>IF(Date_time!A44&lt;&gt;"",Date_time!A44,"")</f>
        <v>d18O_300118_WM2_KAW485@11</v>
      </c>
      <c r="B44">
        <f>Date_time!B44</f>
        <v>1.2509027777777779</v>
      </c>
      <c r="C44">
        <f>Date_time!C44</f>
        <v>0.65972222222222221</v>
      </c>
      <c r="D44">
        <f t="shared" si="2"/>
        <v>1900</v>
      </c>
      <c r="E44">
        <f t="shared" si="3"/>
        <v>1</v>
      </c>
      <c r="F44">
        <f t="shared" si="4"/>
        <v>1</v>
      </c>
      <c r="G44">
        <f t="shared" si="5"/>
        <v>15</v>
      </c>
      <c r="H44">
        <f t="shared" si="6"/>
        <v>50</v>
      </c>
      <c r="J44" s="26" t="str">
        <f t="shared" si="7"/>
        <v>01</v>
      </c>
      <c r="K44" s="26" t="str">
        <f t="shared" si="8"/>
        <v>01</v>
      </c>
      <c r="L44" s="26">
        <f t="shared" si="9"/>
        <v>15</v>
      </c>
      <c r="M44" s="26">
        <f t="shared" si="10"/>
        <v>50</v>
      </c>
      <c r="N44" s="37" t="str">
        <f t="shared" si="11"/>
        <v>1900-01-01, 15:50 (d18O_300118_WM2_KAW485@11)</v>
      </c>
      <c r="O44" s="39" t="str">
        <f t="shared" si="15"/>
        <v>d18O_300118_WM2_KAW485@11</v>
      </c>
      <c r="P44" s="26">
        <f t="shared" si="16"/>
        <v>1.910625</v>
      </c>
      <c r="Q44" s="40">
        <f t="shared" si="12"/>
        <v>2.2999999999999972</v>
      </c>
      <c r="R44" t="str">
        <f t="shared" si="13"/>
        <v>1900-01-01</v>
      </c>
      <c r="S44" t="str">
        <f t="shared" si="14"/>
        <v>15:50</v>
      </c>
    </row>
    <row r="45" spans="1:19" x14ac:dyDescent="0.15">
      <c r="A45" t="str">
        <f>IF(Date_time!A45&lt;&gt;"",Date_time!A45,"")</f>
        <v>d18O_300118_WM2_KAW485@12</v>
      </c>
      <c r="B45">
        <f>Date_time!B45</f>
        <v>1.2509027777777779</v>
      </c>
      <c r="C45">
        <f>Date_time!C45</f>
        <v>0.66249999999999998</v>
      </c>
      <c r="D45">
        <f t="shared" si="2"/>
        <v>1900</v>
      </c>
      <c r="E45">
        <f t="shared" si="3"/>
        <v>1</v>
      </c>
      <c r="F45">
        <f t="shared" si="4"/>
        <v>1</v>
      </c>
      <c r="G45">
        <f t="shared" si="5"/>
        <v>15</v>
      </c>
      <c r="H45">
        <f t="shared" si="6"/>
        <v>54</v>
      </c>
      <c r="J45" s="26" t="str">
        <f t="shared" si="7"/>
        <v>01</v>
      </c>
      <c r="K45" s="26" t="str">
        <f t="shared" si="8"/>
        <v>01</v>
      </c>
      <c r="L45" s="26">
        <f t="shared" si="9"/>
        <v>15</v>
      </c>
      <c r="M45" s="26">
        <f t="shared" si="10"/>
        <v>54</v>
      </c>
      <c r="N45" s="37" t="str">
        <f t="shared" si="11"/>
        <v>1900-01-01, 15:54 (d18O_300118_WM2_KAW485@12)</v>
      </c>
      <c r="O45" s="39" t="str">
        <f t="shared" si="15"/>
        <v>d18O_300118_WM2_KAW485@12</v>
      </c>
      <c r="P45" s="26">
        <f t="shared" si="16"/>
        <v>1.9134027777777778</v>
      </c>
      <c r="Q45" s="40">
        <f t="shared" si="12"/>
        <v>2.3666666666666636</v>
      </c>
      <c r="R45" t="str">
        <f t="shared" si="13"/>
        <v>1900-01-01</v>
      </c>
      <c r="S45" t="str">
        <f t="shared" si="14"/>
        <v>15:54</v>
      </c>
    </row>
    <row r="46" spans="1:19" x14ac:dyDescent="0.15">
      <c r="A46" t="str">
        <f>IF(Date_time!A46&lt;&gt;"",Date_time!A46,"")</f>
        <v>d18O_300118_WM2_KAW485@13</v>
      </c>
      <c r="B46">
        <f>Date_time!B46</f>
        <v>1.2509027777777779</v>
      </c>
      <c r="C46">
        <f>Date_time!C46</f>
        <v>0.6645833333333333</v>
      </c>
      <c r="D46">
        <f t="shared" si="2"/>
        <v>1900</v>
      </c>
      <c r="E46">
        <f t="shared" si="3"/>
        <v>1</v>
      </c>
      <c r="F46">
        <f t="shared" si="4"/>
        <v>1</v>
      </c>
      <c r="G46">
        <f t="shared" si="5"/>
        <v>15</v>
      </c>
      <c r="H46">
        <f t="shared" si="6"/>
        <v>57</v>
      </c>
      <c r="J46" s="26" t="str">
        <f t="shared" si="7"/>
        <v>01</v>
      </c>
      <c r="K46" s="26" t="str">
        <f t="shared" si="8"/>
        <v>01</v>
      </c>
      <c r="L46" s="26">
        <f t="shared" si="9"/>
        <v>15</v>
      </c>
      <c r="M46" s="26">
        <f t="shared" si="10"/>
        <v>57</v>
      </c>
      <c r="N46" s="37" t="str">
        <f t="shared" si="11"/>
        <v>1900-01-01, 15:57 (d18O_300118_WM2_KAW485@13)</v>
      </c>
      <c r="O46" s="39" t="str">
        <f t="shared" si="15"/>
        <v>d18O_300118_WM2_KAW485@13</v>
      </c>
      <c r="P46" s="26">
        <f t="shared" si="16"/>
        <v>1.9154861111111112</v>
      </c>
      <c r="Q46" s="40">
        <f t="shared" si="12"/>
        <v>2.4166666666666661</v>
      </c>
      <c r="R46" t="str">
        <f t="shared" si="13"/>
        <v>1900-01-01</v>
      </c>
      <c r="S46" t="str">
        <f t="shared" si="14"/>
        <v>15:57</v>
      </c>
    </row>
    <row r="47" spans="1:19" x14ac:dyDescent="0.15">
      <c r="A47" t="str">
        <f>IF(Date_time!A47&lt;&gt;"",Date_time!A47,"")</f>
        <v>d18O_300118_WM2_Udaipur@17</v>
      </c>
      <c r="B47">
        <f>Date_time!B47</f>
        <v>1.2509027777777779</v>
      </c>
      <c r="C47">
        <f>Date_time!C47</f>
        <v>0.66736111111111107</v>
      </c>
      <c r="D47">
        <f t="shared" si="2"/>
        <v>1900</v>
      </c>
      <c r="E47">
        <f t="shared" si="3"/>
        <v>1</v>
      </c>
      <c r="F47">
        <f t="shared" si="4"/>
        <v>1</v>
      </c>
      <c r="G47">
        <f t="shared" si="5"/>
        <v>16</v>
      </c>
      <c r="H47">
        <f t="shared" si="6"/>
        <v>1</v>
      </c>
      <c r="J47" s="26" t="str">
        <f t="shared" si="7"/>
        <v>01</v>
      </c>
      <c r="K47" s="26" t="str">
        <f t="shared" si="8"/>
        <v>01</v>
      </c>
      <c r="L47" s="26">
        <f t="shared" si="9"/>
        <v>16</v>
      </c>
      <c r="M47" s="26" t="str">
        <f t="shared" si="10"/>
        <v>01</v>
      </c>
      <c r="N47" s="37" t="str">
        <f t="shared" si="11"/>
        <v>1900-01-01, 16:01 (d18O_300118_WM2_Udaipur@17)</v>
      </c>
      <c r="O47" s="39" t="str">
        <f t="shared" si="15"/>
        <v>d18O_300118_WM2_Udaipur@17</v>
      </c>
      <c r="P47" s="26">
        <f t="shared" si="16"/>
        <v>1.918263888888889</v>
      </c>
      <c r="Q47" s="40">
        <f t="shared" si="12"/>
        <v>2.4833333333333325</v>
      </c>
      <c r="R47" t="str">
        <f t="shared" si="13"/>
        <v>1900-01-01</v>
      </c>
      <c r="S47" t="str">
        <f t="shared" si="14"/>
        <v>16:01</v>
      </c>
    </row>
    <row r="48" spans="1:19" x14ac:dyDescent="0.15">
      <c r="A48" t="str">
        <f>IF(Date_time!A48&lt;&gt;"",Date_time!A48,"")</f>
        <v>d18O_300118_WM2_Nico@11</v>
      </c>
      <c r="B48">
        <f>Date_time!B48</f>
        <v>1.2509027777777779</v>
      </c>
      <c r="C48">
        <f>Date_time!C48</f>
        <v>0.67013888888888884</v>
      </c>
      <c r="D48">
        <f t="shared" si="2"/>
        <v>1900</v>
      </c>
      <c r="E48">
        <f t="shared" si="3"/>
        <v>1</v>
      </c>
      <c r="F48">
        <f t="shared" si="4"/>
        <v>1</v>
      </c>
      <c r="G48">
        <f t="shared" si="5"/>
        <v>16</v>
      </c>
      <c r="H48">
        <f t="shared" si="6"/>
        <v>5</v>
      </c>
      <c r="J48" s="26" t="str">
        <f t="shared" si="7"/>
        <v>01</v>
      </c>
      <c r="K48" s="26" t="str">
        <f t="shared" si="8"/>
        <v>01</v>
      </c>
      <c r="L48" s="26">
        <f t="shared" si="9"/>
        <v>16</v>
      </c>
      <c r="M48" s="26" t="str">
        <f t="shared" si="10"/>
        <v>05</v>
      </c>
      <c r="N48" s="37" t="str">
        <f t="shared" si="11"/>
        <v>1900-01-01, 16:05 (d18O_300118_WM2_Nico@11)</v>
      </c>
      <c r="O48" s="39" t="str">
        <f t="shared" si="15"/>
        <v>d18O_300118_WM2_Nico@11</v>
      </c>
      <c r="P48" s="26">
        <f t="shared" si="16"/>
        <v>1.9210416666666668</v>
      </c>
      <c r="Q48" s="40">
        <f t="shared" si="12"/>
        <v>2.5499999999999989</v>
      </c>
      <c r="R48" t="str">
        <f t="shared" si="13"/>
        <v>1900-01-01</v>
      </c>
      <c r="S48" t="str">
        <f t="shared" si="14"/>
        <v>16:05</v>
      </c>
    </row>
    <row r="49" spans="1:19" x14ac:dyDescent="0.15">
      <c r="A49" t="str">
        <f>IF(Date_time!A49&lt;&gt;"",Date_time!A49,"")</f>
        <v>d18O_300118_WM2_Nico@12</v>
      </c>
      <c r="B49">
        <f>Date_time!B49</f>
        <v>1.2509027777777779</v>
      </c>
      <c r="C49">
        <f>Date_time!C49</f>
        <v>0.67291666666666661</v>
      </c>
      <c r="D49">
        <f t="shared" si="2"/>
        <v>1900</v>
      </c>
      <c r="E49">
        <f t="shared" si="3"/>
        <v>1</v>
      </c>
      <c r="F49">
        <f t="shared" si="4"/>
        <v>1</v>
      </c>
      <c r="G49">
        <f t="shared" si="5"/>
        <v>16</v>
      </c>
      <c r="H49">
        <f t="shared" si="6"/>
        <v>9</v>
      </c>
      <c r="J49" s="26" t="str">
        <f t="shared" si="7"/>
        <v>01</v>
      </c>
      <c r="K49" s="26" t="str">
        <f t="shared" si="8"/>
        <v>01</v>
      </c>
      <c r="L49" s="26">
        <f t="shared" si="9"/>
        <v>16</v>
      </c>
      <c r="M49" s="26" t="str">
        <f t="shared" si="10"/>
        <v>09</v>
      </c>
      <c r="N49" s="37" t="str">
        <f t="shared" si="11"/>
        <v>1900-01-01, 16:09 (d18O_300118_WM2_Nico@12)</v>
      </c>
      <c r="O49" s="39" t="str">
        <f t="shared" si="15"/>
        <v>d18O_300118_WM2_Nico@12</v>
      </c>
      <c r="P49" s="26">
        <f t="shared" si="16"/>
        <v>1.9238194444444445</v>
      </c>
      <c r="Q49" s="40">
        <f t="shared" si="12"/>
        <v>2.6166666666666654</v>
      </c>
      <c r="R49" t="str">
        <f t="shared" si="13"/>
        <v>1900-01-01</v>
      </c>
      <c r="S49" t="str">
        <f t="shared" si="14"/>
        <v>16:09</v>
      </c>
    </row>
    <row r="50" spans="1:19" x14ac:dyDescent="0.15">
      <c r="A50" t="str">
        <f>IF(Date_time!A50&lt;&gt;"",Date_time!A50,"")</f>
        <v>d18O_300118_WM2_Nico@13</v>
      </c>
      <c r="B50">
        <f>Date_time!B50</f>
        <v>1.2509027777777779</v>
      </c>
      <c r="C50">
        <f>Date_time!C50</f>
        <v>0.67569444444444438</v>
      </c>
      <c r="D50">
        <f t="shared" si="2"/>
        <v>1900</v>
      </c>
      <c r="E50">
        <f t="shared" si="3"/>
        <v>1</v>
      </c>
      <c r="F50">
        <f t="shared" si="4"/>
        <v>1</v>
      </c>
      <c r="G50">
        <f t="shared" si="5"/>
        <v>16</v>
      </c>
      <c r="H50">
        <f t="shared" si="6"/>
        <v>13</v>
      </c>
      <c r="J50" s="26" t="str">
        <f t="shared" si="7"/>
        <v>01</v>
      </c>
      <c r="K50" s="26" t="str">
        <f t="shared" si="8"/>
        <v>01</v>
      </c>
      <c r="L50" s="26">
        <f t="shared" si="9"/>
        <v>16</v>
      </c>
      <c r="M50" s="26">
        <f t="shared" si="10"/>
        <v>13</v>
      </c>
      <c r="N50" s="37" t="str">
        <f t="shared" si="11"/>
        <v>1900-01-01, 16:13 (d18O_300118_WM2_Nico@13)</v>
      </c>
      <c r="O50" s="39" t="str">
        <f t="shared" si="15"/>
        <v>d18O_300118_WM2_Nico@13</v>
      </c>
      <c r="P50" s="26">
        <f t="shared" si="16"/>
        <v>1.9265972222222223</v>
      </c>
      <c r="Q50" s="40">
        <f t="shared" si="12"/>
        <v>2.6833333333333318</v>
      </c>
      <c r="R50" t="str">
        <f t="shared" si="13"/>
        <v>1900-01-01</v>
      </c>
      <c r="S50" t="str">
        <f t="shared" si="14"/>
        <v>16:13</v>
      </c>
    </row>
    <row r="51" spans="1:19" x14ac:dyDescent="0.15">
      <c r="A51" t="str">
        <f>IF(Date_time!A51&lt;&gt;"",Date_time!A51,"")</f>
        <v>d18O_300118_WM2_Udaipur@18</v>
      </c>
      <c r="B51">
        <f>Date_time!B51</f>
        <v>1.2509027777777779</v>
      </c>
      <c r="C51">
        <f>Date_time!C51</f>
        <v>0.67847222222222225</v>
      </c>
      <c r="D51">
        <f t="shared" si="2"/>
        <v>1900</v>
      </c>
      <c r="E51">
        <f t="shared" si="3"/>
        <v>1</v>
      </c>
      <c r="F51">
        <f t="shared" si="4"/>
        <v>1</v>
      </c>
      <c r="G51">
        <f t="shared" si="5"/>
        <v>16</v>
      </c>
      <c r="H51">
        <f t="shared" si="6"/>
        <v>17</v>
      </c>
      <c r="J51" s="26" t="str">
        <f t="shared" si="7"/>
        <v>01</v>
      </c>
      <c r="K51" s="26" t="str">
        <f t="shared" si="8"/>
        <v>01</v>
      </c>
      <c r="L51" s="26">
        <f t="shared" si="9"/>
        <v>16</v>
      </c>
      <c r="M51" s="26">
        <f t="shared" si="10"/>
        <v>17</v>
      </c>
      <c r="N51" s="37" t="str">
        <f t="shared" si="11"/>
        <v>1900-01-01, 16:17 (d18O_300118_WM2_Udaipur@18)</v>
      </c>
      <c r="O51" s="39" t="str">
        <f t="shared" si="15"/>
        <v>d18O_300118_WM2_Udaipur@18</v>
      </c>
      <c r="P51" s="26">
        <f t="shared" si="16"/>
        <v>1.9293750000000003</v>
      </c>
      <c r="Q51" s="40">
        <f t="shared" si="12"/>
        <v>2.7500000000000036</v>
      </c>
      <c r="R51" t="str">
        <f t="shared" si="13"/>
        <v>1900-01-01</v>
      </c>
      <c r="S51" t="str">
        <f t="shared" si="14"/>
        <v>16:17</v>
      </c>
    </row>
    <row r="52" spans="1:19" x14ac:dyDescent="0.15">
      <c r="A52" t="str">
        <f>IF(Date_time!A52&lt;&gt;"",Date_time!A52,"")</f>
        <v>d18O_300118_WM2_BW28@11</v>
      </c>
      <c r="B52">
        <f>Date_time!B52</f>
        <v>1.2509027777777779</v>
      </c>
      <c r="C52">
        <f>Date_time!C52</f>
        <v>0.68125000000000002</v>
      </c>
      <c r="D52">
        <f t="shared" si="2"/>
        <v>1900</v>
      </c>
      <c r="E52">
        <f t="shared" si="3"/>
        <v>1</v>
      </c>
      <c r="F52">
        <f t="shared" si="4"/>
        <v>1</v>
      </c>
      <c r="G52">
        <f t="shared" si="5"/>
        <v>16</v>
      </c>
      <c r="H52">
        <f t="shared" si="6"/>
        <v>21</v>
      </c>
      <c r="J52" s="26" t="str">
        <f t="shared" si="7"/>
        <v>01</v>
      </c>
      <c r="K52" s="26" t="str">
        <f t="shared" si="8"/>
        <v>01</v>
      </c>
      <c r="L52" s="26">
        <f t="shared" si="9"/>
        <v>16</v>
      </c>
      <c r="M52" s="26">
        <f t="shared" si="10"/>
        <v>21</v>
      </c>
      <c r="N52" s="37" t="str">
        <f t="shared" si="11"/>
        <v>1900-01-01, 16:21 (d18O_300118_WM2_BW28@11)</v>
      </c>
      <c r="O52" s="39" t="str">
        <f t="shared" si="15"/>
        <v>d18O_300118_WM2_BW28@11</v>
      </c>
      <c r="P52" s="26">
        <f t="shared" si="16"/>
        <v>1.9321527777777781</v>
      </c>
      <c r="Q52" s="40">
        <f t="shared" si="12"/>
        <v>2.81666666666667</v>
      </c>
      <c r="R52" t="str">
        <f t="shared" si="13"/>
        <v>1900-01-01</v>
      </c>
      <c r="S52" t="str">
        <f t="shared" si="14"/>
        <v>16:21</v>
      </c>
    </row>
    <row r="53" spans="1:19" x14ac:dyDescent="0.15">
      <c r="A53" t="str">
        <f>IF(Date_time!A53&lt;&gt;"",Date_time!A53,"")</f>
        <v>d18O_300118_WM2_BW28@12</v>
      </c>
      <c r="B53">
        <f>Date_time!B53</f>
        <v>1.2509027777777779</v>
      </c>
      <c r="C53">
        <f>Date_time!C53</f>
        <v>0.68333333333333324</v>
      </c>
      <c r="D53">
        <f t="shared" si="2"/>
        <v>1900</v>
      </c>
      <c r="E53">
        <f t="shared" si="3"/>
        <v>1</v>
      </c>
      <c r="F53">
        <f t="shared" si="4"/>
        <v>1</v>
      </c>
      <c r="G53">
        <f t="shared" si="5"/>
        <v>16</v>
      </c>
      <c r="H53">
        <f t="shared" si="6"/>
        <v>24</v>
      </c>
      <c r="J53" s="26" t="str">
        <f t="shared" si="7"/>
        <v>01</v>
      </c>
      <c r="K53" s="26" t="str">
        <f t="shared" si="8"/>
        <v>01</v>
      </c>
      <c r="L53" s="26">
        <f t="shared" si="9"/>
        <v>16</v>
      </c>
      <c r="M53" s="26">
        <f t="shared" si="10"/>
        <v>24</v>
      </c>
      <c r="N53" s="37" t="str">
        <f t="shared" si="11"/>
        <v>1900-01-01, 16:24 (d18O_300118_WM2_BW28@12)</v>
      </c>
      <c r="O53" s="39" t="str">
        <f t="shared" si="15"/>
        <v>d18O_300118_WM2_BW28@12</v>
      </c>
      <c r="P53" s="26">
        <f t="shared" si="16"/>
        <v>1.9342361111111113</v>
      </c>
      <c r="Q53" s="40">
        <f t="shared" si="12"/>
        <v>2.8666666666666671</v>
      </c>
      <c r="R53" t="str">
        <f t="shared" si="13"/>
        <v>1900-01-01</v>
      </c>
      <c r="S53" t="str">
        <f t="shared" si="14"/>
        <v>16:24</v>
      </c>
    </row>
    <row r="54" spans="1:19" x14ac:dyDescent="0.15">
      <c r="A54" t="str">
        <f>IF(Date_time!A54&lt;&gt;"",Date_time!A54,"")</f>
        <v>d18O_300118_WM2_BW28@13</v>
      </c>
      <c r="B54">
        <f>Date_time!B54</f>
        <v>1.2509027777777779</v>
      </c>
      <c r="C54">
        <f>Date_time!C54</f>
        <v>0.68611111111111101</v>
      </c>
      <c r="D54">
        <f t="shared" si="2"/>
        <v>1900</v>
      </c>
      <c r="E54">
        <f t="shared" si="3"/>
        <v>1</v>
      </c>
      <c r="F54">
        <f t="shared" si="4"/>
        <v>1</v>
      </c>
      <c r="G54">
        <f t="shared" si="5"/>
        <v>16</v>
      </c>
      <c r="H54">
        <f t="shared" si="6"/>
        <v>28</v>
      </c>
      <c r="J54" s="26" t="str">
        <f t="shared" si="7"/>
        <v>01</v>
      </c>
      <c r="K54" s="26" t="str">
        <f t="shared" si="8"/>
        <v>01</v>
      </c>
      <c r="L54" s="26">
        <f t="shared" si="9"/>
        <v>16</v>
      </c>
      <c r="M54" s="26">
        <f t="shared" si="10"/>
        <v>28</v>
      </c>
      <c r="N54" s="37" t="str">
        <f t="shared" si="11"/>
        <v>1900-01-01, 16:28 (d18O_300118_WM2_BW28@13)</v>
      </c>
      <c r="O54" s="39" t="str">
        <f t="shared" si="15"/>
        <v>d18O_300118_WM2_BW28@13</v>
      </c>
      <c r="P54" s="26">
        <f t="shared" si="16"/>
        <v>1.937013888888889</v>
      </c>
      <c r="Q54" s="40">
        <f t="shared" si="12"/>
        <v>2.9333333333333336</v>
      </c>
      <c r="R54" t="str">
        <f t="shared" si="13"/>
        <v>1900-01-01</v>
      </c>
      <c r="S54" t="str">
        <f t="shared" si="14"/>
        <v>16:28</v>
      </c>
    </row>
    <row r="55" spans="1:19" x14ac:dyDescent="0.15">
      <c r="A55" t="str">
        <f>IF(Date_time!A55&lt;&gt;"",Date_time!A55,"")</f>
        <v>d18O_300118_WM2_Udaipur@19</v>
      </c>
      <c r="B55">
        <f>Date_time!B55</f>
        <v>1.2509027777777779</v>
      </c>
      <c r="C55">
        <f>Date_time!C55</f>
        <v>0.68888888888888899</v>
      </c>
      <c r="D55">
        <f t="shared" si="2"/>
        <v>1900</v>
      </c>
      <c r="E55">
        <f t="shared" si="3"/>
        <v>1</v>
      </c>
      <c r="F55">
        <f t="shared" si="4"/>
        <v>1</v>
      </c>
      <c r="G55">
        <f t="shared" si="5"/>
        <v>16</v>
      </c>
      <c r="H55">
        <f t="shared" si="6"/>
        <v>32</v>
      </c>
      <c r="J55" s="26" t="str">
        <f t="shared" si="7"/>
        <v>01</v>
      </c>
      <c r="K55" s="26" t="str">
        <f t="shared" si="8"/>
        <v>01</v>
      </c>
      <c r="L55" s="26">
        <f t="shared" si="9"/>
        <v>16</v>
      </c>
      <c r="M55" s="26">
        <f t="shared" si="10"/>
        <v>32</v>
      </c>
      <c r="N55" s="37" t="str">
        <f t="shared" si="11"/>
        <v>1900-01-01, 16:32 (d18O_300118_WM2_Udaipur@19)</v>
      </c>
      <c r="O55" s="39" t="str">
        <f t="shared" si="15"/>
        <v>d18O_300118_WM2_Udaipur@19</v>
      </c>
      <c r="P55" s="26">
        <f t="shared" si="16"/>
        <v>1.9397916666666668</v>
      </c>
      <c r="Q55" s="40">
        <f t="shared" si="12"/>
        <v>3</v>
      </c>
      <c r="R55" t="str">
        <f t="shared" si="13"/>
        <v>1900-01-01</v>
      </c>
      <c r="S55" t="str">
        <f t="shared" si="14"/>
        <v>16:32</v>
      </c>
    </row>
    <row r="56" spans="1:19" x14ac:dyDescent="0.15">
      <c r="A56" t="str">
        <f>IF(Date_time!A56&lt;&gt;"",Date_time!A56,"")</f>
        <v>d18O_300118_WM2_Andre@11</v>
      </c>
      <c r="B56">
        <f>Date_time!B56</f>
        <v>1.2509027777777779</v>
      </c>
      <c r="C56">
        <f>Date_time!C56</f>
        <v>0.69166666666666676</v>
      </c>
      <c r="D56">
        <f t="shared" si="2"/>
        <v>1900</v>
      </c>
      <c r="E56">
        <f t="shared" si="3"/>
        <v>1</v>
      </c>
      <c r="F56">
        <f t="shared" si="4"/>
        <v>1</v>
      </c>
      <c r="G56">
        <f t="shared" si="5"/>
        <v>16</v>
      </c>
      <c r="H56">
        <f t="shared" si="6"/>
        <v>36</v>
      </c>
      <c r="J56" s="26" t="str">
        <f t="shared" si="7"/>
        <v>01</v>
      </c>
      <c r="K56" s="26" t="str">
        <f t="shared" si="8"/>
        <v>01</v>
      </c>
      <c r="L56" s="26">
        <f t="shared" si="9"/>
        <v>16</v>
      </c>
      <c r="M56" s="26">
        <f t="shared" si="10"/>
        <v>36</v>
      </c>
      <c r="N56" s="37" t="str">
        <f t="shared" si="11"/>
        <v>1900-01-01, 16:36 (d18O_300118_WM2_Andre@11)</v>
      </c>
      <c r="O56" s="39" t="str">
        <f t="shared" si="15"/>
        <v>d18O_300118_WM2_Andre@11</v>
      </c>
      <c r="P56" s="26">
        <f t="shared" si="16"/>
        <v>1.9425694444444446</v>
      </c>
      <c r="Q56" s="40">
        <f t="shared" si="12"/>
        <v>3.0666666666666664</v>
      </c>
      <c r="R56" t="str">
        <f t="shared" si="13"/>
        <v>1900-01-01</v>
      </c>
      <c r="S56" t="str">
        <f t="shared" si="14"/>
        <v>16:36</v>
      </c>
    </row>
    <row r="57" spans="1:19" x14ac:dyDescent="0.15">
      <c r="A57" t="str">
        <f>IF(Date_time!A57&lt;&gt;"",Date_time!A57,"")</f>
        <v>d18O_300118_WM2_Andre@12</v>
      </c>
      <c r="B57">
        <f>Date_time!B57</f>
        <v>1.2509027777777779</v>
      </c>
      <c r="C57">
        <f>Date_time!C57</f>
        <v>0.69444444444444453</v>
      </c>
      <c r="D57">
        <f t="shared" si="2"/>
        <v>1900</v>
      </c>
      <c r="E57">
        <f t="shared" si="3"/>
        <v>1</v>
      </c>
      <c r="F57">
        <f t="shared" si="4"/>
        <v>1</v>
      </c>
      <c r="G57">
        <f t="shared" si="5"/>
        <v>16</v>
      </c>
      <c r="H57">
        <f t="shared" si="6"/>
        <v>40</v>
      </c>
      <c r="J57" s="26" t="str">
        <f t="shared" si="7"/>
        <v>01</v>
      </c>
      <c r="K57" s="26" t="str">
        <f t="shared" si="8"/>
        <v>01</v>
      </c>
      <c r="L57" s="26">
        <f t="shared" si="9"/>
        <v>16</v>
      </c>
      <c r="M57" s="26">
        <f t="shared" si="10"/>
        <v>40</v>
      </c>
      <c r="N57" s="37" t="str">
        <f t="shared" si="11"/>
        <v>1900-01-01, 16:40 (d18O_300118_WM2_Andre@12)</v>
      </c>
      <c r="O57" s="39" t="str">
        <f t="shared" si="15"/>
        <v>d18O_300118_WM2_Andre@12</v>
      </c>
      <c r="P57" s="26">
        <f t="shared" si="16"/>
        <v>1.9453472222222223</v>
      </c>
      <c r="Q57" s="40">
        <f t="shared" si="12"/>
        <v>3.1333333333333329</v>
      </c>
      <c r="R57" t="str">
        <f t="shared" si="13"/>
        <v>1900-01-01</v>
      </c>
      <c r="S57" t="str">
        <f t="shared" si="14"/>
        <v>16:40</v>
      </c>
    </row>
    <row r="58" spans="1:19" x14ac:dyDescent="0.15">
      <c r="A58" t="str">
        <f>IF(Date_time!A58&lt;&gt;"",Date_time!A58,"")</f>
        <v>d18O_300118_WM2_Andre@13</v>
      </c>
      <c r="B58">
        <f>Date_time!B58</f>
        <v>1.2509027777777779</v>
      </c>
      <c r="C58">
        <f>Date_time!C58</f>
        <v>0.69652777777777775</v>
      </c>
      <c r="D58">
        <f t="shared" si="2"/>
        <v>1900</v>
      </c>
      <c r="E58">
        <f t="shared" si="3"/>
        <v>1</v>
      </c>
      <c r="F58">
        <f t="shared" si="4"/>
        <v>1</v>
      </c>
      <c r="G58">
        <f t="shared" si="5"/>
        <v>16</v>
      </c>
      <c r="H58">
        <f t="shared" si="6"/>
        <v>43</v>
      </c>
      <c r="J58" s="26" t="str">
        <f t="shared" si="7"/>
        <v>01</v>
      </c>
      <c r="K58" s="26" t="str">
        <f t="shared" si="8"/>
        <v>01</v>
      </c>
      <c r="L58" s="26">
        <f t="shared" si="9"/>
        <v>16</v>
      </c>
      <c r="M58" s="26">
        <f t="shared" si="10"/>
        <v>43</v>
      </c>
      <c r="N58" s="37" t="str">
        <f t="shared" si="11"/>
        <v>1900-01-01, 16:43 (d18O_300118_WM2_Andre@13)</v>
      </c>
      <c r="O58" s="39" t="str">
        <f t="shared" si="15"/>
        <v>d18O_300118_WM2_Andre@13</v>
      </c>
      <c r="P58" s="26">
        <f t="shared" si="16"/>
        <v>1.9474305555555556</v>
      </c>
      <c r="Q58" s="40">
        <f t="shared" si="12"/>
        <v>3.18333333333333</v>
      </c>
      <c r="R58" t="str">
        <f t="shared" si="13"/>
        <v>1900-01-01</v>
      </c>
      <c r="S58" t="str">
        <f t="shared" si="14"/>
        <v>16:43</v>
      </c>
    </row>
    <row r="59" spans="1:19" x14ac:dyDescent="0.15">
      <c r="A59" t="str">
        <f>IF(Date_time!A59&lt;&gt;"",Date_time!A59,"")</f>
        <v>d18O_300118_WM2_Udaipur@20</v>
      </c>
      <c r="B59">
        <f>Date_time!B59</f>
        <v>1.2509027777777779</v>
      </c>
      <c r="C59">
        <f>Date_time!C59</f>
        <v>0.69930555555555562</v>
      </c>
      <c r="D59">
        <f t="shared" si="2"/>
        <v>1900</v>
      </c>
      <c r="E59">
        <f t="shared" si="3"/>
        <v>1</v>
      </c>
      <c r="F59">
        <f t="shared" si="4"/>
        <v>1</v>
      </c>
      <c r="G59">
        <f t="shared" si="5"/>
        <v>16</v>
      </c>
      <c r="H59">
        <f t="shared" si="6"/>
        <v>47</v>
      </c>
      <c r="J59" s="26" t="str">
        <f t="shared" si="7"/>
        <v>01</v>
      </c>
      <c r="K59" s="26" t="str">
        <f t="shared" si="8"/>
        <v>01</v>
      </c>
      <c r="L59" s="26">
        <f t="shared" si="9"/>
        <v>16</v>
      </c>
      <c r="M59" s="26">
        <f t="shared" si="10"/>
        <v>47</v>
      </c>
      <c r="N59" s="37" t="str">
        <f t="shared" si="11"/>
        <v>1900-01-01, 16:47 (d18O_300118_WM2_Udaipur@20)</v>
      </c>
      <c r="O59" s="39" t="str">
        <f t="shared" si="15"/>
        <v>d18O_300118_WM2_Udaipur@20</v>
      </c>
      <c r="P59" s="26">
        <f t="shared" si="16"/>
        <v>1.9502083333333335</v>
      </c>
      <c r="Q59" s="40">
        <f t="shared" si="12"/>
        <v>3.2500000000000018</v>
      </c>
      <c r="R59" t="str">
        <f t="shared" si="13"/>
        <v>1900-01-01</v>
      </c>
      <c r="S59" t="str">
        <f t="shared" si="14"/>
        <v>16:47</v>
      </c>
    </row>
    <row r="60" spans="1:19" x14ac:dyDescent="0.15">
      <c r="A60" t="str">
        <f>IF(Date_time!A60&lt;&gt;"",Date_time!A60,"")</f>
        <v>d18O_300118_WM2_KAW485@14</v>
      </c>
      <c r="B60">
        <f>Date_time!B60</f>
        <v>1.2509027777777779</v>
      </c>
      <c r="C60">
        <f>Date_time!C60</f>
        <v>0.70208333333333339</v>
      </c>
      <c r="D60">
        <f t="shared" si="2"/>
        <v>1900</v>
      </c>
      <c r="E60">
        <f t="shared" si="3"/>
        <v>1</v>
      </c>
      <c r="F60">
        <f t="shared" si="4"/>
        <v>1</v>
      </c>
      <c r="G60">
        <f t="shared" si="5"/>
        <v>16</v>
      </c>
      <c r="H60">
        <f t="shared" si="6"/>
        <v>51</v>
      </c>
      <c r="J60" s="26" t="str">
        <f t="shared" si="7"/>
        <v>01</v>
      </c>
      <c r="K60" s="26" t="str">
        <f t="shared" si="8"/>
        <v>01</v>
      </c>
      <c r="L60" s="26">
        <f t="shared" si="9"/>
        <v>16</v>
      </c>
      <c r="M60" s="26">
        <f t="shared" si="10"/>
        <v>51</v>
      </c>
      <c r="N60" s="37" t="str">
        <f t="shared" si="11"/>
        <v>1900-01-01, 16:51 (d18O_300118_WM2_KAW485@14)</v>
      </c>
      <c r="O60" s="39" t="str">
        <f t="shared" si="15"/>
        <v>d18O_300118_WM2_KAW485@14</v>
      </c>
      <c r="P60" s="26">
        <f t="shared" si="16"/>
        <v>1.9529861111111113</v>
      </c>
      <c r="Q60" s="40">
        <f t="shared" si="12"/>
        <v>3.3166666666666682</v>
      </c>
      <c r="R60" t="str">
        <f t="shared" si="13"/>
        <v>1900-01-01</v>
      </c>
      <c r="S60" t="str">
        <f t="shared" si="14"/>
        <v>16:51</v>
      </c>
    </row>
    <row r="61" spans="1:19" x14ac:dyDescent="0.15">
      <c r="A61" t="str">
        <f>IF(Date_time!A61&lt;&gt;"",Date_time!A61,"")</f>
        <v>d18O_300118_WM2_KAW485@15</v>
      </c>
      <c r="B61">
        <f>Date_time!B61</f>
        <v>1.2509027777777779</v>
      </c>
      <c r="C61">
        <f>Date_time!C61</f>
        <v>0.70486111111111116</v>
      </c>
      <c r="D61">
        <f t="shared" si="2"/>
        <v>1900</v>
      </c>
      <c r="E61">
        <f t="shared" si="3"/>
        <v>1</v>
      </c>
      <c r="F61">
        <f t="shared" si="4"/>
        <v>1</v>
      </c>
      <c r="G61">
        <f t="shared" si="5"/>
        <v>16</v>
      </c>
      <c r="H61">
        <f t="shared" si="6"/>
        <v>55</v>
      </c>
      <c r="J61" s="26" t="str">
        <f t="shared" si="7"/>
        <v>01</v>
      </c>
      <c r="K61" s="26" t="str">
        <f t="shared" si="8"/>
        <v>01</v>
      </c>
      <c r="L61" s="26">
        <f t="shared" si="9"/>
        <v>16</v>
      </c>
      <c r="M61" s="26">
        <f t="shared" si="10"/>
        <v>55</v>
      </c>
      <c r="N61" s="37" t="str">
        <f t="shared" si="11"/>
        <v>1900-01-01, 16:55 (d18O_300118_WM2_KAW485@15)</v>
      </c>
      <c r="O61" s="39" t="str">
        <f t="shared" si="15"/>
        <v>d18O_300118_WM2_KAW485@15</v>
      </c>
      <c r="P61" s="26">
        <f t="shared" si="16"/>
        <v>1.9557638888888891</v>
      </c>
      <c r="Q61" s="40">
        <f t="shared" si="12"/>
        <v>3.3833333333333346</v>
      </c>
      <c r="R61" t="str">
        <f t="shared" si="13"/>
        <v>1900-01-01</v>
      </c>
      <c r="S61" t="str">
        <f t="shared" si="14"/>
        <v>16:55</v>
      </c>
    </row>
    <row r="62" spans="1:19" x14ac:dyDescent="0.15">
      <c r="A62" t="str">
        <f>IF(Date_time!A62&lt;&gt;"",Date_time!A62,"")</f>
        <v>d18O_300118_WM2_KAW485@16</v>
      </c>
      <c r="B62">
        <f>Date_time!B62</f>
        <v>1.2509027777777779</v>
      </c>
      <c r="C62">
        <f>Date_time!C62</f>
        <v>0.70763888888888893</v>
      </c>
      <c r="D62">
        <f t="shared" si="2"/>
        <v>1900</v>
      </c>
      <c r="E62">
        <f t="shared" si="3"/>
        <v>1</v>
      </c>
      <c r="F62">
        <f t="shared" si="4"/>
        <v>1</v>
      </c>
      <c r="G62">
        <f t="shared" si="5"/>
        <v>16</v>
      </c>
      <c r="H62">
        <f t="shared" si="6"/>
        <v>59</v>
      </c>
      <c r="J62" s="26" t="str">
        <f t="shared" si="7"/>
        <v>01</v>
      </c>
      <c r="K62" s="26" t="str">
        <f t="shared" si="8"/>
        <v>01</v>
      </c>
      <c r="L62" s="26">
        <f t="shared" si="9"/>
        <v>16</v>
      </c>
      <c r="M62" s="26">
        <f t="shared" si="10"/>
        <v>59</v>
      </c>
      <c r="N62" s="37" t="str">
        <f t="shared" si="11"/>
        <v>1900-01-01, 16:59 (d18O_300118_WM2_KAW485@16)</v>
      </c>
      <c r="O62" s="39" t="str">
        <f t="shared" si="15"/>
        <v>d18O_300118_WM2_KAW485@16</v>
      </c>
      <c r="P62" s="26">
        <f t="shared" si="16"/>
        <v>1.9585416666666668</v>
      </c>
      <c r="Q62" s="40">
        <f t="shared" si="12"/>
        <v>3.4500000000000011</v>
      </c>
      <c r="R62" t="str">
        <f t="shared" si="13"/>
        <v>1900-01-01</v>
      </c>
      <c r="S62" t="str">
        <f t="shared" si="14"/>
        <v>16:59</v>
      </c>
    </row>
    <row r="63" spans="1:19" x14ac:dyDescent="0.15">
      <c r="A63" t="str">
        <f>IF(Date_time!A63&lt;&gt;"",Date_time!A63,"")</f>
        <v>d18O_300118_WM2_Udaipur@21</v>
      </c>
      <c r="B63">
        <f>Date_time!B63</f>
        <v>1.2509027777777779</v>
      </c>
      <c r="C63">
        <f>Date_time!C63</f>
        <v>0.7104166666666667</v>
      </c>
      <c r="D63">
        <f t="shared" si="2"/>
        <v>1900</v>
      </c>
      <c r="E63">
        <f t="shared" si="3"/>
        <v>1</v>
      </c>
      <c r="F63">
        <f t="shared" si="4"/>
        <v>1</v>
      </c>
      <c r="G63">
        <f t="shared" si="5"/>
        <v>17</v>
      </c>
      <c r="H63">
        <f t="shared" si="6"/>
        <v>3</v>
      </c>
      <c r="J63" s="26" t="str">
        <f t="shared" si="7"/>
        <v>01</v>
      </c>
      <c r="K63" s="26" t="str">
        <f t="shared" si="8"/>
        <v>01</v>
      </c>
      <c r="L63" s="26">
        <f t="shared" si="9"/>
        <v>17</v>
      </c>
      <c r="M63" s="26" t="str">
        <f t="shared" si="10"/>
        <v>03</v>
      </c>
      <c r="N63" s="37" t="str">
        <f t="shared" si="11"/>
        <v>1900-01-01, 17:03 (d18O_300118_WM2_Udaipur@21)</v>
      </c>
      <c r="O63" s="39" t="str">
        <f t="shared" si="15"/>
        <v>d18O_300118_WM2_Udaipur@21</v>
      </c>
      <c r="P63" s="26">
        <f t="shared" si="16"/>
        <v>1.9613194444444446</v>
      </c>
      <c r="Q63" s="40">
        <f t="shared" si="12"/>
        <v>3.5166666666666675</v>
      </c>
      <c r="R63" t="str">
        <f t="shared" si="13"/>
        <v>1900-01-01</v>
      </c>
      <c r="S63" t="str">
        <f t="shared" si="14"/>
        <v>17:03</v>
      </c>
    </row>
    <row r="64" spans="1:19" x14ac:dyDescent="0.15">
      <c r="A64" t="str">
        <f>IF(Date_time!A64&lt;&gt;"",Date_time!A64,"")</f>
        <v>d18O_300118_WM2_Nico_2@1</v>
      </c>
      <c r="B64">
        <f>Date_time!B64</f>
        <v>1.2509027777777779</v>
      </c>
      <c r="C64">
        <f>Date_time!C64</f>
        <v>0.71250000000000002</v>
      </c>
      <c r="D64">
        <f t="shared" si="2"/>
        <v>1900</v>
      </c>
      <c r="E64">
        <f t="shared" si="3"/>
        <v>1</v>
      </c>
      <c r="F64">
        <f t="shared" si="4"/>
        <v>1</v>
      </c>
      <c r="G64">
        <f t="shared" si="5"/>
        <v>17</v>
      </c>
      <c r="H64">
        <f t="shared" si="6"/>
        <v>6</v>
      </c>
      <c r="J64" s="26" t="str">
        <f t="shared" si="7"/>
        <v>01</v>
      </c>
      <c r="K64" s="26" t="str">
        <f t="shared" si="8"/>
        <v>01</v>
      </c>
      <c r="L64" s="26">
        <f t="shared" si="9"/>
        <v>17</v>
      </c>
      <c r="M64" s="26" t="str">
        <f t="shared" si="10"/>
        <v>06</v>
      </c>
      <c r="N64" s="37" t="str">
        <f t="shared" si="11"/>
        <v>1900-01-01, 17:06 (d18O_300118_WM2_Nico_2@1)</v>
      </c>
      <c r="O64" s="39" t="str">
        <f t="shared" si="15"/>
        <v>d18O_300118_WM2_Nico_2@1</v>
      </c>
      <c r="P64" s="26">
        <f t="shared" si="16"/>
        <v>1.9634027777777781</v>
      </c>
      <c r="Q64" s="40">
        <f t="shared" si="12"/>
        <v>3.56666666666667</v>
      </c>
      <c r="R64" t="str">
        <f t="shared" si="13"/>
        <v>1900-01-01</v>
      </c>
      <c r="S64" t="str">
        <f t="shared" si="14"/>
        <v>17:06</v>
      </c>
    </row>
    <row r="65" spans="1:19" x14ac:dyDescent="0.15">
      <c r="A65" t="str">
        <f>IF(Date_time!A65&lt;&gt;"",Date_time!A65,"")</f>
        <v>d18O_300118_WM2_Nico_2@2</v>
      </c>
      <c r="B65">
        <f>Date_time!B65</f>
        <v>1.2509027777777779</v>
      </c>
      <c r="C65">
        <f>Date_time!C65</f>
        <v>0.71527777777777779</v>
      </c>
      <c r="D65">
        <f t="shared" si="2"/>
        <v>1900</v>
      </c>
      <c r="E65">
        <f t="shared" si="3"/>
        <v>1</v>
      </c>
      <c r="F65">
        <f t="shared" si="4"/>
        <v>1</v>
      </c>
      <c r="G65">
        <f t="shared" si="5"/>
        <v>17</v>
      </c>
      <c r="H65">
        <f t="shared" si="6"/>
        <v>10</v>
      </c>
      <c r="J65" s="26" t="str">
        <f t="shared" si="7"/>
        <v>01</v>
      </c>
      <c r="K65" s="26" t="str">
        <f t="shared" si="8"/>
        <v>01</v>
      </c>
      <c r="L65" s="26">
        <f t="shared" si="9"/>
        <v>17</v>
      </c>
      <c r="M65" s="26">
        <f t="shared" si="10"/>
        <v>10</v>
      </c>
      <c r="N65" s="37" t="str">
        <f t="shared" si="11"/>
        <v>1900-01-01, 17:10 (d18O_300118_WM2_Nico_2@2)</v>
      </c>
      <c r="O65" s="39" t="str">
        <f t="shared" si="15"/>
        <v>d18O_300118_WM2_Nico_2@2</v>
      </c>
      <c r="P65" s="26">
        <f t="shared" si="16"/>
        <v>1.9661805555555558</v>
      </c>
      <c r="Q65" s="40">
        <f t="shared" si="12"/>
        <v>3.6333333333333364</v>
      </c>
      <c r="R65" t="str">
        <f t="shared" si="13"/>
        <v>1900-01-01</v>
      </c>
      <c r="S65" t="str">
        <f t="shared" si="14"/>
        <v>17:10</v>
      </c>
    </row>
    <row r="66" spans="1:19" x14ac:dyDescent="0.15">
      <c r="A66" t="str">
        <f>IF(Date_time!A66&lt;&gt;"",Date_time!A66,"")</f>
        <v>d18O_300118_WM2_Nico_2@3</v>
      </c>
      <c r="B66">
        <f>Date_time!B66</f>
        <v>1.2509027777777779</v>
      </c>
      <c r="C66">
        <f>Date_time!C66</f>
        <v>0.71805555555555556</v>
      </c>
      <c r="D66">
        <f t="shared" si="2"/>
        <v>1900</v>
      </c>
      <c r="E66">
        <f t="shared" si="3"/>
        <v>1</v>
      </c>
      <c r="F66">
        <f t="shared" si="4"/>
        <v>1</v>
      </c>
      <c r="G66">
        <f t="shared" si="5"/>
        <v>17</v>
      </c>
      <c r="H66">
        <f t="shared" si="6"/>
        <v>14</v>
      </c>
      <c r="J66" s="26" t="str">
        <f t="shared" si="7"/>
        <v>01</v>
      </c>
      <c r="K66" s="26" t="str">
        <f t="shared" si="8"/>
        <v>01</v>
      </c>
      <c r="L66" s="26">
        <f t="shared" si="9"/>
        <v>17</v>
      </c>
      <c r="M66" s="26">
        <f t="shared" si="10"/>
        <v>14</v>
      </c>
      <c r="N66" s="37" t="str">
        <f t="shared" si="11"/>
        <v>1900-01-01, 17:14 (d18O_300118_WM2_Nico_2@3)</v>
      </c>
      <c r="O66" s="39" t="str">
        <f t="shared" si="15"/>
        <v>d18O_300118_WM2_Nico_2@3</v>
      </c>
      <c r="P66" s="26">
        <f t="shared" si="16"/>
        <v>1.9689583333333336</v>
      </c>
      <c r="Q66" s="40">
        <f t="shared" si="12"/>
        <v>3.7000000000000028</v>
      </c>
      <c r="R66" t="str">
        <f t="shared" si="13"/>
        <v>1900-01-01</v>
      </c>
      <c r="S66" t="str">
        <f t="shared" si="14"/>
        <v>17:14</v>
      </c>
    </row>
    <row r="67" spans="1:19" x14ac:dyDescent="0.15">
      <c r="A67" t="str">
        <f>IF(Date_time!A67&lt;&gt;"",Date_time!A67,"")</f>
        <v>d18O_300118_WM2_Udaipur@22</v>
      </c>
      <c r="B67">
        <f>Date_time!B67</f>
        <v>1.2509027777777779</v>
      </c>
      <c r="C67">
        <f>Date_time!C67</f>
        <v>0.72083333333333333</v>
      </c>
      <c r="D67">
        <f t="shared" si="2"/>
        <v>1900</v>
      </c>
      <c r="E67">
        <f t="shared" si="3"/>
        <v>1</v>
      </c>
      <c r="F67">
        <f t="shared" si="4"/>
        <v>1</v>
      </c>
      <c r="G67">
        <f t="shared" si="5"/>
        <v>17</v>
      </c>
      <c r="H67">
        <f t="shared" si="6"/>
        <v>18</v>
      </c>
      <c r="J67" s="26" t="str">
        <f t="shared" si="7"/>
        <v>01</v>
      </c>
      <c r="K67" s="26" t="str">
        <f t="shared" si="8"/>
        <v>01</v>
      </c>
      <c r="L67" s="26">
        <f t="shared" si="9"/>
        <v>17</v>
      </c>
      <c r="M67" s="26">
        <f t="shared" si="10"/>
        <v>18</v>
      </c>
      <c r="N67" s="37" t="str">
        <f t="shared" si="11"/>
        <v>1900-01-01, 17:18 (d18O_300118_WM2_Udaipur@22)</v>
      </c>
      <c r="O67" s="39" t="str">
        <f t="shared" si="15"/>
        <v>d18O_300118_WM2_Udaipur@22</v>
      </c>
      <c r="P67" s="26">
        <f t="shared" si="16"/>
        <v>1.9717361111111114</v>
      </c>
      <c r="Q67" s="40">
        <f t="shared" si="12"/>
        <v>3.7666666666666693</v>
      </c>
      <c r="R67" t="str">
        <f t="shared" si="13"/>
        <v>1900-01-01</v>
      </c>
      <c r="S67" t="str">
        <f t="shared" si="14"/>
        <v>17:18</v>
      </c>
    </row>
    <row r="68" spans="1:19" x14ac:dyDescent="0.15">
      <c r="A68" t="str">
        <f>IF(Date_time!A68&lt;&gt;"",Date_time!A68,"")</f>
        <v>d18O_300118_WM2_BW28@14</v>
      </c>
      <c r="B68">
        <f>Date_time!B68</f>
        <v>1.2509027777777779</v>
      </c>
      <c r="C68">
        <f>Date_time!C68</f>
        <v>0.72361111111111109</v>
      </c>
      <c r="D68">
        <f t="shared" si="2"/>
        <v>1900</v>
      </c>
      <c r="E68">
        <f t="shared" si="3"/>
        <v>1</v>
      </c>
      <c r="F68">
        <f t="shared" si="4"/>
        <v>1</v>
      </c>
      <c r="G68">
        <f t="shared" si="5"/>
        <v>17</v>
      </c>
      <c r="H68">
        <f t="shared" si="6"/>
        <v>22</v>
      </c>
      <c r="J68" s="26" t="str">
        <f t="shared" si="7"/>
        <v>01</v>
      </c>
      <c r="K68" s="26" t="str">
        <f t="shared" si="8"/>
        <v>01</v>
      </c>
      <c r="L68" s="26">
        <f t="shared" si="9"/>
        <v>17</v>
      </c>
      <c r="M68" s="26">
        <f t="shared" si="10"/>
        <v>22</v>
      </c>
      <c r="N68" s="37" t="str">
        <f t="shared" si="11"/>
        <v>1900-01-01, 17:22 (d18O_300118_WM2_BW28@14)</v>
      </c>
      <c r="O68" s="39" t="str">
        <f t="shared" si="15"/>
        <v>d18O_300118_WM2_BW28@14</v>
      </c>
      <c r="P68" s="26">
        <f t="shared" si="16"/>
        <v>1.9745138888888891</v>
      </c>
      <c r="Q68" s="40">
        <f t="shared" si="12"/>
        <v>3.8333333333333357</v>
      </c>
      <c r="R68" t="str">
        <f t="shared" si="13"/>
        <v>1900-01-01</v>
      </c>
      <c r="S68" t="str">
        <f t="shared" si="14"/>
        <v>17:22</v>
      </c>
    </row>
    <row r="69" spans="1:19" x14ac:dyDescent="0.15">
      <c r="A69" t="str">
        <f>IF(Date_time!A69&lt;&gt;"",Date_time!A69,"")</f>
        <v>d18O_300118_WM2_BW28@15</v>
      </c>
      <c r="B69">
        <f>Date_time!B69</f>
        <v>1.2509027777777779</v>
      </c>
      <c r="C69">
        <f>Date_time!C69</f>
        <v>0.72569444444444453</v>
      </c>
      <c r="D69">
        <f t="shared" si="2"/>
        <v>1900</v>
      </c>
      <c r="E69">
        <f t="shared" si="3"/>
        <v>1</v>
      </c>
      <c r="F69">
        <f t="shared" si="4"/>
        <v>1</v>
      </c>
      <c r="G69">
        <f t="shared" si="5"/>
        <v>17</v>
      </c>
      <c r="H69">
        <f t="shared" si="6"/>
        <v>25</v>
      </c>
      <c r="J69" s="26" t="str">
        <f t="shared" si="7"/>
        <v>01</v>
      </c>
      <c r="K69" s="26" t="str">
        <f t="shared" si="8"/>
        <v>01</v>
      </c>
      <c r="L69" s="26">
        <f t="shared" si="9"/>
        <v>17</v>
      </c>
      <c r="M69" s="26">
        <f t="shared" si="10"/>
        <v>25</v>
      </c>
      <c r="N69" s="37" t="str">
        <f t="shared" si="11"/>
        <v>1900-01-01, 17:25 (d18O_300118_WM2_BW28@15)</v>
      </c>
      <c r="O69" s="39" t="str">
        <f t="shared" si="15"/>
        <v>d18O_300118_WM2_BW28@15</v>
      </c>
      <c r="P69" s="26">
        <f t="shared" si="16"/>
        <v>1.9765972222222223</v>
      </c>
      <c r="Q69" s="40">
        <f t="shared" si="12"/>
        <v>3.8833333333333329</v>
      </c>
      <c r="R69" t="str">
        <f t="shared" si="13"/>
        <v>1900-01-01</v>
      </c>
      <c r="S69" t="str">
        <f t="shared" si="14"/>
        <v>17:25</v>
      </c>
    </row>
    <row r="70" spans="1:19" x14ac:dyDescent="0.15">
      <c r="A70" t="str">
        <f>IF(Date_time!A70&lt;&gt;"",Date_time!A70,"")</f>
        <v>d18O_300118_WM2_BW28@16</v>
      </c>
      <c r="B70">
        <f>Date_time!B70</f>
        <v>1.2509027777777779</v>
      </c>
      <c r="C70">
        <f>Date_time!C70</f>
        <v>0.7284722222222223</v>
      </c>
      <c r="D70">
        <f t="shared" si="2"/>
        <v>1900</v>
      </c>
      <c r="E70">
        <f t="shared" si="3"/>
        <v>1</v>
      </c>
      <c r="F70">
        <f t="shared" si="4"/>
        <v>1</v>
      </c>
      <c r="G70">
        <f t="shared" si="5"/>
        <v>17</v>
      </c>
      <c r="H70">
        <f t="shared" si="6"/>
        <v>29</v>
      </c>
      <c r="J70" s="26" t="str">
        <f t="shared" si="7"/>
        <v>01</v>
      </c>
      <c r="K70" s="26" t="str">
        <f t="shared" si="8"/>
        <v>01</v>
      </c>
      <c r="L70" s="26">
        <f t="shared" si="9"/>
        <v>17</v>
      </c>
      <c r="M70" s="26">
        <f t="shared" si="10"/>
        <v>29</v>
      </c>
      <c r="N70" s="37" t="str">
        <f t="shared" si="11"/>
        <v>1900-01-01, 17:29 (d18O_300118_WM2_BW28@16)</v>
      </c>
      <c r="O70" s="39" t="str">
        <f t="shared" si="15"/>
        <v>d18O_300118_WM2_BW28@16</v>
      </c>
      <c r="P70" s="26">
        <f t="shared" si="16"/>
        <v>1.9793750000000001</v>
      </c>
      <c r="Q70" s="40">
        <f t="shared" si="12"/>
        <v>3.9499999999999993</v>
      </c>
      <c r="R70" t="str">
        <f t="shared" si="13"/>
        <v>1900-01-01</v>
      </c>
      <c r="S70" t="str">
        <f t="shared" si="14"/>
        <v>17:29</v>
      </c>
    </row>
    <row r="71" spans="1:19" x14ac:dyDescent="0.15">
      <c r="A71" t="str">
        <f>IF(Date_time!A71&lt;&gt;"",Date_time!A71,"")</f>
        <v>d18O_300118_WM2_Udaipur@23</v>
      </c>
      <c r="B71">
        <f>Date_time!B71</f>
        <v>1.2509027777777779</v>
      </c>
      <c r="C71">
        <f>Date_time!C71</f>
        <v>0.73125000000000007</v>
      </c>
      <c r="D71">
        <f t="shared" si="2"/>
        <v>1900</v>
      </c>
      <c r="E71">
        <f t="shared" si="3"/>
        <v>1</v>
      </c>
      <c r="F71">
        <f t="shared" si="4"/>
        <v>1</v>
      </c>
      <c r="G71">
        <f t="shared" si="5"/>
        <v>17</v>
      </c>
      <c r="H71">
        <f t="shared" si="6"/>
        <v>33</v>
      </c>
      <c r="J71" s="26" t="str">
        <f t="shared" si="7"/>
        <v>01</v>
      </c>
      <c r="K71" s="26" t="str">
        <f t="shared" si="8"/>
        <v>01</v>
      </c>
      <c r="L71" s="26">
        <f t="shared" si="9"/>
        <v>17</v>
      </c>
      <c r="M71" s="26">
        <f t="shared" si="10"/>
        <v>33</v>
      </c>
      <c r="N71" s="37" t="str">
        <f t="shared" si="11"/>
        <v>1900-01-01, 17:33 (d18O_300118_WM2_Udaipur@23)</v>
      </c>
      <c r="O71" s="39" t="str">
        <f t="shared" si="15"/>
        <v>d18O_300118_WM2_Udaipur@23</v>
      </c>
      <c r="P71" s="26">
        <f t="shared" si="16"/>
        <v>1.9821527777777779</v>
      </c>
      <c r="Q71" s="40">
        <f t="shared" si="12"/>
        <v>4.0166666666666657</v>
      </c>
      <c r="R71" t="str">
        <f t="shared" si="13"/>
        <v>1900-01-01</v>
      </c>
      <c r="S71" t="str">
        <f t="shared" si="14"/>
        <v>17:33</v>
      </c>
    </row>
    <row r="72" spans="1:19" x14ac:dyDescent="0.15">
      <c r="A72" t="str">
        <f>IF(Date_time!A72&lt;&gt;"",Date_time!A72,"")</f>
        <v>d18O_300118_WM2_Andre@14</v>
      </c>
      <c r="B72">
        <f>Date_time!B72</f>
        <v>1.2509027777777779</v>
      </c>
      <c r="C72">
        <f>Date_time!C72</f>
        <v>0.73402777777777783</v>
      </c>
      <c r="D72">
        <f t="shared" si="2"/>
        <v>1900</v>
      </c>
      <c r="E72">
        <f t="shared" si="3"/>
        <v>1</v>
      </c>
      <c r="F72">
        <f t="shared" si="4"/>
        <v>1</v>
      </c>
      <c r="G72">
        <f t="shared" si="5"/>
        <v>17</v>
      </c>
      <c r="H72">
        <f t="shared" si="6"/>
        <v>37</v>
      </c>
      <c r="J72" s="26" t="str">
        <f t="shared" si="7"/>
        <v>01</v>
      </c>
      <c r="K72" s="26" t="str">
        <f t="shared" si="8"/>
        <v>01</v>
      </c>
      <c r="L72" s="26">
        <f t="shared" si="9"/>
        <v>17</v>
      </c>
      <c r="M72" s="26">
        <f t="shared" si="10"/>
        <v>37</v>
      </c>
      <c r="N72" s="37" t="str">
        <f t="shared" si="11"/>
        <v>1900-01-01, 17:37 (d18O_300118_WM2_Andre@14)</v>
      </c>
      <c r="O72" s="39" t="str">
        <f t="shared" si="15"/>
        <v>d18O_300118_WM2_Andre@14</v>
      </c>
      <c r="P72" s="26">
        <f t="shared" si="16"/>
        <v>1.9849305555555556</v>
      </c>
      <c r="Q72" s="40">
        <f t="shared" si="12"/>
        <v>4.0833333333333321</v>
      </c>
      <c r="R72" t="str">
        <f t="shared" si="13"/>
        <v>1900-01-01</v>
      </c>
      <c r="S72" t="str">
        <f t="shared" si="14"/>
        <v>17:37</v>
      </c>
    </row>
    <row r="73" spans="1:19" x14ac:dyDescent="0.15">
      <c r="A73" t="str">
        <f>IF(Date_time!A73&lt;&gt;"",Date_time!A73,"")</f>
        <v>d18O_300118_WM2_Andre@15</v>
      </c>
      <c r="B73">
        <f>Date_time!B73</f>
        <v>1.2509027777777779</v>
      </c>
      <c r="C73">
        <f>Date_time!C73</f>
        <v>0.7368055555555556</v>
      </c>
      <c r="D73">
        <f t="shared" ref="D73:D136" si="17">YEAR(B73)</f>
        <v>1900</v>
      </c>
      <c r="E73">
        <f t="shared" ref="E73:E136" si="18">MONTH(B73)</f>
        <v>1</v>
      </c>
      <c r="F73">
        <f t="shared" ref="F73:F136" si="19">DAY(B73)</f>
        <v>1</v>
      </c>
      <c r="G73">
        <f t="shared" ref="G73:G136" si="20">HOUR(C73)</f>
        <v>17</v>
      </c>
      <c r="H73">
        <f t="shared" ref="H73:H136" si="21">MINUTE(C73)</f>
        <v>41</v>
      </c>
      <c r="J73" s="26" t="str">
        <f t="shared" ref="J73:J136" si="22">IF(LEN(E73)&lt;2,"0"&amp;E73,E73)</f>
        <v>01</v>
      </c>
      <c r="K73" s="26" t="str">
        <f t="shared" ref="K73:K136" si="23">IF(LEN(F73)&lt;2,"0"&amp;F73,F73)</f>
        <v>01</v>
      </c>
      <c r="L73" s="26">
        <f t="shared" ref="L73:L136" si="24">IF(LEN(G73)&lt;2,"0"&amp;G73,G73)</f>
        <v>17</v>
      </c>
      <c r="M73" s="26">
        <f t="shared" ref="M73:M136" si="25">IF(LEN(H73)&lt;2,"0"&amp;H73,H73)</f>
        <v>41</v>
      </c>
      <c r="N73" s="37" t="str">
        <f t="shared" ref="N73:N136" si="26">RIGHT(D73,IF($N$1="y",2,4))&amp;$N$2&amp;J73&amp;$N$2&amp;K73&amp;", "&amp;L73&amp;":"&amp;M73&amp;" ("&amp;O73&amp;")"</f>
        <v>1900-01-01, 17:41 (d18O_300118_WM2_Andre@15)</v>
      </c>
      <c r="O73" s="39" t="str">
        <f t="shared" si="15"/>
        <v>d18O_300118_WM2_Andre@15</v>
      </c>
      <c r="P73" s="26">
        <f t="shared" si="16"/>
        <v>1.9877083333333334</v>
      </c>
      <c r="Q73" s="40">
        <f t="shared" ref="Q73:Q136" si="27">IF(O73&lt;&gt;"",24*(P73-$P$3),"")</f>
        <v>4.1499999999999986</v>
      </c>
      <c r="R73" t="str">
        <f t="shared" ref="R73:R136" si="28">D73&amp;$N$2&amp;J73&amp;$N$2&amp;K73</f>
        <v>1900-01-01</v>
      </c>
      <c r="S73" t="str">
        <f t="shared" ref="S73:S136" si="29">L73&amp;":"&amp;M73</f>
        <v>17:41</v>
      </c>
    </row>
    <row r="74" spans="1:19" x14ac:dyDescent="0.15">
      <c r="A74" t="str">
        <f>IF(Date_time!A74&lt;&gt;"",Date_time!A74,"")</f>
        <v>d18O_300118_WM2_Andre@16</v>
      </c>
      <c r="B74">
        <f>Date_time!B74</f>
        <v>1.2509027777777779</v>
      </c>
      <c r="C74">
        <f>Date_time!C74</f>
        <v>0.73958333333333337</v>
      </c>
      <c r="D74">
        <f t="shared" si="17"/>
        <v>1900</v>
      </c>
      <c r="E74">
        <f t="shared" si="18"/>
        <v>1</v>
      </c>
      <c r="F74">
        <f t="shared" si="19"/>
        <v>1</v>
      </c>
      <c r="G74">
        <f t="shared" si="20"/>
        <v>17</v>
      </c>
      <c r="H74">
        <f t="shared" si="21"/>
        <v>45</v>
      </c>
      <c r="J74" s="26" t="str">
        <f t="shared" si="22"/>
        <v>01</v>
      </c>
      <c r="K74" s="26" t="str">
        <f t="shared" si="23"/>
        <v>01</v>
      </c>
      <c r="L74" s="26">
        <f t="shared" si="24"/>
        <v>17</v>
      </c>
      <c r="M74" s="26">
        <f t="shared" si="25"/>
        <v>45</v>
      </c>
      <c r="N74" s="37" t="str">
        <f t="shared" si="26"/>
        <v>1900-01-01, 17:45 (d18O_300118_WM2_Andre@16)</v>
      </c>
      <c r="O74" s="39" t="str">
        <f t="shared" si="15"/>
        <v>d18O_300118_WM2_Andre@16</v>
      </c>
      <c r="P74" s="26">
        <f t="shared" si="16"/>
        <v>1.9904861111111112</v>
      </c>
      <c r="Q74" s="40">
        <f t="shared" si="27"/>
        <v>4.216666666666665</v>
      </c>
      <c r="R74" t="str">
        <f t="shared" si="28"/>
        <v>1900-01-01</v>
      </c>
      <c r="S74" t="str">
        <f t="shared" si="29"/>
        <v>17:45</v>
      </c>
    </row>
    <row r="75" spans="1:19" x14ac:dyDescent="0.15">
      <c r="A75" t="str">
        <f>IF(Date_time!A75&lt;&gt;"",Date_time!A75,"")</f>
        <v>d18O_300118_WM2_Udaipur@24</v>
      </c>
      <c r="B75">
        <f>Date_time!B75</f>
        <v>1.2509027777777779</v>
      </c>
      <c r="C75">
        <f>Date_time!C75</f>
        <v>0.74236111111111114</v>
      </c>
      <c r="D75">
        <f t="shared" si="17"/>
        <v>1900</v>
      </c>
      <c r="E75">
        <f t="shared" si="18"/>
        <v>1</v>
      </c>
      <c r="F75">
        <f t="shared" si="19"/>
        <v>1</v>
      </c>
      <c r="G75">
        <f t="shared" si="20"/>
        <v>17</v>
      </c>
      <c r="H75">
        <f t="shared" si="21"/>
        <v>49</v>
      </c>
      <c r="J75" s="26" t="str">
        <f t="shared" si="22"/>
        <v>01</v>
      </c>
      <c r="K75" s="26" t="str">
        <f t="shared" si="23"/>
        <v>01</v>
      </c>
      <c r="L75" s="26">
        <f t="shared" si="24"/>
        <v>17</v>
      </c>
      <c r="M75" s="26">
        <f t="shared" si="25"/>
        <v>49</v>
      </c>
      <c r="N75" s="37" t="str">
        <f t="shared" si="26"/>
        <v>1900-01-01, 17:49 (d18O_300118_WM2_Udaipur@24)</v>
      </c>
      <c r="O75" s="39" t="str">
        <f t="shared" si="15"/>
        <v>d18O_300118_WM2_Udaipur@24</v>
      </c>
      <c r="P75" s="26">
        <f t="shared" si="16"/>
        <v>1.9932638888888889</v>
      </c>
      <c r="Q75" s="40">
        <f t="shared" si="27"/>
        <v>4.2833333333333314</v>
      </c>
      <c r="R75" t="str">
        <f t="shared" si="28"/>
        <v>1900-01-01</v>
      </c>
      <c r="S75" t="str">
        <f t="shared" si="29"/>
        <v>17:49</v>
      </c>
    </row>
    <row r="76" spans="1:19" x14ac:dyDescent="0.15">
      <c r="A76" t="str">
        <f>IF(Date_time!A76&lt;&gt;"",Date_time!A76,"")</f>
        <v>d18O_300118_WM2_KAW485_2@1</v>
      </c>
      <c r="B76">
        <f>Date_time!B76</f>
        <v>1.2509027777777779</v>
      </c>
      <c r="C76">
        <f>Date_time!C76</f>
        <v>0.74513888888888891</v>
      </c>
      <c r="D76">
        <f t="shared" si="17"/>
        <v>1900</v>
      </c>
      <c r="E76">
        <f t="shared" si="18"/>
        <v>1</v>
      </c>
      <c r="F76">
        <f t="shared" si="19"/>
        <v>1</v>
      </c>
      <c r="G76">
        <f t="shared" si="20"/>
        <v>17</v>
      </c>
      <c r="H76">
        <f t="shared" si="21"/>
        <v>53</v>
      </c>
      <c r="J76" s="26" t="str">
        <f t="shared" si="22"/>
        <v>01</v>
      </c>
      <c r="K76" s="26" t="str">
        <f t="shared" si="23"/>
        <v>01</v>
      </c>
      <c r="L76" s="26">
        <f t="shared" si="24"/>
        <v>17</v>
      </c>
      <c r="M76" s="26">
        <f t="shared" si="25"/>
        <v>53</v>
      </c>
      <c r="N76" s="37" t="str">
        <f t="shared" si="26"/>
        <v>1900-01-01, 17:53 (d18O_300118_WM2_KAW485_2@1)</v>
      </c>
      <c r="O76" s="39" t="str">
        <f t="shared" si="15"/>
        <v>d18O_300118_WM2_KAW485_2@1</v>
      </c>
      <c r="P76" s="26">
        <f t="shared" si="16"/>
        <v>1.9960416666666667</v>
      </c>
      <c r="Q76" s="40">
        <f t="shared" si="27"/>
        <v>4.3499999999999979</v>
      </c>
      <c r="R76" t="str">
        <f t="shared" si="28"/>
        <v>1900-01-01</v>
      </c>
      <c r="S76" t="str">
        <f t="shared" si="29"/>
        <v>17:53</v>
      </c>
    </row>
    <row r="77" spans="1:19" x14ac:dyDescent="0.15">
      <c r="A77" t="str">
        <f>IF(Date_time!A77&lt;&gt;"",Date_time!A77,"")</f>
        <v>d18O_300118_WM2_KAW485_2@2</v>
      </c>
      <c r="B77">
        <f>Date_time!B77</f>
        <v>1.2509027777777779</v>
      </c>
      <c r="C77">
        <f>Date_time!C77</f>
        <v>0.74722222222222223</v>
      </c>
      <c r="D77">
        <f t="shared" si="17"/>
        <v>1900</v>
      </c>
      <c r="E77">
        <f t="shared" si="18"/>
        <v>1</v>
      </c>
      <c r="F77">
        <f t="shared" si="19"/>
        <v>1</v>
      </c>
      <c r="G77">
        <f t="shared" si="20"/>
        <v>17</v>
      </c>
      <c r="H77">
        <f t="shared" si="21"/>
        <v>56</v>
      </c>
      <c r="J77" s="26" t="str">
        <f t="shared" si="22"/>
        <v>01</v>
      </c>
      <c r="K77" s="26" t="str">
        <f t="shared" si="23"/>
        <v>01</v>
      </c>
      <c r="L77" s="26">
        <f t="shared" si="24"/>
        <v>17</v>
      </c>
      <c r="M77" s="26">
        <f t="shared" si="25"/>
        <v>56</v>
      </c>
      <c r="N77" s="37" t="str">
        <f t="shared" si="26"/>
        <v>1900-01-01, 17:56 (d18O_300118_WM2_KAW485_2@2)</v>
      </c>
      <c r="O77" s="39" t="str">
        <f t="shared" si="15"/>
        <v>d18O_300118_WM2_KAW485_2@2</v>
      </c>
      <c r="P77" s="26">
        <f t="shared" si="16"/>
        <v>1.9981250000000002</v>
      </c>
      <c r="Q77" s="40">
        <f t="shared" si="27"/>
        <v>4.4000000000000004</v>
      </c>
      <c r="R77" t="str">
        <f t="shared" si="28"/>
        <v>1900-01-01</v>
      </c>
      <c r="S77" t="str">
        <f t="shared" si="29"/>
        <v>17:56</v>
      </c>
    </row>
    <row r="78" spans="1:19" x14ac:dyDescent="0.15">
      <c r="A78" t="str">
        <f>IF(Date_time!A78&lt;&gt;"",Date_time!A78,"")</f>
        <v>d18O_300118_WM2_KAW485_2@3</v>
      </c>
      <c r="B78">
        <f>Date_time!B78</f>
        <v>1.2509027777777779</v>
      </c>
      <c r="C78">
        <f>Date_time!C78</f>
        <v>0.75</v>
      </c>
      <c r="D78">
        <f t="shared" si="17"/>
        <v>1900</v>
      </c>
      <c r="E78">
        <f t="shared" si="18"/>
        <v>1</v>
      </c>
      <c r="F78">
        <f t="shared" si="19"/>
        <v>1</v>
      </c>
      <c r="G78">
        <f t="shared" si="20"/>
        <v>18</v>
      </c>
      <c r="H78">
        <f t="shared" si="21"/>
        <v>0</v>
      </c>
      <c r="J78" s="26" t="str">
        <f t="shared" si="22"/>
        <v>01</v>
      </c>
      <c r="K78" s="26" t="str">
        <f t="shared" si="23"/>
        <v>01</v>
      </c>
      <c r="L78" s="26">
        <f t="shared" si="24"/>
        <v>18</v>
      </c>
      <c r="M78" s="26" t="str">
        <f t="shared" si="25"/>
        <v>00</v>
      </c>
      <c r="N78" s="37" t="str">
        <f t="shared" si="26"/>
        <v>1900-01-01, 18:00 (d18O_300118_WM2_KAW485_2@3)</v>
      </c>
      <c r="O78" s="39" t="str">
        <f t="shared" si="15"/>
        <v>d18O_300118_WM2_KAW485_2@3</v>
      </c>
      <c r="P78" s="26">
        <f t="shared" si="16"/>
        <v>2.0009027777777781</v>
      </c>
      <c r="Q78" s="40">
        <f t="shared" si="27"/>
        <v>4.4666666666666721</v>
      </c>
      <c r="R78" t="str">
        <f t="shared" si="28"/>
        <v>1900-01-01</v>
      </c>
      <c r="S78" t="str">
        <f t="shared" si="29"/>
        <v>18:00</v>
      </c>
    </row>
    <row r="79" spans="1:19" x14ac:dyDescent="0.15">
      <c r="A79" t="str">
        <f>IF(Date_time!A79&lt;&gt;"",Date_time!A79,"")</f>
        <v>d18O_300118_WM2_Udaipur@25</v>
      </c>
      <c r="B79">
        <f>Date_time!B79</f>
        <v>1.2509027777777779</v>
      </c>
      <c r="C79">
        <f>Date_time!C79</f>
        <v>0.75277777777777777</v>
      </c>
      <c r="D79">
        <f t="shared" si="17"/>
        <v>1900</v>
      </c>
      <c r="E79">
        <f t="shared" si="18"/>
        <v>1</v>
      </c>
      <c r="F79">
        <f t="shared" si="19"/>
        <v>1</v>
      </c>
      <c r="G79">
        <f t="shared" si="20"/>
        <v>18</v>
      </c>
      <c r="H79">
        <f t="shared" si="21"/>
        <v>4</v>
      </c>
      <c r="J79" s="26" t="str">
        <f t="shared" si="22"/>
        <v>01</v>
      </c>
      <c r="K79" s="26" t="str">
        <f t="shared" si="23"/>
        <v>01</v>
      </c>
      <c r="L79" s="26">
        <f t="shared" si="24"/>
        <v>18</v>
      </c>
      <c r="M79" s="26" t="str">
        <f t="shared" si="25"/>
        <v>04</v>
      </c>
      <c r="N79" s="37" t="str">
        <f t="shared" si="26"/>
        <v>1900-01-01, 18:04 (d18O_300118_WM2_Udaipur@25)</v>
      </c>
      <c r="O79" s="39" t="str">
        <f t="shared" si="15"/>
        <v>d18O_300118_WM2_Udaipur@25</v>
      </c>
      <c r="P79" s="26">
        <f t="shared" si="16"/>
        <v>2.0036805555555555</v>
      </c>
      <c r="Q79" s="40">
        <f t="shared" si="27"/>
        <v>4.5333333333333279</v>
      </c>
      <c r="R79" t="str">
        <f t="shared" si="28"/>
        <v>1900-01-01</v>
      </c>
      <c r="S79" t="str">
        <f t="shared" si="29"/>
        <v>18:04</v>
      </c>
    </row>
    <row r="80" spans="1:19" x14ac:dyDescent="0.15">
      <c r="A80" t="str">
        <f>IF(Date_time!A80&lt;&gt;"",Date_time!A80,"")</f>
        <v>d18O_300118_WM2_Nico_2@4</v>
      </c>
      <c r="B80">
        <f>Date_time!B80</f>
        <v>1.2509027777777779</v>
      </c>
      <c r="C80">
        <f>Date_time!C80</f>
        <v>0.75555555555555554</v>
      </c>
      <c r="D80">
        <f t="shared" si="17"/>
        <v>1900</v>
      </c>
      <c r="E80">
        <f t="shared" si="18"/>
        <v>1</v>
      </c>
      <c r="F80">
        <f t="shared" si="19"/>
        <v>1</v>
      </c>
      <c r="G80">
        <f t="shared" si="20"/>
        <v>18</v>
      </c>
      <c r="H80">
        <f t="shared" si="21"/>
        <v>8</v>
      </c>
      <c r="J80" s="26" t="str">
        <f t="shared" si="22"/>
        <v>01</v>
      </c>
      <c r="K80" s="26" t="str">
        <f t="shared" si="23"/>
        <v>01</v>
      </c>
      <c r="L80" s="26">
        <f t="shared" si="24"/>
        <v>18</v>
      </c>
      <c r="M80" s="26" t="str">
        <f t="shared" si="25"/>
        <v>08</v>
      </c>
      <c r="N80" s="37" t="str">
        <f t="shared" si="26"/>
        <v>1900-01-01, 18:08 (d18O_300118_WM2_Nico_2@4)</v>
      </c>
      <c r="O80" s="39" t="str">
        <f t="shared" si="15"/>
        <v>d18O_300118_WM2_Nico_2@4</v>
      </c>
      <c r="P80" s="26">
        <f t="shared" si="16"/>
        <v>2.0064583333333337</v>
      </c>
      <c r="Q80" s="40">
        <f t="shared" si="27"/>
        <v>4.600000000000005</v>
      </c>
      <c r="R80" t="str">
        <f t="shared" si="28"/>
        <v>1900-01-01</v>
      </c>
      <c r="S80" t="str">
        <f t="shared" si="29"/>
        <v>18:08</v>
      </c>
    </row>
    <row r="81" spans="1:19" x14ac:dyDescent="0.15">
      <c r="A81" t="str">
        <f>IF(Date_time!A81&lt;&gt;"",Date_time!A81,"")</f>
        <v>d18O_300118_WM2_Nico_2@5</v>
      </c>
      <c r="B81">
        <f>Date_time!B81</f>
        <v>1.2509027777777779</v>
      </c>
      <c r="C81">
        <f>Date_time!C81</f>
        <v>0.7583333333333333</v>
      </c>
      <c r="D81">
        <f t="shared" si="17"/>
        <v>1900</v>
      </c>
      <c r="E81">
        <f t="shared" si="18"/>
        <v>1</v>
      </c>
      <c r="F81">
        <f t="shared" si="19"/>
        <v>1</v>
      </c>
      <c r="G81">
        <f t="shared" si="20"/>
        <v>18</v>
      </c>
      <c r="H81">
        <f t="shared" si="21"/>
        <v>12</v>
      </c>
      <c r="J81" s="26" t="str">
        <f t="shared" si="22"/>
        <v>01</v>
      </c>
      <c r="K81" s="26" t="str">
        <f t="shared" si="23"/>
        <v>01</v>
      </c>
      <c r="L81" s="26">
        <f t="shared" si="24"/>
        <v>18</v>
      </c>
      <c r="M81" s="26">
        <f t="shared" si="25"/>
        <v>12</v>
      </c>
      <c r="N81" s="37" t="str">
        <f t="shared" si="26"/>
        <v>1900-01-01, 18:12 (d18O_300118_WM2_Nico_2@5)</v>
      </c>
      <c r="O81" s="39" t="str">
        <f t="shared" si="15"/>
        <v>d18O_300118_WM2_Nico_2@5</v>
      </c>
      <c r="P81" s="26">
        <f t="shared" si="16"/>
        <v>2.009236111111111</v>
      </c>
      <c r="Q81" s="40">
        <f t="shared" si="27"/>
        <v>4.6666666666666607</v>
      </c>
      <c r="R81" t="str">
        <f t="shared" si="28"/>
        <v>1900-01-01</v>
      </c>
      <c r="S81" t="str">
        <f t="shared" si="29"/>
        <v>18:12</v>
      </c>
    </row>
    <row r="82" spans="1:19" x14ac:dyDescent="0.15">
      <c r="A82" t="str">
        <f>IF(Date_time!A82&lt;&gt;"",Date_time!A82,"")</f>
        <v>d18O_300118_WM2_Nico_2@6</v>
      </c>
      <c r="B82">
        <f>Date_time!B82</f>
        <v>1.2509027777777779</v>
      </c>
      <c r="C82">
        <f>Date_time!C82</f>
        <v>0.76041666666666663</v>
      </c>
      <c r="D82">
        <f t="shared" si="17"/>
        <v>1900</v>
      </c>
      <c r="E82">
        <f t="shared" si="18"/>
        <v>1</v>
      </c>
      <c r="F82">
        <f t="shared" si="19"/>
        <v>1</v>
      </c>
      <c r="G82">
        <f t="shared" si="20"/>
        <v>18</v>
      </c>
      <c r="H82">
        <f t="shared" si="21"/>
        <v>15</v>
      </c>
      <c r="J82" s="26" t="str">
        <f t="shared" si="22"/>
        <v>01</v>
      </c>
      <c r="K82" s="26" t="str">
        <f t="shared" si="23"/>
        <v>01</v>
      </c>
      <c r="L82" s="26">
        <f t="shared" si="24"/>
        <v>18</v>
      </c>
      <c r="M82" s="26">
        <f t="shared" si="25"/>
        <v>15</v>
      </c>
      <c r="N82" s="37" t="str">
        <f t="shared" si="26"/>
        <v>1900-01-01, 18:15 (d18O_300118_WM2_Nico_2@6)</v>
      </c>
      <c r="O82" s="39" t="str">
        <f t="shared" si="15"/>
        <v>d18O_300118_WM2_Nico_2@6</v>
      </c>
      <c r="P82" s="26">
        <f t="shared" si="16"/>
        <v>2.0113194444444447</v>
      </c>
      <c r="Q82" s="40">
        <f t="shared" si="27"/>
        <v>4.7166666666666686</v>
      </c>
      <c r="R82" t="str">
        <f t="shared" si="28"/>
        <v>1900-01-01</v>
      </c>
      <c r="S82" t="str">
        <f t="shared" si="29"/>
        <v>18:15</v>
      </c>
    </row>
    <row r="83" spans="1:19" x14ac:dyDescent="0.15">
      <c r="A83" t="str">
        <f>IF(Date_time!A83&lt;&gt;"",Date_time!A83,"")</f>
        <v>d18O_300118_WM2_Udaipur@26</v>
      </c>
      <c r="B83">
        <f>Date_time!B83</f>
        <v>1.2509027777777779</v>
      </c>
      <c r="C83">
        <f>Date_time!C83</f>
        <v>0.7631944444444444</v>
      </c>
      <c r="D83">
        <f t="shared" si="17"/>
        <v>1900</v>
      </c>
      <c r="E83">
        <f t="shared" si="18"/>
        <v>1</v>
      </c>
      <c r="F83">
        <f t="shared" si="19"/>
        <v>1</v>
      </c>
      <c r="G83">
        <f t="shared" si="20"/>
        <v>18</v>
      </c>
      <c r="H83">
        <f t="shared" si="21"/>
        <v>19</v>
      </c>
      <c r="J83" s="26" t="str">
        <f t="shared" si="22"/>
        <v>01</v>
      </c>
      <c r="K83" s="26" t="str">
        <f t="shared" si="23"/>
        <v>01</v>
      </c>
      <c r="L83" s="26">
        <f t="shared" si="24"/>
        <v>18</v>
      </c>
      <c r="M83" s="26">
        <f t="shared" si="25"/>
        <v>19</v>
      </c>
      <c r="N83" s="37" t="str">
        <f t="shared" si="26"/>
        <v>1900-01-01, 18:19 (d18O_300118_WM2_Udaipur@26)</v>
      </c>
      <c r="O83" s="39" t="str">
        <f t="shared" si="15"/>
        <v>d18O_300118_WM2_Udaipur@26</v>
      </c>
      <c r="P83" s="26">
        <f t="shared" si="16"/>
        <v>2.0140972222222224</v>
      </c>
      <c r="Q83" s="40">
        <f t="shared" si="27"/>
        <v>4.783333333333335</v>
      </c>
      <c r="R83" t="str">
        <f t="shared" si="28"/>
        <v>1900-01-01</v>
      </c>
      <c r="S83" t="str">
        <f t="shared" si="29"/>
        <v>18:19</v>
      </c>
    </row>
    <row r="84" spans="1:19" x14ac:dyDescent="0.15">
      <c r="A84" t="str">
        <f>IF(Date_time!A84&lt;&gt;"",Date_time!A84,"")</f>
        <v>d18O_300118_WM2_BW28_2@1</v>
      </c>
      <c r="B84">
        <f>Date_time!B84</f>
        <v>1.2509027777777779</v>
      </c>
      <c r="C84">
        <f>Date_time!C84</f>
        <v>0.76597222222222217</v>
      </c>
      <c r="D84">
        <f t="shared" si="17"/>
        <v>1900</v>
      </c>
      <c r="E84">
        <f t="shared" si="18"/>
        <v>1</v>
      </c>
      <c r="F84">
        <f t="shared" si="19"/>
        <v>1</v>
      </c>
      <c r="G84">
        <f t="shared" si="20"/>
        <v>18</v>
      </c>
      <c r="H84">
        <f t="shared" si="21"/>
        <v>23</v>
      </c>
      <c r="J84" s="26" t="str">
        <f t="shared" si="22"/>
        <v>01</v>
      </c>
      <c r="K84" s="26" t="str">
        <f t="shared" si="23"/>
        <v>01</v>
      </c>
      <c r="L84" s="26">
        <f t="shared" si="24"/>
        <v>18</v>
      </c>
      <c r="M84" s="26">
        <f t="shared" si="25"/>
        <v>23</v>
      </c>
      <c r="N84" s="37" t="str">
        <f t="shared" si="26"/>
        <v>1900-01-01, 18:23 (d18O_300118_WM2_BW28_2@1)</v>
      </c>
      <c r="O84" s="39" t="str">
        <f t="shared" si="15"/>
        <v>d18O_300118_WM2_BW28_2@1</v>
      </c>
      <c r="P84" s="26">
        <f t="shared" si="16"/>
        <v>2.0168750000000002</v>
      </c>
      <c r="Q84" s="40">
        <f t="shared" si="27"/>
        <v>4.8500000000000014</v>
      </c>
      <c r="R84" t="str">
        <f t="shared" si="28"/>
        <v>1900-01-01</v>
      </c>
      <c r="S84" t="str">
        <f t="shared" si="29"/>
        <v>18:23</v>
      </c>
    </row>
    <row r="85" spans="1:19" x14ac:dyDescent="0.15">
      <c r="A85" t="str">
        <f>IF(Date_time!A85&lt;&gt;"",Date_time!A85,"")</f>
        <v>d18O_300118_WM2_BW28_2@2</v>
      </c>
      <c r="B85">
        <f>Date_time!B85</f>
        <v>1.2509027777777779</v>
      </c>
      <c r="C85">
        <f>Date_time!C85</f>
        <v>0.76874999999999993</v>
      </c>
      <c r="D85">
        <f t="shared" si="17"/>
        <v>1900</v>
      </c>
      <c r="E85">
        <f t="shared" si="18"/>
        <v>1</v>
      </c>
      <c r="F85">
        <f t="shared" si="19"/>
        <v>1</v>
      </c>
      <c r="G85">
        <f t="shared" si="20"/>
        <v>18</v>
      </c>
      <c r="H85">
        <f t="shared" si="21"/>
        <v>27</v>
      </c>
      <c r="J85" s="26" t="str">
        <f t="shared" si="22"/>
        <v>01</v>
      </c>
      <c r="K85" s="26" t="str">
        <f t="shared" si="23"/>
        <v>01</v>
      </c>
      <c r="L85" s="26">
        <f t="shared" si="24"/>
        <v>18</v>
      </c>
      <c r="M85" s="26">
        <f t="shared" si="25"/>
        <v>27</v>
      </c>
      <c r="N85" s="37" t="str">
        <f t="shared" si="26"/>
        <v>1900-01-01, 18:27 (d18O_300118_WM2_BW28_2@2)</v>
      </c>
      <c r="O85" s="39" t="str">
        <f t="shared" si="15"/>
        <v>d18O_300118_WM2_BW28_2@2</v>
      </c>
      <c r="P85" s="26">
        <f t="shared" si="16"/>
        <v>2.019652777777778</v>
      </c>
      <c r="Q85" s="40">
        <f t="shared" si="27"/>
        <v>4.9166666666666679</v>
      </c>
      <c r="R85" t="str">
        <f t="shared" si="28"/>
        <v>1900-01-01</v>
      </c>
      <c r="S85" t="str">
        <f t="shared" si="29"/>
        <v>18:27</v>
      </c>
    </row>
    <row r="86" spans="1:19" x14ac:dyDescent="0.15">
      <c r="A86" t="str">
        <f>IF(Date_time!A86&lt;&gt;"",Date_time!A86,"")</f>
        <v>d18O_300118_WM2_BW28_2@3</v>
      </c>
      <c r="B86">
        <f>Date_time!B86</f>
        <v>1.2509027777777779</v>
      </c>
      <c r="C86">
        <f>Date_time!C86</f>
        <v>0.7715277777777777</v>
      </c>
      <c r="D86">
        <f t="shared" si="17"/>
        <v>1900</v>
      </c>
      <c r="E86">
        <f t="shared" si="18"/>
        <v>1</v>
      </c>
      <c r="F86">
        <f t="shared" si="19"/>
        <v>1</v>
      </c>
      <c r="G86">
        <f t="shared" si="20"/>
        <v>18</v>
      </c>
      <c r="H86">
        <f t="shared" si="21"/>
        <v>31</v>
      </c>
      <c r="J86" s="26" t="str">
        <f t="shared" si="22"/>
        <v>01</v>
      </c>
      <c r="K86" s="26" t="str">
        <f t="shared" si="23"/>
        <v>01</v>
      </c>
      <c r="L86" s="26">
        <f t="shared" si="24"/>
        <v>18</v>
      </c>
      <c r="M86" s="26">
        <f t="shared" si="25"/>
        <v>31</v>
      </c>
      <c r="N86" s="37" t="str">
        <f t="shared" si="26"/>
        <v>1900-01-01, 18:31 (d18O_300118_WM2_BW28_2@3)</v>
      </c>
      <c r="O86" s="39" t="str">
        <f t="shared" si="15"/>
        <v>d18O_300118_WM2_BW28_2@3</v>
      </c>
      <c r="P86" s="26">
        <f t="shared" si="16"/>
        <v>2.0224305555555557</v>
      </c>
      <c r="Q86" s="40">
        <f t="shared" si="27"/>
        <v>4.9833333333333343</v>
      </c>
      <c r="R86" t="str">
        <f t="shared" si="28"/>
        <v>1900-01-01</v>
      </c>
      <c r="S86" t="str">
        <f t="shared" si="29"/>
        <v>18:31</v>
      </c>
    </row>
    <row r="87" spans="1:19" x14ac:dyDescent="0.15">
      <c r="A87" t="str">
        <f>IF(Date_time!A87&lt;&gt;"",Date_time!A87,"")</f>
        <v>d18O_300118_WM2_Udaipur@27</v>
      </c>
      <c r="B87">
        <f>Date_time!B87</f>
        <v>1.2509027777777779</v>
      </c>
      <c r="C87">
        <f>Date_time!C87</f>
        <v>0.77430555555555547</v>
      </c>
      <c r="D87">
        <f t="shared" si="17"/>
        <v>1900</v>
      </c>
      <c r="E87">
        <f t="shared" si="18"/>
        <v>1</v>
      </c>
      <c r="F87">
        <f t="shared" si="19"/>
        <v>1</v>
      </c>
      <c r="G87">
        <f t="shared" si="20"/>
        <v>18</v>
      </c>
      <c r="H87">
        <f t="shared" si="21"/>
        <v>35</v>
      </c>
      <c r="J87" s="26" t="str">
        <f t="shared" si="22"/>
        <v>01</v>
      </c>
      <c r="K87" s="26" t="str">
        <f t="shared" si="23"/>
        <v>01</v>
      </c>
      <c r="L87" s="26">
        <f t="shared" si="24"/>
        <v>18</v>
      </c>
      <c r="M87" s="26">
        <f t="shared" si="25"/>
        <v>35</v>
      </c>
      <c r="N87" s="37" t="str">
        <f t="shared" si="26"/>
        <v>1900-01-01, 18:35 (d18O_300118_WM2_Udaipur@27)</v>
      </c>
      <c r="O87" s="39" t="str">
        <f t="shared" si="15"/>
        <v>d18O_300118_WM2_Udaipur@27</v>
      </c>
      <c r="P87" s="26">
        <f t="shared" si="16"/>
        <v>2.0252083333333335</v>
      </c>
      <c r="Q87" s="40">
        <f t="shared" si="27"/>
        <v>5.0500000000000007</v>
      </c>
      <c r="R87" t="str">
        <f t="shared" si="28"/>
        <v>1900-01-01</v>
      </c>
      <c r="S87" t="str">
        <f t="shared" si="29"/>
        <v>18:35</v>
      </c>
    </row>
    <row r="88" spans="1:19" x14ac:dyDescent="0.15">
      <c r="A88" t="str">
        <f>IF(Date_time!A88&lt;&gt;"",Date_time!A88,"")</f>
        <v>d18O_300118_WM2_Andre@17</v>
      </c>
      <c r="B88">
        <f>Date_time!B88</f>
        <v>1.2509027777777779</v>
      </c>
      <c r="C88">
        <f>Date_time!C88</f>
        <v>0.77638888888888891</v>
      </c>
      <c r="D88">
        <f t="shared" si="17"/>
        <v>1900</v>
      </c>
      <c r="E88">
        <f t="shared" si="18"/>
        <v>1</v>
      </c>
      <c r="F88">
        <f t="shared" si="19"/>
        <v>1</v>
      </c>
      <c r="G88">
        <f t="shared" si="20"/>
        <v>18</v>
      </c>
      <c r="H88">
        <f t="shared" si="21"/>
        <v>38</v>
      </c>
      <c r="J88" s="26" t="str">
        <f t="shared" si="22"/>
        <v>01</v>
      </c>
      <c r="K88" s="26" t="str">
        <f t="shared" si="23"/>
        <v>01</v>
      </c>
      <c r="L88" s="26">
        <f t="shared" si="24"/>
        <v>18</v>
      </c>
      <c r="M88" s="26">
        <f t="shared" si="25"/>
        <v>38</v>
      </c>
      <c r="N88" s="37" t="str">
        <f t="shared" si="26"/>
        <v>1900-01-01, 18:38 (d18O_300118_WM2_Andre@17)</v>
      </c>
      <c r="O88" s="39" t="str">
        <f t="shared" si="15"/>
        <v>d18O_300118_WM2_Andre@17</v>
      </c>
      <c r="P88" s="26">
        <f t="shared" si="16"/>
        <v>2.0272916666666667</v>
      </c>
      <c r="Q88" s="40">
        <f t="shared" si="27"/>
        <v>5.0999999999999979</v>
      </c>
      <c r="R88" t="str">
        <f t="shared" si="28"/>
        <v>1900-01-01</v>
      </c>
      <c r="S88" t="str">
        <f t="shared" si="29"/>
        <v>18:38</v>
      </c>
    </row>
    <row r="89" spans="1:19" x14ac:dyDescent="0.15">
      <c r="A89" t="str">
        <f>IF(Date_time!A89&lt;&gt;"",Date_time!A89,"")</f>
        <v>d18O_300118_WM2_Andre@18</v>
      </c>
      <c r="B89">
        <f>Date_time!B89</f>
        <v>1.2509027777777779</v>
      </c>
      <c r="C89">
        <f>Date_time!C89</f>
        <v>0.77916666666666667</v>
      </c>
      <c r="D89">
        <f t="shared" si="17"/>
        <v>1900</v>
      </c>
      <c r="E89">
        <f t="shared" si="18"/>
        <v>1</v>
      </c>
      <c r="F89">
        <f t="shared" si="19"/>
        <v>1</v>
      </c>
      <c r="G89">
        <f t="shared" si="20"/>
        <v>18</v>
      </c>
      <c r="H89">
        <f t="shared" si="21"/>
        <v>42</v>
      </c>
      <c r="J89" s="26" t="str">
        <f t="shared" si="22"/>
        <v>01</v>
      </c>
      <c r="K89" s="26" t="str">
        <f t="shared" si="23"/>
        <v>01</v>
      </c>
      <c r="L89" s="26">
        <f t="shared" si="24"/>
        <v>18</v>
      </c>
      <c r="M89" s="26">
        <f t="shared" si="25"/>
        <v>42</v>
      </c>
      <c r="N89" s="37" t="str">
        <f t="shared" si="26"/>
        <v>1900-01-01, 18:42 (d18O_300118_WM2_Andre@18)</v>
      </c>
      <c r="O89" s="39" t="str">
        <f t="shared" si="15"/>
        <v>d18O_300118_WM2_Andre@18</v>
      </c>
      <c r="P89" s="26">
        <f t="shared" si="16"/>
        <v>2.0300694444444445</v>
      </c>
      <c r="Q89" s="40">
        <f t="shared" si="27"/>
        <v>5.1666666666666643</v>
      </c>
      <c r="R89" t="str">
        <f t="shared" si="28"/>
        <v>1900-01-01</v>
      </c>
      <c r="S89" t="str">
        <f t="shared" si="29"/>
        <v>18:42</v>
      </c>
    </row>
    <row r="90" spans="1:19" x14ac:dyDescent="0.15">
      <c r="A90" t="str">
        <f>IF(Date_time!A90&lt;&gt;"",Date_time!A90,"")</f>
        <v>d18O_300118_WM2_Andre@19</v>
      </c>
      <c r="B90">
        <f>Date_time!B90</f>
        <v>1.2509027777777779</v>
      </c>
      <c r="C90">
        <f>Date_time!C90</f>
        <v>0.78194444444444444</v>
      </c>
      <c r="D90">
        <f t="shared" si="17"/>
        <v>1900</v>
      </c>
      <c r="E90">
        <f t="shared" si="18"/>
        <v>1</v>
      </c>
      <c r="F90">
        <f t="shared" si="19"/>
        <v>1</v>
      </c>
      <c r="G90">
        <f t="shared" si="20"/>
        <v>18</v>
      </c>
      <c r="H90">
        <f t="shared" si="21"/>
        <v>46</v>
      </c>
      <c r="J90" s="26" t="str">
        <f t="shared" si="22"/>
        <v>01</v>
      </c>
      <c r="K90" s="26" t="str">
        <f t="shared" si="23"/>
        <v>01</v>
      </c>
      <c r="L90" s="26">
        <f t="shared" si="24"/>
        <v>18</v>
      </c>
      <c r="M90" s="26">
        <f t="shared" si="25"/>
        <v>46</v>
      </c>
      <c r="N90" s="37" t="str">
        <f t="shared" si="26"/>
        <v>1900-01-01, 18:46 (d18O_300118_WM2_Andre@19)</v>
      </c>
      <c r="O90" s="39" t="str">
        <f t="shared" si="15"/>
        <v>d18O_300118_WM2_Andre@19</v>
      </c>
      <c r="P90" s="26">
        <f t="shared" si="16"/>
        <v>2.0328472222222222</v>
      </c>
      <c r="Q90" s="40">
        <f t="shared" si="27"/>
        <v>5.2333333333333307</v>
      </c>
      <c r="R90" t="str">
        <f t="shared" si="28"/>
        <v>1900-01-01</v>
      </c>
      <c r="S90" t="str">
        <f t="shared" si="29"/>
        <v>18:46</v>
      </c>
    </row>
    <row r="91" spans="1:19" x14ac:dyDescent="0.15">
      <c r="A91" t="str">
        <f>IF(Date_time!A91&lt;&gt;"",Date_time!A91,"")</f>
        <v>d18O_300118_WM2_Udaipur@28</v>
      </c>
      <c r="B91">
        <f>Date_time!B91</f>
        <v>1.2509027777777779</v>
      </c>
      <c r="C91">
        <f>Date_time!C91</f>
        <v>0.78472222222222221</v>
      </c>
      <c r="D91">
        <f t="shared" si="17"/>
        <v>1900</v>
      </c>
      <c r="E91">
        <f t="shared" si="18"/>
        <v>1</v>
      </c>
      <c r="F91">
        <f t="shared" si="19"/>
        <v>1</v>
      </c>
      <c r="G91">
        <f t="shared" si="20"/>
        <v>18</v>
      </c>
      <c r="H91">
        <f t="shared" si="21"/>
        <v>50</v>
      </c>
      <c r="J91" s="26" t="str">
        <f t="shared" si="22"/>
        <v>01</v>
      </c>
      <c r="K91" s="26" t="str">
        <f t="shared" si="23"/>
        <v>01</v>
      </c>
      <c r="L91" s="26">
        <f t="shared" si="24"/>
        <v>18</v>
      </c>
      <c r="M91" s="26">
        <f t="shared" si="25"/>
        <v>50</v>
      </c>
      <c r="N91" s="37" t="str">
        <f t="shared" si="26"/>
        <v>1900-01-01, 18:50 (d18O_300118_WM2_Udaipur@28)</v>
      </c>
      <c r="O91" s="39" t="str">
        <f t="shared" ref="O91:O154" si="30">A91</f>
        <v>d18O_300118_WM2_Udaipur@28</v>
      </c>
      <c r="P91" s="26">
        <f t="shared" ref="P91:P154" si="31">IF(A91&lt;&gt;"",B91+C91,"")</f>
        <v>2.035625</v>
      </c>
      <c r="Q91" s="40">
        <f t="shared" si="27"/>
        <v>5.2999999999999972</v>
      </c>
      <c r="R91" t="str">
        <f t="shared" si="28"/>
        <v>1900-01-01</v>
      </c>
      <c r="S91" t="str">
        <f t="shared" si="29"/>
        <v>18:50</v>
      </c>
    </row>
    <row r="92" spans="1:19" x14ac:dyDescent="0.15">
      <c r="A92" t="str">
        <f>IF(Date_time!A92&lt;&gt;"",Date_time!A92,"")</f>
        <v>d18O_300118_WM2_KAW485_2@4</v>
      </c>
      <c r="B92">
        <f>Date_time!B92</f>
        <v>1.2509027777777779</v>
      </c>
      <c r="C92">
        <f>Date_time!C92</f>
        <v>0.78749999999999998</v>
      </c>
      <c r="D92">
        <f t="shared" si="17"/>
        <v>1900</v>
      </c>
      <c r="E92">
        <f t="shared" si="18"/>
        <v>1</v>
      </c>
      <c r="F92">
        <f t="shared" si="19"/>
        <v>1</v>
      </c>
      <c r="G92">
        <f t="shared" si="20"/>
        <v>18</v>
      </c>
      <c r="H92">
        <f t="shared" si="21"/>
        <v>54</v>
      </c>
      <c r="J92" s="26" t="str">
        <f t="shared" si="22"/>
        <v>01</v>
      </c>
      <c r="K92" s="26" t="str">
        <f t="shared" si="23"/>
        <v>01</v>
      </c>
      <c r="L92" s="26">
        <f t="shared" si="24"/>
        <v>18</v>
      </c>
      <c r="M92" s="26">
        <f t="shared" si="25"/>
        <v>54</v>
      </c>
      <c r="N92" s="37" t="str">
        <f t="shared" si="26"/>
        <v>1900-01-01, 18:54 (d18O_300118_WM2_KAW485_2@4)</v>
      </c>
      <c r="O92" s="39" t="str">
        <f t="shared" si="30"/>
        <v>d18O_300118_WM2_KAW485_2@4</v>
      </c>
      <c r="P92" s="26">
        <f t="shared" si="31"/>
        <v>2.0384027777777778</v>
      </c>
      <c r="Q92" s="40">
        <f t="shared" si="27"/>
        <v>5.3666666666666636</v>
      </c>
      <c r="R92" t="str">
        <f t="shared" si="28"/>
        <v>1900-01-01</v>
      </c>
      <c r="S92" t="str">
        <f t="shared" si="29"/>
        <v>18:54</v>
      </c>
    </row>
    <row r="93" spans="1:19" x14ac:dyDescent="0.15">
      <c r="A93" t="str">
        <f>IF(Date_time!A93&lt;&gt;"",Date_time!A93,"")</f>
        <v>d18O_300118_WM2_KAW485_2@5</v>
      </c>
      <c r="B93">
        <f>Date_time!B93</f>
        <v>1.2509027777777779</v>
      </c>
      <c r="C93">
        <f>Date_time!C93</f>
        <v>0.7895833333333333</v>
      </c>
      <c r="D93">
        <f t="shared" si="17"/>
        <v>1900</v>
      </c>
      <c r="E93">
        <f t="shared" si="18"/>
        <v>1</v>
      </c>
      <c r="F93">
        <f t="shared" si="19"/>
        <v>1</v>
      </c>
      <c r="G93">
        <f t="shared" si="20"/>
        <v>18</v>
      </c>
      <c r="H93">
        <f t="shared" si="21"/>
        <v>57</v>
      </c>
      <c r="J93" s="26" t="str">
        <f t="shared" si="22"/>
        <v>01</v>
      </c>
      <c r="K93" s="26" t="str">
        <f t="shared" si="23"/>
        <v>01</v>
      </c>
      <c r="L93" s="26">
        <f t="shared" si="24"/>
        <v>18</v>
      </c>
      <c r="M93" s="26">
        <f t="shared" si="25"/>
        <v>57</v>
      </c>
      <c r="N93" s="37" t="str">
        <f t="shared" si="26"/>
        <v>1900-01-01, 18:57 (d18O_300118_WM2_KAW485_2@5)</v>
      </c>
      <c r="O93" s="39" t="str">
        <f t="shared" si="30"/>
        <v>d18O_300118_WM2_KAW485_2@5</v>
      </c>
      <c r="P93" s="26">
        <f t="shared" si="31"/>
        <v>2.040486111111111</v>
      </c>
      <c r="Q93" s="40">
        <f t="shared" si="27"/>
        <v>5.4166666666666607</v>
      </c>
      <c r="R93" t="str">
        <f t="shared" si="28"/>
        <v>1900-01-01</v>
      </c>
      <c r="S93" t="str">
        <f t="shared" si="29"/>
        <v>18:57</v>
      </c>
    </row>
    <row r="94" spans="1:19" x14ac:dyDescent="0.15">
      <c r="A94" t="str">
        <f>IF(Date_time!A94&lt;&gt;"",Date_time!A94,"")</f>
        <v>d18O_300118_WM2_KAW485_2@6</v>
      </c>
      <c r="B94">
        <f>Date_time!B94</f>
        <v>1.2509027777777779</v>
      </c>
      <c r="C94">
        <f>Date_time!C94</f>
        <v>0.79236111111111107</v>
      </c>
      <c r="D94">
        <f t="shared" si="17"/>
        <v>1900</v>
      </c>
      <c r="E94">
        <f t="shared" si="18"/>
        <v>1</v>
      </c>
      <c r="F94">
        <f t="shared" si="19"/>
        <v>1</v>
      </c>
      <c r="G94">
        <f t="shared" si="20"/>
        <v>19</v>
      </c>
      <c r="H94">
        <f t="shared" si="21"/>
        <v>1</v>
      </c>
      <c r="J94" s="26" t="str">
        <f t="shared" si="22"/>
        <v>01</v>
      </c>
      <c r="K94" s="26" t="str">
        <f t="shared" si="23"/>
        <v>01</v>
      </c>
      <c r="L94" s="26">
        <f t="shared" si="24"/>
        <v>19</v>
      </c>
      <c r="M94" s="26" t="str">
        <f t="shared" si="25"/>
        <v>01</v>
      </c>
      <c r="N94" s="37" t="str">
        <f t="shared" si="26"/>
        <v>1900-01-01, 19:01 (d18O_300118_WM2_KAW485_2@6)</v>
      </c>
      <c r="O94" s="39" t="str">
        <f t="shared" si="30"/>
        <v>d18O_300118_WM2_KAW485_2@6</v>
      </c>
      <c r="P94" s="26">
        <f t="shared" si="31"/>
        <v>2.0432638888888892</v>
      </c>
      <c r="Q94" s="40">
        <f t="shared" si="27"/>
        <v>5.4833333333333378</v>
      </c>
      <c r="R94" t="str">
        <f t="shared" si="28"/>
        <v>1900-01-01</v>
      </c>
      <c r="S94" t="str">
        <f t="shared" si="29"/>
        <v>19:01</v>
      </c>
    </row>
    <row r="95" spans="1:19" x14ac:dyDescent="0.15">
      <c r="A95" t="str">
        <f>IF(Date_time!A95&lt;&gt;"",Date_time!A95,"")</f>
        <v>d18O_300118_WM2_Udaipur@29</v>
      </c>
      <c r="B95">
        <f>Date_time!B95</f>
        <v>1.2509027777777779</v>
      </c>
      <c r="C95">
        <f>Date_time!C95</f>
        <v>0.79513888888888884</v>
      </c>
      <c r="D95">
        <f t="shared" si="17"/>
        <v>1900</v>
      </c>
      <c r="E95">
        <f t="shared" si="18"/>
        <v>1</v>
      </c>
      <c r="F95">
        <f t="shared" si="19"/>
        <v>1</v>
      </c>
      <c r="G95">
        <f t="shared" si="20"/>
        <v>19</v>
      </c>
      <c r="H95">
        <f t="shared" si="21"/>
        <v>5</v>
      </c>
      <c r="J95" s="26" t="str">
        <f t="shared" si="22"/>
        <v>01</v>
      </c>
      <c r="K95" s="26" t="str">
        <f t="shared" si="23"/>
        <v>01</v>
      </c>
      <c r="L95" s="26">
        <f t="shared" si="24"/>
        <v>19</v>
      </c>
      <c r="M95" s="26" t="str">
        <f t="shared" si="25"/>
        <v>05</v>
      </c>
      <c r="N95" s="37" t="str">
        <f t="shared" si="26"/>
        <v>1900-01-01, 19:05 (d18O_300118_WM2_Udaipur@29)</v>
      </c>
      <c r="O95" s="39" t="str">
        <f t="shared" si="30"/>
        <v>d18O_300118_WM2_Udaipur@29</v>
      </c>
      <c r="P95" s="26">
        <f t="shared" si="31"/>
        <v>2.0460416666666665</v>
      </c>
      <c r="Q95" s="40">
        <f t="shared" si="27"/>
        <v>5.5499999999999936</v>
      </c>
      <c r="R95" t="str">
        <f t="shared" si="28"/>
        <v>1900-01-01</v>
      </c>
      <c r="S95" t="str">
        <f t="shared" si="29"/>
        <v>19:05</v>
      </c>
    </row>
    <row r="96" spans="1:19" x14ac:dyDescent="0.15">
      <c r="A96" t="str">
        <f>IF(Date_time!A96&lt;&gt;"",Date_time!A96,"")</f>
        <v>d18O_300118_WM2_Nico_2@7</v>
      </c>
      <c r="B96">
        <f>Date_time!B96</f>
        <v>1.2509027777777779</v>
      </c>
      <c r="C96">
        <f>Date_time!C96</f>
        <v>0.79791666666666661</v>
      </c>
      <c r="D96">
        <f t="shared" si="17"/>
        <v>1900</v>
      </c>
      <c r="E96">
        <f t="shared" si="18"/>
        <v>1</v>
      </c>
      <c r="F96">
        <f t="shared" si="19"/>
        <v>1</v>
      </c>
      <c r="G96">
        <f t="shared" si="20"/>
        <v>19</v>
      </c>
      <c r="H96">
        <f t="shared" si="21"/>
        <v>9</v>
      </c>
      <c r="J96" s="26" t="str">
        <f t="shared" si="22"/>
        <v>01</v>
      </c>
      <c r="K96" s="26" t="str">
        <f t="shared" si="23"/>
        <v>01</v>
      </c>
      <c r="L96" s="26">
        <f t="shared" si="24"/>
        <v>19</v>
      </c>
      <c r="M96" s="26" t="str">
        <f t="shared" si="25"/>
        <v>09</v>
      </c>
      <c r="N96" s="37" t="str">
        <f t="shared" si="26"/>
        <v>1900-01-01, 19:09 (d18O_300118_WM2_Nico_2@7)</v>
      </c>
      <c r="O96" s="39" t="str">
        <f t="shared" si="30"/>
        <v>d18O_300118_WM2_Nico_2@7</v>
      </c>
      <c r="P96" s="26">
        <f t="shared" si="31"/>
        <v>2.0488194444444447</v>
      </c>
      <c r="Q96" s="40">
        <f t="shared" si="27"/>
        <v>5.6166666666666707</v>
      </c>
      <c r="R96" t="str">
        <f t="shared" si="28"/>
        <v>1900-01-01</v>
      </c>
      <c r="S96" t="str">
        <f t="shared" si="29"/>
        <v>19:09</v>
      </c>
    </row>
    <row r="97" spans="1:19" x14ac:dyDescent="0.15">
      <c r="A97" t="str">
        <f>IF(Date_time!A97&lt;&gt;"",Date_time!A97,"")</f>
        <v>d18O_300118_WM2_Nico_2@8</v>
      </c>
      <c r="B97">
        <f>Date_time!B97</f>
        <v>1.2509027777777779</v>
      </c>
      <c r="C97">
        <f>Date_time!C97</f>
        <v>0.80069444444444438</v>
      </c>
      <c r="D97">
        <f t="shared" si="17"/>
        <v>1900</v>
      </c>
      <c r="E97">
        <f t="shared" si="18"/>
        <v>1</v>
      </c>
      <c r="F97">
        <f t="shared" si="19"/>
        <v>1</v>
      </c>
      <c r="G97">
        <f t="shared" si="20"/>
        <v>19</v>
      </c>
      <c r="H97">
        <f t="shared" si="21"/>
        <v>13</v>
      </c>
      <c r="J97" s="26" t="str">
        <f t="shared" si="22"/>
        <v>01</v>
      </c>
      <c r="K97" s="26" t="str">
        <f t="shared" si="23"/>
        <v>01</v>
      </c>
      <c r="L97" s="26">
        <f t="shared" si="24"/>
        <v>19</v>
      </c>
      <c r="M97" s="26">
        <f t="shared" si="25"/>
        <v>13</v>
      </c>
      <c r="N97" s="37" t="str">
        <f t="shared" si="26"/>
        <v>1900-01-01, 19:13 (d18O_300118_WM2_Nico_2@8)</v>
      </c>
      <c r="O97" s="39" t="str">
        <f t="shared" si="30"/>
        <v>d18O_300118_WM2_Nico_2@8</v>
      </c>
      <c r="P97" s="26">
        <f t="shared" si="31"/>
        <v>2.0515972222222221</v>
      </c>
      <c r="Q97" s="40">
        <f t="shared" si="27"/>
        <v>5.6833333333333265</v>
      </c>
      <c r="R97" t="str">
        <f t="shared" si="28"/>
        <v>1900-01-01</v>
      </c>
      <c r="S97" t="str">
        <f t="shared" si="29"/>
        <v>19:13</v>
      </c>
    </row>
    <row r="98" spans="1:19" x14ac:dyDescent="0.15">
      <c r="A98" t="str">
        <f>IF(Date_time!A98&lt;&gt;"",Date_time!A98,"")</f>
        <v>d18O_300118_WM2_Nico_2@9</v>
      </c>
      <c r="B98">
        <f>Date_time!B98</f>
        <v>1.2509027777777779</v>
      </c>
      <c r="C98">
        <f>Date_time!C98</f>
        <v>0.80347222222222225</v>
      </c>
      <c r="D98">
        <f t="shared" si="17"/>
        <v>1900</v>
      </c>
      <c r="E98">
        <f t="shared" si="18"/>
        <v>1</v>
      </c>
      <c r="F98">
        <f t="shared" si="19"/>
        <v>1</v>
      </c>
      <c r="G98">
        <f t="shared" si="20"/>
        <v>19</v>
      </c>
      <c r="H98">
        <f t="shared" si="21"/>
        <v>17</v>
      </c>
      <c r="J98" s="26" t="str">
        <f t="shared" si="22"/>
        <v>01</v>
      </c>
      <c r="K98" s="26" t="str">
        <f t="shared" si="23"/>
        <v>01</v>
      </c>
      <c r="L98" s="26">
        <f t="shared" si="24"/>
        <v>19</v>
      </c>
      <c r="M98" s="26">
        <f t="shared" si="25"/>
        <v>17</v>
      </c>
      <c r="N98" s="37" t="str">
        <f t="shared" si="26"/>
        <v>1900-01-01, 19:17 (d18O_300118_WM2_Nico_2@9)</v>
      </c>
      <c r="O98" s="39" t="str">
        <f t="shared" si="30"/>
        <v>d18O_300118_WM2_Nico_2@9</v>
      </c>
      <c r="P98" s="26">
        <f t="shared" si="31"/>
        <v>2.0543750000000003</v>
      </c>
      <c r="Q98" s="40">
        <f t="shared" si="27"/>
        <v>5.7500000000000036</v>
      </c>
      <c r="R98" t="str">
        <f t="shared" si="28"/>
        <v>1900-01-01</v>
      </c>
      <c r="S98" t="str">
        <f t="shared" si="29"/>
        <v>19:17</v>
      </c>
    </row>
    <row r="99" spans="1:19" x14ac:dyDescent="0.15">
      <c r="A99" t="str">
        <f>IF(Date_time!A99&lt;&gt;"",Date_time!A99,"")</f>
        <v>d18O_300118_WM2_Udaipur@30</v>
      </c>
      <c r="B99">
        <f>Date_time!B99</f>
        <v>1.2509027777777779</v>
      </c>
      <c r="C99">
        <f>Date_time!C99</f>
        <v>0.80555555555555547</v>
      </c>
      <c r="D99">
        <f t="shared" si="17"/>
        <v>1900</v>
      </c>
      <c r="E99">
        <f t="shared" si="18"/>
        <v>1</v>
      </c>
      <c r="F99">
        <f t="shared" si="19"/>
        <v>1</v>
      </c>
      <c r="G99">
        <f t="shared" si="20"/>
        <v>19</v>
      </c>
      <c r="H99">
        <f t="shared" si="21"/>
        <v>20</v>
      </c>
      <c r="J99" s="26" t="str">
        <f t="shared" si="22"/>
        <v>01</v>
      </c>
      <c r="K99" s="26" t="str">
        <f t="shared" si="23"/>
        <v>01</v>
      </c>
      <c r="L99" s="26">
        <f t="shared" si="24"/>
        <v>19</v>
      </c>
      <c r="M99" s="26">
        <f t="shared" si="25"/>
        <v>20</v>
      </c>
      <c r="N99" s="37" t="str">
        <f t="shared" si="26"/>
        <v>1900-01-01, 19:20 (d18O_300118_WM2_Udaipur@30)</v>
      </c>
      <c r="O99" s="39" t="str">
        <f t="shared" si="30"/>
        <v>d18O_300118_WM2_Udaipur@30</v>
      </c>
      <c r="P99" s="26">
        <f t="shared" si="31"/>
        <v>2.0564583333333335</v>
      </c>
      <c r="Q99" s="40">
        <f t="shared" si="27"/>
        <v>5.8000000000000007</v>
      </c>
      <c r="R99" t="str">
        <f t="shared" si="28"/>
        <v>1900-01-01</v>
      </c>
      <c r="S99" t="str">
        <f t="shared" si="29"/>
        <v>19:20</v>
      </c>
    </row>
    <row r="100" spans="1:19" x14ac:dyDescent="0.15">
      <c r="A100" t="str">
        <f>IF(Date_time!A100&lt;&gt;"",Date_time!A100,"")</f>
        <v>d18O_300118_WM2_BW28_2@4</v>
      </c>
      <c r="B100">
        <f>Date_time!B100</f>
        <v>1.2509027777777779</v>
      </c>
      <c r="C100">
        <f>Date_time!C100</f>
        <v>0.80833333333333324</v>
      </c>
      <c r="D100">
        <f t="shared" si="17"/>
        <v>1900</v>
      </c>
      <c r="E100">
        <f t="shared" si="18"/>
        <v>1</v>
      </c>
      <c r="F100">
        <f t="shared" si="19"/>
        <v>1</v>
      </c>
      <c r="G100">
        <f t="shared" si="20"/>
        <v>19</v>
      </c>
      <c r="H100">
        <f t="shared" si="21"/>
        <v>24</v>
      </c>
      <c r="J100" s="26" t="str">
        <f t="shared" si="22"/>
        <v>01</v>
      </c>
      <c r="K100" s="26" t="str">
        <f t="shared" si="23"/>
        <v>01</v>
      </c>
      <c r="L100" s="26">
        <f t="shared" si="24"/>
        <v>19</v>
      </c>
      <c r="M100" s="26">
        <f t="shared" si="25"/>
        <v>24</v>
      </c>
      <c r="N100" s="37" t="str">
        <f t="shared" si="26"/>
        <v>1900-01-01, 19:24 (d18O_300118_WM2_BW28_2@4)</v>
      </c>
      <c r="O100" s="39" t="str">
        <f t="shared" si="30"/>
        <v>d18O_300118_WM2_BW28_2@4</v>
      </c>
      <c r="P100" s="26">
        <f t="shared" si="31"/>
        <v>2.0592361111111113</v>
      </c>
      <c r="Q100" s="40">
        <f t="shared" si="27"/>
        <v>5.8666666666666671</v>
      </c>
      <c r="R100" t="str">
        <f t="shared" si="28"/>
        <v>1900-01-01</v>
      </c>
      <c r="S100" t="str">
        <f t="shared" si="29"/>
        <v>19:24</v>
      </c>
    </row>
    <row r="101" spans="1:19" x14ac:dyDescent="0.15">
      <c r="A101" t="str">
        <f>IF(Date_time!A101&lt;&gt;"",Date_time!A101,"")</f>
        <v>d18O_300118_WM2_BW28_2@5</v>
      </c>
      <c r="B101">
        <f>Date_time!B101</f>
        <v>1.2509027777777779</v>
      </c>
      <c r="C101">
        <f>Date_time!C101</f>
        <v>0.81111111111111101</v>
      </c>
      <c r="D101">
        <f t="shared" si="17"/>
        <v>1900</v>
      </c>
      <c r="E101">
        <f t="shared" si="18"/>
        <v>1</v>
      </c>
      <c r="F101">
        <f t="shared" si="19"/>
        <v>1</v>
      </c>
      <c r="G101">
        <f t="shared" si="20"/>
        <v>19</v>
      </c>
      <c r="H101">
        <f t="shared" si="21"/>
        <v>28</v>
      </c>
      <c r="J101" s="26" t="str">
        <f t="shared" si="22"/>
        <v>01</v>
      </c>
      <c r="K101" s="26" t="str">
        <f t="shared" si="23"/>
        <v>01</v>
      </c>
      <c r="L101" s="26">
        <f t="shared" si="24"/>
        <v>19</v>
      </c>
      <c r="M101" s="26">
        <f t="shared" si="25"/>
        <v>28</v>
      </c>
      <c r="N101" s="37" t="str">
        <f t="shared" si="26"/>
        <v>1900-01-01, 19:28 (d18O_300118_WM2_BW28_2@5)</v>
      </c>
      <c r="O101" s="39" t="str">
        <f t="shared" si="30"/>
        <v>d18O_300118_WM2_BW28_2@5</v>
      </c>
      <c r="P101" s="26">
        <f t="shared" si="31"/>
        <v>2.062013888888889</v>
      </c>
      <c r="Q101" s="40">
        <f t="shared" si="27"/>
        <v>5.9333333333333336</v>
      </c>
      <c r="R101" t="str">
        <f t="shared" si="28"/>
        <v>1900-01-01</v>
      </c>
      <c r="S101" t="str">
        <f t="shared" si="29"/>
        <v>19:28</v>
      </c>
    </row>
    <row r="102" spans="1:19" x14ac:dyDescent="0.15">
      <c r="A102" t="str">
        <f>IF(Date_time!A102&lt;&gt;"",Date_time!A102,"")</f>
        <v>d18O_300118_WM2_BW28_2@6</v>
      </c>
      <c r="B102">
        <f>Date_time!B102</f>
        <v>1.2509027777777779</v>
      </c>
      <c r="C102">
        <f>Date_time!C102</f>
        <v>0.81388888888888899</v>
      </c>
      <c r="D102">
        <f t="shared" si="17"/>
        <v>1900</v>
      </c>
      <c r="E102">
        <f t="shared" si="18"/>
        <v>1</v>
      </c>
      <c r="F102">
        <f t="shared" si="19"/>
        <v>1</v>
      </c>
      <c r="G102">
        <f t="shared" si="20"/>
        <v>19</v>
      </c>
      <c r="H102">
        <f t="shared" si="21"/>
        <v>32</v>
      </c>
      <c r="J102" s="26" t="str">
        <f t="shared" si="22"/>
        <v>01</v>
      </c>
      <c r="K102" s="26" t="str">
        <f t="shared" si="23"/>
        <v>01</v>
      </c>
      <c r="L102" s="26">
        <f t="shared" si="24"/>
        <v>19</v>
      </c>
      <c r="M102" s="26">
        <f t="shared" si="25"/>
        <v>32</v>
      </c>
      <c r="N102" s="37" t="str">
        <f t="shared" si="26"/>
        <v>1900-01-01, 19:32 (d18O_300118_WM2_BW28_2@6)</v>
      </c>
      <c r="O102" s="39" t="str">
        <f t="shared" si="30"/>
        <v>d18O_300118_WM2_BW28_2@6</v>
      </c>
      <c r="P102" s="26">
        <f t="shared" si="31"/>
        <v>2.0647916666666668</v>
      </c>
      <c r="Q102" s="40">
        <f t="shared" si="27"/>
        <v>6</v>
      </c>
      <c r="R102" t="str">
        <f t="shared" si="28"/>
        <v>1900-01-01</v>
      </c>
      <c r="S102" t="str">
        <f t="shared" si="29"/>
        <v>19:32</v>
      </c>
    </row>
    <row r="103" spans="1:19" x14ac:dyDescent="0.15">
      <c r="A103" t="str">
        <f>IF(Date_time!A103&lt;&gt;"",Date_time!A103,"")</f>
        <v>d18O_300118_WM2_Udaipur@31</v>
      </c>
      <c r="B103">
        <f>Date_time!B103</f>
        <v>1.2509027777777779</v>
      </c>
      <c r="C103">
        <f>Date_time!C103</f>
        <v>0.81666666666666676</v>
      </c>
      <c r="D103">
        <f t="shared" si="17"/>
        <v>1900</v>
      </c>
      <c r="E103">
        <f t="shared" si="18"/>
        <v>1</v>
      </c>
      <c r="F103">
        <f t="shared" si="19"/>
        <v>1</v>
      </c>
      <c r="G103">
        <f t="shared" si="20"/>
        <v>19</v>
      </c>
      <c r="H103">
        <f t="shared" si="21"/>
        <v>36</v>
      </c>
      <c r="J103" s="26" t="str">
        <f t="shared" si="22"/>
        <v>01</v>
      </c>
      <c r="K103" s="26" t="str">
        <f t="shared" si="23"/>
        <v>01</v>
      </c>
      <c r="L103" s="26">
        <f t="shared" si="24"/>
        <v>19</v>
      </c>
      <c r="M103" s="26">
        <f t="shared" si="25"/>
        <v>36</v>
      </c>
      <c r="N103" s="37" t="str">
        <f t="shared" si="26"/>
        <v>1900-01-01, 19:36 (d18O_300118_WM2_Udaipur@31)</v>
      </c>
      <c r="O103" s="39" t="str">
        <f t="shared" si="30"/>
        <v>d18O_300118_WM2_Udaipur@31</v>
      </c>
      <c r="P103" s="26">
        <f t="shared" si="31"/>
        <v>2.0675694444444446</v>
      </c>
      <c r="Q103" s="40">
        <f t="shared" si="27"/>
        <v>6.0666666666666664</v>
      </c>
      <c r="R103" t="str">
        <f t="shared" si="28"/>
        <v>1900-01-01</v>
      </c>
      <c r="S103" t="str">
        <f t="shared" si="29"/>
        <v>19:36</v>
      </c>
    </row>
    <row r="104" spans="1:19" x14ac:dyDescent="0.15">
      <c r="A104" t="str">
        <f>IF(Date_time!A104&lt;&gt;"",Date_time!A104,"")</f>
        <v>d18O_300118_WM2_Andre@20</v>
      </c>
      <c r="B104">
        <f>Date_time!B104</f>
        <v>1.2509027777777779</v>
      </c>
      <c r="C104">
        <f>Date_time!C104</f>
        <v>0.81944444444444453</v>
      </c>
      <c r="D104">
        <f t="shared" si="17"/>
        <v>1900</v>
      </c>
      <c r="E104">
        <f t="shared" si="18"/>
        <v>1</v>
      </c>
      <c r="F104">
        <f t="shared" si="19"/>
        <v>1</v>
      </c>
      <c r="G104">
        <f t="shared" si="20"/>
        <v>19</v>
      </c>
      <c r="H104">
        <f t="shared" si="21"/>
        <v>40</v>
      </c>
      <c r="J104" s="26" t="str">
        <f t="shared" si="22"/>
        <v>01</v>
      </c>
      <c r="K104" s="26" t="str">
        <f t="shared" si="23"/>
        <v>01</v>
      </c>
      <c r="L104" s="26">
        <f t="shared" si="24"/>
        <v>19</v>
      </c>
      <c r="M104" s="26">
        <f t="shared" si="25"/>
        <v>40</v>
      </c>
      <c r="N104" s="37" t="str">
        <f t="shared" si="26"/>
        <v>1900-01-01, 19:40 (d18O_300118_WM2_Andre@20)</v>
      </c>
      <c r="O104" s="39" t="str">
        <f t="shared" si="30"/>
        <v>d18O_300118_WM2_Andre@20</v>
      </c>
      <c r="P104" s="26">
        <f t="shared" si="31"/>
        <v>2.0703472222222223</v>
      </c>
      <c r="Q104" s="40">
        <f t="shared" si="27"/>
        <v>6.1333333333333329</v>
      </c>
      <c r="R104" t="str">
        <f t="shared" si="28"/>
        <v>1900-01-01</v>
      </c>
      <c r="S104" t="str">
        <f t="shared" si="29"/>
        <v>19:40</v>
      </c>
    </row>
    <row r="105" spans="1:19" x14ac:dyDescent="0.15">
      <c r="A105" t="str">
        <f>IF(Date_time!A105&lt;&gt;"",Date_time!A105,"")</f>
        <v>d18O_300118_WM2_Andre@21</v>
      </c>
      <c r="B105">
        <f>Date_time!B105</f>
        <v>1.2509027777777779</v>
      </c>
      <c r="C105">
        <f>Date_time!C105</f>
        <v>0.8222222222222223</v>
      </c>
      <c r="D105">
        <f t="shared" si="17"/>
        <v>1900</v>
      </c>
      <c r="E105">
        <f t="shared" si="18"/>
        <v>1</v>
      </c>
      <c r="F105">
        <f t="shared" si="19"/>
        <v>1</v>
      </c>
      <c r="G105">
        <f t="shared" si="20"/>
        <v>19</v>
      </c>
      <c r="H105">
        <f t="shared" si="21"/>
        <v>44</v>
      </c>
      <c r="J105" s="26" t="str">
        <f t="shared" si="22"/>
        <v>01</v>
      </c>
      <c r="K105" s="26" t="str">
        <f t="shared" si="23"/>
        <v>01</v>
      </c>
      <c r="L105" s="26">
        <f t="shared" si="24"/>
        <v>19</v>
      </c>
      <c r="M105" s="26">
        <f t="shared" si="25"/>
        <v>44</v>
      </c>
      <c r="N105" s="37" t="str">
        <f t="shared" si="26"/>
        <v>1900-01-01, 19:44 (d18O_300118_WM2_Andre@21)</v>
      </c>
      <c r="O105" s="39" t="str">
        <f t="shared" si="30"/>
        <v>d18O_300118_WM2_Andre@21</v>
      </c>
      <c r="P105" s="26">
        <f t="shared" si="31"/>
        <v>2.0731250000000001</v>
      </c>
      <c r="Q105" s="40">
        <f t="shared" si="27"/>
        <v>6.1999999999999993</v>
      </c>
      <c r="R105" t="str">
        <f t="shared" si="28"/>
        <v>1900-01-01</v>
      </c>
      <c r="S105" t="str">
        <f t="shared" si="29"/>
        <v>19:44</v>
      </c>
    </row>
    <row r="106" spans="1:19" x14ac:dyDescent="0.15">
      <c r="A106" t="str">
        <f>IF(Date_time!A106&lt;&gt;"",Date_time!A106,"")</f>
        <v>d18O_300118_WM2_Andre@22</v>
      </c>
      <c r="B106">
        <f>Date_time!B106</f>
        <v>1.2509027777777779</v>
      </c>
      <c r="C106">
        <f>Date_time!C106</f>
        <v>0.82430555555555562</v>
      </c>
      <c r="D106">
        <f t="shared" si="17"/>
        <v>1900</v>
      </c>
      <c r="E106">
        <f t="shared" si="18"/>
        <v>1</v>
      </c>
      <c r="F106">
        <f t="shared" si="19"/>
        <v>1</v>
      </c>
      <c r="G106">
        <f t="shared" si="20"/>
        <v>19</v>
      </c>
      <c r="H106">
        <f t="shared" si="21"/>
        <v>47</v>
      </c>
      <c r="J106" s="26" t="str">
        <f t="shared" si="22"/>
        <v>01</v>
      </c>
      <c r="K106" s="26" t="str">
        <f t="shared" si="23"/>
        <v>01</v>
      </c>
      <c r="L106" s="26">
        <f t="shared" si="24"/>
        <v>19</v>
      </c>
      <c r="M106" s="26">
        <f t="shared" si="25"/>
        <v>47</v>
      </c>
      <c r="N106" s="37" t="str">
        <f t="shared" si="26"/>
        <v>1900-01-01, 19:47 (d18O_300118_WM2_Andre@22)</v>
      </c>
      <c r="O106" s="39" t="str">
        <f t="shared" si="30"/>
        <v>d18O_300118_WM2_Andre@22</v>
      </c>
      <c r="P106" s="26">
        <f t="shared" si="31"/>
        <v>2.0752083333333333</v>
      </c>
      <c r="Q106" s="40">
        <f t="shared" si="27"/>
        <v>6.2499999999999964</v>
      </c>
      <c r="R106" t="str">
        <f t="shared" si="28"/>
        <v>1900-01-01</v>
      </c>
      <c r="S106" t="str">
        <f t="shared" si="29"/>
        <v>19:47</v>
      </c>
    </row>
    <row r="107" spans="1:19" x14ac:dyDescent="0.15">
      <c r="A107" t="str">
        <f>IF(Date_time!A107&lt;&gt;"",Date_time!A107,"")</f>
        <v>d18O_300118_WM2_Udaipur@32</v>
      </c>
      <c r="B107">
        <f>Date_time!B107</f>
        <v>1.2509027777777779</v>
      </c>
      <c r="C107">
        <f>Date_time!C107</f>
        <v>0.82708333333333339</v>
      </c>
      <c r="D107">
        <f t="shared" si="17"/>
        <v>1900</v>
      </c>
      <c r="E107">
        <f t="shared" si="18"/>
        <v>1</v>
      </c>
      <c r="F107">
        <f t="shared" si="19"/>
        <v>1</v>
      </c>
      <c r="G107">
        <f t="shared" si="20"/>
        <v>19</v>
      </c>
      <c r="H107">
        <f t="shared" si="21"/>
        <v>51</v>
      </c>
      <c r="J107" s="26" t="str">
        <f t="shared" si="22"/>
        <v>01</v>
      </c>
      <c r="K107" s="26" t="str">
        <f t="shared" si="23"/>
        <v>01</v>
      </c>
      <c r="L107" s="26">
        <f t="shared" si="24"/>
        <v>19</v>
      </c>
      <c r="M107" s="26">
        <f t="shared" si="25"/>
        <v>51</v>
      </c>
      <c r="N107" s="37" t="str">
        <f t="shared" si="26"/>
        <v>1900-01-01, 19:51 (d18O_300118_WM2_Udaipur@32)</v>
      </c>
      <c r="O107" s="39" t="str">
        <f t="shared" si="30"/>
        <v>d18O_300118_WM2_Udaipur@32</v>
      </c>
      <c r="P107" s="26">
        <f t="shared" si="31"/>
        <v>2.0779861111111115</v>
      </c>
      <c r="Q107" s="40">
        <f t="shared" si="27"/>
        <v>6.3166666666666735</v>
      </c>
      <c r="R107" t="str">
        <f t="shared" si="28"/>
        <v>1900-01-01</v>
      </c>
      <c r="S107" t="str">
        <f t="shared" si="29"/>
        <v>19:51</v>
      </c>
    </row>
    <row r="108" spans="1:19" x14ac:dyDescent="0.15">
      <c r="A108" t="str">
        <f>IF(Date_time!A108&lt;&gt;"",Date_time!A108,"")</f>
        <v>d18O_300118_WM2_Udaipur@33</v>
      </c>
      <c r="B108">
        <f>Date_time!B108</f>
        <v>1.2509027777777779</v>
      </c>
      <c r="C108">
        <f>Date_time!C108</f>
        <v>0.82986111111111116</v>
      </c>
      <c r="D108">
        <f t="shared" si="17"/>
        <v>1900</v>
      </c>
      <c r="E108">
        <f t="shared" si="18"/>
        <v>1</v>
      </c>
      <c r="F108">
        <f t="shared" si="19"/>
        <v>1</v>
      </c>
      <c r="G108">
        <f t="shared" si="20"/>
        <v>19</v>
      </c>
      <c r="H108">
        <f t="shared" si="21"/>
        <v>55</v>
      </c>
      <c r="J108" s="26" t="str">
        <f t="shared" si="22"/>
        <v>01</v>
      </c>
      <c r="K108" s="26" t="str">
        <f t="shared" si="23"/>
        <v>01</v>
      </c>
      <c r="L108" s="26">
        <f t="shared" si="24"/>
        <v>19</v>
      </c>
      <c r="M108" s="26">
        <f t="shared" si="25"/>
        <v>55</v>
      </c>
      <c r="N108" s="37" t="str">
        <f t="shared" si="26"/>
        <v>1900-01-01, 19:55 (d18O_300118_WM2_Udaipur@33)</v>
      </c>
      <c r="O108" s="39" t="str">
        <f t="shared" si="30"/>
        <v>d18O_300118_WM2_Udaipur@33</v>
      </c>
      <c r="P108" s="26">
        <f t="shared" si="31"/>
        <v>2.0807638888888889</v>
      </c>
      <c r="Q108" s="40">
        <f t="shared" si="27"/>
        <v>6.3833333333333293</v>
      </c>
      <c r="R108" t="str">
        <f t="shared" si="28"/>
        <v>1900-01-01</v>
      </c>
      <c r="S108" t="str">
        <f t="shared" si="29"/>
        <v>19:55</v>
      </c>
    </row>
    <row r="109" spans="1:19" x14ac:dyDescent="0.15">
      <c r="A109" t="str">
        <f>IF(Date_time!A109&lt;&gt;"",Date_time!A109,"")</f>
        <v>d18O_300118_WM2_Udaipur@34</v>
      </c>
      <c r="B109">
        <f>Date_time!B109</f>
        <v>1.2509027777777779</v>
      </c>
      <c r="C109">
        <f>Date_time!C109</f>
        <v>0.83263888888888893</v>
      </c>
      <c r="D109">
        <f t="shared" si="17"/>
        <v>1900</v>
      </c>
      <c r="E109">
        <f t="shared" si="18"/>
        <v>1</v>
      </c>
      <c r="F109">
        <f t="shared" si="19"/>
        <v>1</v>
      </c>
      <c r="G109">
        <f t="shared" si="20"/>
        <v>19</v>
      </c>
      <c r="H109">
        <f t="shared" si="21"/>
        <v>59</v>
      </c>
      <c r="J109" s="26" t="str">
        <f t="shared" si="22"/>
        <v>01</v>
      </c>
      <c r="K109" s="26" t="str">
        <f t="shared" si="23"/>
        <v>01</v>
      </c>
      <c r="L109" s="26">
        <f t="shared" si="24"/>
        <v>19</v>
      </c>
      <c r="M109" s="26">
        <f t="shared" si="25"/>
        <v>59</v>
      </c>
      <c r="N109" s="37" t="str">
        <f t="shared" si="26"/>
        <v>1900-01-01, 19:59 (d18O_300118_WM2_Udaipur@34)</v>
      </c>
      <c r="O109" s="39" t="str">
        <f t="shared" si="30"/>
        <v>d18O_300118_WM2_Udaipur@34</v>
      </c>
      <c r="P109" s="26">
        <f t="shared" si="31"/>
        <v>2.0835416666666671</v>
      </c>
      <c r="Q109" s="40">
        <f t="shared" si="27"/>
        <v>6.4500000000000064</v>
      </c>
      <c r="R109" t="str">
        <f t="shared" si="28"/>
        <v>1900-01-01</v>
      </c>
      <c r="S109" t="str">
        <f t="shared" si="29"/>
        <v>19:59</v>
      </c>
    </row>
    <row r="110" spans="1:19" x14ac:dyDescent="0.15">
      <c r="A110" t="str">
        <f>IF(Date_time!A110&lt;&gt;"",Date_time!A110,"")</f>
        <v/>
      </c>
      <c r="B110">
        <f>Date_time!B110</f>
        <v>0</v>
      </c>
      <c r="C110">
        <f>Date_time!C110</f>
        <v>0</v>
      </c>
      <c r="D110">
        <f t="shared" si="17"/>
        <v>1900</v>
      </c>
      <c r="E110">
        <f t="shared" si="18"/>
        <v>1</v>
      </c>
      <c r="F110">
        <f t="shared" si="19"/>
        <v>0</v>
      </c>
      <c r="G110">
        <f t="shared" si="20"/>
        <v>0</v>
      </c>
      <c r="H110">
        <f t="shared" si="21"/>
        <v>0</v>
      </c>
      <c r="J110" s="26" t="str">
        <f t="shared" si="22"/>
        <v>01</v>
      </c>
      <c r="K110" s="26" t="str">
        <f t="shared" si="23"/>
        <v>00</v>
      </c>
      <c r="L110" s="26" t="str">
        <f t="shared" si="24"/>
        <v>00</v>
      </c>
      <c r="M110" s="26" t="str">
        <f t="shared" si="25"/>
        <v>00</v>
      </c>
      <c r="N110" s="37" t="str">
        <f t="shared" si="26"/>
        <v>1900-01-00, 00:00 ()</v>
      </c>
      <c r="O110" s="39" t="str">
        <f t="shared" si="30"/>
        <v/>
      </c>
      <c r="P110" s="26" t="str">
        <f t="shared" si="31"/>
        <v/>
      </c>
      <c r="Q110" s="40" t="str">
        <f t="shared" si="27"/>
        <v/>
      </c>
      <c r="R110" t="str">
        <f t="shared" si="28"/>
        <v>1900-01-00</v>
      </c>
      <c r="S110" t="str">
        <f t="shared" si="29"/>
        <v>00:00</v>
      </c>
    </row>
    <row r="111" spans="1:19" x14ac:dyDescent="0.15">
      <c r="A111" t="str">
        <f>IF(Date_time!A111&lt;&gt;"",Date_time!A111,"")</f>
        <v/>
      </c>
      <c r="B111">
        <f>Date_time!B111</f>
        <v>0</v>
      </c>
      <c r="C111">
        <f>Date_time!C111</f>
        <v>0</v>
      </c>
      <c r="D111">
        <f t="shared" si="17"/>
        <v>1900</v>
      </c>
      <c r="E111">
        <f t="shared" si="18"/>
        <v>1</v>
      </c>
      <c r="F111">
        <f t="shared" si="19"/>
        <v>0</v>
      </c>
      <c r="G111">
        <f t="shared" si="20"/>
        <v>0</v>
      </c>
      <c r="H111">
        <f t="shared" si="21"/>
        <v>0</v>
      </c>
      <c r="J111" s="26" t="str">
        <f t="shared" si="22"/>
        <v>01</v>
      </c>
      <c r="K111" s="26" t="str">
        <f t="shared" si="23"/>
        <v>00</v>
      </c>
      <c r="L111" s="26" t="str">
        <f t="shared" si="24"/>
        <v>00</v>
      </c>
      <c r="M111" s="26" t="str">
        <f t="shared" si="25"/>
        <v>00</v>
      </c>
      <c r="N111" s="37" t="str">
        <f t="shared" si="26"/>
        <v>1900-01-00, 00:00 ()</v>
      </c>
      <c r="O111" s="39" t="str">
        <f t="shared" si="30"/>
        <v/>
      </c>
      <c r="P111" s="26" t="str">
        <f t="shared" si="31"/>
        <v/>
      </c>
      <c r="Q111" s="40" t="str">
        <f t="shared" si="27"/>
        <v/>
      </c>
      <c r="R111" t="str">
        <f t="shared" si="28"/>
        <v>1900-01-00</v>
      </c>
      <c r="S111" t="str">
        <f t="shared" si="29"/>
        <v>00:00</v>
      </c>
    </row>
    <row r="112" spans="1:19" x14ac:dyDescent="0.15">
      <c r="A112" t="str">
        <f>IF(Date_time!A112&lt;&gt;"",Date_time!A112,"")</f>
        <v/>
      </c>
      <c r="B112">
        <f>Date_time!B112</f>
        <v>0</v>
      </c>
      <c r="C112">
        <f>Date_time!C112</f>
        <v>0</v>
      </c>
      <c r="D112">
        <f t="shared" si="17"/>
        <v>1900</v>
      </c>
      <c r="E112">
        <f t="shared" si="18"/>
        <v>1</v>
      </c>
      <c r="F112">
        <f t="shared" si="19"/>
        <v>0</v>
      </c>
      <c r="G112">
        <f t="shared" si="20"/>
        <v>0</v>
      </c>
      <c r="H112">
        <f t="shared" si="21"/>
        <v>0</v>
      </c>
      <c r="J112" s="26" t="str">
        <f t="shared" si="22"/>
        <v>01</v>
      </c>
      <c r="K112" s="26" t="str">
        <f t="shared" si="23"/>
        <v>00</v>
      </c>
      <c r="L112" s="26" t="str">
        <f t="shared" si="24"/>
        <v>00</v>
      </c>
      <c r="M112" s="26" t="str">
        <f t="shared" si="25"/>
        <v>00</v>
      </c>
      <c r="N112" s="37" t="str">
        <f t="shared" si="26"/>
        <v>1900-01-00, 00:00 ()</v>
      </c>
      <c r="O112" s="39" t="str">
        <f t="shared" si="30"/>
        <v/>
      </c>
      <c r="P112" s="26" t="str">
        <f t="shared" si="31"/>
        <v/>
      </c>
      <c r="Q112" s="40" t="str">
        <f t="shared" si="27"/>
        <v/>
      </c>
      <c r="R112" t="str">
        <f t="shared" si="28"/>
        <v>1900-01-00</v>
      </c>
      <c r="S112" t="str">
        <f t="shared" si="29"/>
        <v>00:00</v>
      </c>
    </row>
    <row r="113" spans="1:19" x14ac:dyDescent="0.15">
      <c r="A113" t="str">
        <f>IF(Date_time!A113&lt;&gt;"",Date_time!A113,"")</f>
        <v/>
      </c>
      <c r="B113">
        <f>Date_time!B113</f>
        <v>0</v>
      </c>
      <c r="C113">
        <f>Date_time!C113</f>
        <v>0</v>
      </c>
      <c r="D113">
        <f t="shared" si="17"/>
        <v>1900</v>
      </c>
      <c r="E113">
        <f t="shared" si="18"/>
        <v>1</v>
      </c>
      <c r="F113">
        <f t="shared" si="19"/>
        <v>0</v>
      </c>
      <c r="G113">
        <f t="shared" si="20"/>
        <v>0</v>
      </c>
      <c r="H113">
        <f t="shared" si="21"/>
        <v>0</v>
      </c>
      <c r="J113" s="26" t="str">
        <f t="shared" si="22"/>
        <v>01</v>
      </c>
      <c r="K113" s="26" t="str">
        <f t="shared" si="23"/>
        <v>00</v>
      </c>
      <c r="L113" s="26" t="str">
        <f t="shared" si="24"/>
        <v>00</v>
      </c>
      <c r="M113" s="26" t="str">
        <f t="shared" si="25"/>
        <v>00</v>
      </c>
      <c r="N113" s="37" t="str">
        <f t="shared" si="26"/>
        <v>1900-01-00, 00:00 ()</v>
      </c>
      <c r="O113" s="39" t="str">
        <f t="shared" si="30"/>
        <v/>
      </c>
      <c r="P113" s="26" t="str">
        <f t="shared" si="31"/>
        <v/>
      </c>
      <c r="Q113" s="40" t="str">
        <f t="shared" si="27"/>
        <v/>
      </c>
      <c r="R113" t="str">
        <f t="shared" si="28"/>
        <v>1900-01-00</v>
      </c>
      <c r="S113" t="str">
        <f t="shared" si="29"/>
        <v>00:00</v>
      </c>
    </row>
    <row r="114" spans="1:19" x14ac:dyDescent="0.15">
      <c r="A114" t="str">
        <f>IF(Date_time!A114&lt;&gt;"",Date_time!A114,"")</f>
        <v/>
      </c>
      <c r="B114">
        <f>Date_time!B114</f>
        <v>0</v>
      </c>
      <c r="C114">
        <f>Date_time!C114</f>
        <v>0</v>
      </c>
      <c r="D114">
        <f t="shared" si="17"/>
        <v>1900</v>
      </c>
      <c r="E114">
        <f t="shared" si="18"/>
        <v>1</v>
      </c>
      <c r="F114">
        <f t="shared" si="19"/>
        <v>0</v>
      </c>
      <c r="G114">
        <f t="shared" si="20"/>
        <v>0</v>
      </c>
      <c r="H114">
        <f t="shared" si="21"/>
        <v>0</v>
      </c>
      <c r="J114" s="26" t="str">
        <f t="shared" si="22"/>
        <v>01</v>
      </c>
      <c r="K114" s="26" t="str">
        <f t="shared" si="23"/>
        <v>00</v>
      </c>
      <c r="L114" s="26" t="str">
        <f t="shared" si="24"/>
        <v>00</v>
      </c>
      <c r="M114" s="26" t="str">
        <f t="shared" si="25"/>
        <v>00</v>
      </c>
      <c r="N114" s="37" t="str">
        <f t="shared" si="26"/>
        <v>1900-01-00, 00:00 ()</v>
      </c>
      <c r="O114" s="39" t="str">
        <f t="shared" si="30"/>
        <v/>
      </c>
      <c r="P114" s="26" t="str">
        <f t="shared" si="31"/>
        <v/>
      </c>
      <c r="Q114" s="40" t="str">
        <f t="shared" si="27"/>
        <v/>
      </c>
      <c r="R114" t="str">
        <f t="shared" si="28"/>
        <v>1900-01-00</v>
      </c>
      <c r="S114" t="str">
        <f t="shared" si="29"/>
        <v>00:00</v>
      </c>
    </row>
    <row r="115" spans="1:19" x14ac:dyDescent="0.15">
      <c r="A115" t="str">
        <f>IF(Date_time!A115&lt;&gt;"",Date_time!A115,"")</f>
        <v/>
      </c>
      <c r="B115">
        <f>Date_time!B115</f>
        <v>0</v>
      </c>
      <c r="C115">
        <f>Date_time!C115</f>
        <v>0</v>
      </c>
      <c r="D115">
        <f t="shared" si="17"/>
        <v>1900</v>
      </c>
      <c r="E115">
        <f t="shared" si="18"/>
        <v>1</v>
      </c>
      <c r="F115">
        <f t="shared" si="19"/>
        <v>0</v>
      </c>
      <c r="G115">
        <f t="shared" si="20"/>
        <v>0</v>
      </c>
      <c r="H115">
        <f t="shared" si="21"/>
        <v>0</v>
      </c>
      <c r="J115" s="26" t="str">
        <f t="shared" si="22"/>
        <v>01</v>
      </c>
      <c r="K115" s="26" t="str">
        <f t="shared" si="23"/>
        <v>00</v>
      </c>
      <c r="L115" s="26" t="str">
        <f t="shared" si="24"/>
        <v>00</v>
      </c>
      <c r="M115" s="26" t="str">
        <f t="shared" si="25"/>
        <v>00</v>
      </c>
      <c r="N115" s="37" t="str">
        <f t="shared" si="26"/>
        <v>1900-01-00, 00:00 ()</v>
      </c>
      <c r="O115" s="39" t="str">
        <f t="shared" si="30"/>
        <v/>
      </c>
      <c r="P115" s="26" t="str">
        <f t="shared" si="31"/>
        <v/>
      </c>
      <c r="Q115" s="40" t="str">
        <f t="shared" si="27"/>
        <v/>
      </c>
      <c r="R115" t="str">
        <f t="shared" si="28"/>
        <v>1900-01-00</v>
      </c>
      <c r="S115" t="str">
        <f t="shared" si="29"/>
        <v>00:00</v>
      </c>
    </row>
    <row r="116" spans="1:19" x14ac:dyDescent="0.15">
      <c r="A116" t="str">
        <f>IF(Date_time!A116&lt;&gt;"",Date_time!A116,"")</f>
        <v/>
      </c>
      <c r="B116">
        <f>Date_time!B116</f>
        <v>0</v>
      </c>
      <c r="C116">
        <f>Date_time!C116</f>
        <v>0</v>
      </c>
      <c r="D116">
        <f t="shared" si="17"/>
        <v>1900</v>
      </c>
      <c r="E116">
        <f t="shared" si="18"/>
        <v>1</v>
      </c>
      <c r="F116">
        <f t="shared" si="19"/>
        <v>0</v>
      </c>
      <c r="G116">
        <f t="shared" si="20"/>
        <v>0</v>
      </c>
      <c r="H116">
        <f t="shared" si="21"/>
        <v>0</v>
      </c>
      <c r="J116" s="26" t="str">
        <f t="shared" si="22"/>
        <v>01</v>
      </c>
      <c r="K116" s="26" t="str">
        <f t="shared" si="23"/>
        <v>00</v>
      </c>
      <c r="L116" s="26" t="str">
        <f t="shared" si="24"/>
        <v>00</v>
      </c>
      <c r="M116" s="26" t="str">
        <f t="shared" si="25"/>
        <v>00</v>
      </c>
      <c r="N116" s="37" t="str">
        <f t="shared" si="26"/>
        <v>1900-01-00, 00:00 ()</v>
      </c>
      <c r="O116" s="39" t="str">
        <f t="shared" si="30"/>
        <v/>
      </c>
      <c r="P116" s="26" t="str">
        <f t="shared" si="31"/>
        <v/>
      </c>
      <c r="Q116" s="40" t="str">
        <f t="shared" si="27"/>
        <v/>
      </c>
      <c r="R116" t="str">
        <f t="shared" si="28"/>
        <v>1900-01-00</v>
      </c>
      <c r="S116" t="str">
        <f t="shared" si="29"/>
        <v>00:00</v>
      </c>
    </row>
    <row r="117" spans="1:19" x14ac:dyDescent="0.15">
      <c r="A117" t="str">
        <f>IF(Date_time!A117&lt;&gt;"",Date_time!A117,"")</f>
        <v/>
      </c>
      <c r="B117">
        <f>Date_time!B117</f>
        <v>0</v>
      </c>
      <c r="C117">
        <f>Date_time!C117</f>
        <v>0</v>
      </c>
      <c r="D117">
        <f t="shared" si="17"/>
        <v>1900</v>
      </c>
      <c r="E117">
        <f t="shared" si="18"/>
        <v>1</v>
      </c>
      <c r="F117">
        <f t="shared" si="19"/>
        <v>0</v>
      </c>
      <c r="G117">
        <f t="shared" si="20"/>
        <v>0</v>
      </c>
      <c r="H117">
        <f t="shared" si="21"/>
        <v>0</v>
      </c>
      <c r="J117" s="26" t="str">
        <f t="shared" si="22"/>
        <v>01</v>
      </c>
      <c r="K117" s="26" t="str">
        <f t="shared" si="23"/>
        <v>00</v>
      </c>
      <c r="L117" s="26" t="str">
        <f t="shared" si="24"/>
        <v>00</v>
      </c>
      <c r="M117" s="26" t="str">
        <f t="shared" si="25"/>
        <v>00</v>
      </c>
      <c r="N117" s="37" t="str">
        <f t="shared" si="26"/>
        <v>1900-01-00, 00:00 ()</v>
      </c>
      <c r="O117" s="39" t="str">
        <f t="shared" si="30"/>
        <v/>
      </c>
      <c r="P117" s="26" t="str">
        <f t="shared" si="31"/>
        <v/>
      </c>
      <c r="Q117" s="40" t="str">
        <f t="shared" si="27"/>
        <v/>
      </c>
      <c r="R117" t="str">
        <f t="shared" si="28"/>
        <v>1900-01-00</v>
      </c>
      <c r="S117" t="str">
        <f t="shared" si="29"/>
        <v>00:00</v>
      </c>
    </row>
    <row r="118" spans="1:19" x14ac:dyDescent="0.15">
      <c r="A118" t="str">
        <f>IF(Date_time!A118&lt;&gt;"",Date_time!A118,"")</f>
        <v/>
      </c>
      <c r="B118">
        <f>Date_time!B118</f>
        <v>0</v>
      </c>
      <c r="C118">
        <f>Date_time!C118</f>
        <v>0</v>
      </c>
      <c r="D118">
        <f t="shared" si="17"/>
        <v>1900</v>
      </c>
      <c r="E118">
        <f t="shared" si="18"/>
        <v>1</v>
      </c>
      <c r="F118">
        <f t="shared" si="19"/>
        <v>0</v>
      </c>
      <c r="G118">
        <f t="shared" si="20"/>
        <v>0</v>
      </c>
      <c r="H118">
        <f t="shared" si="21"/>
        <v>0</v>
      </c>
      <c r="J118" s="26" t="str">
        <f t="shared" si="22"/>
        <v>01</v>
      </c>
      <c r="K118" s="26" t="str">
        <f t="shared" si="23"/>
        <v>00</v>
      </c>
      <c r="L118" s="26" t="str">
        <f t="shared" si="24"/>
        <v>00</v>
      </c>
      <c r="M118" s="26" t="str">
        <f t="shared" si="25"/>
        <v>00</v>
      </c>
      <c r="N118" s="37" t="str">
        <f t="shared" si="26"/>
        <v>1900-01-00, 00:00 ()</v>
      </c>
      <c r="O118" s="39" t="str">
        <f t="shared" si="30"/>
        <v/>
      </c>
      <c r="P118" s="26" t="str">
        <f t="shared" si="31"/>
        <v/>
      </c>
      <c r="Q118" s="40" t="str">
        <f t="shared" si="27"/>
        <v/>
      </c>
      <c r="R118" t="str">
        <f t="shared" si="28"/>
        <v>1900-01-00</v>
      </c>
      <c r="S118" t="str">
        <f t="shared" si="29"/>
        <v>00:00</v>
      </c>
    </row>
    <row r="119" spans="1:19" x14ac:dyDescent="0.15">
      <c r="A119" t="str">
        <f>IF(Date_time!A119&lt;&gt;"",Date_time!A119,"")</f>
        <v/>
      </c>
      <c r="B119">
        <f>Date_time!B119</f>
        <v>0</v>
      </c>
      <c r="C119">
        <f>Date_time!C119</f>
        <v>0</v>
      </c>
      <c r="D119">
        <f t="shared" si="17"/>
        <v>1900</v>
      </c>
      <c r="E119">
        <f t="shared" si="18"/>
        <v>1</v>
      </c>
      <c r="F119">
        <f t="shared" si="19"/>
        <v>0</v>
      </c>
      <c r="G119">
        <f t="shared" si="20"/>
        <v>0</v>
      </c>
      <c r="H119">
        <f t="shared" si="21"/>
        <v>0</v>
      </c>
      <c r="J119" s="26" t="str">
        <f t="shared" si="22"/>
        <v>01</v>
      </c>
      <c r="K119" s="26" t="str">
        <f t="shared" si="23"/>
        <v>00</v>
      </c>
      <c r="L119" s="26" t="str">
        <f t="shared" si="24"/>
        <v>00</v>
      </c>
      <c r="M119" s="26" t="str">
        <f t="shared" si="25"/>
        <v>00</v>
      </c>
      <c r="N119" s="37" t="str">
        <f t="shared" si="26"/>
        <v>1900-01-00, 00:00 ()</v>
      </c>
      <c r="O119" s="39" t="str">
        <f t="shared" si="30"/>
        <v/>
      </c>
      <c r="P119" s="26" t="str">
        <f t="shared" si="31"/>
        <v/>
      </c>
      <c r="Q119" s="40" t="str">
        <f t="shared" si="27"/>
        <v/>
      </c>
      <c r="R119" t="str">
        <f t="shared" si="28"/>
        <v>1900-01-00</v>
      </c>
      <c r="S119" t="str">
        <f t="shared" si="29"/>
        <v>00:00</v>
      </c>
    </row>
    <row r="120" spans="1:19" x14ac:dyDescent="0.15">
      <c r="A120" t="str">
        <f>IF(Date_time!A120&lt;&gt;"",Date_time!A120,"")</f>
        <v/>
      </c>
      <c r="B120">
        <f>Date_time!B120</f>
        <v>0</v>
      </c>
      <c r="C120">
        <f>Date_time!C120</f>
        <v>0</v>
      </c>
      <c r="D120">
        <f t="shared" si="17"/>
        <v>1900</v>
      </c>
      <c r="E120">
        <f t="shared" si="18"/>
        <v>1</v>
      </c>
      <c r="F120">
        <f t="shared" si="19"/>
        <v>0</v>
      </c>
      <c r="G120">
        <f t="shared" si="20"/>
        <v>0</v>
      </c>
      <c r="H120">
        <f t="shared" si="21"/>
        <v>0</v>
      </c>
      <c r="J120" s="26" t="str">
        <f t="shared" si="22"/>
        <v>01</v>
      </c>
      <c r="K120" s="26" t="str">
        <f t="shared" si="23"/>
        <v>00</v>
      </c>
      <c r="L120" s="26" t="str">
        <f t="shared" si="24"/>
        <v>00</v>
      </c>
      <c r="M120" s="26" t="str">
        <f t="shared" si="25"/>
        <v>00</v>
      </c>
      <c r="N120" s="37" t="str">
        <f t="shared" si="26"/>
        <v>1900-01-00, 00:00 ()</v>
      </c>
      <c r="O120" s="39" t="str">
        <f t="shared" si="30"/>
        <v/>
      </c>
      <c r="P120" s="26" t="str">
        <f t="shared" si="31"/>
        <v/>
      </c>
      <c r="Q120" s="40" t="str">
        <f t="shared" si="27"/>
        <v/>
      </c>
      <c r="R120" t="str">
        <f t="shared" si="28"/>
        <v>1900-01-00</v>
      </c>
      <c r="S120" t="str">
        <f t="shared" si="29"/>
        <v>00:00</v>
      </c>
    </row>
    <row r="121" spans="1:19" x14ac:dyDescent="0.15">
      <c r="A121" t="str">
        <f>IF(Date_time!A121&lt;&gt;"",Date_time!A121,"")</f>
        <v/>
      </c>
      <c r="B121">
        <f>Date_time!B121</f>
        <v>0</v>
      </c>
      <c r="C121">
        <f>Date_time!C121</f>
        <v>0</v>
      </c>
      <c r="D121">
        <f t="shared" si="17"/>
        <v>1900</v>
      </c>
      <c r="E121">
        <f t="shared" si="18"/>
        <v>1</v>
      </c>
      <c r="F121">
        <f t="shared" si="19"/>
        <v>0</v>
      </c>
      <c r="G121">
        <f t="shared" si="20"/>
        <v>0</v>
      </c>
      <c r="H121">
        <f t="shared" si="21"/>
        <v>0</v>
      </c>
      <c r="J121" s="26" t="str">
        <f t="shared" si="22"/>
        <v>01</v>
      </c>
      <c r="K121" s="26" t="str">
        <f t="shared" si="23"/>
        <v>00</v>
      </c>
      <c r="L121" s="26" t="str">
        <f t="shared" si="24"/>
        <v>00</v>
      </c>
      <c r="M121" s="26" t="str">
        <f t="shared" si="25"/>
        <v>00</v>
      </c>
      <c r="N121" s="37" t="str">
        <f t="shared" si="26"/>
        <v>1900-01-00, 00:00 ()</v>
      </c>
      <c r="O121" s="39" t="str">
        <f t="shared" si="30"/>
        <v/>
      </c>
      <c r="P121" s="26" t="str">
        <f t="shared" si="31"/>
        <v/>
      </c>
      <c r="Q121" s="40" t="str">
        <f t="shared" si="27"/>
        <v/>
      </c>
      <c r="R121" t="str">
        <f t="shared" si="28"/>
        <v>1900-01-00</v>
      </c>
      <c r="S121" t="str">
        <f t="shared" si="29"/>
        <v>00:00</v>
      </c>
    </row>
    <row r="122" spans="1:19" x14ac:dyDescent="0.15">
      <c r="A122" t="str">
        <f>IF(Date_time!A122&lt;&gt;"",Date_time!A122,"")</f>
        <v/>
      </c>
      <c r="B122">
        <f>Date_time!B122</f>
        <v>0</v>
      </c>
      <c r="C122">
        <f>Date_time!C122</f>
        <v>0</v>
      </c>
      <c r="D122">
        <f t="shared" si="17"/>
        <v>1900</v>
      </c>
      <c r="E122">
        <f t="shared" si="18"/>
        <v>1</v>
      </c>
      <c r="F122">
        <f t="shared" si="19"/>
        <v>0</v>
      </c>
      <c r="G122">
        <f t="shared" si="20"/>
        <v>0</v>
      </c>
      <c r="H122">
        <f t="shared" si="21"/>
        <v>0</v>
      </c>
      <c r="J122" s="26" t="str">
        <f t="shared" si="22"/>
        <v>01</v>
      </c>
      <c r="K122" s="26" t="str">
        <f t="shared" si="23"/>
        <v>00</v>
      </c>
      <c r="L122" s="26" t="str">
        <f t="shared" si="24"/>
        <v>00</v>
      </c>
      <c r="M122" s="26" t="str">
        <f t="shared" si="25"/>
        <v>00</v>
      </c>
      <c r="N122" s="37" t="str">
        <f t="shared" si="26"/>
        <v>1900-01-00, 00:00 ()</v>
      </c>
      <c r="O122" s="39" t="str">
        <f t="shared" si="30"/>
        <v/>
      </c>
      <c r="P122" s="26" t="str">
        <f t="shared" si="31"/>
        <v/>
      </c>
      <c r="Q122" s="40" t="str">
        <f t="shared" si="27"/>
        <v/>
      </c>
      <c r="R122" t="str">
        <f t="shared" si="28"/>
        <v>1900-01-00</v>
      </c>
      <c r="S122" t="str">
        <f t="shared" si="29"/>
        <v>00:00</v>
      </c>
    </row>
    <row r="123" spans="1:19" x14ac:dyDescent="0.15">
      <c r="A123" t="str">
        <f>IF(Date_time!A123&lt;&gt;"",Date_time!A123,"")</f>
        <v/>
      </c>
      <c r="B123">
        <f>Date_time!B123</f>
        <v>0</v>
      </c>
      <c r="C123">
        <f>Date_time!C123</f>
        <v>0</v>
      </c>
      <c r="D123">
        <f t="shared" si="17"/>
        <v>1900</v>
      </c>
      <c r="E123">
        <f t="shared" si="18"/>
        <v>1</v>
      </c>
      <c r="F123">
        <f t="shared" si="19"/>
        <v>0</v>
      </c>
      <c r="G123">
        <f t="shared" si="20"/>
        <v>0</v>
      </c>
      <c r="H123">
        <f t="shared" si="21"/>
        <v>0</v>
      </c>
      <c r="J123" s="26" t="str">
        <f t="shared" si="22"/>
        <v>01</v>
      </c>
      <c r="K123" s="26" t="str">
        <f t="shared" si="23"/>
        <v>00</v>
      </c>
      <c r="L123" s="26" t="str">
        <f t="shared" si="24"/>
        <v>00</v>
      </c>
      <c r="M123" s="26" t="str">
        <f t="shared" si="25"/>
        <v>00</v>
      </c>
      <c r="N123" s="37" t="str">
        <f t="shared" si="26"/>
        <v>1900-01-00, 00:00 ()</v>
      </c>
      <c r="O123" s="39" t="str">
        <f t="shared" si="30"/>
        <v/>
      </c>
      <c r="P123" s="26" t="str">
        <f t="shared" si="31"/>
        <v/>
      </c>
      <c r="Q123" s="40" t="str">
        <f t="shared" si="27"/>
        <v/>
      </c>
      <c r="R123" t="str">
        <f t="shared" si="28"/>
        <v>1900-01-00</v>
      </c>
      <c r="S123" t="str">
        <f t="shared" si="29"/>
        <v>00:00</v>
      </c>
    </row>
    <row r="124" spans="1:19" x14ac:dyDescent="0.15">
      <c r="A124" t="str">
        <f>IF(Date_time!A124&lt;&gt;"",Date_time!A124,"")</f>
        <v/>
      </c>
      <c r="B124">
        <f>Date_time!B124</f>
        <v>0</v>
      </c>
      <c r="C124">
        <f>Date_time!C124</f>
        <v>0</v>
      </c>
      <c r="D124">
        <f t="shared" si="17"/>
        <v>1900</v>
      </c>
      <c r="E124">
        <f t="shared" si="18"/>
        <v>1</v>
      </c>
      <c r="F124">
        <f t="shared" si="19"/>
        <v>0</v>
      </c>
      <c r="G124">
        <f t="shared" si="20"/>
        <v>0</v>
      </c>
      <c r="H124">
        <f t="shared" si="21"/>
        <v>0</v>
      </c>
      <c r="J124" s="26" t="str">
        <f t="shared" si="22"/>
        <v>01</v>
      </c>
      <c r="K124" s="26" t="str">
        <f t="shared" si="23"/>
        <v>00</v>
      </c>
      <c r="L124" s="26" t="str">
        <f t="shared" si="24"/>
        <v>00</v>
      </c>
      <c r="M124" s="26" t="str">
        <f t="shared" si="25"/>
        <v>00</v>
      </c>
      <c r="N124" s="37" t="str">
        <f t="shared" si="26"/>
        <v>1900-01-00, 00:00 ()</v>
      </c>
      <c r="O124" s="39" t="str">
        <f t="shared" si="30"/>
        <v/>
      </c>
      <c r="P124" s="26" t="str">
        <f t="shared" si="31"/>
        <v/>
      </c>
      <c r="Q124" s="40" t="str">
        <f t="shared" si="27"/>
        <v/>
      </c>
      <c r="R124" t="str">
        <f t="shared" si="28"/>
        <v>1900-01-00</v>
      </c>
      <c r="S124" t="str">
        <f t="shared" si="29"/>
        <v>00:00</v>
      </c>
    </row>
    <row r="125" spans="1:19" x14ac:dyDescent="0.15">
      <c r="A125" t="str">
        <f>IF(Date_time!A125&lt;&gt;"",Date_time!A125,"")</f>
        <v/>
      </c>
      <c r="B125">
        <f>Date_time!B125</f>
        <v>0</v>
      </c>
      <c r="C125">
        <f>Date_time!C125</f>
        <v>0</v>
      </c>
      <c r="D125">
        <f t="shared" si="17"/>
        <v>1900</v>
      </c>
      <c r="E125">
        <f t="shared" si="18"/>
        <v>1</v>
      </c>
      <c r="F125">
        <f t="shared" si="19"/>
        <v>0</v>
      </c>
      <c r="G125">
        <f t="shared" si="20"/>
        <v>0</v>
      </c>
      <c r="H125">
        <f t="shared" si="21"/>
        <v>0</v>
      </c>
      <c r="J125" s="26" t="str">
        <f t="shared" si="22"/>
        <v>01</v>
      </c>
      <c r="K125" s="26" t="str">
        <f t="shared" si="23"/>
        <v>00</v>
      </c>
      <c r="L125" s="26" t="str">
        <f t="shared" si="24"/>
        <v>00</v>
      </c>
      <c r="M125" s="26" t="str">
        <f t="shared" si="25"/>
        <v>00</v>
      </c>
      <c r="N125" s="37" t="str">
        <f t="shared" si="26"/>
        <v>1900-01-00, 00:00 ()</v>
      </c>
      <c r="O125" s="39" t="str">
        <f t="shared" si="30"/>
        <v/>
      </c>
      <c r="P125" s="26" t="str">
        <f t="shared" si="31"/>
        <v/>
      </c>
      <c r="Q125" s="40" t="str">
        <f t="shared" si="27"/>
        <v/>
      </c>
      <c r="R125" t="str">
        <f t="shared" si="28"/>
        <v>1900-01-00</v>
      </c>
      <c r="S125" t="str">
        <f t="shared" si="29"/>
        <v>00:00</v>
      </c>
    </row>
    <row r="126" spans="1:19" x14ac:dyDescent="0.15">
      <c r="A126" t="str">
        <f>IF(Date_time!A126&lt;&gt;"",Date_time!A126,"")</f>
        <v/>
      </c>
      <c r="B126">
        <f>Date_time!B126</f>
        <v>0</v>
      </c>
      <c r="C126">
        <f>Date_time!C126</f>
        <v>0</v>
      </c>
      <c r="D126">
        <f t="shared" si="17"/>
        <v>1900</v>
      </c>
      <c r="E126">
        <f t="shared" si="18"/>
        <v>1</v>
      </c>
      <c r="F126">
        <f t="shared" si="19"/>
        <v>0</v>
      </c>
      <c r="G126">
        <f t="shared" si="20"/>
        <v>0</v>
      </c>
      <c r="H126">
        <f t="shared" si="21"/>
        <v>0</v>
      </c>
      <c r="J126" s="26" t="str">
        <f t="shared" si="22"/>
        <v>01</v>
      </c>
      <c r="K126" s="26" t="str">
        <f t="shared" si="23"/>
        <v>00</v>
      </c>
      <c r="L126" s="26" t="str">
        <f t="shared" si="24"/>
        <v>00</v>
      </c>
      <c r="M126" s="26" t="str">
        <f t="shared" si="25"/>
        <v>00</v>
      </c>
      <c r="N126" s="37" t="str">
        <f t="shared" si="26"/>
        <v>1900-01-00, 00:00 ()</v>
      </c>
      <c r="O126" s="39" t="str">
        <f t="shared" si="30"/>
        <v/>
      </c>
      <c r="P126" s="26" t="str">
        <f t="shared" si="31"/>
        <v/>
      </c>
      <c r="Q126" s="40" t="str">
        <f t="shared" si="27"/>
        <v/>
      </c>
      <c r="R126" t="str">
        <f t="shared" si="28"/>
        <v>1900-01-00</v>
      </c>
      <c r="S126" t="str">
        <f t="shared" si="29"/>
        <v>00:00</v>
      </c>
    </row>
    <row r="127" spans="1:19" x14ac:dyDescent="0.15">
      <c r="A127" t="str">
        <f>IF(Date_time!A127&lt;&gt;"",Date_time!A127,"")</f>
        <v/>
      </c>
      <c r="B127">
        <f>Date_time!B127</f>
        <v>0</v>
      </c>
      <c r="C127">
        <f>Date_time!C127</f>
        <v>0</v>
      </c>
      <c r="D127">
        <f t="shared" si="17"/>
        <v>1900</v>
      </c>
      <c r="E127">
        <f t="shared" si="18"/>
        <v>1</v>
      </c>
      <c r="F127">
        <f t="shared" si="19"/>
        <v>0</v>
      </c>
      <c r="G127">
        <f t="shared" si="20"/>
        <v>0</v>
      </c>
      <c r="H127">
        <f t="shared" si="21"/>
        <v>0</v>
      </c>
      <c r="J127" s="26" t="str">
        <f t="shared" si="22"/>
        <v>01</v>
      </c>
      <c r="K127" s="26" t="str">
        <f t="shared" si="23"/>
        <v>00</v>
      </c>
      <c r="L127" s="26" t="str">
        <f t="shared" si="24"/>
        <v>00</v>
      </c>
      <c r="M127" s="26" t="str">
        <f t="shared" si="25"/>
        <v>00</v>
      </c>
      <c r="N127" s="37" t="str">
        <f t="shared" si="26"/>
        <v>1900-01-00, 00:00 ()</v>
      </c>
      <c r="O127" s="39" t="str">
        <f t="shared" si="30"/>
        <v/>
      </c>
      <c r="P127" s="26" t="str">
        <f t="shared" si="31"/>
        <v/>
      </c>
      <c r="Q127" s="40" t="str">
        <f t="shared" si="27"/>
        <v/>
      </c>
      <c r="R127" t="str">
        <f t="shared" si="28"/>
        <v>1900-01-00</v>
      </c>
      <c r="S127" t="str">
        <f t="shared" si="29"/>
        <v>00:00</v>
      </c>
    </row>
    <row r="128" spans="1:19" x14ac:dyDescent="0.15">
      <c r="A128" t="str">
        <f>IF(Date_time!A128&lt;&gt;"",Date_time!A128,"")</f>
        <v/>
      </c>
      <c r="B128">
        <f>Date_time!B128</f>
        <v>0</v>
      </c>
      <c r="C128">
        <f>Date_time!C128</f>
        <v>0</v>
      </c>
      <c r="D128">
        <f t="shared" si="17"/>
        <v>1900</v>
      </c>
      <c r="E128">
        <f t="shared" si="18"/>
        <v>1</v>
      </c>
      <c r="F128">
        <f t="shared" si="19"/>
        <v>0</v>
      </c>
      <c r="G128">
        <f t="shared" si="20"/>
        <v>0</v>
      </c>
      <c r="H128">
        <f t="shared" si="21"/>
        <v>0</v>
      </c>
      <c r="J128" s="26" t="str">
        <f t="shared" si="22"/>
        <v>01</v>
      </c>
      <c r="K128" s="26" t="str">
        <f t="shared" si="23"/>
        <v>00</v>
      </c>
      <c r="L128" s="26" t="str">
        <f t="shared" si="24"/>
        <v>00</v>
      </c>
      <c r="M128" s="26" t="str">
        <f t="shared" si="25"/>
        <v>00</v>
      </c>
      <c r="N128" s="37" t="str">
        <f t="shared" si="26"/>
        <v>1900-01-00, 00:00 ()</v>
      </c>
      <c r="O128" s="39" t="str">
        <f t="shared" si="30"/>
        <v/>
      </c>
      <c r="P128" s="26" t="str">
        <f t="shared" si="31"/>
        <v/>
      </c>
      <c r="Q128" s="40" t="str">
        <f t="shared" si="27"/>
        <v/>
      </c>
      <c r="R128" t="str">
        <f t="shared" si="28"/>
        <v>1900-01-00</v>
      </c>
      <c r="S128" t="str">
        <f t="shared" si="29"/>
        <v>00:00</v>
      </c>
    </row>
    <row r="129" spans="1:19" x14ac:dyDescent="0.15">
      <c r="A129" t="str">
        <f>IF(Date_time!A129&lt;&gt;"",Date_time!A129,"")</f>
        <v/>
      </c>
      <c r="B129">
        <f>Date_time!B129</f>
        <v>0</v>
      </c>
      <c r="C129">
        <f>Date_time!C129</f>
        <v>0</v>
      </c>
      <c r="D129">
        <f t="shared" si="17"/>
        <v>1900</v>
      </c>
      <c r="E129">
        <f t="shared" si="18"/>
        <v>1</v>
      </c>
      <c r="F129">
        <f t="shared" si="19"/>
        <v>0</v>
      </c>
      <c r="G129">
        <f t="shared" si="20"/>
        <v>0</v>
      </c>
      <c r="H129">
        <f t="shared" si="21"/>
        <v>0</v>
      </c>
      <c r="J129" s="26" t="str">
        <f t="shared" si="22"/>
        <v>01</v>
      </c>
      <c r="K129" s="26" t="str">
        <f t="shared" si="23"/>
        <v>00</v>
      </c>
      <c r="L129" s="26" t="str">
        <f t="shared" si="24"/>
        <v>00</v>
      </c>
      <c r="M129" s="26" t="str">
        <f t="shared" si="25"/>
        <v>00</v>
      </c>
      <c r="N129" s="37" t="str">
        <f t="shared" si="26"/>
        <v>1900-01-00, 00:00 ()</v>
      </c>
      <c r="O129" s="39" t="str">
        <f t="shared" si="30"/>
        <v/>
      </c>
      <c r="P129" s="26" t="str">
        <f t="shared" si="31"/>
        <v/>
      </c>
      <c r="Q129" s="40" t="str">
        <f t="shared" si="27"/>
        <v/>
      </c>
      <c r="R129" t="str">
        <f t="shared" si="28"/>
        <v>1900-01-00</v>
      </c>
      <c r="S129" t="str">
        <f t="shared" si="29"/>
        <v>00:00</v>
      </c>
    </row>
    <row r="130" spans="1:19" x14ac:dyDescent="0.15">
      <c r="A130" t="str">
        <f>IF(Date_time!A130&lt;&gt;"",Date_time!A130,"")</f>
        <v/>
      </c>
      <c r="B130">
        <f>Date_time!B130</f>
        <v>0</v>
      </c>
      <c r="C130">
        <f>Date_time!C130</f>
        <v>0</v>
      </c>
      <c r="D130">
        <f t="shared" si="17"/>
        <v>1900</v>
      </c>
      <c r="E130">
        <f t="shared" si="18"/>
        <v>1</v>
      </c>
      <c r="F130">
        <f t="shared" si="19"/>
        <v>0</v>
      </c>
      <c r="G130">
        <f t="shared" si="20"/>
        <v>0</v>
      </c>
      <c r="H130">
        <f t="shared" si="21"/>
        <v>0</v>
      </c>
      <c r="J130" s="26" t="str">
        <f t="shared" si="22"/>
        <v>01</v>
      </c>
      <c r="K130" s="26" t="str">
        <f t="shared" si="23"/>
        <v>00</v>
      </c>
      <c r="L130" s="26" t="str">
        <f t="shared" si="24"/>
        <v>00</v>
      </c>
      <c r="M130" s="26" t="str">
        <f t="shared" si="25"/>
        <v>00</v>
      </c>
      <c r="N130" s="37" t="str">
        <f t="shared" si="26"/>
        <v>1900-01-00, 00:00 ()</v>
      </c>
      <c r="O130" s="39" t="str">
        <f t="shared" si="30"/>
        <v/>
      </c>
      <c r="P130" s="26" t="str">
        <f t="shared" si="31"/>
        <v/>
      </c>
      <c r="Q130" s="40" t="str">
        <f t="shared" si="27"/>
        <v/>
      </c>
      <c r="R130" t="str">
        <f t="shared" si="28"/>
        <v>1900-01-00</v>
      </c>
      <c r="S130" t="str">
        <f t="shared" si="29"/>
        <v>00:00</v>
      </c>
    </row>
    <row r="131" spans="1:19" x14ac:dyDescent="0.15">
      <c r="A131" t="str">
        <f>IF(Date_time!A131&lt;&gt;"",Date_time!A131,"")</f>
        <v/>
      </c>
      <c r="B131">
        <f>Date_time!B131</f>
        <v>0</v>
      </c>
      <c r="C131">
        <f>Date_time!C131</f>
        <v>0</v>
      </c>
      <c r="D131">
        <f t="shared" si="17"/>
        <v>1900</v>
      </c>
      <c r="E131">
        <f t="shared" si="18"/>
        <v>1</v>
      </c>
      <c r="F131">
        <f t="shared" si="19"/>
        <v>0</v>
      </c>
      <c r="G131">
        <f t="shared" si="20"/>
        <v>0</v>
      </c>
      <c r="H131">
        <f t="shared" si="21"/>
        <v>0</v>
      </c>
      <c r="J131" s="26" t="str">
        <f t="shared" si="22"/>
        <v>01</v>
      </c>
      <c r="K131" s="26" t="str">
        <f t="shared" si="23"/>
        <v>00</v>
      </c>
      <c r="L131" s="26" t="str">
        <f t="shared" si="24"/>
        <v>00</v>
      </c>
      <c r="M131" s="26" t="str">
        <f t="shared" si="25"/>
        <v>00</v>
      </c>
      <c r="N131" s="37" t="str">
        <f t="shared" si="26"/>
        <v>1900-01-00, 00:00 ()</v>
      </c>
      <c r="O131" s="39" t="str">
        <f t="shared" si="30"/>
        <v/>
      </c>
      <c r="P131" s="26" t="str">
        <f t="shared" si="31"/>
        <v/>
      </c>
      <c r="Q131" s="40" t="str">
        <f t="shared" si="27"/>
        <v/>
      </c>
      <c r="R131" t="str">
        <f t="shared" si="28"/>
        <v>1900-01-00</v>
      </c>
      <c r="S131" t="str">
        <f t="shared" si="29"/>
        <v>00:00</v>
      </c>
    </row>
    <row r="132" spans="1:19" x14ac:dyDescent="0.15">
      <c r="A132" t="str">
        <f>IF(Date_time!A132&lt;&gt;"",Date_time!A132,"")</f>
        <v/>
      </c>
      <c r="B132">
        <f>Date_time!B132</f>
        <v>0</v>
      </c>
      <c r="C132">
        <f>Date_time!C132</f>
        <v>0</v>
      </c>
      <c r="D132">
        <f t="shared" si="17"/>
        <v>1900</v>
      </c>
      <c r="E132">
        <f t="shared" si="18"/>
        <v>1</v>
      </c>
      <c r="F132">
        <f t="shared" si="19"/>
        <v>0</v>
      </c>
      <c r="G132">
        <f t="shared" si="20"/>
        <v>0</v>
      </c>
      <c r="H132">
        <f t="shared" si="21"/>
        <v>0</v>
      </c>
      <c r="J132" s="26" t="str">
        <f t="shared" si="22"/>
        <v>01</v>
      </c>
      <c r="K132" s="26" t="str">
        <f t="shared" si="23"/>
        <v>00</v>
      </c>
      <c r="L132" s="26" t="str">
        <f t="shared" si="24"/>
        <v>00</v>
      </c>
      <c r="M132" s="26" t="str">
        <f t="shared" si="25"/>
        <v>00</v>
      </c>
      <c r="N132" s="37" t="str">
        <f t="shared" si="26"/>
        <v>1900-01-00, 00:00 ()</v>
      </c>
      <c r="O132" s="39" t="str">
        <f t="shared" si="30"/>
        <v/>
      </c>
      <c r="P132" s="26" t="str">
        <f t="shared" si="31"/>
        <v/>
      </c>
      <c r="Q132" s="40" t="str">
        <f t="shared" si="27"/>
        <v/>
      </c>
      <c r="R132" t="str">
        <f t="shared" si="28"/>
        <v>1900-01-00</v>
      </c>
      <c r="S132" t="str">
        <f t="shared" si="29"/>
        <v>00:00</v>
      </c>
    </row>
    <row r="133" spans="1:19" x14ac:dyDescent="0.15">
      <c r="A133" t="str">
        <f>IF(Date_time!A133&lt;&gt;"",Date_time!A133,"")</f>
        <v/>
      </c>
      <c r="B133">
        <f>Date_time!B133</f>
        <v>0</v>
      </c>
      <c r="C133">
        <f>Date_time!C133</f>
        <v>0</v>
      </c>
      <c r="D133">
        <f t="shared" si="17"/>
        <v>1900</v>
      </c>
      <c r="E133">
        <f t="shared" si="18"/>
        <v>1</v>
      </c>
      <c r="F133">
        <f t="shared" si="19"/>
        <v>0</v>
      </c>
      <c r="G133">
        <f t="shared" si="20"/>
        <v>0</v>
      </c>
      <c r="H133">
        <f t="shared" si="21"/>
        <v>0</v>
      </c>
      <c r="J133" s="26" t="str">
        <f t="shared" si="22"/>
        <v>01</v>
      </c>
      <c r="K133" s="26" t="str">
        <f t="shared" si="23"/>
        <v>00</v>
      </c>
      <c r="L133" s="26" t="str">
        <f t="shared" si="24"/>
        <v>00</v>
      </c>
      <c r="M133" s="26" t="str">
        <f t="shared" si="25"/>
        <v>00</v>
      </c>
      <c r="N133" s="37" t="str">
        <f t="shared" si="26"/>
        <v>1900-01-00, 00:00 ()</v>
      </c>
      <c r="O133" s="39" t="str">
        <f t="shared" si="30"/>
        <v/>
      </c>
      <c r="P133" s="26" t="str">
        <f t="shared" si="31"/>
        <v/>
      </c>
      <c r="Q133" s="40" t="str">
        <f t="shared" si="27"/>
        <v/>
      </c>
      <c r="R133" t="str">
        <f t="shared" si="28"/>
        <v>1900-01-00</v>
      </c>
      <c r="S133" t="str">
        <f t="shared" si="29"/>
        <v>00:00</v>
      </c>
    </row>
    <row r="134" spans="1:19" x14ac:dyDescent="0.15">
      <c r="A134" t="str">
        <f>IF(Date_time!A134&lt;&gt;"",Date_time!A134,"")</f>
        <v/>
      </c>
      <c r="B134">
        <f>Date_time!B134</f>
        <v>0</v>
      </c>
      <c r="C134">
        <f>Date_time!C134</f>
        <v>0</v>
      </c>
      <c r="D134">
        <f t="shared" si="17"/>
        <v>1900</v>
      </c>
      <c r="E134">
        <f t="shared" si="18"/>
        <v>1</v>
      </c>
      <c r="F134">
        <f t="shared" si="19"/>
        <v>0</v>
      </c>
      <c r="G134">
        <f t="shared" si="20"/>
        <v>0</v>
      </c>
      <c r="H134">
        <f t="shared" si="21"/>
        <v>0</v>
      </c>
      <c r="J134" s="26" t="str">
        <f t="shared" si="22"/>
        <v>01</v>
      </c>
      <c r="K134" s="26" t="str">
        <f t="shared" si="23"/>
        <v>00</v>
      </c>
      <c r="L134" s="26" t="str">
        <f t="shared" si="24"/>
        <v>00</v>
      </c>
      <c r="M134" s="26" t="str">
        <f t="shared" si="25"/>
        <v>00</v>
      </c>
      <c r="N134" s="37" t="str">
        <f t="shared" si="26"/>
        <v>1900-01-00, 00:00 ()</v>
      </c>
      <c r="O134" s="39" t="str">
        <f t="shared" si="30"/>
        <v/>
      </c>
      <c r="P134" s="26" t="str">
        <f t="shared" si="31"/>
        <v/>
      </c>
      <c r="Q134" s="40" t="str">
        <f t="shared" si="27"/>
        <v/>
      </c>
      <c r="R134" t="str">
        <f t="shared" si="28"/>
        <v>1900-01-00</v>
      </c>
      <c r="S134" t="str">
        <f t="shared" si="29"/>
        <v>00:00</v>
      </c>
    </row>
    <row r="135" spans="1:19" x14ac:dyDescent="0.15">
      <c r="A135" t="str">
        <f>IF(Date_time!A135&lt;&gt;"",Date_time!A135,"")</f>
        <v/>
      </c>
      <c r="B135">
        <f>Date_time!B135</f>
        <v>0</v>
      </c>
      <c r="C135">
        <f>Date_time!C135</f>
        <v>0</v>
      </c>
      <c r="D135">
        <f t="shared" si="17"/>
        <v>1900</v>
      </c>
      <c r="E135">
        <f t="shared" si="18"/>
        <v>1</v>
      </c>
      <c r="F135">
        <f t="shared" si="19"/>
        <v>0</v>
      </c>
      <c r="G135">
        <f t="shared" si="20"/>
        <v>0</v>
      </c>
      <c r="H135">
        <f t="shared" si="21"/>
        <v>0</v>
      </c>
      <c r="J135" s="26" t="str">
        <f t="shared" si="22"/>
        <v>01</v>
      </c>
      <c r="K135" s="26" t="str">
        <f t="shared" si="23"/>
        <v>00</v>
      </c>
      <c r="L135" s="26" t="str">
        <f t="shared" si="24"/>
        <v>00</v>
      </c>
      <c r="M135" s="26" t="str">
        <f t="shared" si="25"/>
        <v>00</v>
      </c>
      <c r="N135" s="37" t="str">
        <f t="shared" si="26"/>
        <v>1900-01-00, 00:00 ()</v>
      </c>
      <c r="O135" s="39" t="str">
        <f t="shared" si="30"/>
        <v/>
      </c>
      <c r="P135" s="26" t="str">
        <f t="shared" si="31"/>
        <v/>
      </c>
      <c r="Q135" s="40" t="str">
        <f t="shared" si="27"/>
        <v/>
      </c>
      <c r="R135" t="str">
        <f t="shared" si="28"/>
        <v>1900-01-00</v>
      </c>
      <c r="S135" t="str">
        <f t="shared" si="29"/>
        <v>00:00</v>
      </c>
    </row>
    <row r="136" spans="1:19" x14ac:dyDescent="0.15">
      <c r="A136" t="str">
        <f>IF(Date_time!A136&lt;&gt;"",Date_time!A136,"")</f>
        <v/>
      </c>
      <c r="B136">
        <f>Date_time!B136</f>
        <v>0</v>
      </c>
      <c r="C136">
        <f>Date_time!C136</f>
        <v>0</v>
      </c>
      <c r="D136">
        <f t="shared" si="17"/>
        <v>1900</v>
      </c>
      <c r="E136">
        <f t="shared" si="18"/>
        <v>1</v>
      </c>
      <c r="F136">
        <f t="shared" si="19"/>
        <v>0</v>
      </c>
      <c r="G136">
        <f t="shared" si="20"/>
        <v>0</v>
      </c>
      <c r="H136">
        <f t="shared" si="21"/>
        <v>0</v>
      </c>
      <c r="J136" s="26" t="str">
        <f t="shared" si="22"/>
        <v>01</v>
      </c>
      <c r="K136" s="26" t="str">
        <f t="shared" si="23"/>
        <v>00</v>
      </c>
      <c r="L136" s="26" t="str">
        <f t="shared" si="24"/>
        <v>00</v>
      </c>
      <c r="M136" s="26" t="str">
        <f t="shared" si="25"/>
        <v>00</v>
      </c>
      <c r="N136" s="37" t="str">
        <f t="shared" si="26"/>
        <v>1900-01-00, 00:00 ()</v>
      </c>
      <c r="O136" s="39" t="str">
        <f t="shared" si="30"/>
        <v/>
      </c>
      <c r="P136" s="26" t="str">
        <f t="shared" si="31"/>
        <v/>
      </c>
      <c r="Q136" s="40" t="str">
        <f t="shared" si="27"/>
        <v/>
      </c>
      <c r="R136" t="str">
        <f t="shared" si="28"/>
        <v>1900-01-00</v>
      </c>
      <c r="S136" t="str">
        <f t="shared" si="29"/>
        <v>00:00</v>
      </c>
    </row>
    <row r="137" spans="1:19" x14ac:dyDescent="0.15">
      <c r="A137" t="str">
        <f>IF(Date_time!A137&lt;&gt;"",Date_time!A137,"")</f>
        <v/>
      </c>
      <c r="B137">
        <f>Date_time!B137</f>
        <v>0</v>
      </c>
      <c r="C137">
        <f>Date_time!C137</f>
        <v>0</v>
      </c>
      <c r="D137">
        <f t="shared" ref="D137:D200" si="32">YEAR(B137)</f>
        <v>1900</v>
      </c>
      <c r="E137">
        <f t="shared" ref="E137:E200" si="33">MONTH(B137)</f>
        <v>1</v>
      </c>
      <c r="F137">
        <f t="shared" ref="F137:F200" si="34">DAY(B137)</f>
        <v>0</v>
      </c>
      <c r="G137">
        <f t="shared" ref="G137:G200" si="35">HOUR(C137)</f>
        <v>0</v>
      </c>
      <c r="H137">
        <f t="shared" ref="H137:H200" si="36">MINUTE(C137)</f>
        <v>0</v>
      </c>
      <c r="J137" s="26" t="str">
        <f t="shared" ref="J137:J200" si="37">IF(LEN(E137)&lt;2,"0"&amp;E137,E137)</f>
        <v>01</v>
      </c>
      <c r="K137" s="26" t="str">
        <f t="shared" ref="K137:K200" si="38">IF(LEN(F137)&lt;2,"0"&amp;F137,F137)</f>
        <v>00</v>
      </c>
      <c r="L137" s="26" t="str">
        <f t="shared" ref="L137:L200" si="39">IF(LEN(G137)&lt;2,"0"&amp;G137,G137)</f>
        <v>00</v>
      </c>
      <c r="M137" s="26" t="str">
        <f t="shared" ref="M137:M200" si="40">IF(LEN(H137)&lt;2,"0"&amp;H137,H137)</f>
        <v>00</v>
      </c>
      <c r="N137" s="37" t="str">
        <f t="shared" ref="N137:N200" si="41">RIGHT(D137,IF($N$1="y",2,4))&amp;$N$2&amp;J137&amp;$N$2&amp;K137&amp;", "&amp;L137&amp;":"&amp;M137&amp;" ("&amp;O137&amp;")"</f>
        <v>1900-01-00, 00:00 ()</v>
      </c>
      <c r="O137" s="39" t="str">
        <f t="shared" si="30"/>
        <v/>
      </c>
      <c r="P137" s="26" t="str">
        <f t="shared" si="31"/>
        <v/>
      </c>
      <c r="Q137" s="40" t="str">
        <f t="shared" ref="Q137:Q200" si="42">IF(O137&lt;&gt;"",24*(P137-$P$3),"")</f>
        <v/>
      </c>
      <c r="R137" t="str">
        <f t="shared" ref="R137:R200" si="43">D137&amp;$N$2&amp;J137&amp;$N$2&amp;K137</f>
        <v>1900-01-00</v>
      </c>
      <c r="S137" t="str">
        <f t="shared" ref="S137:S200" si="44">L137&amp;":"&amp;M137</f>
        <v>00:00</v>
      </c>
    </row>
    <row r="138" spans="1:19" x14ac:dyDescent="0.15">
      <c r="A138" t="str">
        <f>IF(Date_time!A138&lt;&gt;"",Date_time!A138,"")</f>
        <v/>
      </c>
      <c r="B138">
        <f>Date_time!B138</f>
        <v>0</v>
      </c>
      <c r="C138">
        <f>Date_time!C138</f>
        <v>0</v>
      </c>
      <c r="D138">
        <f t="shared" si="32"/>
        <v>1900</v>
      </c>
      <c r="E138">
        <f t="shared" si="33"/>
        <v>1</v>
      </c>
      <c r="F138">
        <f t="shared" si="34"/>
        <v>0</v>
      </c>
      <c r="G138">
        <f t="shared" si="35"/>
        <v>0</v>
      </c>
      <c r="H138">
        <f t="shared" si="36"/>
        <v>0</v>
      </c>
      <c r="J138" s="26" t="str">
        <f t="shared" si="37"/>
        <v>01</v>
      </c>
      <c r="K138" s="26" t="str">
        <f t="shared" si="38"/>
        <v>00</v>
      </c>
      <c r="L138" s="26" t="str">
        <f t="shared" si="39"/>
        <v>00</v>
      </c>
      <c r="M138" s="26" t="str">
        <f t="shared" si="40"/>
        <v>00</v>
      </c>
      <c r="N138" s="37" t="str">
        <f t="shared" si="41"/>
        <v>1900-01-00, 00:00 ()</v>
      </c>
      <c r="O138" s="39" t="str">
        <f t="shared" si="30"/>
        <v/>
      </c>
      <c r="P138" s="26" t="str">
        <f t="shared" si="31"/>
        <v/>
      </c>
      <c r="Q138" s="40" t="str">
        <f t="shared" si="42"/>
        <v/>
      </c>
      <c r="R138" t="str">
        <f t="shared" si="43"/>
        <v>1900-01-00</v>
      </c>
      <c r="S138" t="str">
        <f t="shared" si="44"/>
        <v>00:00</v>
      </c>
    </row>
    <row r="139" spans="1:19" x14ac:dyDescent="0.15">
      <c r="A139" t="str">
        <f>IF(Date_time!A139&lt;&gt;"",Date_time!A139,"")</f>
        <v/>
      </c>
      <c r="B139">
        <f>Date_time!B139</f>
        <v>0</v>
      </c>
      <c r="C139">
        <f>Date_time!C139</f>
        <v>0</v>
      </c>
      <c r="D139">
        <f t="shared" si="32"/>
        <v>1900</v>
      </c>
      <c r="E139">
        <f t="shared" si="33"/>
        <v>1</v>
      </c>
      <c r="F139">
        <f t="shared" si="34"/>
        <v>0</v>
      </c>
      <c r="G139">
        <f t="shared" si="35"/>
        <v>0</v>
      </c>
      <c r="H139">
        <f t="shared" si="36"/>
        <v>0</v>
      </c>
      <c r="J139" s="26" t="str">
        <f t="shared" si="37"/>
        <v>01</v>
      </c>
      <c r="K139" s="26" t="str">
        <f t="shared" si="38"/>
        <v>00</v>
      </c>
      <c r="L139" s="26" t="str">
        <f t="shared" si="39"/>
        <v>00</v>
      </c>
      <c r="M139" s="26" t="str">
        <f t="shared" si="40"/>
        <v>00</v>
      </c>
      <c r="N139" s="37" t="str">
        <f t="shared" si="41"/>
        <v>1900-01-00, 00:00 ()</v>
      </c>
      <c r="O139" s="39" t="str">
        <f t="shared" si="30"/>
        <v/>
      </c>
      <c r="P139" s="26" t="str">
        <f t="shared" si="31"/>
        <v/>
      </c>
      <c r="Q139" s="40" t="str">
        <f t="shared" si="42"/>
        <v/>
      </c>
      <c r="R139" t="str">
        <f t="shared" si="43"/>
        <v>1900-01-00</v>
      </c>
      <c r="S139" t="str">
        <f t="shared" si="44"/>
        <v>00:00</v>
      </c>
    </row>
    <row r="140" spans="1:19" x14ac:dyDescent="0.15">
      <c r="A140" t="str">
        <f>IF(Date_time!A140&lt;&gt;"",Date_time!A140,"")</f>
        <v/>
      </c>
      <c r="B140">
        <f>Date_time!B140</f>
        <v>0</v>
      </c>
      <c r="C140">
        <f>Date_time!C140</f>
        <v>0</v>
      </c>
      <c r="D140">
        <f t="shared" si="32"/>
        <v>1900</v>
      </c>
      <c r="E140">
        <f t="shared" si="33"/>
        <v>1</v>
      </c>
      <c r="F140">
        <f t="shared" si="34"/>
        <v>0</v>
      </c>
      <c r="G140">
        <f t="shared" si="35"/>
        <v>0</v>
      </c>
      <c r="H140">
        <f t="shared" si="36"/>
        <v>0</v>
      </c>
      <c r="J140" s="26" t="str">
        <f t="shared" si="37"/>
        <v>01</v>
      </c>
      <c r="K140" s="26" t="str">
        <f t="shared" si="38"/>
        <v>00</v>
      </c>
      <c r="L140" s="26" t="str">
        <f t="shared" si="39"/>
        <v>00</v>
      </c>
      <c r="M140" s="26" t="str">
        <f t="shared" si="40"/>
        <v>00</v>
      </c>
      <c r="N140" s="37" t="str">
        <f t="shared" si="41"/>
        <v>1900-01-00, 00:00 ()</v>
      </c>
      <c r="O140" s="39" t="str">
        <f t="shared" si="30"/>
        <v/>
      </c>
      <c r="P140" s="26" t="str">
        <f t="shared" si="31"/>
        <v/>
      </c>
      <c r="Q140" s="40" t="str">
        <f t="shared" si="42"/>
        <v/>
      </c>
      <c r="R140" t="str">
        <f t="shared" si="43"/>
        <v>1900-01-00</v>
      </c>
      <c r="S140" t="str">
        <f t="shared" si="44"/>
        <v>00:00</v>
      </c>
    </row>
    <row r="141" spans="1:19" x14ac:dyDescent="0.15">
      <c r="A141" t="str">
        <f>IF(Date_time!A141&lt;&gt;"",Date_time!A141,"")</f>
        <v/>
      </c>
      <c r="B141">
        <f>Date_time!B141</f>
        <v>0</v>
      </c>
      <c r="C141">
        <f>Date_time!C141</f>
        <v>0</v>
      </c>
      <c r="D141">
        <f t="shared" si="32"/>
        <v>1900</v>
      </c>
      <c r="E141">
        <f t="shared" si="33"/>
        <v>1</v>
      </c>
      <c r="F141">
        <f t="shared" si="34"/>
        <v>0</v>
      </c>
      <c r="G141">
        <f t="shared" si="35"/>
        <v>0</v>
      </c>
      <c r="H141">
        <f t="shared" si="36"/>
        <v>0</v>
      </c>
      <c r="J141" s="26" t="str">
        <f t="shared" si="37"/>
        <v>01</v>
      </c>
      <c r="K141" s="26" t="str">
        <f t="shared" si="38"/>
        <v>00</v>
      </c>
      <c r="L141" s="26" t="str">
        <f t="shared" si="39"/>
        <v>00</v>
      </c>
      <c r="M141" s="26" t="str">
        <f t="shared" si="40"/>
        <v>00</v>
      </c>
      <c r="N141" s="37" t="str">
        <f t="shared" si="41"/>
        <v>1900-01-00, 00:00 ()</v>
      </c>
      <c r="O141" s="39" t="str">
        <f t="shared" si="30"/>
        <v/>
      </c>
      <c r="P141" s="26" t="str">
        <f t="shared" si="31"/>
        <v/>
      </c>
      <c r="Q141" s="40" t="str">
        <f t="shared" si="42"/>
        <v/>
      </c>
      <c r="R141" t="str">
        <f t="shared" si="43"/>
        <v>1900-01-00</v>
      </c>
      <c r="S141" t="str">
        <f t="shared" si="44"/>
        <v>00:00</v>
      </c>
    </row>
    <row r="142" spans="1:19" x14ac:dyDescent="0.15">
      <c r="A142" t="str">
        <f>IF(Date_time!A142&lt;&gt;"",Date_time!A142,"")</f>
        <v/>
      </c>
      <c r="B142">
        <f>Date_time!B142</f>
        <v>0</v>
      </c>
      <c r="C142">
        <f>Date_time!C142</f>
        <v>0</v>
      </c>
      <c r="D142">
        <f t="shared" si="32"/>
        <v>1900</v>
      </c>
      <c r="E142">
        <f t="shared" si="33"/>
        <v>1</v>
      </c>
      <c r="F142">
        <f t="shared" si="34"/>
        <v>0</v>
      </c>
      <c r="G142">
        <f t="shared" si="35"/>
        <v>0</v>
      </c>
      <c r="H142">
        <f t="shared" si="36"/>
        <v>0</v>
      </c>
      <c r="J142" s="26" t="str">
        <f t="shared" si="37"/>
        <v>01</v>
      </c>
      <c r="K142" s="26" t="str">
        <f t="shared" si="38"/>
        <v>00</v>
      </c>
      <c r="L142" s="26" t="str">
        <f t="shared" si="39"/>
        <v>00</v>
      </c>
      <c r="M142" s="26" t="str">
        <f t="shared" si="40"/>
        <v>00</v>
      </c>
      <c r="N142" s="37" t="str">
        <f t="shared" si="41"/>
        <v>1900-01-00, 00:00 ()</v>
      </c>
      <c r="O142" s="39" t="str">
        <f t="shared" si="30"/>
        <v/>
      </c>
      <c r="P142" s="26" t="str">
        <f t="shared" si="31"/>
        <v/>
      </c>
      <c r="Q142" s="40" t="str">
        <f t="shared" si="42"/>
        <v/>
      </c>
      <c r="R142" t="str">
        <f t="shared" si="43"/>
        <v>1900-01-00</v>
      </c>
      <c r="S142" t="str">
        <f t="shared" si="44"/>
        <v>00:00</v>
      </c>
    </row>
    <row r="143" spans="1:19" x14ac:dyDescent="0.15">
      <c r="A143" t="str">
        <f>IF(Date_time!A143&lt;&gt;"",Date_time!A143,"")</f>
        <v/>
      </c>
      <c r="B143">
        <f>Date_time!B143</f>
        <v>0</v>
      </c>
      <c r="C143">
        <f>Date_time!C143</f>
        <v>0</v>
      </c>
      <c r="D143">
        <f t="shared" si="32"/>
        <v>1900</v>
      </c>
      <c r="E143">
        <f t="shared" si="33"/>
        <v>1</v>
      </c>
      <c r="F143">
        <f t="shared" si="34"/>
        <v>0</v>
      </c>
      <c r="G143">
        <f t="shared" si="35"/>
        <v>0</v>
      </c>
      <c r="H143">
        <f t="shared" si="36"/>
        <v>0</v>
      </c>
      <c r="J143" s="26" t="str">
        <f t="shared" si="37"/>
        <v>01</v>
      </c>
      <c r="K143" s="26" t="str">
        <f t="shared" si="38"/>
        <v>00</v>
      </c>
      <c r="L143" s="26" t="str">
        <f t="shared" si="39"/>
        <v>00</v>
      </c>
      <c r="M143" s="26" t="str">
        <f t="shared" si="40"/>
        <v>00</v>
      </c>
      <c r="N143" s="37" t="str">
        <f t="shared" si="41"/>
        <v>1900-01-00, 00:00 ()</v>
      </c>
      <c r="O143" s="39" t="str">
        <f t="shared" si="30"/>
        <v/>
      </c>
      <c r="P143" s="26" t="str">
        <f t="shared" si="31"/>
        <v/>
      </c>
      <c r="Q143" s="40" t="str">
        <f t="shared" si="42"/>
        <v/>
      </c>
      <c r="R143" t="str">
        <f t="shared" si="43"/>
        <v>1900-01-00</v>
      </c>
      <c r="S143" t="str">
        <f t="shared" si="44"/>
        <v>00:00</v>
      </c>
    </row>
    <row r="144" spans="1:19" x14ac:dyDescent="0.15">
      <c r="A144" t="str">
        <f>IF(Date_time!A144&lt;&gt;"",Date_time!A144,"")</f>
        <v/>
      </c>
      <c r="B144">
        <f>Date_time!B144</f>
        <v>0</v>
      </c>
      <c r="C144">
        <f>Date_time!C144</f>
        <v>0</v>
      </c>
      <c r="D144">
        <f t="shared" si="32"/>
        <v>1900</v>
      </c>
      <c r="E144">
        <f t="shared" si="33"/>
        <v>1</v>
      </c>
      <c r="F144">
        <f t="shared" si="34"/>
        <v>0</v>
      </c>
      <c r="G144">
        <f t="shared" si="35"/>
        <v>0</v>
      </c>
      <c r="H144">
        <f t="shared" si="36"/>
        <v>0</v>
      </c>
      <c r="J144" s="26" t="str">
        <f t="shared" si="37"/>
        <v>01</v>
      </c>
      <c r="K144" s="26" t="str">
        <f t="shared" si="38"/>
        <v>00</v>
      </c>
      <c r="L144" s="26" t="str">
        <f t="shared" si="39"/>
        <v>00</v>
      </c>
      <c r="M144" s="26" t="str">
        <f t="shared" si="40"/>
        <v>00</v>
      </c>
      <c r="N144" s="37" t="str">
        <f t="shared" si="41"/>
        <v>1900-01-00, 00:00 ()</v>
      </c>
      <c r="O144" s="39" t="str">
        <f t="shared" si="30"/>
        <v/>
      </c>
      <c r="P144" s="26" t="str">
        <f t="shared" si="31"/>
        <v/>
      </c>
      <c r="Q144" s="40" t="str">
        <f t="shared" si="42"/>
        <v/>
      </c>
      <c r="R144" t="str">
        <f t="shared" si="43"/>
        <v>1900-01-00</v>
      </c>
      <c r="S144" t="str">
        <f t="shared" si="44"/>
        <v>00:00</v>
      </c>
    </row>
    <row r="145" spans="1:19" x14ac:dyDescent="0.15">
      <c r="A145" t="str">
        <f>IF(Date_time!A145&lt;&gt;"",Date_time!A145,"")</f>
        <v/>
      </c>
      <c r="B145">
        <f>Date_time!B145</f>
        <v>0</v>
      </c>
      <c r="C145">
        <f>Date_time!C145</f>
        <v>0</v>
      </c>
      <c r="D145">
        <f t="shared" si="32"/>
        <v>1900</v>
      </c>
      <c r="E145">
        <f t="shared" si="33"/>
        <v>1</v>
      </c>
      <c r="F145">
        <f t="shared" si="34"/>
        <v>0</v>
      </c>
      <c r="G145">
        <f t="shared" si="35"/>
        <v>0</v>
      </c>
      <c r="H145">
        <f t="shared" si="36"/>
        <v>0</v>
      </c>
      <c r="J145" s="26" t="str">
        <f t="shared" si="37"/>
        <v>01</v>
      </c>
      <c r="K145" s="26" t="str">
        <f t="shared" si="38"/>
        <v>00</v>
      </c>
      <c r="L145" s="26" t="str">
        <f t="shared" si="39"/>
        <v>00</v>
      </c>
      <c r="M145" s="26" t="str">
        <f t="shared" si="40"/>
        <v>00</v>
      </c>
      <c r="N145" s="37" t="str">
        <f t="shared" si="41"/>
        <v>1900-01-00, 00:00 ()</v>
      </c>
      <c r="O145" s="39" t="str">
        <f t="shared" si="30"/>
        <v/>
      </c>
      <c r="P145" s="26" t="str">
        <f t="shared" si="31"/>
        <v/>
      </c>
      <c r="Q145" s="40" t="str">
        <f t="shared" si="42"/>
        <v/>
      </c>
      <c r="R145" t="str">
        <f t="shared" si="43"/>
        <v>1900-01-00</v>
      </c>
      <c r="S145" t="str">
        <f t="shared" si="44"/>
        <v>00:00</v>
      </c>
    </row>
    <row r="146" spans="1:19" x14ac:dyDescent="0.15">
      <c r="A146" t="str">
        <f>IF(Date_time!A146&lt;&gt;"",Date_time!A146,"")</f>
        <v/>
      </c>
      <c r="B146">
        <f>Date_time!B146</f>
        <v>0</v>
      </c>
      <c r="C146">
        <f>Date_time!C146</f>
        <v>0</v>
      </c>
      <c r="D146">
        <f t="shared" si="32"/>
        <v>1900</v>
      </c>
      <c r="E146">
        <f t="shared" si="33"/>
        <v>1</v>
      </c>
      <c r="F146">
        <f t="shared" si="34"/>
        <v>0</v>
      </c>
      <c r="G146">
        <f t="shared" si="35"/>
        <v>0</v>
      </c>
      <c r="H146">
        <f t="shared" si="36"/>
        <v>0</v>
      </c>
      <c r="J146" s="26" t="str">
        <f t="shared" si="37"/>
        <v>01</v>
      </c>
      <c r="K146" s="26" t="str">
        <f t="shared" si="38"/>
        <v>00</v>
      </c>
      <c r="L146" s="26" t="str">
        <f t="shared" si="39"/>
        <v>00</v>
      </c>
      <c r="M146" s="26" t="str">
        <f t="shared" si="40"/>
        <v>00</v>
      </c>
      <c r="N146" s="37" t="str">
        <f t="shared" si="41"/>
        <v>1900-01-00, 00:00 ()</v>
      </c>
      <c r="O146" s="39" t="str">
        <f t="shared" si="30"/>
        <v/>
      </c>
      <c r="P146" s="26" t="str">
        <f t="shared" si="31"/>
        <v/>
      </c>
      <c r="Q146" s="40" t="str">
        <f t="shared" si="42"/>
        <v/>
      </c>
      <c r="R146" t="str">
        <f t="shared" si="43"/>
        <v>1900-01-00</v>
      </c>
      <c r="S146" t="str">
        <f t="shared" si="44"/>
        <v>00:00</v>
      </c>
    </row>
    <row r="147" spans="1:19" x14ac:dyDescent="0.15">
      <c r="A147" t="str">
        <f>IF(Date_time!A147&lt;&gt;"",Date_time!A147,"")</f>
        <v/>
      </c>
      <c r="B147">
        <f>Date_time!B147</f>
        <v>0</v>
      </c>
      <c r="C147">
        <f>Date_time!C147</f>
        <v>0</v>
      </c>
      <c r="D147">
        <f t="shared" si="32"/>
        <v>1900</v>
      </c>
      <c r="E147">
        <f t="shared" si="33"/>
        <v>1</v>
      </c>
      <c r="F147">
        <f t="shared" si="34"/>
        <v>0</v>
      </c>
      <c r="G147">
        <f t="shared" si="35"/>
        <v>0</v>
      </c>
      <c r="H147">
        <f t="shared" si="36"/>
        <v>0</v>
      </c>
      <c r="J147" s="26" t="str">
        <f t="shared" si="37"/>
        <v>01</v>
      </c>
      <c r="K147" s="26" t="str">
        <f t="shared" si="38"/>
        <v>00</v>
      </c>
      <c r="L147" s="26" t="str">
        <f t="shared" si="39"/>
        <v>00</v>
      </c>
      <c r="M147" s="26" t="str">
        <f t="shared" si="40"/>
        <v>00</v>
      </c>
      <c r="N147" s="37" t="str">
        <f t="shared" si="41"/>
        <v>1900-01-00, 00:00 ()</v>
      </c>
      <c r="O147" s="39" t="str">
        <f t="shared" si="30"/>
        <v/>
      </c>
      <c r="P147" s="26" t="str">
        <f t="shared" si="31"/>
        <v/>
      </c>
      <c r="Q147" s="40" t="str">
        <f t="shared" si="42"/>
        <v/>
      </c>
      <c r="R147" t="str">
        <f t="shared" si="43"/>
        <v>1900-01-00</v>
      </c>
      <c r="S147" t="str">
        <f t="shared" si="44"/>
        <v>00:00</v>
      </c>
    </row>
    <row r="148" spans="1:19" x14ac:dyDescent="0.15">
      <c r="A148" t="str">
        <f>IF(Date_time!A148&lt;&gt;"",Date_time!A148,"")</f>
        <v/>
      </c>
      <c r="B148">
        <f>Date_time!B148</f>
        <v>0</v>
      </c>
      <c r="C148">
        <f>Date_time!C148</f>
        <v>0</v>
      </c>
      <c r="D148">
        <f t="shared" si="32"/>
        <v>1900</v>
      </c>
      <c r="E148">
        <f t="shared" si="33"/>
        <v>1</v>
      </c>
      <c r="F148">
        <f t="shared" si="34"/>
        <v>0</v>
      </c>
      <c r="G148">
        <f t="shared" si="35"/>
        <v>0</v>
      </c>
      <c r="H148">
        <f t="shared" si="36"/>
        <v>0</v>
      </c>
      <c r="J148" s="26" t="str">
        <f t="shared" si="37"/>
        <v>01</v>
      </c>
      <c r="K148" s="26" t="str">
        <f t="shared" si="38"/>
        <v>00</v>
      </c>
      <c r="L148" s="26" t="str">
        <f t="shared" si="39"/>
        <v>00</v>
      </c>
      <c r="M148" s="26" t="str">
        <f t="shared" si="40"/>
        <v>00</v>
      </c>
      <c r="N148" s="37" t="str">
        <f t="shared" si="41"/>
        <v>1900-01-00, 00:00 ()</v>
      </c>
      <c r="O148" s="39" t="str">
        <f t="shared" si="30"/>
        <v/>
      </c>
      <c r="P148" s="26" t="str">
        <f t="shared" si="31"/>
        <v/>
      </c>
      <c r="Q148" s="40" t="str">
        <f t="shared" si="42"/>
        <v/>
      </c>
      <c r="R148" t="str">
        <f t="shared" si="43"/>
        <v>1900-01-00</v>
      </c>
      <c r="S148" t="str">
        <f t="shared" si="44"/>
        <v>00:00</v>
      </c>
    </row>
    <row r="149" spans="1:19" x14ac:dyDescent="0.15">
      <c r="A149" t="str">
        <f>IF(Date_time!A149&lt;&gt;"",Date_time!A149,"")</f>
        <v/>
      </c>
      <c r="B149">
        <f>Date_time!B149</f>
        <v>0</v>
      </c>
      <c r="C149">
        <f>Date_time!C149</f>
        <v>0</v>
      </c>
      <c r="D149">
        <f t="shared" si="32"/>
        <v>1900</v>
      </c>
      <c r="E149">
        <f t="shared" si="33"/>
        <v>1</v>
      </c>
      <c r="F149">
        <f t="shared" si="34"/>
        <v>0</v>
      </c>
      <c r="G149">
        <f t="shared" si="35"/>
        <v>0</v>
      </c>
      <c r="H149">
        <f t="shared" si="36"/>
        <v>0</v>
      </c>
      <c r="J149" s="26" t="str">
        <f t="shared" si="37"/>
        <v>01</v>
      </c>
      <c r="K149" s="26" t="str">
        <f t="shared" si="38"/>
        <v>00</v>
      </c>
      <c r="L149" s="26" t="str">
        <f t="shared" si="39"/>
        <v>00</v>
      </c>
      <c r="M149" s="26" t="str">
        <f t="shared" si="40"/>
        <v>00</v>
      </c>
      <c r="N149" s="37" t="str">
        <f t="shared" si="41"/>
        <v>1900-01-00, 00:00 ()</v>
      </c>
      <c r="O149" s="39" t="str">
        <f t="shared" si="30"/>
        <v/>
      </c>
      <c r="P149" s="26" t="str">
        <f t="shared" si="31"/>
        <v/>
      </c>
      <c r="Q149" s="40" t="str">
        <f t="shared" si="42"/>
        <v/>
      </c>
      <c r="R149" t="str">
        <f t="shared" si="43"/>
        <v>1900-01-00</v>
      </c>
      <c r="S149" t="str">
        <f t="shared" si="44"/>
        <v>00:00</v>
      </c>
    </row>
    <row r="150" spans="1:19" x14ac:dyDescent="0.15">
      <c r="A150" t="str">
        <f>IF(Date_time!A150&lt;&gt;"",Date_time!A150,"")</f>
        <v/>
      </c>
      <c r="B150">
        <f>Date_time!B150</f>
        <v>0</v>
      </c>
      <c r="C150">
        <f>Date_time!C150</f>
        <v>0</v>
      </c>
      <c r="D150">
        <f t="shared" si="32"/>
        <v>1900</v>
      </c>
      <c r="E150">
        <f t="shared" si="33"/>
        <v>1</v>
      </c>
      <c r="F150">
        <f t="shared" si="34"/>
        <v>0</v>
      </c>
      <c r="G150">
        <f t="shared" si="35"/>
        <v>0</v>
      </c>
      <c r="H150">
        <f t="shared" si="36"/>
        <v>0</v>
      </c>
      <c r="J150" s="26" t="str">
        <f t="shared" si="37"/>
        <v>01</v>
      </c>
      <c r="K150" s="26" t="str">
        <f t="shared" si="38"/>
        <v>00</v>
      </c>
      <c r="L150" s="26" t="str">
        <f t="shared" si="39"/>
        <v>00</v>
      </c>
      <c r="M150" s="26" t="str">
        <f t="shared" si="40"/>
        <v>00</v>
      </c>
      <c r="N150" s="37" t="str">
        <f t="shared" si="41"/>
        <v>1900-01-00, 00:00 ()</v>
      </c>
      <c r="O150" s="39" t="str">
        <f t="shared" si="30"/>
        <v/>
      </c>
      <c r="P150" s="26" t="str">
        <f t="shared" si="31"/>
        <v/>
      </c>
      <c r="Q150" s="40" t="str">
        <f t="shared" si="42"/>
        <v/>
      </c>
      <c r="R150" t="str">
        <f t="shared" si="43"/>
        <v>1900-01-00</v>
      </c>
      <c r="S150" t="str">
        <f t="shared" si="44"/>
        <v>00:00</v>
      </c>
    </row>
    <row r="151" spans="1:19" x14ac:dyDescent="0.15">
      <c r="A151" t="str">
        <f>IF(Date_time!A151&lt;&gt;"",Date_time!A151,"")</f>
        <v/>
      </c>
      <c r="B151">
        <f>Date_time!B151</f>
        <v>0</v>
      </c>
      <c r="C151">
        <f>Date_time!C151</f>
        <v>0</v>
      </c>
      <c r="D151">
        <f t="shared" si="32"/>
        <v>1900</v>
      </c>
      <c r="E151">
        <f t="shared" si="33"/>
        <v>1</v>
      </c>
      <c r="F151">
        <f t="shared" si="34"/>
        <v>0</v>
      </c>
      <c r="G151">
        <f t="shared" si="35"/>
        <v>0</v>
      </c>
      <c r="H151">
        <f t="shared" si="36"/>
        <v>0</v>
      </c>
      <c r="J151" s="26" t="str">
        <f t="shared" si="37"/>
        <v>01</v>
      </c>
      <c r="K151" s="26" t="str">
        <f t="shared" si="38"/>
        <v>00</v>
      </c>
      <c r="L151" s="26" t="str">
        <f t="shared" si="39"/>
        <v>00</v>
      </c>
      <c r="M151" s="26" t="str">
        <f t="shared" si="40"/>
        <v>00</v>
      </c>
      <c r="N151" s="37" t="str">
        <f t="shared" si="41"/>
        <v>1900-01-00, 00:00 ()</v>
      </c>
      <c r="O151" s="39" t="str">
        <f t="shared" si="30"/>
        <v/>
      </c>
      <c r="P151" s="26" t="str">
        <f t="shared" si="31"/>
        <v/>
      </c>
      <c r="Q151" s="40" t="str">
        <f t="shared" si="42"/>
        <v/>
      </c>
      <c r="R151" t="str">
        <f t="shared" si="43"/>
        <v>1900-01-00</v>
      </c>
      <c r="S151" t="str">
        <f t="shared" si="44"/>
        <v>00:00</v>
      </c>
    </row>
    <row r="152" spans="1:19" x14ac:dyDescent="0.15">
      <c r="A152" t="str">
        <f>IF(Date_time!A152&lt;&gt;"",Date_time!A152,"")</f>
        <v/>
      </c>
      <c r="B152">
        <f>Date_time!B152</f>
        <v>0</v>
      </c>
      <c r="C152">
        <f>Date_time!C152</f>
        <v>0</v>
      </c>
      <c r="D152">
        <f t="shared" si="32"/>
        <v>1900</v>
      </c>
      <c r="E152">
        <f t="shared" si="33"/>
        <v>1</v>
      </c>
      <c r="F152">
        <f t="shared" si="34"/>
        <v>0</v>
      </c>
      <c r="G152">
        <f t="shared" si="35"/>
        <v>0</v>
      </c>
      <c r="H152">
        <f t="shared" si="36"/>
        <v>0</v>
      </c>
      <c r="J152" s="26" t="str">
        <f t="shared" si="37"/>
        <v>01</v>
      </c>
      <c r="K152" s="26" t="str">
        <f t="shared" si="38"/>
        <v>00</v>
      </c>
      <c r="L152" s="26" t="str">
        <f t="shared" si="39"/>
        <v>00</v>
      </c>
      <c r="M152" s="26" t="str">
        <f t="shared" si="40"/>
        <v>00</v>
      </c>
      <c r="N152" s="37" t="str">
        <f t="shared" si="41"/>
        <v>1900-01-00, 00:00 ()</v>
      </c>
      <c r="O152" s="39" t="str">
        <f t="shared" si="30"/>
        <v/>
      </c>
      <c r="P152" s="26" t="str">
        <f t="shared" si="31"/>
        <v/>
      </c>
      <c r="Q152" s="40" t="str">
        <f t="shared" si="42"/>
        <v/>
      </c>
      <c r="R152" t="str">
        <f t="shared" si="43"/>
        <v>1900-01-00</v>
      </c>
      <c r="S152" t="str">
        <f t="shared" si="44"/>
        <v>00:00</v>
      </c>
    </row>
    <row r="153" spans="1:19" x14ac:dyDescent="0.15">
      <c r="A153" t="str">
        <f>IF(Date_time!A153&lt;&gt;"",Date_time!A153,"")</f>
        <v/>
      </c>
      <c r="B153">
        <f>Date_time!B153</f>
        <v>0</v>
      </c>
      <c r="C153">
        <f>Date_time!C153</f>
        <v>0</v>
      </c>
      <c r="D153">
        <f t="shared" si="32"/>
        <v>1900</v>
      </c>
      <c r="E153">
        <f t="shared" si="33"/>
        <v>1</v>
      </c>
      <c r="F153">
        <f t="shared" si="34"/>
        <v>0</v>
      </c>
      <c r="G153">
        <f t="shared" si="35"/>
        <v>0</v>
      </c>
      <c r="H153">
        <f t="shared" si="36"/>
        <v>0</v>
      </c>
      <c r="J153" s="26" t="str">
        <f t="shared" si="37"/>
        <v>01</v>
      </c>
      <c r="K153" s="26" t="str">
        <f t="shared" si="38"/>
        <v>00</v>
      </c>
      <c r="L153" s="26" t="str">
        <f t="shared" si="39"/>
        <v>00</v>
      </c>
      <c r="M153" s="26" t="str">
        <f t="shared" si="40"/>
        <v>00</v>
      </c>
      <c r="N153" s="37" t="str">
        <f t="shared" si="41"/>
        <v>1900-01-00, 00:00 ()</v>
      </c>
      <c r="O153" s="39" t="str">
        <f t="shared" si="30"/>
        <v/>
      </c>
      <c r="P153" s="26" t="str">
        <f t="shared" si="31"/>
        <v/>
      </c>
      <c r="Q153" s="40" t="str">
        <f t="shared" si="42"/>
        <v/>
      </c>
      <c r="R153" t="str">
        <f t="shared" si="43"/>
        <v>1900-01-00</v>
      </c>
      <c r="S153" t="str">
        <f t="shared" si="44"/>
        <v>00:00</v>
      </c>
    </row>
    <row r="154" spans="1:19" x14ac:dyDescent="0.15">
      <c r="A154" t="str">
        <f>IF(Date_time!A154&lt;&gt;"",Date_time!A154,"")</f>
        <v/>
      </c>
      <c r="B154">
        <f>Date_time!B154</f>
        <v>0</v>
      </c>
      <c r="C154">
        <f>Date_time!C154</f>
        <v>0</v>
      </c>
      <c r="D154">
        <f t="shared" si="32"/>
        <v>1900</v>
      </c>
      <c r="E154">
        <f t="shared" si="33"/>
        <v>1</v>
      </c>
      <c r="F154">
        <f t="shared" si="34"/>
        <v>0</v>
      </c>
      <c r="G154">
        <f t="shared" si="35"/>
        <v>0</v>
      </c>
      <c r="H154">
        <f t="shared" si="36"/>
        <v>0</v>
      </c>
      <c r="J154" s="26" t="str">
        <f t="shared" si="37"/>
        <v>01</v>
      </c>
      <c r="K154" s="26" t="str">
        <f t="shared" si="38"/>
        <v>00</v>
      </c>
      <c r="L154" s="26" t="str">
        <f t="shared" si="39"/>
        <v>00</v>
      </c>
      <c r="M154" s="26" t="str">
        <f t="shared" si="40"/>
        <v>00</v>
      </c>
      <c r="N154" s="37" t="str">
        <f t="shared" si="41"/>
        <v>1900-01-00, 00:00 ()</v>
      </c>
      <c r="O154" s="39" t="str">
        <f t="shared" si="30"/>
        <v/>
      </c>
      <c r="P154" s="26" t="str">
        <f t="shared" si="31"/>
        <v/>
      </c>
      <c r="Q154" s="40" t="str">
        <f t="shared" si="42"/>
        <v/>
      </c>
      <c r="R154" t="str">
        <f t="shared" si="43"/>
        <v>1900-01-00</v>
      </c>
      <c r="S154" t="str">
        <f t="shared" si="44"/>
        <v>00:00</v>
      </c>
    </row>
    <row r="155" spans="1:19" x14ac:dyDescent="0.15">
      <c r="A155" t="str">
        <f>IF(Date_time!A155&lt;&gt;"",Date_time!A155,"")</f>
        <v/>
      </c>
      <c r="B155">
        <f>Date_time!B155</f>
        <v>0</v>
      </c>
      <c r="C155">
        <f>Date_time!C155</f>
        <v>0</v>
      </c>
      <c r="D155">
        <f t="shared" si="32"/>
        <v>1900</v>
      </c>
      <c r="E155">
        <f t="shared" si="33"/>
        <v>1</v>
      </c>
      <c r="F155">
        <f t="shared" si="34"/>
        <v>0</v>
      </c>
      <c r="G155">
        <f t="shared" si="35"/>
        <v>0</v>
      </c>
      <c r="H155">
        <f t="shared" si="36"/>
        <v>0</v>
      </c>
      <c r="J155" s="26" t="str">
        <f t="shared" si="37"/>
        <v>01</v>
      </c>
      <c r="K155" s="26" t="str">
        <f t="shared" si="38"/>
        <v>00</v>
      </c>
      <c r="L155" s="26" t="str">
        <f t="shared" si="39"/>
        <v>00</v>
      </c>
      <c r="M155" s="26" t="str">
        <f t="shared" si="40"/>
        <v>00</v>
      </c>
      <c r="N155" s="37" t="str">
        <f t="shared" si="41"/>
        <v>1900-01-00, 00:00 ()</v>
      </c>
      <c r="O155" s="39" t="str">
        <f t="shared" ref="O155:O207" si="45">A155</f>
        <v/>
      </c>
      <c r="P155" s="26" t="str">
        <f t="shared" ref="P155:P207" si="46">IF(A155&lt;&gt;"",B155+C155,"")</f>
        <v/>
      </c>
      <c r="Q155" s="40" t="str">
        <f t="shared" si="42"/>
        <v/>
      </c>
      <c r="R155" t="str">
        <f t="shared" si="43"/>
        <v>1900-01-00</v>
      </c>
      <c r="S155" t="str">
        <f t="shared" si="44"/>
        <v>00:00</v>
      </c>
    </row>
    <row r="156" spans="1:19" x14ac:dyDescent="0.15">
      <c r="A156" t="str">
        <f>IF(Date_time!A156&lt;&gt;"",Date_time!A156,"")</f>
        <v/>
      </c>
      <c r="B156">
        <f>Date_time!B156</f>
        <v>0</v>
      </c>
      <c r="C156">
        <f>Date_time!C156</f>
        <v>0</v>
      </c>
      <c r="D156">
        <f t="shared" si="32"/>
        <v>1900</v>
      </c>
      <c r="E156">
        <f t="shared" si="33"/>
        <v>1</v>
      </c>
      <c r="F156">
        <f t="shared" si="34"/>
        <v>0</v>
      </c>
      <c r="G156">
        <f t="shared" si="35"/>
        <v>0</v>
      </c>
      <c r="H156">
        <f t="shared" si="36"/>
        <v>0</v>
      </c>
      <c r="J156" s="26" t="str">
        <f t="shared" si="37"/>
        <v>01</v>
      </c>
      <c r="K156" s="26" t="str">
        <f t="shared" si="38"/>
        <v>00</v>
      </c>
      <c r="L156" s="26" t="str">
        <f t="shared" si="39"/>
        <v>00</v>
      </c>
      <c r="M156" s="26" t="str">
        <f t="shared" si="40"/>
        <v>00</v>
      </c>
      <c r="N156" s="37" t="str">
        <f t="shared" si="41"/>
        <v>1900-01-00, 00:00 ()</v>
      </c>
      <c r="O156" s="39" t="str">
        <f t="shared" si="45"/>
        <v/>
      </c>
      <c r="P156" s="26" t="str">
        <f t="shared" si="46"/>
        <v/>
      </c>
      <c r="Q156" s="40" t="str">
        <f t="shared" si="42"/>
        <v/>
      </c>
      <c r="R156" t="str">
        <f t="shared" si="43"/>
        <v>1900-01-00</v>
      </c>
      <c r="S156" t="str">
        <f t="shared" si="44"/>
        <v>00:00</v>
      </c>
    </row>
    <row r="157" spans="1:19" x14ac:dyDescent="0.15">
      <c r="A157" t="str">
        <f>IF(Date_time!A157&lt;&gt;"",Date_time!A157,"")</f>
        <v/>
      </c>
      <c r="B157">
        <f>Date_time!B157</f>
        <v>0</v>
      </c>
      <c r="C157">
        <f>Date_time!C157</f>
        <v>0</v>
      </c>
      <c r="D157">
        <f t="shared" si="32"/>
        <v>1900</v>
      </c>
      <c r="E157">
        <f t="shared" si="33"/>
        <v>1</v>
      </c>
      <c r="F157">
        <f t="shared" si="34"/>
        <v>0</v>
      </c>
      <c r="G157">
        <f t="shared" si="35"/>
        <v>0</v>
      </c>
      <c r="H157">
        <f t="shared" si="36"/>
        <v>0</v>
      </c>
      <c r="J157" s="26" t="str">
        <f t="shared" si="37"/>
        <v>01</v>
      </c>
      <c r="K157" s="26" t="str">
        <f t="shared" si="38"/>
        <v>00</v>
      </c>
      <c r="L157" s="26" t="str">
        <f t="shared" si="39"/>
        <v>00</v>
      </c>
      <c r="M157" s="26" t="str">
        <f t="shared" si="40"/>
        <v>00</v>
      </c>
      <c r="N157" s="37" t="str">
        <f t="shared" si="41"/>
        <v>1900-01-00, 00:00 ()</v>
      </c>
      <c r="O157" s="39" t="str">
        <f t="shared" si="45"/>
        <v/>
      </c>
      <c r="P157" s="26" t="str">
        <f t="shared" si="46"/>
        <v/>
      </c>
      <c r="Q157" s="40" t="str">
        <f t="shared" si="42"/>
        <v/>
      </c>
      <c r="R157" t="str">
        <f t="shared" si="43"/>
        <v>1900-01-00</v>
      </c>
      <c r="S157" t="str">
        <f t="shared" si="44"/>
        <v>00:00</v>
      </c>
    </row>
    <row r="158" spans="1:19" x14ac:dyDescent="0.15">
      <c r="A158" t="str">
        <f>IF(Date_time!A158&lt;&gt;"",Date_time!A158,"")</f>
        <v/>
      </c>
      <c r="B158">
        <f>Date_time!B158</f>
        <v>0</v>
      </c>
      <c r="C158">
        <f>Date_time!C158</f>
        <v>0</v>
      </c>
      <c r="D158">
        <f t="shared" si="32"/>
        <v>1900</v>
      </c>
      <c r="E158">
        <f t="shared" si="33"/>
        <v>1</v>
      </c>
      <c r="F158">
        <f t="shared" si="34"/>
        <v>0</v>
      </c>
      <c r="G158">
        <f t="shared" si="35"/>
        <v>0</v>
      </c>
      <c r="H158">
        <f t="shared" si="36"/>
        <v>0</v>
      </c>
      <c r="J158" s="26" t="str">
        <f t="shared" si="37"/>
        <v>01</v>
      </c>
      <c r="K158" s="26" t="str">
        <f t="shared" si="38"/>
        <v>00</v>
      </c>
      <c r="L158" s="26" t="str">
        <f t="shared" si="39"/>
        <v>00</v>
      </c>
      <c r="M158" s="26" t="str">
        <f t="shared" si="40"/>
        <v>00</v>
      </c>
      <c r="N158" s="37" t="str">
        <f t="shared" si="41"/>
        <v>1900-01-00, 00:00 ()</v>
      </c>
      <c r="O158" s="39" t="str">
        <f t="shared" si="45"/>
        <v/>
      </c>
      <c r="P158" s="26" t="str">
        <f t="shared" si="46"/>
        <v/>
      </c>
      <c r="Q158" s="40" t="str">
        <f t="shared" si="42"/>
        <v/>
      </c>
      <c r="R158" t="str">
        <f t="shared" si="43"/>
        <v>1900-01-00</v>
      </c>
      <c r="S158" t="str">
        <f t="shared" si="44"/>
        <v>00:00</v>
      </c>
    </row>
    <row r="159" spans="1:19" x14ac:dyDescent="0.15">
      <c r="A159" t="str">
        <f>IF(Date_time!A159&lt;&gt;"",Date_time!A159,"")</f>
        <v/>
      </c>
      <c r="B159">
        <f>Date_time!B159</f>
        <v>0</v>
      </c>
      <c r="C159">
        <f>Date_time!C159</f>
        <v>0</v>
      </c>
      <c r="D159">
        <f t="shared" si="32"/>
        <v>1900</v>
      </c>
      <c r="E159">
        <f t="shared" si="33"/>
        <v>1</v>
      </c>
      <c r="F159">
        <f t="shared" si="34"/>
        <v>0</v>
      </c>
      <c r="G159">
        <f t="shared" si="35"/>
        <v>0</v>
      </c>
      <c r="H159">
        <f t="shared" si="36"/>
        <v>0</v>
      </c>
      <c r="J159" s="26" t="str">
        <f t="shared" si="37"/>
        <v>01</v>
      </c>
      <c r="K159" s="26" t="str">
        <f t="shared" si="38"/>
        <v>00</v>
      </c>
      <c r="L159" s="26" t="str">
        <f t="shared" si="39"/>
        <v>00</v>
      </c>
      <c r="M159" s="26" t="str">
        <f t="shared" si="40"/>
        <v>00</v>
      </c>
      <c r="N159" s="37" t="str">
        <f t="shared" si="41"/>
        <v>1900-01-00, 00:00 ()</v>
      </c>
      <c r="O159" s="39" t="str">
        <f t="shared" si="45"/>
        <v/>
      </c>
      <c r="P159" s="26" t="str">
        <f t="shared" si="46"/>
        <v/>
      </c>
      <c r="Q159" s="40" t="str">
        <f t="shared" si="42"/>
        <v/>
      </c>
      <c r="R159" t="str">
        <f t="shared" si="43"/>
        <v>1900-01-00</v>
      </c>
      <c r="S159" t="str">
        <f t="shared" si="44"/>
        <v>00:00</v>
      </c>
    </row>
    <row r="160" spans="1:19" x14ac:dyDescent="0.15">
      <c r="A160" t="str">
        <f>IF(Date_time!A160&lt;&gt;"",Date_time!A160,"")</f>
        <v/>
      </c>
      <c r="B160">
        <f>Date_time!B160</f>
        <v>0</v>
      </c>
      <c r="C160">
        <f>Date_time!C160</f>
        <v>0</v>
      </c>
      <c r="D160">
        <f t="shared" si="32"/>
        <v>1900</v>
      </c>
      <c r="E160">
        <f t="shared" si="33"/>
        <v>1</v>
      </c>
      <c r="F160">
        <f t="shared" si="34"/>
        <v>0</v>
      </c>
      <c r="G160">
        <f t="shared" si="35"/>
        <v>0</v>
      </c>
      <c r="H160">
        <f t="shared" si="36"/>
        <v>0</v>
      </c>
      <c r="J160" s="26" t="str">
        <f t="shared" si="37"/>
        <v>01</v>
      </c>
      <c r="K160" s="26" t="str">
        <f t="shared" si="38"/>
        <v>00</v>
      </c>
      <c r="L160" s="26" t="str">
        <f t="shared" si="39"/>
        <v>00</v>
      </c>
      <c r="M160" s="26" t="str">
        <f t="shared" si="40"/>
        <v>00</v>
      </c>
      <c r="N160" s="37" t="str">
        <f t="shared" si="41"/>
        <v>1900-01-00, 00:00 ()</v>
      </c>
      <c r="O160" s="39" t="str">
        <f t="shared" si="45"/>
        <v/>
      </c>
      <c r="P160" s="26" t="str">
        <f t="shared" si="46"/>
        <v/>
      </c>
      <c r="Q160" s="40" t="str">
        <f t="shared" si="42"/>
        <v/>
      </c>
      <c r="R160" t="str">
        <f t="shared" si="43"/>
        <v>1900-01-00</v>
      </c>
      <c r="S160" t="str">
        <f t="shared" si="44"/>
        <v>00:00</v>
      </c>
    </row>
    <row r="161" spans="1:19" x14ac:dyDescent="0.15">
      <c r="A161" t="str">
        <f>IF(Date_time!A161&lt;&gt;"",Date_time!A161,"")</f>
        <v/>
      </c>
      <c r="B161">
        <f>Date_time!B161</f>
        <v>0</v>
      </c>
      <c r="C161">
        <f>Date_time!C161</f>
        <v>0</v>
      </c>
      <c r="D161">
        <f t="shared" si="32"/>
        <v>1900</v>
      </c>
      <c r="E161">
        <f t="shared" si="33"/>
        <v>1</v>
      </c>
      <c r="F161">
        <f t="shared" si="34"/>
        <v>0</v>
      </c>
      <c r="G161">
        <f t="shared" si="35"/>
        <v>0</v>
      </c>
      <c r="H161">
        <f t="shared" si="36"/>
        <v>0</v>
      </c>
      <c r="J161" s="26" t="str">
        <f t="shared" si="37"/>
        <v>01</v>
      </c>
      <c r="K161" s="26" t="str">
        <f t="shared" si="38"/>
        <v>00</v>
      </c>
      <c r="L161" s="26" t="str">
        <f t="shared" si="39"/>
        <v>00</v>
      </c>
      <c r="M161" s="26" t="str">
        <f t="shared" si="40"/>
        <v>00</v>
      </c>
      <c r="N161" s="37" t="str">
        <f t="shared" si="41"/>
        <v>1900-01-00, 00:00 ()</v>
      </c>
      <c r="O161" s="39" t="str">
        <f t="shared" si="45"/>
        <v/>
      </c>
      <c r="P161" s="26" t="str">
        <f t="shared" si="46"/>
        <v/>
      </c>
      <c r="Q161" s="40" t="str">
        <f t="shared" si="42"/>
        <v/>
      </c>
      <c r="R161" t="str">
        <f t="shared" si="43"/>
        <v>1900-01-00</v>
      </c>
      <c r="S161" t="str">
        <f t="shared" si="44"/>
        <v>00:00</v>
      </c>
    </row>
    <row r="162" spans="1:19" x14ac:dyDescent="0.15">
      <c r="A162" t="str">
        <f>IF(Date_time!A162&lt;&gt;"",Date_time!A162,"")</f>
        <v/>
      </c>
      <c r="B162">
        <f>Date_time!B162</f>
        <v>0</v>
      </c>
      <c r="C162">
        <f>Date_time!C162</f>
        <v>0</v>
      </c>
      <c r="D162">
        <f t="shared" si="32"/>
        <v>1900</v>
      </c>
      <c r="E162">
        <f t="shared" si="33"/>
        <v>1</v>
      </c>
      <c r="F162">
        <f t="shared" si="34"/>
        <v>0</v>
      </c>
      <c r="G162">
        <f t="shared" si="35"/>
        <v>0</v>
      </c>
      <c r="H162">
        <f t="shared" si="36"/>
        <v>0</v>
      </c>
      <c r="J162" s="26" t="str">
        <f t="shared" si="37"/>
        <v>01</v>
      </c>
      <c r="K162" s="26" t="str">
        <f t="shared" si="38"/>
        <v>00</v>
      </c>
      <c r="L162" s="26" t="str">
        <f t="shared" si="39"/>
        <v>00</v>
      </c>
      <c r="M162" s="26" t="str">
        <f t="shared" si="40"/>
        <v>00</v>
      </c>
      <c r="N162" s="37" t="str">
        <f t="shared" si="41"/>
        <v>1900-01-00, 00:00 ()</v>
      </c>
      <c r="O162" s="39" t="str">
        <f t="shared" si="45"/>
        <v/>
      </c>
      <c r="P162" s="26" t="str">
        <f t="shared" si="46"/>
        <v/>
      </c>
      <c r="Q162" s="40" t="str">
        <f t="shared" si="42"/>
        <v/>
      </c>
      <c r="R162" t="str">
        <f t="shared" si="43"/>
        <v>1900-01-00</v>
      </c>
      <c r="S162" t="str">
        <f t="shared" si="44"/>
        <v>00:00</v>
      </c>
    </row>
    <row r="163" spans="1:19" x14ac:dyDescent="0.15">
      <c r="A163" t="str">
        <f>IF(Date_time!A163&lt;&gt;"",Date_time!A163,"")</f>
        <v/>
      </c>
      <c r="B163">
        <f>Date_time!B163</f>
        <v>0</v>
      </c>
      <c r="C163">
        <f>Date_time!C163</f>
        <v>0</v>
      </c>
      <c r="D163">
        <f t="shared" si="32"/>
        <v>1900</v>
      </c>
      <c r="E163">
        <f t="shared" si="33"/>
        <v>1</v>
      </c>
      <c r="F163">
        <f t="shared" si="34"/>
        <v>0</v>
      </c>
      <c r="G163">
        <f t="shared" si="35"/>
        <v>0</v>
      </c>
      <c r="H163">
        <f t="shared" si="36"/>
        <v>0</v>
      </c>
      <c r="J163" s="26" t="str">
        <f t="shared" si="37"/>
        <v>01</v>
      </c>
      <c r="K163" s="26" t="str">
        <f t="shared" si="38"/>
        <v>00</v>
      </c>
      <c r="L163" s="26" t="str">
        <f t="shared" si="39"/>
        <v>00</v>
      </c>
      <c r="M163" s="26" t="str">
        <f t="shared" si="40"/>
        <v>00</v>
      </c>
      <c r="N163" s="37" t="str">
        <f t="shared" si="41"/>
        <v>1900-01-00, 00:00 ()</v>
      </c>
      <c r="O163" s="39" t="str">
        <f t="shared" si="45"/>
        <v/>
      </c>
      <c r="P163" s="26" t="str">
        <f t="shared" si="46"/>
        <v/>
      </c>
      <c r="Q163" s="40" t="str">
        <f t="shared" si="42"/>
        <v/>
      </c>
      <c r="R163" t="str">
        <f t="shared" si="43"/>
        <v>1900-01-00</v>
      </c>
      <c r="S163" t="str">
        <f t="shared" si="44"/>
        <v>00:00</v>
      </c>
    </row>
    <row r="164" spans="1:19" x14ac:dyDescent="0.15">
      <c r="A164" t="str">
        <f>IF(Date_time!A164&lt;&gt;"",Date_time!A164,"")</f>
        <v/>
      </c>
      <c r="B164">
        <f>Date_time!B164</f>
        <v>0</v>
      </c>
      <c r="C164">
        <f>Date_time!C164</f>
        <v>0</v>
      </c>
      <c r="D164">
        <f t="shared" si="32"/>
        <v>1900</v>
      </c>
      <c r="E164">
        <f t="shared" si="33"/>
        <v>1</v>
      </c>
      <c r="F164">
        <f t="shared" si="34"/>
        <v>0</v>
      </c>
      <c r="G164">
        <f t="shared" si="35"/>
        <v>0</v>
      </c>
      <c r="H164">
        <f t="shared" si="36"/>
        <v>0</v>
      </c>
      <c r="J164" s="26" t="str">
        <f t="shared" si="37"/>
        <v>01</v>
      </c>
      <c r="K164" s="26" t="str">
        <f t="shared" si="38"/>
        <v>00</v>
      </c>
      <c r="L164" s="26" t="str">
        <f t="shared" si="39"/>
        <v>00</v>
      </c>
      <c r="M164" s="26" t="str">
        <f t="shared" si="40"/>
        <v>00</v>
      </c>
      <c r="N164" s="37" t="str">
        <f t="shared" si="41"/>
        <v>1900-01-00, 00:00 ()</v>
      </c>
      <c r="O164" s="39" t="str">
        <f t="shared" si="45"/>
        <v/>
      </c>
      <c r="P164" s="26" t="str">
        <f t="shared" si="46"/>
        <v/>
      </c>
      <c r="Q164" s="40" t="str">
        <f t="shared" si="42"/>
        <v/>
      </c>
      <c r="R164" t="str">
        <f t="shared" si="43"/>
        <v>1900-01-00</v>
      </c>
      <c r="S164" t="str">
        <f t="shared" si="44"/>
        <v>00:00</v>
      </c>
    </row>
    <row r="165" spans="1:19" x14ac:dyDescent="0.15">
      <c r="A165" t="str">
        <f>IF(Date_time!A165&lt;&gt;"",Date_time!A165,"")</f>
        <v/>
      </c>
      <c r="B165">
        <f>Date_time!B165</f>
        <v>0</v>
      </c>
      <c r="C165">
        <f>Date_time!C165</f>
        <v>0</v>
      </c>
      <c r="D165">
        <f t="shared" si="32"/>
        <v>1900</v>
      </c>
      <c r="E165">
        <f t="shared" si="33"/>
        <v>1</v>
      </c>
      <c r="F165">
        <f t="shared" si="34"/>
        <v>0</v>
      </c>
      <c r="G165">
        <f t="shared" si="35"/>
        <v>0</v>
      </c>
      <c r="H165">
        <f t="shared" si="36"/>
        <v>0</v>
      </c>
      <c r="J165" s="26" t="str">
        <f t="shared" si="37"/>
        <v>01</v>
      </c>
      <c r="K165" s="26" t="str">
        <f t="shared" si="38"/>
        <v>00</v>
      </c>
      <c r="L165" s="26" t="str">
        <f t="shared" si="39"/>
        <v>00</v>
      </c>
      <c r="M165" s="26" t="str">
        <f t="shared" si="40"/>
        <v>00</v>
      </c>
      <c r="N165" s="37" t="str">
        <f t="shared" si="41"/>
        <v>1900-01-00, 00:00 ()</v>
      </c>
      <c r="O165" s="39" t="str">
        <f t="shared" si="45"/>
        <v/>
      </c>
      <c r="P165" s="26" t="str">
        <f t="shared" si="46"/>
        <v/>
      </c>
      <c r="Q165" s="40" t="str">
        <f t="shared" si="42"/>
        <v/>
      </c>
      <c r="R165" t="str">
        <f t="shared" si="43"/>
        <v>1900-01-00</v>
      </c>
      <c r="S165" t="str">
        <f t="shared" si="44"/>
        <v>00:00</v>
      </c>
    </row>
    <row r="166" spans="1:19" x14ac:dyDescent="0.15">
      <c r="A166" t="str">
        <f>IF(Date_time!A166&lt;&gt;"",Date_time!A166,"")</f>
        <v/>
      </c>
      <c r="B166">
        <f>Date_time!B166</f>
        <v>0</v>
      </c>
      <c r="C166">
        <f>Date_time!C166</f>
        <v>0</v>
      </c>
      <c r="D166">
        <f t="shared" si="32"/>
        <v>1900</v>
      </c>
      <c r="E166">
        <f t="shared" si="33"/>
        <v>1</v>
      </c>
      <c r="F166">
        <f t="shared" si="34"/>
        <v>0</v>
      </c>
      <c r="G166">
        <f t="shared" si="35"/>
        <v>0</v>
      </c>
      <c r="H166">
        <f t="shared" si="36"/>
        <v>0</v>
      </c>
      <c r="J166" s="26" t="str">
        <f t="shared" si="37"/>
        <v>01</v>
      </c>
      <c r="K166" s="26" t="str">
        <f t="shared" si="38"/>
        <v>00</v>
      </c>
      <c r="L166" s="26" t="str">
        <f t="shared" si="39"/>
        <v>00</v>
      </c>
      <c r="M166" s="26" t="str">
        <f t="shared" si="40"/>
        <v>00</v>
      </c>
      <c r="N166" s="37" t="str">
        <f t="shared" si="41"/>
        <v>1900-01-00, 00:00 ()</v>
      </c>
      <c r="O166" s="39" t="str">
        <f t="shared" si="45"/>
        <v/>
      </c>
      <c r="P166" s="26" t="str">
        <f t="shared" si="46"/>
        <v/>
      </c>
      <c r="Q166" s="40" t="str">
        <f t="shared" si="42"/>
        <v/>
      </c>
      <c r="R166" t="str">
        <f t="shared" si="43"/>
        <v>1900-01-00</v>
      </c>
      <c r="S166" t="str">
        <f t="shared" si="44"/>
        <v>00:00</v>
      </c>
    </row>
    <row r="167" spans="1:19" x14ac:dyDescent="0.15">
      <c r="A167" t="str">
        <f>IF(Date_time!A167&lt;&gt;"",Date_time!A167,"")</f>
        <v/>
      </c>
      <c r="B167">
        <f>Date_time!B167</f>
        <v>0</v>
      </c>
      <c r="C167">
        <f>Date_time!C167</f>
        <v>0</v>
      </c>
      <c r="D167">
        <f t="shared" si="32"/>
        <v>1900</v>
      </c>
      <c r="E167">
        <f t="shared" si="33"/>
        <v>1</v>
      </c>
      <c r="F167">
        <f t="shared" si="34"/>
        <v>0</v>
      </c>
      <c r="G167">
        <f t="shared" si="35"/>
        <v>0</v>
      </c>
      <c r="H167">
        <f t="shared" si="36"/>
        <v>0</v>
      </c>
      <c r="J167" s="26" t="str">
        <f t="shared" si="37"/>
        <v>01</v>
      </c>
      <c r="K167" s="26" t="str">
        <f t="shared" si="38"/>
        <v>00</v>
      </c>
      <c r="L167" s="26" t="str">
        <f t="shared" si="39"/>
        <v>00</v>
      </c>
      <c r="M167" s="26" t="str">
        <f t="shared" si="40"/>
        <v>00</v>
      </c>
      <c r="N167" s="37" t="str">
        <f t="shared" si="41"/>
        <v>1900-01-00, 00:00 ()</v>
      </c>
      <c r="O167" s="39" t="str">
        <f t="shared" si="45"/>
        <v/>
      </c>
      <c r="P167" s="26" t="str">
        <f t="shared" si="46"/>
        <v/>
      </c>
      <c r="Q167" s="40" t="str">
        <f t="shared" si="42"/>
        <v/>
      </c>
      <c r="R167" t="str">
        <f t="shared" si="43"/>
        <v>1900-01-00</v>
      </c>
      <c r="S167" t="str">
        <f t="shared" si="44"/>
        <v>00:00</v>
      </c>
    </row>
    <row r="168" spans="1:19" x14ac:dyDescent="0.15">
      <c r="A168" t="str">
        <f>IF(Date_time!A168&lt;&gt;"",Date_time!A168,"")</f>
        <v/>
      </c>
      <c r="B168">
        <f>Date_time!B168</f>
        <v>0</v>
      </c>
      <c r="C168">
        <f>Date_time!C168</f>
        <v>0</v>
      </c>
      <c r="D168">
        <f t="shared" si="32"/>
        <v>1900</v>
      </c>
      <c r="E168">
        <f t="shared" si="33"/>
        <v>1</v>
      </c>
      <c r="F168">
        <f t="shared" si="34"/>
        <v>0</v>
      </c>
      <c r="G168">
        <f t="shared" si="35"/>
        <v>0</v>
      </c>
      <c r="H168">
        <f t="shared" si="36"/>
        <v>0</v>
      </c>
      <c r="J168" s="26" t="str">
        <f t="shared" si="37"/>
        <v>01</v>
      </c>
      <c r="K168" s="26" t="str">
        <f t="shared" si="38"/>
        <v>00</v>
      </c>
      <c r="L168" s="26" t="str">
        <f t="shared" si="39"/>
        <v>00</v>
      </c>
      <c r="M168" s="26" t="str">
        <f t="shared" si="40"/>
        <v>00</v>
      </c>
      <c r="N168" s="37" t="str">
        <f t="shared" si="41"/>
        <v>1900-01-00, 00:00 ()</v>
      </c>
      <c r="O168" s="39" t="str">
        <f t="shared" si="45"/>
        <v/>
      </c>
      <c r="P168" s="26" t="str">
        <f t="shared" si="46"/>
        <v/>
      </c>
      <c r="Q168" s="40" t="str">
        <f t="shared" si="42"/>
        <v/>
      </c>
      <c r="R168" t="str">
        <f t="shared" si="43"/>
        <v>1900-01-00</v>
      </c>
      <c r="S168" t="str">
        <f t="shared" si="44"/>
        <v>00:00</v>
      </c>
    </row>
    <row r="169" spans="1:19" x14ac:dyDescent="0.15">
      <c r="A169" t="str">
        <f>IF(Date_time!A169&lt;&gt;"",Date_time!A169,"")</f>
        <v/>
      </c>
      <c r="B169">
        <f>Date_time!B169</f>
        <v>0</v>
      </c>
      <c r="C169">
        <f>Date_time!C169</f>
        <v>0</v>
      </c>
      <c r="D169">
        <f t="shared" si="32"/>
        <v>1900</v>
      </c>
      <c r="E169">
        <f t="shared" si="33"/>
        <v>1</v>
      </c>
      <c r="F169">
        <f t="shared" si="34"/>
        <v>0</v>
      </c>
      <c r="G169">
        <f t="shared" si="35"/>
        <v>0</v>
      </c>
      <c r="H169">
        <f t="shared" si="36"/>
        <v>0</v>
      </c>
      <c r="J169" s="26" t="str">
        <f t="shared" si="37"/>
        <v>01</v>
      </c>
      <c r="K169" s="26" t="str">
        <f t="shared" si="38"/>
        <v>00</v>
      </c>
      <c r="L169" s="26" t="str">
        <f t="shared" si="39"/>
        <v>00</v>
      </c>
      <c r="M169" s="26" t="str">
        <f t="shared" si="40"/>
        <v>00</v>
      </c>
      <c r="N169" s="37" t="str">
        <f t="shared" si="41"/>
        <v>1900-01-00, 00:00 ()</v>
      </c>
      <c r="O169" s="39" t="str">
        <f t="shared" si="45"/>
        <v/>
      </c>
      <c r="P169" s="26" t="str">
        <f t="shared" si="46"/>
        <v/>
      </c>
      <c r="Q169" s="40" t="str">
        <f t="shared" si="42"/>
        <v/>
      </c>
      <c r="R169" t="str">
        <f t="shared" si="43"/>
        <v>1900-01-00</v>
      </c>
      <c r="S169" t="str">
        <f t="shared" si="44"/>
        <v>00:00</v>
      </c>
    </row>
    <row r="170" spans="1:19" x14ac:dyDescent="0.15">
      <c r="A170" t="str">
        <f>IF(Date_time!A170&lt;&gt;"",Date_time!A170,"")</f>
        <v/>
      </c>
      <c r="B170">
        <f>Date_time!B170</f>
        <v>0</v>
      </c>
      <c r="C170">
        <f>Date_time!C170</f>
        <v>0</v>
      </c>
      <c r="D170">
        <f t="shared" si="32"/>
        <v>1900</v>
      </c>
      <c r="E170">
        <f t="shared" si="33"/>
        <v>1</v>
      </c>
      <c r="F170">
        <f t="shared" si="34"/>
        <v>0</v>
      </c>
      <c r="G170">
        <f t="shared" si="35"/>
        <v>0</v>
      </c>
      <c r="H170">
        <f t="shared" si="36"/>
        <v>0</v>
      </c>
      <c r="J170" s="26" t="str">
        <f t="shared" si="37"/>
        <v>01</v>
      </c>
      <c r="K170" s="26" t="str">
        <f t="shared" si="38"/>
        <v>00</v>
      </c>
      <c r="L170" s="26" t="str">
        <f t="shared" si="39"/>
        <v>00</v>
      </c>
      <c r="M170" s="26" t="str">
        <f t="shared" si="40"/>
        <v>00</v>
      </c>
      <c r="N170" s="37" t="str">
        <f t="shared" si="41"/>
        <v>1900-01-00, 00:00 ()</v>
      </c>
      <c r="O170" s="39" t="str">
        <f t="shared" si="45"/>
        <v/>
      </c>
      <c r="P170" s="26" t="str">
        <f t="shared" si="46"/>
        <v/>
      </c>
      <c r="Q170" s="40" t="str">
        <f t="shared" si="42"/>
        <v/>
      </c>
      <c r="R170" t="str">
        <f t="shared" si="43"/>
        <v>1900-01-00</v>
      </c>
      <c r="S170" t="str">
        <f t="shared" si="44"/>
        <v>00:00</v>
      </c>
    </row>
    <row r="171" spans="1:19" x14ac:dyDescent="0.15">
      <c r="A171" t="str">
        <f>IF(Date_time!A171&lt;&gt;"",Date_time!A171,"")</f>
        <v/>
      </c>
      <c r="B171">
        <f>Date_time!B171</f>
        <v>0</v>
      </c>
      <c r="C171">
        <f>Date_time!C171</f>
        <v>0</v>
      </c>
      <c r="D171">
        <f t="shared" si="32"/>
        <v>1900</v>
      </c>
      <c r="E171">
        <f t="shared" si="33"/>
        <v>1</v>
      </c>
      <c r="F171">
        <f t="shared" si="34"/>
        <v>0</v>
      </c>
      <c r="G171">
        <f t="shared" si="35"/>
        <v>0</v>
      </c>
      <c r="H171">
        <f t="shared" si="36"/>
        <v>0</v>
      </c>
      <c r="J171" s="26" t="str">
        <f t="shared" si="37"/>
        <v>01</v>
      </c>
      <c r="K171" s="26" t="str">
        <f t="shared" si="38"/>
        <v>00</v>
      </c>
      <c r="L171" s="26" t="str">
        <f t="shared" si="39"/>
        <v>00</v>
      </c>
      <c r="M171" s="26" t="str">
        <f t="shared" si="40"/>
        <v>00</v>
      </c>
      <c r="N171" s="37" t="str">
        <f t="shared" si="41"/>
        <v>1900-01-00, 00:00 ()</v>
      </c>
      <c r="O171" s="39" t="str">
        <f t="shared" si="45"/>
        <v/>
      </c>
      <c r="P171" s="26" t="str">
        <f t="shared" si="46"/>
        <v/>
      </c>
      <c r="Q171" s="40" t="str">
        <f t="shared" si="42"/>
        <v/>
      </c>
      <c r="R171" t="str">
        <f t="shared" si="43"/>
        <v>1900-01-00</v>
      </c>
      <c r="S171" t="str">
        <f t="shared" si="44"/>
        <v>00:00</v>
      </c>
    </row>
    <row r="172" spans="1:19" x14ac:dyDescent="0.15">
      <c r="A172" t="str">
        <f>IF(Date_time!A172&lt;&gt;"",Date_time!A172,"")</f>
        <v/>
      </c>
      <c r="B172">
        <f>Date_time!B172</f>
        <v>0</v>
      </c>
      <c r="C172">
        <f>Date_time!C172</f>
        <v>0</v>
      </c>
      <c r="D172">
        <f t="shared" si="32"/>
        <v>1900</v>
      </c>
      <c r="E172">
        <f t="shared" si="33"/>
        <v>1</v>
      </c>
      <c r="F172">
        <f t="shared" si="34"/>
        <v>0</v>
      </c>
      <c r="G172">
        <f t="shared" si="35"/>
        <v>0</v>
      </c>
      <c r="H172">
        <f t="shared" si="36"/>
        <v>0</v>
      </c>
      <c r="J172" s="26" t="str">
        <f t="shared" si="37"/>
        <v>01</v>
      </c>
      <c r="K172" s="26" t="str">
        <f t="shared" si="38"/>
        <v>00</v>
      </c>
      <c r="L172" s="26" t="str">
        <f t="shared" si="39"/>
        <v>00</v>
      </c>
      <c r="M172" s="26" t="str">
        <f t="shared" si="40"/>
        <v>00</v>
      </c>
      <c r="N172" s="37" t="str">
        <f t="shared" si="41"/>
        <v>1900-01-00, 00:00 ()</v>
      </c>
      <c r="O172" s="39" t="str">
        <f t="shared" si="45"/>
        <v/>
      </c>
      <c r="P172" s="26" t="str">
        <f t="shared" si="46"/>
        <v/>
      </c>
      <c r="Q172" s="40" t="str">
        <f t="shared" si="42"/>
        <v/>
      </c>
      <c r="R172" t="str">
        <f t="shared" si="43"/>
        <v>1900-01-00</v>
      </c>
      <c r="S172" t="str">
        <f t="shared" si="44"/>
        <v>00:00</v>
      </c>
    </row>
    <row r="173" spans="1:19" x14ac:dyDescent="0.15">
      <c r="A173" t="str">
        <f>IF(Date_time!A173&lt;&gt;"",Date_time!A173,"")</f>
        <v/>
      </c>
      <c r="B173">
        <f>Date_time!B173</f>
        <v>0</v>
      </c>
      <c r="C173">
        <f>Date_time!C173</f>
        <v>0</v>
      </c>
      <c r="D173">
        <f t="shared" si="32"/>
        <v>1900</v>
      </c>
      <c r="E173">
        <f t="shared" si="33"/>
        <v>1</v>
      </c>
      <c r="F173">
        <f t="shared" si="34"/>
        <v>0</v>
      </c>
      <c r="G173">
        <f t="shared" si="35"/>
        <v>0</v>
      </c>
      <c r="H173">
        <f t="shared" si="36"/>
        <v>0</v>
      </c>
      <c r="J173" s="26" t="str">
        <f t="shared" si="37"/>
        <v>01</v>
      </c>
      <c r="K173" s="26" t="str">
        <f t="shared" si="38"/>
        <v>00</v>
      </c>
      <c r="L173" s="26" t="str">
        <f t="shared" si="39"/>
        <v>00</v>
      </c>
      <c r="M173" s="26" t="str">
        <f t="shared" si="40"/>
        <v>00</v>
      </c>
      <c r="N173" s="37" t="str">
        <f t="shared" si="41"/>
        <v>1900-01-00, 00:00 ()</v>
      </c>
      <c r="O173" s="39" t="str">
        <f t="shared" si="45"/>
        <v/>
      </c>
      <c r="P173" s="26" t="str">
        <f t="shared" si="46"/>
        <v/>
      </c>
      <c r="Q173" s="40" t="str">
        <f t="shared" si="42"/>
        <v/>
      </c>
      <c r="R173" t="str">
        <f t="shared" si="43"/>
        <v>1900-01-00</v>
      </c>
      <c r="S173" t="str">
        <f t="shared" si="44"/>
        <v>00:00</v>
      </c>
    </row>
    <row r="174" spans="1:19" x14ac:dyDescent="0.15">
      <c r="A174" t="str">
        <f>IF(Date_time!A174&lt;&gt;"",Date_time!A174,"")</f>
        <v/>
      </c>
      <c r="B174">
        <f>Date_time!B174</f>
        <v>0</v>
      </c>
      <c r="C174">
        <f>Date_time!C174</f>
        <v>0</v>
      </c>
      <c r="D174">
        <f t="shared" si="32"/>
        <v>1900</v>
      </c>
      <c r="E174">
        <f t="shared" si="33"/>
        <v>1</v>
      </c>
      <c r="F174">
        <f t="shared" si="34"/>
        <v>0</v>
      </c>
      <c r="G174">
        <f t="shared" si="35"/>
        <v>0</v>
      </c>
      <c r="H174">
        <f t="shared" si="36"/>
        <v>0</v>
      </c>
      <c r="J174" s="26" t="str">
        <f t="shared" si="37"/>
        <v>01</v>
      </c>
      <c r="K174" s="26" t="str">
        <f t="shared" si="38"/>
        <v>00</v>
      </c>
      <c r="L174" s="26" t="str">
        <f t="shared" si="39"/>
        <v>00</v>
      </c>
      <c r="M174" s="26" t="str">
        <f t="shared" si="40"/>
        <v>00</v>
      </c>
      <c r="N174" s="37" t="str">
        <f t="shared" si="41"/>
        <v>1900-01-00, 00:00 ()</v>
      </c>
      <c r="O174" s="39" t="str">
        <f t="shared" si="45"/>
        <v/>
      </c>
      <c r="P174" s="26" t="str">
        <f t="shared" si="46"/>
        <v/>
      </c>
      <c r="Q174" s="40" t="str">
        <f t="shared" si="42"/>
        <v/>
      </c>
      <c r="R174" t="str">
        <f t="shared" si="43"/>
        <v>1900-01-00</v>
      </c>
      <c r="S174" t="str">
        <f t="shared" si="44"/>
        <v>00:00</v>
      </c>
    </row>
    <row r="175" spans="1:19" x14ac:dyDescent="0.15">
      <c r="A175" t="str">
        <f>IF(Date_time!A175&lt;&gt;"",Date_time!A175,"")</f>
        <v/>
      </c>
      <c r="B175">
        <f>Date_time!B175</f>
        <v>0</v>
      </c>
      <c r="C175">
        <f>Date_time!C175</f>
        <v>0</v>
      </c>
      <c r="D175">
        <f t="shared" si="32"/>
        <v>1900</v>
      </c>
      <c r="E175">
        <f t="shared" si="33"/>
        <v>1</v>
      </c>
      <c r="F175">
        <f t="shared" si="34"/>
        <v>0</v>
      </c>
      <c r="G175">
        <f t="shared" si="35"/>
        <v>0</v>
      </c>
      <c r="H175">
        <f t="shared" si="36"/>
        <v>0</v>
      </c>
      <c r="J175" s="26" t="str">
        <f t="shared" si="37"/>
        <v>01</v>
      </c>
      <c r="K175" s="26" t="str">
        <f t="shared" si="38"/>
        <v>00</v>
      </c>
      <c r="L175" s="26" t="str">
        <f t="shared" si="39"/>
        <v>00</v>
      </c>
      <c r="M175" s="26" t="str">
        <f t="shared" si="40"/>
        <v>00</v>
      </c>
      <c r="N175" s="37" t="str">
        <f t="shared" si="41"/>
        <v>1900-01-00, 00:00 ()</v>
      </c>
      <c r="O175" s="39" t="str">
        <f t="shared" si="45"/>
        <v/>
      </c>
      <c r="P175" s="26" t="str">
        <f t="shared" si="46"/>
        <v/>
      </c>
      <c r="Q175" s="40" t="str">
        <f t="shared" si="42"/>
        <v/>
      </c>
      <c r="R175" t="str">
        <f t="shared" si="43"/>
        <v>1900-01-00</v>
      </c>
      <c r="S175" t="str">
        <f t="shared" si="44"/>
        <v>00:00</v>
      </c>
    </row>
    <row r="176" spans="1:19" x14ac:dyDescent="0.15">
      <c r="A176" t="str">
        <f>IF(Date_time!A176&lt;&gt;"",Date_time!A176,"")</f>
        <v/>
      </c>
      <c r="B176">
        <f>Date_time!B176</f>
        <v>0</v>
      </c>
      <c r="C176">
        <f>Date_time!C176</f>
        <v>0</v>
      </c>
      <c r="D176">
        <f t="shared" si="32"/>
        <v>1900</v>
      </c>
      <c r="E176">
        <f t="shared" si="33"/>
        <v>1</v>
      </c>
      <c r="F176">
        <f t="shared" si="34"/>
        <v>0</v>
      </c>
      <c r="G176">
        <f t="shared" si="35"/>
        <v>0</v>
      </c>
      <c r="H176">
        <f t="shared" si="36"/>
        <v>0</v>
      </c>
      <c r="J176" s="26" t="str">
        <f t="shared" si="37"/>
        <v>01</v>
      </c>
      <c r="K176" s="26" t="str">
        <f t="shared" si="38"/>
        <v>00</v>
      </c>
      <c r="L176" s="26" t="str">
        <f t="shared" si="39"/>
        <v>00</v>
      </c>
      <c r="M176" s="26" t="str">
        <f t="shared" si="40"/>
        <v>00</v>
      </c>
      <c r="N176" s="37" t="str">
        <f t="shared" si="41"/>
        <v>1900-01-00, 00:00 ()</v>
      </c>
      <c r="O176" s="39" t="str">
        <f t="shared" si="45"/>
        <v/>
      </c>
      <c r="P176" s="26" t="str">
        <f t="shared" si="46"/>
        <v/>
      </c>
      <c r="Q176" s="40" t="str">
        <f t="shared" si="42"/>
        <v/>
      </c>
      <c r="R176" t="str">
        <f t="shared" si="43"/>
        <v>1900-01-00</v>
      </c>
      <c r="S176" t="str">
        <f t="shared" si="44"/>
        <v>00:00</v>
      </c>
    </row>
    <row r="177" spans="1:19" x14ac:dyDescent="0.15">
      <c r="A177" t="str">
        <f>IF(Date_time!A177&lt;&gt;"",Date_time!A177,"")</f>
        <v/>
      </c>
      <c r="B177">
        <f>Date_time!B177</f>
        <v>0</v>
      </c>
      <c r="C177">
        <f>Date_time!C177</f>
        <v>0</v>
      </c>
      <c r="D177">
        <f t="shared" si="32"/>
        <v>1900</v>
      </c>
      <c r="E177">
        <f t="shared" si="33"/>
        <v>1</v>
      </c>
      <c r="F177">
        <f t="shared" si="34"/>
        <v>0</v>
      </c>
      <c r="G177">
        <f t="shared" si="35"/>
        <v>0</v>
      </c>
      <c r="H177">
        <f t="shared" si="36"/>
        <v>0</v>
      </c>
      <c r="J177" s="26" t="str">
        <f t="shared" si="37"/>
        <v>01</v>
      </c>
      <c r="K177" s="26" t="str">
        <f t="shared" si="38"/>
        <v>00</v>
      </c>
      <c r="L177" s="26" t="str">
        <f t="shared" si="39"/>
        <v>00</v>
      </c>
      <c r="M177" s="26" t="str">
        <f t="shared" si="40"/>
        <v>00</v>
      </c>
      <c r="N177" s="37" t="str">
        <f t="shared" si="41"/>
        <v>1900-01-00, 00:00 ()</v>
      </c>
      <c r="O177" s="39" t="str">
        <f t="shared" si="45"/>
        <v/>
      </c>
      <c r="P177" s="26" t="str">
        <f t="shared" si="46"/>
        <v/>
      </c>
      <c r="Q177" s="40" t="str">
        <f t="shared" si="42"/>
        <v/>
      </c>
      <c r="R177" t="str">
        <f t="shared" si="43"/>
        <v>1900-01-00</v>
      </c>
      <c r="S177" t="str">
        <f t="shared" si="44"/>
        <v>00:00</v>
      </c>
    </row>
    <row r="178" spans="1:19" x14ac:dyDescent="0.15">
      <c r="A178" t="str">
        <f>IF(Date_time!A178&lt;&gt;"",Date_time!A178,"")</f>
        <v/>
      </c>
      <c r="B178">
        <f>Date_time!B178</f>
        <v>0</v>
      </c>
      <c r="C178">
        <f>Date_time!C178</f>
        <v>0</v>
      </c>
      <c r="D178">
        <f t="shared" si="32"/>
        <v>1900</v>
      </c>
      <c r="E178">
        <f t="shared" si="33"/>
        <v>1</v>
      </c>
      <c r="F178">
        <f t="shared" si="34"/>
        <v>0</v>
      </c>
      <c r="G178">
        <f t="shared" si="35"/>
        <v>0</v>
      </c>
      <c r="H178">
        <f t="shared" si="36"/>
        <v>0</v>
      </c>
      <c r="J178" s="26" t="str">
        <f t="shared" si="37"/>
        <v>01</v>
      </c>
      <c r="K178" s="26" t="str">
        <f t="shared" si="38"/>
        <v>00</v>
      </c>
      <c r="L178" s="26" t="str">
        <f t="shared" si="39"/>
        <v>00</v>
      </c>
      <c r="M178" s="26" t="str">
        <f t="shared" si="40"/>
        <v>00</v>
      </c>
      <c r="N178" s="37" t="str">
        <f t="shared" si="41"/>
        <v>1900-01-00, 00:00 ()</v>
      </c>
      <c r="O178" s="39" t="str">
        <f t="shared" si="45"/>
        <v/>
      </c>
      <c r="P178" s="26" t="str">
        <f t="shared" si="46"/>
        <v/>
      </c>
      <c r="Q178" s="40" t="str">
        <f t="shared" si="42"/>
        <v/>
      </c>
      <c r="R178" t="str">
        <f t="shared" si="43"/>
        <v>1900-01-00</v>
      </c>
      <c r="S178" t="str">
        <f t="shared" si="44"/>
        <v>00:00</v>
      </c>
    </row>
    <row r="179" spans="1:19" x14ac:dyDescent="0.15">
      <c r="A179" t="str">
        <f>IF(Date_time!A179&lt;&gt;"",Date_time!A179,"")</f>
        <v/>
      </c>
      <c r="B179">
        <f>Date_time!B179</f>
        <v>0</v>
      </c>
      <c r="C179">
        <f>Date_time!C179</f>
        <v>0</v>
      </c>
      <c r="D179">
        <f t="shared" si="32"/>
        <v>1900</v>
      </c>
      <c r="E179">
        <f t="shared" si="33"/>
        <v>1</v>
      </c>
      <c r="F179">
        <f t="shared" si="34"/>
        <v>0</v>
      </c>
      <c r="G179">
        <f t="shared" si="35"/>
        <v>0</v>
      </c>
      <c r="H179">
        <f t="shared" si="36"/>
        <v>0</v>
      </c>
      <c r="J179" s="26" t="str">
        <f t="shared" si="37"/>
        <v>01</v>
      </c>
      <c r="K179" s="26" t="str">
        <f t="shared" si="38"/>
        <v>00</v>
      </c>
      <c r="L179" s="26" t="str">
        <f t="shared" si="39"/>
        <v>00</v>
      </c>
      <c r="M179" s="26" t="str">
        <f t="shared" si="40"/>
        <v>00</v>
      </c>
      <c r="N179" s="37" t="str">
        <f t="shared" si="41"/>
        <v>1900-01-00, 00:00 ()</v>
      </c>
      <c r="O179" s="39" t="str">
        <f t="shared" si="45"/>
        <v/>
      </c>
      <c r="P179" s="26" t="str">
        <f t="shared" si="46"/>
        <v/>
      </c>
      <c r="Q179" s="40" t="str">
        <f t="shared" si="42"/>
        <v/>
      </c>
      <c r="R179" t="str">
        <f t="shared" si="43"/>
        <v>1900-01-00</v>
      </c>
      <c r="S179" t="str">
        <f t="shared" si="44"/>
        <v>00:00</v>
      </c>
    </row>
    <row r="180" spans="1:19" x14ac:dyDescent="0.15">
      <c r="A180" t="str">
        <f>IF(Date_time!A180&lt;&gt;"",Date_time!A180,"")</f>
        <v/>
      </c>
      <c r="B180">
        <f>Date_time!B180</f>
        <v>0</v>
      </c>
      <c r="C180">
        <f>Date_time!C180</f>
        <v>0</v>
      </c>
      <c r="D180">
        <f t="shared" si="32"/>
        <v>1900</v>
      </c>
      <c r="E180">
        <f t="shared" si="33"/>
        <v>1</v>
      </c>
      <c r="F180">
        <f t="shared" si="34"/>
        <v>0</v>
      </c>
      <c r="G180">
        <f t="shared" si="35"/>
        <v>0</v>
      </c>
      <c r="H180">
        <f t="shared" si="36"/>
        <v>0</v>
      </c>
      <c r="J180" s="26" t="str">
        <f t="shared" si="37"/>
        <v>01</v>
      </c>
      <c r="K180" s="26" t="str">
        <f t="shared" si="38"/>
        <v>00</v>
      </c>
      <c r="L180" s="26" t="str">
        <f t="shared" si="39"/>
        <v>00</v>
      </c>
      <c r="M180" s="26" t="str">
        <f t="shared" si="40"/>
        <v>00</v>
      </c>
      <c r="N180" s="37" t="str">
        <f t="shared" si="41"/>
        <v>1900-01-00, 00:00 ()</v>
      </c>
      <c r="O180" s="39" t="str">
        <f t="shared" si="45"/>
        <v/>
      </c>
      <c r="P180" s="26" t="str">
        <f t="shared" si="46"/>
        <v/>
      </c>
      <c r="Q180" s="40" t="str">
        <f t="shared" si="42"/>
        <v/>
      </c>
      <c r="R180" t="str">
        <f t="shared" si="43"/>
        <v>1900-01-00</v>
      </c>
      <c r="S180" t="str">
        <f t="shared" si="44"/>
        <v>00:00</v>
      </c>
    </row>
    <row r="181" spans="1:19" x14ac:dyDescent="0.15">
      <c r="A181" t="str">
        <f>IF(Date_time!A181&lt;&gt;"",Date_time!A181,"")</f>
        <v/>
      </c>
      <c r="B181">
        <f>Date_time!B181</f>
        <v>0</v>
      </c>
      <c r="C181">
        <f>Date_time!C181</f>
        <v>0</v>
      </c>
      <c r="D181">
        <f t="shared" si="32"/>
        <v>1900</v>
      </c>
      <c r="E181">
        <f t="shared" si="33"/>
        <v>1</v>
      </c>
      <c r="F181">
        <f t="shared" si="34"/>
        <v>0</v>
      </c>
      <c r="G181">
        <f t="shared" si="35"/>
        <v>0</v>
      </c>
      <c r="H181">
        <f t="shared" si="36"/>
        <v>0</v>
      </c>
      <c r="J181" s="26" t="str">
        <f t="shared" si="37"/>
        <v>01</v>
      </c>
      <c r="K181" s="26" t="str">
        <f t="shared" si="38"/>
        <v>00</v>
      </c>
      <c r="L181" s="26" t="str">
        <f t="shared" si="39"/>
        <v>00</v>
      </c>
      <c r="M181" s="26" t="str">
        <f t="shared" si="40"/>
        <v>00</v>
      </c>
      <c r="N181" s="37" t="str">
        <f t="shared" si="41"/>
        <v>1900-01-00, 00:00 ()</v>
      </c>
      <c r="O181" s="39" t="str">
        <f t="shared" si="45"/>
        <v/>
      </c>
      <c r="P181" s="26" t="str">
        <f t="shared" si="46"/>
        <v/>
      </c>
      <c r="Q181" s="40" t="str">
        <f t="shared" si="42"/>
        <v/>
      </c>
      <c r="R181" t="str">
        <f t="shared" si="43"/>
        <v>1900-01-00</v>
      </c>
      <c r="S181" t="str">
        <f t="shared" si="44"/>
        <v>00:00</v>
      </c>
    </row>
    <row r="182" spans="1:19" x14ac:dyDescent="0.15">
      <c r="A182" t="str">
        <f>IF(Date_time!A182&lt;&gt;"",Date_time!A182,"")</f>
        <v/>
      </c>
      <c r="B182">
        <f>Date_time!B182</f>
        <v>0</v>
      </c>
      <c r="C182">
        <f>Date_time!C182</f>
        <v>0</v>
      </c>
      <c r="D182">
        <f t="shared" si="32"/>
        <v>1900</v>
      </c>
      <c r="E182">
        <f t="shared" si="33"/>
        <v>1</v>
      </c>
      <c r="F182">
        <f t="shared" si="34"/>
        <v>0</v>
      </c>
      <c r="G182">
        <f t="shared" si="35"/>
        <v>0</v>
      </c>
      <c r="H182">
        <f t="shared" si="36"/>
        <v>0</v>
      </c>
      <c r="J182" s="26" t="str">
        <f t="shared" si="37"/>
        <v>01</v>
      </c>
      <c r="K182" s="26" t="str">
        <f t="shared" si="38"/>
        <v>00</v>
      </c>
      <c r="L182" s="26" t="str">
        <f t="shared" si="39"/>
        <v>00</v>
      </c>
      <c r="M182" s="26" t="str">
        <f t="shared" si="40"/>
        <v>00</v>
      </c>
      <c r="N182" s="37" t="str">
        <f t="shared" si="41"/>
        <v>1900-01-00, 00:00 ()</v>
      </c>
      <c r="O182" s="39" t="str">
        <f t="shared" si="45"/>
        <v/>
      </c>
      <c r="P182" s="26" t="str">
        <f t="shared" si="46"/>
        <v/>
      </c>
      <c r="Q182" s="40" t="str">
        <f t="shared" si="42"/>
        <v/>
      </c>
      <c r="R182" t="str">
        <f t="shared" si="43"/>
        <v>1900-01-00</v>
      </c>
      <c r="S182" t="str">
        <f t="shared" si="44"/>
        <v>00:00</v>
      </c>
    </row>
    <row r="183" spans="1:19" x14ac:dyDescent="0.15">
      <c r="A183" t="str">
        <f>IF(Date_time!A183&lt;&gt;"",Date_time!A183,"")</f>
        <v/>
      </c>
      <c r="B183">
        <f>Date_time!B183</f>
        <v>0</v>
      </c>
      <c r="C183">
        <f>Date_time!C183</f>
        <v>0</v>
      </c>
      <c r="D183">
        <f t="shared" si="32"/>
        <v>1900</v>
      </c>
      <c r="E183">
        <f t="shared" si="33"/>
        <v>1</v>
      </c>
      <c r="F183">
        <f t="shared" si="34"/>
        <v>0</v>
      </c>
      <c r="G183">
        <f t="shared" si="35"/>
        <v>0</v>
      </c>
      <c r="H183">
        <f t="shared" si="36"/>
        <v>0</v>
      </c>
      <c r="J183" s="26" t="str">
        <f t="shared" si="37"/>
        <v>01</v>
      </c>
      <c r="K183" s="26" t="str">
        <f t="shared" si="38"/>
        <v>00</v>
      </c>
      <c r="L183" s="26" t="str">
        <f t="shared" si="39"/>
        <v>00</v>
      </c>
      <c r="M183" s="26" t="str">
        <f t="shared" si="40"/>
        <v>00</v>
      </c>
      <c r="N183" s="37" t="str">
        <f t="shared" si="41"/>
        <v>1900-01-00, 00:00 ()</v>
      </c>
      <c r="O183" s="39" t="str">
        <f t="shared" si="45"/>
        <v/>
      </c>
      <c r="P183" s="26" t="str">
        <f t="shared" si="46"/>
        <v/>
      </c>
      <c r="Q183" s="40" t="str">
        <f t="shared" si="42"/>
        <v/>
      </c>
      <c r="R183" t="str">
        <f t="shared" si="43"/>
        <v>1900-01-00</v>
      </c>
      <c r="S183" t="str">
        <f t="shared" si="44"/>
        <v>00:00</v>
      </c>
    </row>
    <row r="184" spans="1:19" x14ac:dyDescent="0.15">
      <c r="A184" t="str">
        <f>IF(Date_time!A184&lt;&gt;"",Date_time!A184,"")</f>
        <v/>
      </c>
      <c r="B184">
        <f>Date_time!B184</f>
        <v>0</v>
      </c>
      <c r="C184">
        <f>Date_time!C184</f>
        <v>0</v>
      </c>
      <c r="D184">
        <f t="shared" si="32"/>
        <v>1900</v>
      </c>
      <c r="E184">
        <f t="shared" si="33"/>
        <v>1</v>
      </c>
      <c r="F184">
        <f t="shared" si="34"/>
        <v>0</v>
      </c>
      <c r="G184">
        <f t="shared" si="35"/>
        <v>0</v>
      </c>
      <c r="H184">
        <f t="shared" si="36"/>
        <v>0</v>
      </c>
      <c r="J184" s="26" t="str">
        <f t="shared" si="37"/>
        <v>01</v>
      </c>
      <c r="K184" s="26" t="str">
        <f t="shared" si="38"/>
        <v>00</v>
      </c>
      <c r="L184" s="26" t="str">
        <f t="shared" si="39"/>
        <v>00</v>
      </c>
      <c r="M184" s="26" t="str">
        <f t="shared" si="40"/>
        <v>00</v>
      </c>
      <c r="N184" s="37" t="str">
        <f t="shared" si="41"/>
        <v>1900-01-00, 00:00 ()</v>
      </c>
      <c r="O184" s="39" t="str">
        <f t="shared" si="45"/>
        <v/>
      </c>
      <c r="P184" s="26" t="str">
        <f t="shared" si="46"/>
        <v/>
      </c>
      <c r="Q184" s="40" t="str">
        <f t="shared" si="42"/>
        <v/>
      </c>
      <c r="R184" t="str">
        <f t="shared" si="43"/>
        <v>1900-01-00</v>
      </c>
      <c r="S184" t="str">
        <f t="shared" si="44"/>
        <v>00:00</v>
      </c>
    </row>
    <row r="185" spans="1:19" x14ac:dyDescent="0.15">
      <c r="A185" t="str">
        <f>IF(Date_time!A185&lt;&gt;"",Date_time!A185,"")</f>
        <v/>
      </c>
      <c r="B185">
        <f>Date_time!B185</f>
        <v>0</v>
      </c>
      <c r="C185">
        <f>Date_time!C185</f>
        <v>0</v>
      </c>
      <c r="D185">
        <f t="shared" si="32"/>
        <v>1900</v>
      </c>
      <c r="E185">
        <f t="shared" si="33"/>
        <v>1</v>
      </c>
      <c r="F185">
        <f t="shared" si="34"/>
        <v>0</v>
      </c>
      <c r="G185">
        <f t="shared" si="35"/>
        <v>0</v>
      </c>
      <c r="H185">
        <f t="shared" si="36"/>
        <v>0</v>
      </c>
      <c r="J185" s="26" t="str">
        <f t="shared" si="37"/>
        <v>01</v>
      </c>
      <c r="K185" s="26" t="str">
        <f t="shared" si="38"/>
        <v>00</v>
      </c>
      <c r="L185" s="26" t="str">
        <f t="shared" si="39"/>
        <v>00</v>
      </c>
      <c r="M185" s="26" t="str">
        <f t="shared" si="40"/>
        <v>00</v>
      </c>
      <c r="N185" s="37" t="str">
        <f t="shared" si="41"/>
        <v>1900-01-00, 00:00 ()</v>
      </c>
      <c r="O185" s="39" t="str">
        <f t="shared" si="45"/>
        <v/>
      </c>
      <c r="P185" s="26" t="str">
        <f t="shared" si="46"/>
        <v/>
      </c>
      <c r="Q185" s="40" t="str">
        <f t="shared" si="42"/>
        <v/>
      </c>
      <c r="R185" t="str">
        <f t="shared" si="43"/>
        <v>1900-01-00</v>
      </c>
      <c r="S185" t="str">
        <f t="shared" si="44"/>
        <v>00:00</v>
      </c>
    </row>
    <row r="186" spans="1:19" x14ac:dyDescent="0.15">
      <c r="A186" t="str">
        <f>IF(Date_time!A186&lt;&gt;"",Date_time!A186,"")</f>
        <v/>
      </c>
      <c r="B186">
        <f>Date_time!B186</f>
        <v>0</v>
      </c>
      <c r="C186">
        <f>Date_time!C186</f>
        <v>0</v>
      </c>
      <c r="D186">
        <f t="shared" si="32"/>
        <v>1900</v>
      </c>
      <c r="E186">
        <f t="shared" si="33"/>
        <v>1</v>
      </c>
      <c r="F186">
        <f t="shared" si="34"/>
        <v>0</v>
      </c>
      <c r="G186">
        <f t="shared" si="35"/>
        <v>0</v>
      </c>
      <c r="H186">
        <f t="shared" si="36"/>
        <v>0</v>
      </c>
      <c r="J186" s="26" t="str">
        <f t="shared" si="37"/>
        <v>01</v>
      </c>
      <c r="K186" s="26" t="str">
        <f t="shared" si="38"/>
        <v>00</v>
      </c>
      <c r="L186" s="26" t="str">
        <f t="shared" si="39"/>
        <v>00</v>
      </c>
      <c r="M186" s="26" t="str">
        <f t="shared" si="40"/>
        <v>00</v>
      </c>
      <c r="N186" s="37" t="str">
        <f t="shared" si="41"/>
        <v>1900-01-00, 00:00 ()</v>
      </c>
      <c r="O186" s="39" t="str">
        <f t="shared" si="45"/>
        <v/>
      </c>
      <c r="P186" s="26" t="str">
        <f t="shared" si="46"/>
        <v/>
      </c>
      <c r="Q186" s="40" t="str">
        <f t="shared" si="42"/>
        <v/>
      </c>
      <c r="R186" t="str">
        <f t="shared" si="43"/>
        <v>1900-01-00</v>
      </c>
      <c r="S186" t="str">
        <f t="shared" si="44"/>
        <v>00:00</v>
      </c>
    </row>
    <row r="187" spans="1:19" x14ac:dyDescent="0.15">
      <c r="A187" t="str">
        <f>IF(Date_time!A187&lt;&gt;"",Date_time!A187,"")</f>
        <v/>
      </c>
      <c r="B187">
        <f>Date_time!B187</f>
        <v>0</v>
      </c>
      <c r="C187">
        <f>Date_time!C187</f>
        <v>0</v>
      </c>
      <c r="D187">
        <f t="shared" si="32"/>
        <v>1900</v>
      </c>
      <c r="E187">
        <f t="shared" si="33"/>
        <v>1</v>
      </c>
      <c r="F187">
        <f t="shared" si="34"/>
        <v>0</v>
      </c>
      <c r="G187">
        <f t="shared" si="35"/>
        <v>0</v>
      </c>
      <c r="H187">
        <f t="shared" si="36"/>
        <v>0</v>
      </c>
      <c r="J187" s="26" t="str">
        <f t="shared" si="37"/>
        <v>01</v>
      </c>
      <c r="K187" s="26" t="str">
        <f t="shared" si="38"/>
        <v>00</v>
      </c>
      <c r="L187" s="26" t="str">
        <f t="shared" si="39"/>
        <v>00</v>
      </c>
      <c r="M187" s="26" t="str">
        <f t="shared" si="40"/>
        <v>00</v>
      </c>
      <c r="N187" s="37" t="str">
        <f t="shared" si="41"/>
        <v>1900-01-00, 00:00 ()</v>
      </c>
      <c r="O187" s="39" t="str">
        <f t="shared" si="45"/>
        <v/>
      </c>
      <c r="P187" s="26" t="str">
        <f t="shared" si="46"/>
        <v/>
      </c>
      <c r="Q187" s="40" t="str">
        <f t="shared" si="42"/>
        <v/>
      </c>
      <c r="R187" t="str">
        <f t="shared" si="43"/>
        <v>1900-01-00</v>
      </c>
      <c r="S187" t="str">
        <f t="shared" si="44"/>
        <v>00:00</v>
      </c>
    </row>
    <row r="188" spans="1:19" x14ac:dyDescent="0.15">
      <c r="A188" t="str">
        <f>IF(Date_time!A188&lt;&gt;"",Date_time!A188,"")</f>
        <v/>
      </c>
      <c r="B188">
        <f>Date_time!B188</f>
        <v>0</v>
      </c>
      <c r="C188">
        <f>Date_time!C188</f>
        <v>0</v>
      </c>
      <c r="D188">
        <f t="shared" si="32"/>
        <v>1900</v>
      </c>
      <c r="E188">
        <f t="shared" si="33"/>
        <v>1</v>
      </c>
      <c r="F188">
        <f t="shared" si="34"/>
        <v>0</v>
      </c>
      <c r="G188">
        <f t="shared" si="35"/>
        <v>0</v>
      </c>
      <c r="H188">
        <f t="shared" si="36"/>
        <v>0</v>
      </c>
      <c r="J188" s="26" t="str">
        <f t="shared" si="37"/>
        <v>01</v>
      </c>
      <c r="K188" s="26" t="str">
        <f t="shared" si="38"/>
        <v>00</v>
      </c>
      <c r="L188" s="26" t="str">
        <f t="shared" si="39"/>
        <v>00</v>
      </c>
      <c r="M188" s="26" t="str">
        <f t="shared" si="40"/>
        <v>00</v>
      </c>
      <c r="N188" s="37" t="str">
        <f t="shared" si="41"/>
        <v>1900-01-00, 00:00 ()</v>
      </c>
      <c r="O188" s="39" t="str">
        <f t="shared" si="45"/>
        <v/>
      </c>
      <c r="P188" s="26" t="str">
        <f t="shared" si="46"/>
        <v/>
      </c>
      <c r="Q188" s="40" t="str">
        <f t="shared" si="42"/>
        <v/>
      </c>
      <c r="R188" t="str">
        <f t="shared" si="43"/>
        <v>1900-01-00</v>
      </c>
      <c r="S188" t="str">
        <f t="shared" si="44"/>
        <v>00:00</v>
      </c>
    </row>
    <row r="189" spans="1:19" x14ac:dyDescent="0.15">
      <c r="A189" t="str">
        <f>IF(Date_time!A189&lt;&gt;"",Date_time!A189,"")</f>
        <v/>
      </c>
      <c r="B189">
        <f>Date_time!B189</f>
        <v>0</v>
      </c>
      <c r="C189">
        <f>Date_time!C189</f>
        <v>0</v>
      </c>
      <c r="D189">
        <f t="shared" si="32"/>
        <v>1900</v>
      </c>
      <c r="E189">
        <f t="shared" si="33"/>
        <v>1</v>
      </c>
      <c r="F189">
        <f t="shared" si="34"/>
        <v>0</v>
      </c>
      <c r="G189">
        <f t="shared" si="35"/>
        <v>0</v>
      </c>
      <c r="H189">
        <f t="shared" si="36"/>
        <v>0</v>
      </c>
      <c r="J189" s="26" t="str">
        <f t="shared" si="37"/>
        <v>01</v>
      </c>
      <c r="K189" s="26" t="str">
        <f t="shared" si="38"/>
        <v>00</v>
      </c>
      <c r="L189" s="26" t="str">
        <f t="shared" si="39"/>
        <v>00</v>
      </c>
      <c r="M189" s="26" t="str">
        <f t="shared" si="40"/>
        <v>00</v>
      </c>
      <c r="N189" s="37" t="str">
        <f t="shared" si="41"/>
        <v>1900-01-00, 00:00 ()</v>
      </c>
      <c r="O189" s="39" t="str">
        <f t="shared" si="45"/>
        <v/>
      </c>
      <c r="P189" s="26" t="str">
        <f t="shared" si="46"/>
        <v/>
      </c>
      <c r="Q189" s="40" t="str">
        <f t="shared" si="42"/>
        <v/>
      </c>
      <c r="R189" t="str">
        <f t="shared" si="43"/>
        <v>1900-01-00</v>
      </c>
      <c r="S189" t="str">
        <f t="shared" si="44"/>
        <v>00:00</v>
      </c>
    </row>
    <row r="190" spans="1:19" x14ac:dyDescent="0.15">
      <c r="A190" t="str">
        <f>IF(Date_time!A190&lt;&gt;"",Date_time!A190,"")</f>
        <v/>
      </c>
      <c r="B190">
        <f>Date_time!B190</f>
        <v>0</v>
      </c>
      <c r="C190">
        <f>Date_time!C190</f>
        <v>0</v>
      </c>
      <c r="D190">
        <f t="shared" si="32"/>
        <v>1900</v>
      </c>
      <c r="E190">
        <f t="shared" si="33"/>
        <v>1</v>
      </c>
      <c r="F190">
        <f t="shared" si="34"/>
        <v>0</v>
      </c>
      <c r="G190">
        <f t="shared" si="35"/>
        <v>0</v>
      </c>
      <c r="H190">
        <f t="shared" si="36"/>
        <v>0</v>
      </c>
      <c r="J190" s="26" t="str">
        <f t="shared" si="37"/>
        <v>01</v>
      </c>
      <c r="K190" s="26" t="str">
        <f t="shared" si="38"/>
        <v>00</v>
      </c>
      <c r="L190" s="26" t="str">
        <f t="shared" si="39"/>
        <v>00</v>
      </c>
      <c r="M190" s="26" t="str">
        <f t="shared" si="40"/>
        <v>00</v>
      </c>
      <c r="N190" s="37" t="str">
        <f t="shared" si="41"/>
        <v>1900-01-00, 00:00 ()</v>
      </c>
      <c r="O190" s="39" t="str">
        <f t="shared" si="45"/>
        <v/>
      </c>
      <c r="P190" s="26" t="str">
        <f t="shared" si="46"/>
        <v/>
      </c>
      <c r="Q190" s="40" t="str">
        <f t="shared" si="42"/>
        <v/>
      </c>
      <c r="R190" t="str">
        <f t="shared" si="43"/>
        <v>1900-01-00</v>
      </c>
      <c r="S190" t="str">
        <f t="shared" si="44"/>
        <v>00:00</v>
      </c>
    </row>
    <row r="191" spans="1:19" x14ac:dyDescent="0.15">
      <c r="A191" t="str">
        <f>IF(Date_time!A191&lt;&gt;"",Date_time!A191,"")</f>
        <v/>
      </c>
      <c r="B191">
        <f>Date_time!B191</f>
        <v>0</v>
      </c>
      <c r="C191">
        <f>Date_time!C191</f>
        <v>0</v>
      </c>
      <c r="D191">
        <f t="shared" si="32"/>
        <v>1900</v>
      </c>
      <c r="E191">
        <f t="shared" si="33"/>
        <v>1</v>
      </c>
      <c r="F191">
        <f t="shared" si="34"/>
        <v>0</v>
      </c>
      <c r="G191">
        <f t="shared" si="35"/>
        <v>0</v>
      </c>
      <c r="H191">
        <f t="shared" si="36"/>
        <v>0</v>
      </c>
      <c r="J191" s="26" t="str">
        <f t="shared" si="37"/>
        <v>01</v>
      </c>
      <c r="K191" s="26" t="str">
        <f t="shared" si="38"/>
        <v>00</v>
      </c>
      <c r="L191" s="26" t="str">
        <f t="shared" si="39"/>
        <v>00</v>
      </c>
      <c r="M191" s="26" t="str">
        <f t="shared" si="40"/>
        <v>00</v>
      </c>
      <c r="N191" s="37" t="str">
        <f t="shared" si="41"/>
        <v>1900-01-00, 00:00 ()</v>
      </c>
      <c r="O191" s="39" t="str">
        <f t="shared" si="45"/>
        <v/>
      </c>
      <c r="P191" s="26" t="str">
        <f t="shared" si="46"/>
        <v/>
      </c>
      <c r="Q191" s="40" t="str">
        <f t="shared" si="42"/>
        <v/>
      </c>
      <c r="R191" t="str">
        <f t="shared" si="43"/>
        <v>1900-01-00</v>
      </c>
      <c r="S191" t="str">
        <f t="shared" si="44"/>
        <v>00:00</v>
      </c>
    </row>
    <row r="192" spans="1:19" x14ac:dyDescent="0.15">
      <c r="A192" t="str">
        <f>IF(Date_time!A192&lt;&gt;"",Date_time!A192,"")</f>
        <v/>
      </c>
      <c r="B192">
        <f>Date_time!B192</f>
        <v>0</v>
      </c>
      <c r="C192">
        <f>Date_time!C192</f>
        <v>0</v>
      </c>
      <c r="D192">
        <f t="shared" si="32"/>
        <v>1900</v>
      </c>
      <c r="E192">
        <f t="shared" si="33"/>
        <v>1</v>
      </c>
      <c r="F192">
        <f t="shared" si="34"/>
        <v>0</v>
      </c>
      <c r="G192">
        <f t="shared" si="35"/>
        <v>0</v>
      </c>
      <c r="H192">
        <f t="shared" si="36"/>
        <v>0</v>
      </c>
      <c r="J192" s="26" t="str">
        <f t="shared" si="37"/>
        <v>01</v>
      </c>
      <c r="K192" s="26" t="str">
        <f t="shared" si="38"/>
        <v>00</v>
      </c>
      <c r="L192" s="26" t="str">
        <f t="shared" si="39"/>
        <v>00</v>
      </c>
      <c r="M192" s="26" t="str">
        <f t="shared" si="40"/>
        <v>00</v>
      </c>
      <c r="N192" s="37" t="str">
        <f t="shared" si="41"/>
        <v>1900-01-00, 00:00 ()</v>
      </c>
      <c r="O192" s="39" t="str">
        <f t="shared" si="45"/>
        <v/>
      </c>
      <c r="P192" s="26" t="str">
        <f t="shared" si="46"/>
        <v/>
      </c>
      <c r="Q192" s="40" t="str">
        <f t="shared" si="42"/>
        <v/>
      </c>
      <c r="R192" t="str">
        <f t="shared" si="43"/>
        <v>1900-01-00</v>
      </c>
      <c r="S192" t="str">
        <f t="shared" si="44"/>
        <v>00:00</v>
      </c>
    </row>
    <row r="193" spans="1:19" x14ac:dyDescent="0.15">
      <c r="A193" t="str">
        <f>IF(Date_time!A193&lt;&gt;"",Date_time!A193,"")</f>
        <v/>
      </c>
      <c r="B193">
        <f>Date_time!B193</f>
        <v>0</v>
      </c>
      <c r="C193">
        <f>Date_time!C193</f>
        <v>0</v>
      </c>
      <c r="D193">
        <f t="shared" si="32"/>
        <v>1900</v>
      </c>
      <c r="E193">
        <f t="shared" si="33"/>
        <v>1</v>
      </c>
      <c r="F193">
        <f t="shared" si="34"/>
        <v>0</v>
      </c>
      <c r="G193">
        <f t="shared" si="35"/>
        <v>0</v>
      </c>
      <c r="H193">
        <f t="shared" si="36"/>
        <v>0</v>
      </c>
      <c r="J193" s="26" t="str">
        <f t="shared" si="37"/>
        <v>01</v>
      </c>
      <c r="K193" s="26" t="str">
        <f t="shared" si="38"/>
        <v>00</v>
      </c>
      <c r="L193" s="26" t="str">
        <f t="shared" si="39"/>
        <v>00</v>
      </c>
      <c r="M193" s="26" t="str">
        <f t="shared" si="40"/>
        <v>00</v>
      </c>
      <c r="N193" s="37" t="str">
        <f t="shared" si="41"/>
        <v>1900-01-00, 00:00 ()</v>
      </c>
      <c r="O193" s="39" t="str">
        <f t="shared" si="45"/>
        <v/>
      </c>
      <c r="P193" s="26" t="str">
        <f t="shared" si="46"/>
        <v/>
      </c>
      <c r="Q193" s="40" t="str">
        <f t="shared" si="42"/>
        <v/>
      </c>
      <c r="R193" t="str">
        <f t="shared" si="43"/>
        <v>1900-01-00</v>
      </c>
      <c r="S193" t="str">
        <f t="shared" si="44"/>
        <v>00:00</v>
      </c>
    </row>
    <row r="194" spans="1:19" x14ac:dyDescent="0.15">
      <c r="A194" t="str">
        <f>IF(Date_time!A194&lt;&gt;"",Date_time!A194,"")</f>
        <v/>
      </c>
      <c r="B194">
        <f>Date_time!B194</f>
        <v>0</v>
      </c>
      <c r="C194">
        <f>Date_time!C194</f>
        <v>0</v>
      </c>
      <c r="D194">
        <f t="shared" si="32"/>
        <v>1900</v>
      </c>
      <c r="E194">
        <f t="shared" si="33"/>
        <v>1</v>
      </c>
      <c r="F194">
        <f t="shared" si="34"/>
        <v>0</v>
      </c>
      <c r="G194">
        <f t="shared" si="35"/>
        <v>0</v>
      </c>
      <c r="H194">
        <f t="shared" si="36"/>
        <v>0</v>
      </c>
      <c r="J194" s="26" t="str">
        <f t="shared" si="37"/>
        <v>01</v>
      </c>
      <c r="K194" s="26" t="str">
        <f t="shared" si="38"/>
        <v>00</v>
      </c>
      <c r="L194" s="26" t="str">
        <f t="shared" si="39"/>
        <v>00</v>
      </c>
      <c r="M194" s="26" t="str">
        <f t="shared" si="40"/>
        <v>00</v>
      </c>
      <c r="N194" s="37" t="str">
        <f t="shared" si="41"/>
        <v>1900-01-00, 00:00 ()</v>
      </c>
      <c r="O194" s="39" t="str">
        <f t="shared" si="45"/>
        <v/>
      </c>
      <c r="P194" s="26" t="str">
        <f t="shared" si="46"/>
        <v/>
      </c>
      <c r="Q194" s="40" t="str">
        <f t="shared" si="42"/>
        <v/>
      </c>
      <c r="R194" t="str">
        <f t="shared" si="43"/>
        <v>1900-01-00</v>
      </c>
      <c r="S194" t="str">
        <f t="shared" si="44"/>
        <v>00:00</v>
      </c>
    </row>
    <row r="195" spans="1:19" x14ac:dyDescent="0.15">
      <c r="A195" t="str">
        <f>IF(Date_time!A195&lt;&gt;"",Date_time!A195,"")</f>
        <v/>
      </c>
      <c r="B195">
        <f>Date_time!B195</f>
        <v>0</v>
      </c>
      <c r="C195">
        <f>Date_time!C195</f>
        <v>0</v>
      </c>
      <c r="D195">
        <f t="shared" si="32"/>
        <v>1900</v>
      </c>
      <c r="E195">
        <f t="shared" si="33"/>
        <v>1</v>
      </c>
      <c r="F195">
        <f t="shared" si="34"/>
        <v>0</v>
      </c>
      <c r="G195">
        <f t="shared" si="35"/>
        <v>0</v>
      </c>
      <c r="H195">
        <f t="shared" si="36"/>
        <v>0</v>
      </c>
      <c r="J195" s="26" t="str">
        <f t="shared" si="37"/>
        <v>01</v>
      </c>
      <c r="K195" s="26" t="str">
        <f t="shared" si="38"/>
        <v>00</v>
      </c>
      <c r="L195" s="26" t="str">
        <f t="shared" si="39"/>
        <v>00</v>
      </c>
      <c r="M195" s="26" t="str">
        <f t="shared" si="40"/>
        <v>00</v>
      </c>
      <c r="N195" s="37" t="str">
        <f t="shared" si="41"/>
        <v>1900-01-00, 00:00 ()</v>
      </c>
      <c r="O195" s="39" t="str">
        <f t="shared" si="45"/>
        <v/>
      </c>
      <c r="P195" s="26" t="str">
        <f t="shared" si="46"/>
        <v/>
      </c>
      <c r="Q195" s="40" t="str">
        <f t="shared" si="42"/>
        <v/>
      </c>
      <c r="R195" t="str">
        <f t="shared" si="43"/>
        <v>1900-01-00</v>
      </c>
      <c r="S195" t="str">
        <f t="shared" si="44"/>
        <v>00:00</v>
      </c>
    </row>
    <row r="196" spans="1:19" x14ac:dyDescent="0.15">
      <c r="A196" t="str">
        <f>IF(Date_time!A196&lt;&gt;"",Date_time!A196,"")</f>
        <v/>
      </c>
      <c r="B196">
        <f>Date_time!B196</f>
        <v>0</v>
      </c>
      <c r="C196">
        <f>Date_time!C196</f>
        <v>0</v>
      </c>
      <c r="D196">
        <f t="shared" si="32"/>
        <v>1900</v>
      </c>
      <c r="E196">
        <f t="shared" si="33"/>
        <v>1</v>
      </c>
      <c r="F196">
        <f t="shared" si="34"/>
        <v>0</v>
      </c>
      <c r="G196">
        <f t="shared" si="35"/>
        <v>0</v>
      </c>
      <c r="H196">
        <f t="shared" si="36"/>
        <v>0</v>
      </c>
      <c r="J196" s="26" t="str">
        <f t="shared" si="37"/>
        <v>01</v>
      </c>
      <c r="K196" s="26" t="str">
        <f t="shared" si="38"/>
        <v>00</v>
      </c>
      <c r="L196" s="26" t="str">
        <f t="shared" si="39"/>
        <v>00</v>
      </c>
      <c r="M196" s="26" t="str">
        <f t="shared" si="40"/>
        <v>00</v>
      </c>
      <c r="N196" s="37" t="str">
        <f t="shared" si="41"/>
        <v>1900-01-00, 00:00 ()</v>
      </c>
      <c r="O196" s="39" t="str">
        <f t="shared" si="45"/>
        <v/>
      </c>
      <c r="P196" s="26" t="str">
        <f t="shared" si="46"/>
        <v/>
      </c>
      <c r="Q196" s="40" t="str">
        <f t="shared" si="42"/>
        <v/>
      </c>
      <c r="R196" t="str">
        <f t="shared" si="43"/>
        <v>1900-01-00</v>
      </c>
      <c r="S196" t="str">
        <f t="shared" si="44"/>
        <v>00:00</v>
      </c>
    </row>
    <row r="197" spans="1:19" x14ac:dyDescent="0.15">
      <c r="A197" t="str">
        <f>IF(Date_time!A197&lt;&gt;"",Date_time!A197,"")</f>
        <v/>
      </c>
      <c r="B197">
        <f>Date_time!B197</f>
        <v>0</v>
      </c>
      <c r="C197">
        <f>Date_time!C197</f>
        <v>0</v>
      </c>
      <c r="D197">
        <f t="shared" si="32"/>
        <v>1900</v>
      </c>
      <c r="E197">
        <f t="shared" si="33"/>
        <v>1</v>
      </c>
      <c r="F197">
        <f t="shared" si="34"/>
        <v>0</v>
      </c>
      <c r="G197">
        <f t="shared" si="35"/>
        <v>0</v>
      </c>
      <c r="H197">
        <f t="shared" si="36"/>
        <v>0</v>
      </c>
      <c r="J197" s="26" t="str">
        <f t="shared" si="37"/>
        <v>01</v>
      </c>
      <c r="K197" s="26" t="str">
        <f t="shared" si="38"/>
        <v>00</v>
      </c>
      <c r="L197" s="26" t="str">
        <f t="shared" si="39"/>
        <v>00</v>
      </c>
      <c r="M197" s="26" t="str">
        <f t="shared" si="40"/>
        <v>00</v>
      </c>
      <c r="N197" s="37" t="str">
        <f t="shared" si="41"/>
        <v>1900-01-00, 00:00 ()</v>
      </c>
      <c r="O197" s="39" t="str">
        <f t="shared" si="45"/>
        <v/>
      </c>
      <c r="P197" s="26" t="str">
        <f t="shared" si="46"/>
        <v/>
      </c>
      <c r="Q197" s="40" t="str">
        <f t="shared" si="42"/>
        <v/>
      </c>
      <c r="R197" t="str">
        <f t="shared" si="43"/>
        <v>1900-01-00</v>
      </c>
      <c r="S197" t="str">
        <f t="shared" si="44"/>
        <v>00:00</v>
      </c>
    </row>
    <row r="198" spans="1:19" x14ac:dyDescent="0.15">
      <c r="A198" t="str">
        <f>IF(Date_time!A198&lt;&gt;"",Date_time!A198,"")</f>
        <v/>
      </c>
      <c r="B198">
        <f>Date_time!B198</f>
        <v>0</v>
      </c>
      <c r="C198">
        <f>Date_time!C198</f>
        <v>0</v>
      </c>
      <c r="D198">
        <f t="shared" si="32"/>
        <v>1900</v>
      </c>
      <c r="E198">
        <f t="shared" si="33"/>
        <v>1</v>
      </c>
      <c r="F198">
        <f t="shared" si="34"/>
        <v>0</v>
      </c>
      <c r="G198">
        <f t="shared" si="35"/>
        <v>0</v>
      </c>
      <c r="H198">
        <f t="shared" si="36"/>
        <v>0</v>
      </c>
      <c r="J198" s="26" t="str">
        <f t="shared" si="37"/>
        <v>01</v>
      </c>
      <c r="K198" s="26" t="str">
        <f t="shared" si="38"/>
        <v>00</v>
      </c>
      <c r="L198" s="26" t="str">
        <f t="shared" si="39"/>
        <v>00</v>
      </c>
      <c r="M198" s="26" t="str">
        <f t="shared" si="40"/>
        <v>00</v>
      </c>
      <c r="N198" s="37" t="str">
        <f t="shared" si="41"/>
        <v>1900-01-00, 00:00 ()</v>
      </c>
      <c r="O198" s="39" t="str">
        <f t="shared" si="45"/>
        <v/>
      </c>
      <c r="P198" s="26" t="str">
        <f t="shared" si="46"/>
        <v/>
      </c>
      <c r="Q198" s="40" t="str">
        <f t="shared" si="42"/>
        <v/>
      </c>
      <c r="R198" t="str">
        <f t="shared" si="43"/>
        <v>1900-01-00</v>
      </c>
      <c r="S198" t="str">
        <f t="shared" si="44"/>
        <v>00:00</v>
      </c>
    </row>
    <row r="199" spans="1:19" x14ac:dyDescent="0.15">
      <c r="A199" t="str">
        <f>IF(Date_time!A199&lt;&gt;"",Date_time!A199,"")</f>
        <v/>
      </c>
      <c r="B199">
        <f>Date_time!B199</f>
        <v>0</v>
      </c>
      <c r="C199">
        <f>Date_time!C199</f>
        <v>0</v>
      </c>
      <c r="D199">
        <f t="shared" si="32"/>
        <v>1900</v>
      </c>
      <c r="E199">
        <f t="shared" si="33"/>
        <v>1</v>
      </c>
      <c r="F199">
        <f t="shared" si="34"/>
        <v>0</v>
      </c>
      <c r="G199">
        <f t="shared" si="35"/>
        <v>0</v>
      </c>
      <c r="H199">
        <f t="shared" si="36"/>
        <v>0</v>
      </c>
      <c r="J199" s="26" t="str">
        <f t="shared" si="37"/>
        <v>01</v>
      </c>
      <c r="K199" s="26" t="str">
        <f t="shared" si="38"/>
        <v>00</v>
      </c>
      <c r="L199" s="26" t="str">
        <f t="shared" si="39"/>
        <v>00</v>
      </c>
      <c r="M199" s="26" t="str">
        <f t="shared" si="40"/>
        <v>00</v>
      </c>
      <c r="N199" s="37" t="str">
        <f t="shared" si="41"/>
        <v>1900-01-00, 00:00 ()</v>
      </c>
      <c r="O199" s="39" t="str">
        <f t="shared" si="45"/>
        <v/>
      </c>
      <c r="P199" s="26" t="str">
        <f t="shared" si="46"/>
        <v/>
      </c>
      <c r="Q199" s="40" t="str">
        <f t="shared" si="42"/>
        <v/>
      </c>
      <c r="R199" t="str">
        <f t="shared" si="43"/>
        <v>1900-01-00</v>
      </c>
      <c r="S199" t="str">
        <f t="shared" si="44"/>
        <v>00:00</v>
      </c>
    </row>
    <row r="200" spans="1:19" x14ac:dyDescent="0.15">
      <c r="A200" t="str">
        <f>IF(Date_time!A200&lt;&gt;"",Date_time!A200,"")</f>
        <v/>
      </c>
      <c r="B200">
        <f>Date_time!B200</f>
        <v>0</v>
      </c>
      <c r="C200">
        <f>Date_time!C200</f>
        <v>0</v>
      </c>
      <c r="D200">
        <f t="shared" si="32"/>
        <v>1900</v>
      </c>
      <c r="E200">
        <f t="shared" si="33"/>
        <v>1</v>
      </c>
      <c r="F200">
        <f t="shared" si="34"/>
        <v>0</v>
      </c>
      <c r="G200">
        <f t="shared" si="35"/>
        <v>0</v>
      </c>
      <c r="H200">
        <f t="shared" si="36"/>
        <v>0</v>
      </c>
      <c r="J200" s="26" t="str">
        <f t="shared" si="37"/>
        <v>01</v>
      </c>
      <c r="K200" s="26" t="str">
        <f t="shared" si="38"/>
        <v>00</v>
      </c>
      <c r="L200" s="26" t="str">
        <f t="shared" si="39"/>
        <v>00</v>
      </c>
      <c r="M200" s="26" t="str">
        <f t="shared" si="40"/>
        <v>00</v>
      </c>
      <c r="N200" s="37" t="str">
        <f t="shared" si="41"/>
        <v>1900-01-00, 00:00 ()</v>
      </c>
      <c r="O200" s="39" t="str">
        <f t="shared" si="45"/>
        <v/>
      </c>
      <c r="P200" s="26" t="str">
        <f t="shared" si="46"/>
        <v/>
      </c>
      <c r="Q200" s="40" t="str">
        <f t="shared" si="42"/>
        <v/>
      </c>
      <c r="R200" t="str">
        <f t="shared" si="43"/>
        <v>1900-01-00</v>
      </c>
      <c r="S200" t="str">
        <f t="shared" si="44"/>
        <v>00:00</v>
      </c>
    </row>
    <row r="201" spans="1:19" x14ac:dyDescent="0.15">
      <c r="A201" t="str">
        <f>IF(Date_time!A201&lt;&gt;"",Date_time!A201,"")</f>
        <v/>
      </c>
      <c r="B201">
        <f>Date_time!B201</f>
        <v>0</v>
      </c>
      <c r="C201">
        <f>Date_time!C201</f>
        <v>0</v>
      </c>
      <c r="D201">
        <f t="shared" ref="D201:D207" si="47">YEAR(B201)</f>
        <v>1900</v>
      </c>
      <c r="E201">
        <f t="shared" ref="E201:E207" si="48">MONTH(B201)</f>
        <v>1</v>
      </c>
      <c r="F201">
        <f t="shared" ref="F201:F207" si="49">DAY(B201)</f>
        <v>0</v>
      </c>
      <c r="G201">
        <f t="shared" ref="G201:G207" si="50">HOUR(C201)</f>
        <v>0</v>
      </c>
      <c r="H201">
        <f t="shared" ref="H201:H207" si="51">MINUTE(C201)</f>
        <v>0</v>
      </c>
      <c r="J201" s="26" t="str">
        <f t="shared" ref="J201:M207" si="52">IF(LEN(E201)&lt;2,"0"&amp;E201,E201)</f>
        <v>01</v>
      </c>
      <c r="K201" s="26" t="str">
        <f t="shared" si="52"/>
        <v>00</v>
      </c>
      <c r="L201" s="26" t="str">
        <f t="shared" si="52"/>
        <v>00</v>
      </c>
      <c r="M201" s="26" t="str">
        <f t="shared" si="52"/>
        <v>00</v>
      </c>
      <c r="N201" s="37" t="str">
        <f t="shared" ref="N201:N207" si="53">RIGHT(D201,IF($N$1="y",2,4))&amp;$N$2&amp;J201&amp;$N$2&amp;K201&amp;", "&amp;L201&amp;":"&amp;M201&amp;" ("&amp;O201&amp;")"</f>
        <v>1900-01-00, 00:00 ()</v>
      </c>
      <c r="O201" s="39" t="str">
        <f t="shared" si="45"/>
        <v/>
      </c>
      <c r="P201" s="26" t="str">
        <f t="shared" si="46"/>
        <v/>
      </c>
      <c r="Q201" s="40" t="str">
        <f t="shared" ref="Q201:Q207" si="54">IF(O201&lt;&gt;"",24*(P201-$P$3),"")</f>
        <v/>
      </c>
      <c r="R201" t="str">
        <f t="shared" ref="R201:R207" si="55">D201&amp;$N$2&amp;J201&amp;$N$2&amp;K201</f>
        <v>1900-01-00</v>
      </c>
      <c r="S201" t="str">
        <f t="shared" ref="S201:S207" si="56">L201&amp;":"&amp;M201</f>
        <v>00:00</v>
      </c>
    </row>
    <row r="202" spans="1:19" x14ac:dyDescent="0.15">
      <c r="A202" t="str">
        <f>IF(Date_time!A202&lt;&gt;"",Date_time!A202,"")</f>
        <v/>
      </c>
      <c r="B202">
        <f>Date_time!B202</f>
        <v>0</v>
      </c>
      <c r="C202">
        <f>Date_time!C202</f>
        <v>0</v>
      </c>
      <c r="D202">
        <f t="shared" si="47"/>
        <v>1900</v>
      </c>
      <c r="E202">
        <f t="shared" si="48"/>
        <v>1</v>
      </c>
      <c r="F202">
        <f t="shared" si="49"/>
        <v>0</v>
      </c>
      <c r="G202">
        <f t="shared" si="50"/>
        <v>0</v>
      </c>
      <c r="H202">
        <f t="shared" si="51"/>
        <v>0</v>
      </c>
      <c r="J202" s="26" t="str">
        <f t="shared" si="52"/>
        <v>01</v>
      </c>
      <c r="K202" s="26" t="str">
        <f t="shared" si="52"/>
        <v>00</v>
      </c>
      <c r="L202" s="26" t="str">
        <f t="shared" si="52"/>
        <v>00</v>
      </c>
      <c r="M202" s="26" t="str">
        <f t="shared" si="52"/>
        <v>00</v>
      </c>
      <c r="N202" s="37" t="str">
        <f t="shared" si="53"/>
        <v>1900-01-00, 00:00 ()</v>
      </c>
      <c r="O202" s="39" t="str">
        <f t="shared" si="45"/>
        <v/>
      </c>
      <c r="P202" s="26" t="str">
        <f t="shared" si="46"/>
        <v/>
      </c>
      <c r="Q202" s="40" t="str">
        <f t="shared" si="54"/>
        <v/>
      </c>
      <c r="R202" t="str">
        <f t="shared" si="55"/>
        <v>1900-01-00</v>
      </c>
      <c r="S202" t="str">
        <f t="shared" si="56"/>
        <v>00:00</v>
      </c>
    </row>
    <row r="203" spans="1:19" x14ac:dyDescent="0.15">
      <c r="A203" t="str">
        <f>IF(Date_time!A203&lt;&gt;"",Date_time!A203,"")</f>
        <v/>
      </c>
      <c r="B203">
        <f>Date_time!B203</f>
        <v>0</v>
      </c>
      <c r="C203">
        <f>Date_time!C203</f>
        <v>0</v>
      </c>
      <c r="D203">
        <f t="shared" si="47"/>
        <v>1900</v>
      </c>
      <c r="E203">
        <f t="shared" si="48"/>
        <v>1</v>
      </c>
      <c r="F203">
        <f t="shared" si="49"/>
        <v>0</v>
      </c>
      <c r="G203">
        <f t="shared" si="50"/>
        <v>0</v>
      </c>
      <c r="H203">
        <f t="shared" si="51"/>
        <v>0</v>
      </c>
      <c r="J203" s="26" t="str">
        <f t="shared" si="52"/>
        <v>01</v>
      </c>
      <c r="K203" s="26" t="str">
        <f t="shared" si="52"/>
        <v>00</v>
      </c>
      <c r="L203" s="26" t="str">
        <f t="shared" si="52"/>
        <v>00</v>
      </c>
      <c r="M203" s="26" t="str">
        <f t="shared" si="52"/>
        <v>00</v>
      </c>
      <c r="N203" s="37" t="str">
        <f t="shared" si="53"/>
        <v>1900-01-00, 00:00 ()</v>
      </c>
      <c r="O203" s="39" t="str">
        <f t="shared" si="45"/>
        <v/>
      </c>
      <c r="P203" s="26" t="str">
        <f t="shared" si="46"/>
        <v/>
      </c>
      <c r="Q203" s="40" t="str">
        <f t="shared" si="54"/>
        <v/>
      </c>
      <c r="R203" t="str">
        <f t="shared" si="55"/>
        <v>1900-01-00</v>
      </c>
      <c r="S203" t="str">
        <f t="shared" si="56"/>
        <v>00:00</v>
      </c>
    </row>
    <row r="204" spans="1:19" x14ac:dyDescent="0.15">
      <c r="A204" t="str">
        <f>IF(Date_time!A204&lt;&gt;"",Date_time!A204,"")</f>
        <v/>
      </c>
      <c r="B204">
        <f>Date_time!B204</f>
        <v>0</v>
      </c>
      <c r="C204">
        <f>Date_time!C204</f>
        <v>0</v>
      </c>
      <c r="D204">
        <f t="shared" si="47"/>
        <v>1900</v>
      </c>
      <c r="E204">
        <f t="shared" si="48"/>
        <v>1</v>
      </c>
      <c r="F204">
        <f t="shared" si="49"/>
        <v>0</v>
      </c>
      <c r="G204">
        <f t="shared" si="50"/>
        <v>0</v>
      </c>
      <c r="H204">
        <f t="shared" si="51"/>
        <v>0</v>
      </c>
      <c r="J204" s="26" t="str">
        <f t="shared" si="52"/>
        <v>01</v>
      </c>
      <c r="K204" s="26" t="str">
        <f t="shared" si="52"/>
        <v>00</v>
      </c>
      <c r="L204" s="26" t="str">
        <f t="shared" si="52"/>
        <v>00</v>
      </c>
      <c r="M204" s="26" t="str">
        <f t="shared" si="52"/>
        <v>00</v>
      </c>
      <c r="N204" s="37" t="str">
        <f t="shared" si="53"/>
        <v>1900-01-00, 00:00 ()</v>
      </c>
      <c r="O204" s="39" t="str">
        <f t="shared" si="45"/>
        <v/>
      </c>
      <c r="P204" s="26" t="str">
        <f t="shared" si="46"/>
        <v/>
      </c>
      <c r="Q204" s="40" t="str">
        <f t="shared" si="54"/>
        <v/>
      </c>
      <c r="R204" t="str">
        <f t="shared" si="55"/>
        <v>1900-01-00</v>
      </c>
      <c r="S204" t="str">
        <f t="shared" si="56"/>
        <v>00:00</v>
      </c>
    </row>
    <row r="205" spans="1:19" x14ac:dyDescent="0.15">
      <c r="A205" t="str">
        <f>IF(Date_time!A205&lt;&gt;"",Date_time!A205,"")</f>
        <v/>
      </c>
      <c r="B205">
        <f>Date_time!B205</f>
        <v>0</v>
      </c>
      <c r="C205">
        <f>Date_time!C205</f>
        <v>0</v>
      </c>
      <c r="D205">
        <f t="shared" si="47"/>
        <v>1900</v>
      </c>
      <c r="E205">
        <f t="shared" si="48"/>
        <v>1</v>
      </c>
      <c r="F205">
        <f t="shared" si="49"/>
        <v>0</v>
      </c>
      <c r="G205">
        <f t="shared" si="50"/>
        <v>0</v>
      </c>
      <c r="H205">
        <f t="shared" si="51"/>
        <v>0</v>
      </c>
      <c r="J205" s="26" t="str">
        <f t="shared" si="52"/>
        <v>01</v>
      </c>
      <c r="K205" s="26" t="str">
        <f t="shared" si="52"/>
        <v>00</v>
      </c>
      <c r="L205" s="26" t="str">
        <f t="shared" si="52"/>
        <v>00</v>
      </c>
      <c r="M205" s="26" t="str">
        <f t="shared" si="52"/>
        <v>00</v>
      </c>
      <c r="N205" s="37" t="str">
        <f t="shared" si="53"/>
        <v>1900-01-00, 00:00 ()</v>
      </c>
      <c r="O205" s="39" t="str">
        <f t="shared" si="45"/>
        <v/>
      </c>
      <c r="P205" s="26" t="str">
        <f t="shared" si="46"/>
        <v/>
      </c>
      <c r="Q205" s="40" t="str">
        <f t="shared" si="54"/>
        <v/>
      </c>
      <c r="R205" t="str">
        <f t="shared" si="55"/>
        <v>1900-01-00</v>
      </c>
      <c r="S205" t="str">
        <f t="shared" si="56"/>
        <v>00:00</v>
      </c>
    </row>
    <row r="206" spans="1:19" x14ac:dyDescent="0.15">
      <c r="A206" t="str">
        <f>IF(Date_time!A206&lt;&gt;"",Date_time!A206,"")</f>
        <v/>
      </c>
      <c r="B206">
        <f>Date_time!B206</f>
        <v>0</v>
      </c>
      <c r="C206">
        <f>Date_time!C206</f>
        <v>0</v>
      </c>
      <c r="D206">
        <f t="shared" si="47"/>
        <v>1900</v>
      </c>
      <c r="E206">
        <f t="shared" si="48"/>
        <v>1</v>
      </c>
      <c r="F206">
        <f t="shared" si="49"/>
        <v>0</v>
      </c>
      <c r="G206">
        <f t="shared" si="50"/>
        <v>0</v>
      </c>
      <c r="H206">
        <f t="shared" si="51"/>
        <v>0</v>
      </c>
      <c r="J206" s="26" t="str">
        <f t="shared" si="52"/>
        <v>01</v>
      </c>
      <c r="K206" s="26" t="str">
        <f t="shared" si="52"/>
        <v>00</v>
      </c>
      <c r="L206" s="26" t="str">
        <f t="shared" si="52"/>
        <v>00</v>
      </c>
      <c r="M206" s="26" t="str">
        <f t="shared" si="52"/>
        <v>00</v>
      </c>
      <c r="N206" s="37" t="str">
        <f t="shared" si="53"/>
        <v>1900-01-00, 00:00 ()</v>
      </c>
      <c r="O206" s="39" t="str">
        <f t="shared" si="45"/>
        <v/>
      </c>
      <c r="P206" s="26" t="str">
        <f t="shared" si="46"/>
        <v/>
      </c>
      <c r="Q206" s="40" t="str">
        <f t="shared" si="54"/>
        <v/>
      </c>
      <c r="R206" t="str">
        <f t="shared" si="55"/>
        <v>1900-01-00</v>
      </c>
      <c r="S206" t="str">
        <f t="shared" si="56"/>
        <v>00:00</v>
      </c>
    </row>
    <row r="207" spans="1:19" x14ac:dyDescent="0.15">
      <c r="A207" t="str">
        <f>IF(Date_time!A207&lt;&gt;"",Date_time!A207,"")</f>
        <v/>
      </c>
      <c r="B207">
        <f>Date_time!B207</f>
        <v>0</v>
      </c>
      <c r="C207">
        <f>Date_time!C207</f>
        <v>0</v>
      </c>
      <c r="D207">
        <f t="shared" si="47"/>
        <v>1900</v>
      </c>
      <c r="E207">
        <f t="shared" si="48"/>
        <v>1</v>
      </c>
      <c r="F207">
        <f t="shared" si="49"/>
        <v>0</v>
      </c>
      <c r="G207">
        <f t="shared" si="50"/>
        <v>0</v>
      </c>
      <c r="H207">
        <f t="shared" si="51"/>
        <v>0</v>
      </c>
      <c r="J207" s="26" t="str">
        <f t="shared" si="52"/>
        <v>01</v>
      </c>
      <c r="K207" s="26" t="str">
        <f t="shared" si="52"/>
        <v>00</v>
      </c>
      <c r="L207" s="26" t="str">
        <f t="shared" si="52"/>
        <v>00</v>
      </c>
      <c r="M207" s="26" t="str">
        <f t="shared" si="52"/>
        <v>00</v>
      </c>
      <c r="N207" s="37" t="str">
        <f t="shared" si="53"/>
        <v>1900-01-00, 00:00 ()</v>
      </c>
      <c r="O207" s="39" t="str">
        <f t="shared" si="45"/>
        <v/>
      </c>
      <c r="P207" s="26" t="str">
        <f t="shared" si="46"/>
        <v/>
      </c>
      <c r="Q207" s="40" t="str">
        <f t="shared" si="54"/>
        <v/>
      </c>
      <c r="R207" t="str">
        <f t="shared" si="55"/>
        <v>1900-01-00</v>
      </c>
      <c r="S207" t="str">
        <f t="shared" si="56"/>
        <v>00:00</v>
      </c>
    </row>
    <row r="208" spans="1:19" x14ac:dyDescent="0.15">
      <c r="A208" t="str">
        <f>IF(Date_time!A208&lt;&gt;"",Date_time!A208,"")</f>
        <v/>
      </c>
      <c r="B208">
        <f>Date_time!B208</f>
        <v>0</v>
      </c>
      <c r="C208">
        <f>Date_time!C208</f>
        <v>0</v>
      </c>
      <c r="D208">
        <f t="shared" ref="D208:D271" si="57">YEAR(B208)</f>
        <v>1900</v>
      </c>
      <c r="E208">
        <f t="shared" ref="E208:E271" si="58">MONTH(B208)</f>
        <v>1</v>
      </c>
      <c r="F208">
        <f t="shared" ref="F208:F271" si="59">DAY(B208)</f>
        <v>0</v>
      </c>
      <c r="G208">
        <f t="shared" ref="G208:G271" si="60">HOUR(C208)</f>
        <v>0</v>
      </c>
      <c r="H208">
        <f t="shared" ref="H208:H271" si="61">MINUTE(C208)</f>
        <v>0</v>
      </c>
      <c r="J208" s="26" t="str">
        <f t="shared" ref="J208:J271" si="62">IF(LEN(E208)&lt;2,"0"&amp;E208,E208)</f>
        <v>01</v>
      </c>
      <c r="K208" s="26" t="str">
        <f t="shared" ref="K208:K271" si="63">IF(LEN(F208)&lt;2,"0"&amp;F208,F208)</f>
        <v>00</v>
      </c>
      <c r="L208" s="26" t="str">
        <f t="shared" ref="L208:L271" si="64">IF(LEN(G208)&lt;2,"0"&amp;G208,G208)</f>
        <v>00</v>
      </c>
      <c r="M208" s="26" t="str">
        <f t="shared" ref="M208:M271" si="65">IF(LEN(H208)&lt;2,"0"&amp;H208,H208)</f>
        <v>00</v>
      </c>
      <c r="N208" s="37" t="str">
        <f t="shared" ref="N208:N271" si="66">RIGHT(D208,IF($N$1="y",2,4))&amp;$N$2&amp;J208&amp;$N$2&amp;K208&amp;", "&amp;L208&amp;":"&amp;M208&amp;" ("&amp;O208&amp;")"</f>
        <v>1900-01-00, 00:00 ()</v>
      </c>
      <c r="O208" s="39" t="str">
        <f t="shared" ref="O208:O271" si="67">A208</f>
        <v/>
      </c>
      <c r="P208" s="26" t="str">
        <f t="shared" ref="P208:P271" si="68">IF(A208&lt;&gt;"",B208+C208,"")</f>
        <v/>
      </c>
      <c r="Q208" s="40" t="str">
        <f t="shared" ref="Q208:Q271" si="69">IF(O208&lt;&gt;"",24*(P208-$P$3),"")</f>
        <v/>
      </c>
      <c r="R208" t="str">
        <f t="shared" ref="R208:R271" si="70">D208&amp;$N$2&amp;J208&amp;$N$2&amp;K208</f>
        <v>1900-01-00</v>
      </c>
      <c r="S208" t="str">
        <f t="shared" ref="S208:S271" si="71">L208&amp;":"&amp;M208</f>
        <v>00:00</v>
      </c>
    </row>
    <row r="209" spans="1:19" x14ac:dyDescent="0.15">
      <c r="A209" t="str">
        <f>IF(Date_time!A209&lt;&gt;"",Date_time!A209,"")</f>
        <v/>
      </c>
      <c r="B209">
        <f>Date_time!B209</f>
        <v>0</v>
      </c>
      <c r="C209">
        <f>Date_time!C209</f>
        <v>0</v>
      </c>
      <c r="D209">
        <f t="shared" si="57"/>
        <v>1900</v>
      </c>
      <c r="E209">
        <f t="shared" si="58"/>
        <v>1</v>
      </c>
      <c r="F209">
        <f t="shared" si="59"/>
        <v>0</v>
      </c>
      <c r="G209">
        <f t="shared" si="60"/>
        <v>0</v>
      </c>
      <c r="H209">
        <f t="shared" si="61"/>
        <v>0</v>
      </c>
      <c r="J209" s="26" t="str">
        <f t="shared" si="62"/>
        <v>01</v>
      </c>
      <c r="K209" s="26" t="str">
        <f t="shared" si="63"/>
        <v>00</v>
      </c>
      <c r="L209" s="26" t="str">
        <f t="shared" si="64"/>
        <v>00</v>
      </c>
      <c r="M209" s="26" t="str">
        <f t="shared" si="65"/>
        <v>00</v>
      </c>
      <c r="N209" s="37" t="str">
        <f t="shared" si="66"/>
        <v>1900-01-00, 00:00 ()</v>
      </c>
      <c r="O209" s="39" t="str">
        <f t="shared" si="67"/>
        <v/>
      </c>
      <c r="P209" s="26" t="str">
        <f t="shared" si="68"/>
        <v/>
      </c>
      <c r="Q209" s="40" t="str">
        <f t="shared" si="69"/>
        <v/>
      </c>
      <c r="R209" t="str">
        <f t="shared" si="70"/>
        <v>1900-01-00</v>
      </c>
      <c r="S209" t="str">
        <f t="shared" si="71"/>
        <v>00:00</v>
      </c>
    </row>
    <row r="210" spans="1:19" x14ac:dyDescent="0.15">
      <c r="A210" t="str">
        <f>IF(Date_time!A210&lt;&gt;"",Date_time!A210,"")</f>
        <v/>
      </c>
      <c r="B210">
        <f>Date_time!B210</f>
        <v>0</v>
      </c>
      <c r="C210">
        <f>Date_time!C210</f>
        <v>0</v>
      </c>
      <c r="D210">
        <f t="shared" si="57"/>
        <v>1900</v>
      </c>
      <c r="E210">
        <f t="shared" si="58"/>
        <v>1</v>
      </c>
      <c r="F210">
        <f t="shared" si="59"/>
        <v>0</v>
      </c>
      <c r="G210">
        <f t="shared" si="60"/>
        <v>0</v>
      </c>
      <c r="H210">
        <f t="shared" si="61"/>
        <v>0</v>
      </c>
      <c r="J210" s="26" t="str">
        <f t="shared" si="62"/>
        <v>01</v>
      </c>
      <c r="K210" s="26" t="str">
        <f t="shared" si="63"/>
        <v>00</v>
      </c>
      <c r="L210" s="26" t="str">
        <f t="shared" si="64"/>
        <v>00</v>
      </c>
      <c r="M210" s="26" t="str">
        <f t="shared" si="65"/>
        <v>00</v>
      </c>
      <c r="N210" s="37" t="str">
        <f t="shared" si="66"/>
        <v>1900-01-00, 00:00 ()</v>
      </c>
      <c r="O210" s="39" t="str">
        <f t="shared" si="67"/>
        <v/>
      </c>
      <c r="P210" s="26" t="str">
        <f t="shared" si="68"/>
        <v/>
      </c>
      <c r="Q210" s="40" t="str">
        <f t="shared" si="69"/>
        <v/>
      </c>
      <c r="R210" t="str">
        <f t="shared" si="70"/>
        <v>1900-01-00</v>
      </c>
      <c r="S210" t="str">
        <f t="shared" si="71"/>
        <v>00:00</v>
      </c>
    </row>
    <row r="211" spans="1:19" x14ac:dyDescent="0.15">
      <c r="A211" t="str">
        <f>IF(Date_time!A211&lt;&gt;"",Date_time!A211,"")</f>
        <v/>
      </c>
      <c r="B211">
        <f>Date_time!B211</f>
        <v>0</v>
      </c>
      <c r="C211">
        <f>Date_time!C211</f>
        <v>0</v>
      </c>
      <c r="D211">
        <f t="shared" si="57"/>
        <v>1900</v>
      </c>
      <c r="E211">
        <f t="shared" si="58"/>
        <v>1</v>
      </c>
      <c r="F211">
        <f t="shared" si="59"/>
        <v>0</v>
      </c>
      <c r="G211">
        <f t="shared" si="60"/>
        <v>0</v>
      </c>
      <c r="H211">
        <f t="shared" si="61"/>
        <v>0</v>
      </c>
      <c r="J211" s="26" t="str">
        <f t="shared" si="62"/>
        <v>01</v>
      </c>
      <c r="K211" s="26" t="str">
        <f t="shared" si="63"/>
        <v>00</v>
      </c>
      <c r="L211" s="26" t="str">
        <f t="shared" si="64"/>
        <v>00</v>
      </c>
      <c r="M211" s="26" t="str">
        <f t="shared" si="65"/>
        <v>00</v>
      </c>
      <c r="N211" s="37" t="str">
        <f t="shared" si="66"/>
        <v>1900-01-00, 00:00 ()</v>
      </c>
      <c r="O211" s="39" t="str">
        <f t="shared" si="67"/>
        <v/>
      </c>
      <c r="P211" s="26" t="str">
        <f t="shared" si="68"/>
        <v/>
      </c>
      <c r="Q211" s="40" t="str">
        <f t="shared" si="69"/>
        <v/>
      </c>
      <c r="R211" t="str">
        <f t="shared" si="70"/>
        <v>1900-01-00</v>
      </c>
      <c r="S211" t="str">
        <f t="shared" si="71"/>
        <v>00:00</v>
      </c>
    </row>
    <row r="212" spans="1:19" x14ac:dyDescent="0.15">
      <c r="A212" t="str">
        <f>IF(Date_time!A212&lt;&gt;"",Date_time!A212,"")</f>
        <v/>
      </c>
      <c r="B212">
        <f>Date_time!B212</f>
        <v>0</v>
      </c>
      <c r="C212">
        <f>Date_time!C212</f>
        <v>0</v>
      </c>
      <c r="D212">
        <f t="shared" si="57"/>
        <v>1900</v>
      </c>
      <c r="E212">
        <f t="shared" si="58"/>
        <v>1</v>
      </c>
      <c r="F212">
        <f t="shared" si="59"/>
        <v>0</v>
      </c>
      <c r="G212">
        <f t="shared" si="60"/>
        <v>0</v>
      </c>
      <c r="H212">
        <f t="shared" si="61"/>
        <v>0</v>
      </c>
      <c r="J212" s="26" t="str">
        <f t="shared" si="62"/>
        <v>01</v>
      </c>
      <c r="K212" s="26" t="str">
        <f t="shared" si="63"/>
        <v>00</v>
      </c>
      <c r="L212" s="26" t="str">
        <f t="shared" si="64"/>
        <v>00</v>
      </c>
      <c r="M212" s="26" t="str">
        <f t="shared" si="65"/>
        <v>00</v>
      </c>
      <c r="N212" s="37" t="str">
        <f t="shared" si="66"/>
        <v>1900-01-00, 00:00 ()</v>
      </c>
      <c r="O212" s="39" t="str">
        <f t="shared" si="67"/>
        <v/>
      </c>
      <c r="P212" s="26" t="str">
        <f t="shared" si="68"/>
        <v/>
      </c>
      <c r="Q212" s="40" t="str">
        <f t="shared" si="69"/>
        <v/>
      </c>
      <c r="R212" t="str">
        <f t="shared" si="70"/>
        <v>1900-01-00</v>
      </c>
      <c r="S212" t="str">
        <f t="shared" si="71"/>
        <v>00:00</v>
      </c>
    </row>
    <row r="213" spans="1:19" x14ac:dyDescent="0.15">
      <c r="A213" t="str">
        <f>IF(Date_time!A213&lt;&gt;"",Date_time!A213,"")</f>
        <v/>
      </c>
      <c r="B213">
        <f>Date_time!B213</f>
        <v>0</v>
      </c>
      <c r="C213">
        <f>Date_time!C213</f>
        <v>0</v>
      </c>
      <c r="D213">
        <f t="shared" si="57"/>
        <v>1900</v>
      </c>
      <c r="E213">
        <f t="shared" si="58"/>
        <v>1</v>
      </c>
      <c r="F213">
        <f t="shared" si="59"/>
        <v>0</v>
      </c>
      <c r="G213">
        <f t="shared" si="60"/>
        <v>0</v>
      </c>
      <c r="H213">
        <f t="shared" si="61"/>
        <v>0</v>
      </c>
      <c r="J213" s="26" t="str">
        <f t="shared" si="62"/>
        <v>01</v>
      </c>
      <c r="K213" s="26" t="str">
        <f t="shared" si="63"/>
        <v>00</v>
      </c>
      <c r="L213" s="26" t="str">
        <f t="shared" si="64"/>
        <v>00</v>
      </c>
      <c r="M213" s="26" t="str">
        <f t="shared" si="65"/>
        <v>00</v>
      </c>
      <c r="N213" s="37" t="str">
        <f t="shared" si="66"/>
        <v>1900-01-00, 00:00 ()</v>
      </c>
      <c r="O213" s="39" t="str">
        <f t="shared" si="67"/>
        <v/>
      </c>
      <c r="P213" s="26" t="str">
        <f t="shared" si="68"/>
        <v/>
      </c>
      <c r="Q213" s="40" t="str">
        <f t="shared" si="69"/>
        <v/>
      </c>
      <c r="R213" t="str">
        <f t="shared" si="70"/>
        <v>1900-01-00</v>
      </c>
      <c r="S213" t="str">
        <f t="shared" si="71"/>
        <v>00:00</v>
      </c>
    </row>
    <row r="214" spans="1:19" x14ac:dyDescent="0.15">
      <c r="A214" t="str">
        <f>IF(Date_time!A214&lt;&gt;"",Date_time!A214,"")</f>
        <v/>
      </c>
      <c r="B214">
        <f>Date_time!B214</f>
        <v>0</v>
      </c>
      <c r="C214">
        <f>Date_time!C214</f>
        <v>0</v>
      </c>
      <c r="D214">
        <f t="shared" si="57"/>
        <v>1900</v>
      </c>
      <c r="E214">
        <f t="shared" si="58"/>
        <v>1</v>
      </c>
      <c r="F214">
        <f t="shared" si="59"/>
        <v>0</v>
      </c>
      <c r="G214">
        <f t="shared" si="60"/>
        <v>0</v>
      </c>
      <c r="H214">
        <f t="shared" si="61"/>
        <v>0</v>
      </c>
      <c r="J214" s="26" t="str">
        <f t="shared" si="62"/>
        <v>01</v>
      </c>
      <c r="K214" s="26" t="str">
        <f t="shared" si="63"/>
        <v>00</v>
      </c>
      <c r="L214" s="26" t="str">
        <f t="shared" si="64"/>
        <v>00</v>
      </c>
      <c r="M214" s="26" t="str">
        <f t="shared" si="65"/>
        <v>00</v>
      </c>
      <c r="N214" s="37" t="str">
        <f t="shared" si="66"/>
        <v>1900-01-00, 00:00 ()</v>
      </c>
      <c r="O214" s="39" t="str">
        <f t="shared" si="67"/>
        <v/>
      </c>
      <c r="P214" s="26" t="str">
        <f t="shared" si="68"/>
        <v/>
      </c>
      <c r="Q214" s="40" t="str">
        <f t="shared" si="69"/>
        <v/>
      </c>
      <c r="R214" t="str">
        <f t="shared" si="70"/>
        <v>1900-01-00</v>
      </c>
      <c r="S214" t="str">
        <f t="shared" si="71"/>
        <v>00:00</v>
      </c>
    </row>
    <row r="215" spans="1:19" x14ac:dyDescent="0.15">
      <c r="A215" t="str">
        <f>IF(Date_time!A215&lt;&gt;"",Date_time!A215,"")</f>
        <v/>
      </c>
      <c r="B215">
        <f>Date_time!B215</f>
        <v>0</v>
      </c>
      <c r="C215">
        <f>Date_time!C215</f>
        <v>0</v>
      </c>
      <c r="D215">
        <f t="shared" si="57"/>
        <v>1900</v>
      </c>
      <c r="E215">
        <f t="shared" si="58"/>
        <v>1</v>
      </c>
      <c r="F215">
        <f t="shared" si="59"/>
        <v>0</v>
      </c>
      <c r="G215">
        <f t="shared" si="60"/>
        <v>0</v>
      </c>
      <c r="H215">
        <f t="shared" si="61"/>
        <v>0</v>
      </c>
      <c r="J215" s="26" t="str">
        <f t="shared" si="62"/>
        <v>01</v>
      </c>
      <c r="K215" s="26" t="str">
        <f t="shared" si="63"/>
        <v>00</v>
      </c>
      <c r="L215" s="26" t="str">
        <f t="shared" si="64"/>
        <v>00</v>
      </c>
      <c r="M215" s="26" t="str">
        <f t="shared" si="65"/>
        <v>00</v>
      </c>
      <c r="N215" s="37" t="str">
        <f t="shared" si="66"/>
        <v>1900-01-00, 00:00 ()</v>
      </c>
      <c r="O215" s="39" t="str">
        <f t="shared" si="67"/>
        <v/>
      </c>
      <c r="P215" s="26" t="str">
        <f t="shared" si="68"/>
        <v/>
      </c>
      <c r="Q215" s="40" t="str">
        <f t="shared" si="69"/>
        <v/>
      </c>
      <c r="R215" t="str">
        <f t="shared" si="70"/>
        <v>1900-01-00</v>
      </c>
      <c r="S215" t="str">
        <f t="shared" si="71"/>
        <v>00:00</v>
      </c>
    </row>
    <row r="216" spans="1:19" x14ac:dyDescent="0.15">
      <c r="A216" t="str">
        <f>IF(Date_time!A216&lt;&gt;"",Date_time!A216,"")</f>
        <v/>
      </c>
      <c r="B216">
        <f>Date_time!B216</f>
        <v>0</v>
      </c>
      <c r="C216">
        <f>Date_time!C216</f>
        <v>0</v>
      </c>
      <c r="D216">
        <f t="shared" si="57"/>
        <v>1900</v>
      </c>
      <c r="E216">
        <f t="shared" si="58"/>
        <v>1</v>
      </c>
      <c r="F216">
        <f t="shared" si="59"/>
        <v>0</v>
      </c>
      <c r="G216">
        <f t="shared" si="60"/>
        <v>0</v>
      </c>
      <c r="H216">
        <f t="shared" si="61"/>
        <v>0</v>
      </c>
      <c r="J216" s="26" t="str">
        <f t="shared" si="62"/>
        <v>01</v>
      </c>
      <c r="K216" s="26" t="str">
        <f t="shared" si="63"/>
        <v>00</v>
      </c>
      <c r="L216" s="26" t="str">
        <f t="shared" si="64"/>
        <v>00</v>
      </c>
      <c r="M216" s="26" t="str">
        <f t="shared" si="65"/>
        <v>00</v>
      </c>
      <c r="N216" s="37" t="str">
        <f t="shared" si="66"/>
        <v>1900-01-00, 00:00 ()</v>
      </c>
      <c r="O216" s="39" t="str">
        <f t="shared" si="67"/>
        <v/>
      </c>
      <c r="P216" s="26" t="str">
        <f t="shared" si="68"/>
        <v/>
      </c>
      <c r="Q216" s="40" t="str">
        <f t="shared" si="69"/>
        <v/>
      </c>
      <c r="R216" t="str">
        <f t="shared" si="70"/>
        <v>1900-01-00</v>
      </c>
      <c r="S216" t="str">
        <f t="shared" si="71"/>
        <v>00:00</v>
      </c>
    </row>
    <row r="217" spans="1:19" x14ac:dyDescent="0.15">
      <c r="A217" t="str">
        <f>IF(Date_time!A217&lt;&gt;"",Date_time!A217,"")</f>
        <v/>
      </c>
      <c r="B217">
        <f>Date_time!B217</f>
        <v>0</v>
      </c>
      <c r="C217">
        <f>Date_time!C217</f>
        <v>0</v>
      </c>
      <c r="D217">
        <f t="shared" si="57"/>
        <v>1900</v>
      </c>
      <c r="E217">
        <f t="shared" si="58"/>
        <v>1</v>
      </c>
      <c r="F217">
        <f t="shared" si="59"/>
        <v>0</v>
      </c>
      <c r="G217">
        <f t="shared" si="60"/>
        <v>0</v>
      </c>
      <c r="H217">
        <f t="shared" si="61"/>
        <v>0</v>
      </c>
      <c r="J217" s="26" t="str">
        <f t="shared" si="62"/>
        <v>01</v>
      </c>
      <c r="K217" s="26" t="str">
        <f t="shared" si="63"/>
        <v>00</v>
      </c>
      <c r="L217" s="26" t="str">
        <f t="shared" si="64"/>
        <v>00</v>
      </c>
      <c r="M217" s="26" t="str">
        <f t="shared" si="65"/>
        <v>00</v>
      </c>
      <c r="N217" s="37" t="str">
        <f t="shared" si="66"/>
        <v>1900-01-00, 00:00 ()</v>
      </c>
      <c r="O217" s="39" t="str">
        <f t="shared" si="67"/>
        <v/>
      </c>
      <c r="P217" s="26" t="str">
        <f t="shared" si="68"/>
        <v/>
      </c>
      <c r="Q217" s="40" t="str">
        <f t="shared" si="69"/>
        <v/>
      </c>
      <c r="R217" t="str">
        <f t="shared" si="70"/>
        <v>1900-01-00</v>
      </c>
      <c r="S217" t="str">
        <f t="shared" si="71"/>
        <v>00:00</v>
      </c>
    </row>
    <row r="218" spans="1:19" x14ac:dyDescent="0.15">
      <c r="A218" t="str">
        <f>IF(Date_time!A218&lt;&gt;"",Date_time!A218,"")</f>
        <v/>
      </c>
      <c r="B218">
        <f>Date_time!B218</f>
        <v>0</v>
      </c>
      <c r="C218">
        <f>Date_time!C218</f>
        <v>0</v>
      </c>
      <c r="D218">
        <f t="shared" si="57"/>
        <v>1900</v>
      </c>
      <c r="E218">
        <f t="shared" si="58"/>
        <v>1</v>
      </c>
      <c r="F218">
        <f t="shared" si="59"/>
        <v>0</v>
      </c>
      <c r="G218">
        <f t="shared" si="60"/>
        <v>0</v>
      </c>
      <c r="H218">
        <f t="shared" si="61"/>
        <v>0</v>
      </c>
      <c r="J218" s="26" t="str">
        <f t="shared" si="62"/>
        <v>01</v>
      </c>
      <c r="K218" s="26" t="str">
        <f t="shared" si="63"/>
        <v>00</v>
      </c>
      <c r="L218" s="26" t="str">
        <f t="shared" si="64"/>
        <v>00</v>
      </c>
      <c r="M218" s="26" t="str">
        <f t="shared" si="65"/>
        <v>00</v>
      </c>
      <c r="N218" s="37" t="str">
        <f t="shared" si="66"/>
        <v>1900-01-00, 00:00 ()</v>
      </c>
      <c r="O218" s="39" t="str">
        <f t="shared" si="67"/>
        <v/>
      </c>
      <c r="P218" s="26" t="str">
        <f t="shared" si="68"/>
        <v/>
      </c>
      <c r="Q218" s="40" t="str">
        <f t="shared" si="69"/>
        <v/>
      </c>
      <c r="R218" t="str">
        <f t="shared" si="70"/>
        <v>1900-01-00</v>
      </c>
      <c r="S218" t="str">
        <f t="shared" si="71"/>
        <v>00:00</v>
      </c>
    </row>
    <row r="219" spans="1:19" x14ac:dyDescent="0.15">
      <c r="A219" t="str">
        <f>IF(Date_time!A219&lt;&gt;"",Date_time!A219,"")</f>
        <v/>
      </c>
      <c r="B219">
        <f>Date_time!B219</f>
        <v>0</v>
      </c>
      <c r="C219">
        <f>Date_time!C219</f>
        <v>0</v>
      </c>
      <c r="D219">
        <f t="shared" si="57"/>
        <v>1900</v>
      </c>
      <c r="E219">
        <f t="shared" si="58"/>
        <v>1</v>
      </c>
      <c r="F219">
        <f t="shared" si="59"/>
        <v>0</v>
      </c>
      <c r="G219">
        <f t="shared" si="60"/>
        <v>0</v>
      </c>
      <c r="H219">
        <f t="shared" si="61"/>
        <v>0</v>
      </c>
      <c r="J219" s="26" t="str">
        <f t="shared" si="62"/>
        <v>01</v>
      </c>
      <c r="K219" s="26" t="str">
        <f t="shared" si="63"/>
        <v>00</v>
      </c>
      <c r="L219" s="26" t="str">
        <f t="shared" si="64"/>
        <v>00</v>
      </c>
      <c r="M219" s="26" t="str">
        <f t="shared" si="65"/>
        <v>00</v>
      </c>
      <c r="N219" s="37" t="str">
        <f t="shared" si="66"/>
        <v>1900-01-00, 00:00 ()</v>
      </c>
      <c r="O219" s="39" t="str">
        <f t="shared" si="67"/>
        <v/>
      </c>
      <c r="P219" s="26" t="str">
        <f t="shared" si="68"/>
        <v/>
      </c>
      <c r="Q219" s="40" t="str">
        <f t="shared" si="69"/>
        <v/>
      </c>
      <c r="R219" t="str">
        <f t="shared" si="70"/>
        <v>1900-01-00</v>
      </c>
      <c r="S219" t="str">
        <f t="shared" si="71"/>
        <v>00:00</v>
      </c>
    </row>
    <row r="220" spans="1:19" x14ac:dyDescent="0.15">
      <c r="A220" t="str">
        <f>IF(Date_time!A220&lt;&gt;"",Date_time!A220,"")</f>
        <v/>
      </c>
      <c r="B220">
        <f>Date_time!B220</f>
        <v>0</v>
      </c>
      <c r="C220">
        <f>Date_time!C220</f>
        <v>0</v>
      </c>
      <c r="D220">
        <f t="shared" si="57"/>
        <v>1900</v>
      </c>
      <c r="E220">
        <f t="shared" si="58"/>
        <v>1</v>
      </c>
      <c r="F220">
        <f t="shared" si="59"/>
        <v>0</v>
      </c>
      <c r="G220">
        <f t="shared" si="60"/>
        <v>0</v>
      </c>
      <c r="H220">
        <f t="shared" si="61"/>
        <v>0</v>
      </c>
      <c r="J220" s="26" t="str">
        <f t="shared" si="62"/>
        <v>01</v>
      </c>
      <c r="K220" s="26" t="str">
        <f t="shared" si="63"/>
        <v>00</v>
      </c>
      <c r="L220" s="26" t="str">
        <f t="shared" si="64"/>
        <v>00</v>
      </c>
      <c r="M220" s="26" t="str">
        <f t="shared" si="65"/>
        <v>00</v>
      </c>
      <c r="N220" s="37" t="str">
        <f t="shared" si="66"/>
        <v>1900-01-00, 00:00 ()</v>
      </c>
      <c r="O220" s="39" t="str">
        <f t="shared" si="67"/>
        <v/>
      </c>
      <c r="P220" s="26" t="str">
        <f t="shared" si="68"/>
        <v/>
      </c>
      <c r="Q220" s="40" t="str">
        <f t="shared" si="69"/>
        <v/>
      </c>
      <c r="R220" t="str">
        <f t="shared" si="70"/>
        <v>1900-01-00</v>
      </c>
      <c r="S220" t="str">
        <f t="shared" si="71"/>
        <v>00:00</v>
      </c>
    </row>
    <row r="221" spans="1:19" x14ac:dyDescent="0.15">
      <c r="A221" t="str">
        <f>IF(Date_time!A221&lt;&gt;"",Date_time!A221,"")</f>
        <v/>
      </c>
      <c r="B221">
        <f>Date_time!B221</f>
        <v>0</v>
      </c>
      <c r="C221">
        <f>Date_time!C221</f>
        <v>0</v>
      </c>
      <c r="D221">
        <f t="shared" si="57"/>
        <v>1900</v>
      </c>
      <c r="E221">
        <f t="shared" si="58"/>
        <v>1</v>
      </c>
      <c r="F221">
        <f t="shared" si="59"/>
        <v>0</v>
      </c>
      <c r="G221">
        <f t="shared" si="60"/>
        <v>0</v>
      </c>
      <c r="H221">
        <f t="shared" si="61"/>
        <v>0</v>
      </c>
      <c r="J221" s="26" t="str">
        <f t="shared" si="62"/>
        <v>01</v>
      </c>
      <c r="K221" s="26" t="str">
        <f t="shared" si="63"/>
        <v>00</v>
      </c>
      <c r="L221" s="26" t="str">
        <f t="shared" si="64"/>
        <v>00</v>
      </c>
      <c r="M221" s="26" t="str">
        <f t="shared" si="65"/>
        <v>00</v>
      </c>
      <c r="N221" s="37" t="str">
        <f t="shared" si="66"/>
        <v>1900-01-00, 00:00 ()</v>
      </c>
      <c r="O221" s="39" t="str">
        <f t="shared" si="67"/>
        <v/>
      </c>
      <c r="P221" s="26" t="str">
        <f t="shared" si="68"/>
        <v/>
      </c>
      <c r="Q221" s="40" t="str">
        <f t="shared" si="69"/>
        <v/>
      </c>
      <c r="R221" t="str">
        <f t="shared" si="70"/>
        <v>1900-01-00</v>
      </c>
      <c r="S221" t="str">
        <f t="shared" si="71"/>
        <v>00:00</v>
      </c>
    </row>
    <row r="222" spans="1:19" x14ac:dyDescent="0.15">
      <c r="A222" t="str">
        <f>IF(Date_time!A222&lt;&gt;"",Date_time!A222,"")</f>
        <v/>
      </c>
      <c r="B222">
        <f>Date_time!B222</f>
        <v>0</v>
      </c>
      <c r="C222">
        <f>Date_time!C222</f>
        <v>0</v>
      </c>
      <c r="D222">
        <f t="shared" si="57"/>
        <v>1900</v>
      </c>
      <c r="E222">
        <f t="shared" si="58"/>
        <v>1</v>
      </c>
      <c r="F222">
        <f t="shared" si="59"/>
        <v>0</v>
      </c>
      <c r="G222">
        <f t="shared" si="60"/>
        <v>0</v>
      </c>
      <c r="H222">
        <f t="shared" si="61"/>
        <v>0</v>
      </c>
      <c r="J222" s="26" t="str">
        <f t="shared" si="62"/>
        <v>01</v>
      </c>
      <c r="K222" s="26" t="str">
        <f t="shared" si="63"/>
        <v>00</v>
      </c>
      <c r="L222" s="26" t="str">
        <f t="shared" si="64"/>
        <v>00</v>
      </c>
      <c r="M222" s="26" t="str">
        <f t="shared" si="65"/>
        <v>00</v>
      </c>
      <c r="N222" s="37" t="str">
        <f t="shared" si="66"/>
        <v>1900-01-00, 00:00 ()</v>
      </c>
      <c r="O222" s="39" t="str">
        <f t="shared" si="67"/>
        <v/>
      </c>
      <c r="P222" s="26" t="str">
        <f t="shared" si="68"/>
        <v/>
      </c>
      <c r="Q222" s="40" t="str">
        <f t="shared" si="69"/>
        <v/>
      </c>
      <c r="R222" t="str">
        <f t="shared" si="70"/>
        <v>1900-01-00</v>
      </c>
      <c r="S222" t="str">
        <f t="shared" si="71"/>
        <v>00:00</v>
      </c>
    </row>
    <row r="223" spans="1:19" x14ac:dyDescent="0.15">
      <c r="A223" t="str">
        <f>IF(Date_time!A223&lt;&gt;"",Date_time!A223,"")</f>
        <v/>
      </c>
      <c r="B223">
        <f>Date_time!B223</f>
        <v>0</v>
      </c>
      <c r="C223">
        <f>Date_time!C223</f>
        <v>0</v>
      </c>
      <c r="D223">
        <f t="shared" si="57"/>
        <v>1900</v>
      </c>
      <c r="E223">
        <f t="shared" si="58"/>
        <v>1</v>
      </c>
      <c r="F223">
        <f t="shared" si="59"/>
        <v>0</v>
      </c>
      <c r="G223">
        <f t="shared" si="60"/>
        <v>0</v>
      </c>
      <c r="H223">
        <f t="shared" si="61"/>
        <v>0</v>
      </c>
      <c r="J223" s="26" t="str">
        <f t="shared" si="62"/>
        <v>01</v>
      </c>
      <c r="K223" s="26" t="str">
        <f t="shared" si="63"/>
        <v>00</v>
      </c>
      <c r="L223" s="26" t="str">
        <f t="shared" si="64"/>
        <v>00</v>
      </c>
      <c r="M223" s="26" t="str">
        <f t="shared" si="65"/>
        <v>00</v>
      </c>
      <c r="N223" s="37" t="str">
        <f t="shared" si="66"/>
        <v>1900-01-00, 00:00 ()</v>
      </c>
      <c r="O223" s="39" t="str">
        <f t="shared" si="67"/>
        <v/>
      </c>
      <c r="P223" s="26" t="str">
        <f t="shared" si="68"/>
        <v/>
      </c>
      <c r="Q223" s="40" t="str">
        <f t="shared" si="69"/>
        <v/>
      </c>
      <c r="R223" t="str">
        <f t="shared" si="70"/>
        <v>1900-01-00</v>
      </c>
      <c r="S223" t="str">
        <f t="shared" si="71"/>
        <v>00:00</v>
      </c>
    </row>
    <row r="224" spans="1:19" x14ac:dyDescent="0.15">
      <c r="A224" t="str">
        <f>IF(Date_time!A224&lt;&gt;"",Date_time!A224,"")</f>
        <v/>
      </c>
      <c r="B224">
        <f>Date_time!B224</f>
        <v>0</v>
      </c>
      <c r="C224">
        <f>Date_time!C224</f>
        <v>0</v>
      </c>
      <c r="D224">
        <f t="shared" si="57"/>
        <v>1900</v>
      </c>
      <c r="E224">
        <f t="shared" si="58"/>
        <v>1</v>
      </c>
      <c r="F224">
        <f t="shared" si="59"/>
        <v>0</v>
      </c>
      <c r="G224">
        <f t="shared" si="60"/>
        <v>0</v>
      </c>
      <c r="H224">
        <f t="shared" si="61"/>
        <v>0</v>
      </c>
      <c r="J224" s="26" t="str">
        <f t="shared" si="62"/>
        <v>01</v>
      </c>
      <c r="K224" s="26" t="str">
        <f t="shared" si="63"/>
        <v>00</v>
      </c>
      <c r="L224" s="26" t="str">
        <f t="shared" si="64"/>
        <v>00</v>
      </c>
      <c r="M224" s="26" t="str">
        <f t="shared" si="65"/>
        <v>00</v>
      </c>
      <c r="N224" s="37" t="str">
        <f t="shared" si="66"/>
        <v>1900-01-00, 00:00 ()</v>
      </c>
      <c r="O224" s="39" t="str">
        <f t="shared" si="67"/>
        <v/>
      </c>
      <c r="P224" s="26" t="str">
        <f t="shared" si="68"/>
        <v/>
      </c>
      <c r="Q224" s="40" t="str">
        <f t="shared" si="69"/>
        <v/>
      </c>
      <c r="R224" t="str">
        <f t="shared" si="70"/>
        <v>1900-01-00</v>
      </c>
      <c r="S224" t="str">
        <f t="shared" si="71"/>
        <v>00:00</v>
      </c>
    </row>
    <row r="225" spans="1:19" x14ac:dyDescent="0.15">
      <c r="A225" t="str">
        <f>IF(Date_time!A225&lt;&gt;"",Date_time!A225,"")</f>
        <v/>
      </c>
      <c r="B225">
        <f>Date_time!B225</f>
        <v>0</v>
      </c>
      <c r="C225">
        <f>Date_time!C225</f>
        <v>0</v>
      </c>
      <c r="D225">
        <f t="shared" si="57"/>
        <v>1900</v>
      </c>
      <c r="E225">
        <f t="shared" si="58"/>
        <v>1</v>
      </c>
      <c r="F225">
        <f t="shared" si="59"/>
        <v>0</v>
      </c>
      <c r="G225">
        <f t="shared" si="60"/>
        <v>0</v>
      </c>
      <c r="H225">
        <f t="shared" si="61"/>
        <v>0</v>
      </c>
      <c r="J225" s="26" t="str">
        <f t="shared" si="62"/>
        <v>01</v>
      </c>
      <c r="K225" s="26" t="str">
        <f t="shared" si="63"/>
        <v>00</v>
      </c>
      <c r="L225" s="26" t="str">
        <f t="shared" si="64"/>
        <v>00</v>
      </c>
      <c r="M225" s="26" t="str">
        <f t="shared" si="65"/>
        <v>00</v>
      </c>
      <c r="N225" s="37" t="str">
        <f t="shared" si="66"/>
        <v>1900-01-00, 00:00 ()</v>
      </c>
      <c r="O225" s="39" t="str">
        <f t="shared" si="67"/>
        <v/>
      </c>
      <c r="P225" s="26" t="str">
        <f t="shared" si="68"/>
        <v/>
      </c>
      <c r="Q225" s="40" t="str">
        <f t="shared" si="69"/>
        <v/>
      </c>
      <c r="R225" t="str">
        <f t="shared" si="70"/>
        <v>1900-01-00</v>
      </c>
      <c r="S225" t="str">
        <f t="shared" si="71"/>
        <v>00:00</v>
      </c>
    </row>
    <row r="226" spans="1:19" x14ac:dyDescent="0.15">
      <c r="A226" t="str">
        <f>IF(Date_time!A226&lt;&gt;"",Date_time!A226,"")</f>
        <v/>
      </c>
      <c r="B226">
        <f>Date_time!B226</f>
        <v>0</v>
      </c>
      <c r="C226">
        <f>Date_time!C226</f>
        <v>0</v>
      </c>
      <c r="D226">
        <f t="shared" si="57"/>
        <v>1900</v>
      </c>
      <c r="E226">
        <f t="shared" si="58"/>
        <v>1</v>
      </c>
      <c r="F226">
        <f t="shared" si="59"/>
        <v>0</v>
      </c>
      <c r="G226">
        <f t="shared" si="60"/>
        <v>0</v>
      </c>
      <c r="H226">
        <f t="shared" si="61"/>
        <v>0</v>
      </c>
      <c r="J226" s="26" t="str">
        <f t="shared" si="62"/>
        <v>01</v>
      </c>
      <c r="K226" s="26" t="str">
        <f t="shared" si="63"/>
        <v>00</v>
      </c>
      <c r="L226" s="26" t="str">
        <f t="shared" si="64"/>
        <v>00</v>
      </c>
      <c r="M226" s="26" t="str">
        <f t="shared" si="65"/>
        <v>00</v>
      </c>
      <c r="N226" s="37" t="str">
        <f t="shared" si="66"/>
        <v>1900-01-00, 00:00 ()</v>
      </c>
      <c r="O226" s="39" t="str">
        <f t="shared" si="67"/>
        <v/>
      </c>
      <c r="P226" s="26" t="str">
        <f t="shared" si="68"/>
        <v/>
      </c>
      <c r="Q226" s="40" t="str">
        <f t="shared" si="69"/>
        <v/>
      </c>
      <c r="R226" t="str">
        <f t="shared" si="70"/>
        <v>1900-01-00</v>
      </c>
      <c r="S226" t="str">
        <f t="shared" si="71"/>
        <v>00:00</v>
      </c>
    </row>
    <row r="227" spans="1:19" x14ac:dyDescent="0.15">
      <c r="A227" t="str">
        <f>IF(Date_time!A227&lt;&gt;"",Date_time!A227,"")</f>
        <v/>
      </c>
      <c r="B227">
        <f>Date_time!B227</f>
        <v>0</v>
      </c>
      <c r="C227">
        <f>Date_time!C227</f>
        <v>0</v>
      </c>
      <c r="D227">
        <f t="shared" si="57"/>
        <v>1900</v>
      </c>
      <c r="E227">
        <f t="shared" si="58"/>
        <v>1</v>
      </c>
      <c r="F227">
        <f t="shared" si="59"/>
        <v>0</v>
      </c>
      <c r="G227">
        <f t="shared" si="60"/>
        <v>0</v>
      </c>
      <c r="H227">
        <f t="shared" si="61"/>
        <v>0</v>
      </c>
      <c r="J227" s="26" t="str">
        <f t="shared" si="62"/>
        <v>01</v>
      </c>
      <c r="K227" s="26" t="str">
        <f t="shared" si="63"/>
        <v>00</v>
      </c>
      <c r="L227" s="26" t="str">
        <f t="shared" si="64"/>
        <v>00</v>
      </c>
      <c r="M227" s="26" t="str">
        <f t="shared" si="65"/>
        <v>00</v>
      </c>
      <c r="N227" s="37" t="str">
        <f t="shared" si="66"/>
        <v>1900-01-00, 00:00 ()</v>
      </c>
      <c r="O227" s="39" t="str">
        <f t="shared" si="67"/>
        <v/>
      </c>
      <c r="P227" s="26" t="str">
        <f t="shared" si="68"/>
        <v/>
      </c>
      <c r="Q227" s="40" t="str">
        <f t="shared" si="69"/>
        <v/>
      </c>
      <c r="R227" t="str">
        <f t="shared" si="70"/>
        <v>1900-01-00</v>
      </c>
      <c r="S227" t="str">
        <f t="shared" si="71"/>
        <v>00:00</v>
      </c>
    </row>
    <row r="228" spans="1:19" x14ac:dyDescent="0.15">
      <c r="A228" t="str">
        <f>IF(Date_time!A228&lt;&gt;"",Date_time!A228,"")</f>
        <v/>
      </c>
      <c r="B228">
        <f>Date_time!B228</f>
        <v>0</v>
      </c>
      <c r="C228">
        <f>Date_time!C228</f>
        <v>0</v>
      </c>
      <c r="D228">
        <f t="shared" si="57"/>
        <v>1900</v>
      </c>
      <c r="E228">
        <f t="shared" si="58"/>
        <v>1</v>
      </c>
      <c r="F228">
        <f t="shared" si="59"/>
        <v>0</v>
      </c>
      <c r="G228">
        <f t="shared" si="60"/>
        <v>0</v>
      </c>
      <c r="H228">
        <f t="shared" si="61"/>
        <v>0</v>
      </c>
      <c r="J228" s="26" t="str">
        <f t="shared" si="62"/>
        <v>01</v>
      </c>
      <c r="K228" s="26" t="str">
        <f t="shared" si="63"/>
        <v>00</v>
      </c>
      <c r="L228" s="26" t="str">
        <f t="shared" si="64"/>
        <v>00</v>
      </c>
      <c r="M228" s="26" t="str">
        <f t="shared" si="65"/>
        <v>00</v>
      </c>
      <c r="N228" s="37" t="str">
        <f t="shared" si="66"/>
        <v>1900-01-00, 00:00 ()</v>
      </c>
      <c r="O228" s="39" t="str">
        <f t="shared" si="67"/>
        <v/>
      </c>
      <c r="P228" s="26" t="str">
        <f t="shared" si="68"/>
        <v/>
      </c>
      <c r="Q228" s="40" t="str">
        <f t="shared" si="69"/>
        <v/>
      </c>
      <c r="R228" t="str">
        <f t="shared" si="70"/>
        <v>1900-01-00</v>
      </c>
      <c r="S228" t="str">
        <f t="shared" si="71"/>
        <v>00:00</v>
      </c>
    </row>
    <row r="229" spans="1:19" x14ac:dyDescent="0.15">
      <c r="A229" t="str">
        <f>IF(Date_time!A229&lt;&gt;"",Date_time!A229,"")</f>
        <v/>
      </c>
      <c r="B229">
        <f>Date_time!B229</f>
        <v>0</v>
      </c>
      <c r="C229">
        <f>Date_time!C229</f>
        <v>0</v>
      </c>
      <c r="D229">
        <f t="shared" si="57"/>
        <v>1900</v>
      </c>
      <c r="E229">
        <f t="shared" si="58"/>
        <v>1</v>
      </c>
      <c r="F229">
        <f t="shared" si="59"/>
        <v>0</v>
      </c>
      <c r="G229">
        <f t="shared" si="60"/>
        <v>0</v>
      </c>
      <c r="H229">
        <f t="shared" si="61"/>
        <v>0</v>
      </c>
      <c r="J229" s="26" t="str">
        <f t="shared" si="62"/>
        <v>01</v>
      </c>
      <c r="K229" s="26" t="str">
        <f t="shared" si="63"/>
        <v>00</v>
      </c>
      <c r="L229" s="26" t="str">
        <f t="shared" si="64"/>
        <v>00</v>
      </c>
      <c r="M229" s="26" t="str">
        <f t="shared" si="65"/>
        <v>00</v>
      </c>
      <c r="N229" s="37" t="str">
        <f t="shared" si="66"/>
        <v>1900-01-00, 00:00 ()</v>
      </c>
      <c r="O229" s="39" t="str">
        <f t="shared" si="67"/>
        <v/>
      </c>
      <c r="P229" s="26" t="str">
        <f t="shared" si="68"/>
        <v/>
      </c>
      <c r="Q229" s="40" t="str">
        <f t="shared" si="69"/>
        <v/>
      </c>
      <c r="R229" t="str">
        <f t="shared" si="70"/>
        <v>1900-01-00</v>
      </c>
      <c r="S229" t="str">
        <f t="shared" si="71"/>
        <v>00:00</v>
      </c>
    </row>
    <row r="230" spans="1:19" x14ac:dyDescent="0.15">
      <c r="A230" t="str">
        <f>IF(Date_time!A230&lt;&gt;"",Date_time!A230,"")</f>
        <v/>
      </c>
      <c r="B230">
        <f>Date_time!B230</f>
        <v>0</v>
      </c>
      <c r="C230">
        <f>Date_time!C230</f>
        <v>0</v>
      </c>
      <c r="D230">
        <f t="shared" si="57"/>
        <v>1900</v>
      </c>
      <c r="E230">
        <f t="shared" si="58"/>
        <v>1</v>
      </c>
      <c r="F230">
        <f t="shared" si="59"/>
        <v>0</v>
      </c>
      <c r="G230">
        <f t="shared" si="60"/>
        <v>0</v>
      </c>
      <c r="H230">
        <f t="shared" si="61"/>
        <v>0</v>
      </c>
      <c r="J230" s="26" t="str">
        <f t="shared" si="62"/>
        <v>01</v>
      </c>
      <c r="K230" s="26" t="str">
        <f t="shared" si="63"/>
        <v>00</v>
      </c>
      <c r="L230" s="26" t="str">
        <f t="shared" si="64"/>
        <v>00</v>
      </c>
      <c r="M230" s="26" t="str">
        <f t="shared" si="65"/>
        <v>00</v>
      </c>
      <c r="N230" s="37" t="str">
        <f t="shared" si="66"/>
        <v>1900-01-00, 00:00 ()</v>
      </c>
      <c r="O230" s="39" t="str">
        <f t="shared" si="67"/>
        <v/>
      </c>
      <c r="P230" s="26" t="str">
        <f t="shared" si="68"/>
        <v/>
      </c>
      <c r="Q230" s="40" t="str">
        <f t="shared" si="69"/>
        <v/>
      </c>
      <c r="R230" t="str">
        <f t="shared" si="70"/>
        <v>1900-01-00</v>
      </c>
      <c r="S230" t="str">
        <f t="shared" si="71"/>
        <v>00:00</v>
      </c>
    </row>
    <row r="231" spans="1:19" x14ac:dyDescent="0.15">
      <c r="A231" t="str">
        <f>IF(Date_time!A231&lt;&gt;"",Date_time!A231,"")</f>
        <v/>
      </c>
      <c r="B231">
        <f>Date_time!B231</f>
        <v>0</v>
      </c>
      <c r="C231">
        <f>Date_time!C231</f>
        <v>0</v>
      </c>
      <c r="D231">
        <f t="shared" si="57"/>
        <v>1900</v>
      </c>
      <c r="E231">
        <f t="shared" si="58"/>
        <v>1</v>
      </c>
      <c r="F231">
        <f t="shared" si="59"/>
        <v>0</v>
      </c>
      <c r="G231">
        <f t="shared" si="60"/>
        <v>0</v>
      </c>
      <c r="H231">
        <f t="shared" si="61"/>
        <v>0</v>
      </c>
      <c r="J231" s="26" t="str">
        <f t="shared" si="62"/>
        <v>01</v>
      </c>
      <c r="K231" s="26" t="str">
        <f t="shared" si="63"/>
        <v>00</v>
      </c>
      <c r="L231" s="26" t="str">
        <f t="shared" si="64"/>
        <v>00</v>
      </c>
      <c r="M231" s="26" t="str">
        <f t="shared" si="65"/>
        <v>00</v>
      </c>
      <c r="N231" s="37" t="str">
        <f t="shared" si="66"/>
        <v>1900-01-00, 00:00 ()</v>
      </c>
      <c r="O231" s="39" t="str">
        <f t="shared" si="67"/>
        <v/>
      </c>
      <c r="P231" s="26" t="str">
        <f t="shared" si="68"/>
        <v/>
      </c>
      <c r="Q231" s="40" t="str">
        <f t="shared" si="69"/>
        <v/>
      </c>
      <c r="R231" t="str">
        <f t="shared" si="70"/>
        <v>1900-01-00</v>
      </c>
      <c r="S231" t="str">
        <f t="shared" si="71"/>
        <v>00:00</v>
      </c>
    </row>
    <row r="232" spans="1:19" x14ac:dyDescent="0.15">
      <c r="A232" t="str">
        <f>IF(Date_time!A232&lt;&gt;"",Date_time!A232,"")</f>
        <v/>
      </c>
      <c r="B232">
        <f>Date_time!B232</f>
        <v>0</v>
      </c>
      <c r="C232">
        <f>Date_time!C232</f>
        <v>0</v>
      </c>
      <c r="D232">
        <f t="shared" si="57"/>
        <v>1900</v>
      </c>
      <c r="E232">
        <f t="shared" si="58"/>
        <v>1</v>
      </c>
      <c r="F232">
        <f t="shared" si="59"/>
        <v>0</v>
      </c>
      <c r="G232">
        <f t="shared" si="60"/>
        <v>0</v>
      </c>
      <c r="H232">
        <f t="shared" si="61"/>
        <v>0</v>
      </c>
      <c r="J232" s="26" t="str">
        <f t="shared" si="62"/>
        <v>01</v>
      </c>
      <c r="K232" s="26" t="str">
        <f t="shared" si="63"/>
        <v>00</v>
      </c>
      <c r="L232" s="26" t="str">
        <f t="shared" si="64"/>
        <v>00</v>
      </c>
      <c r="M232" s="26" t="str">
        <f t="shared" si="65"/>
        <v>00</v>
      </c>
      <c r="N232" s="37" t="str">
        <f t="shared" si="66"/>
        <v>1900-01-00, 00:00 ()</v>
      </c>
      <c r="O232" s="39" t="str">
        <f t="shared" si="67"/>
        <v/>
      </c>
      <c r="P232" s="26" t="str">
        <f t="shared" si="68"/>
        <v/>
      </c>
      <c r="Q232" s="40" t="str">
        <f t="shared" si="69"/>
        <v/>
      </c>
      <c r="R232" t="str">
        <f t="shared" si="70"/>
        <v>1900-01-00</v>
      </c>
      <c r="S232" t="str">
        <f t="shared" si="71"/>
        <v>00:00</v>
      </c>
    </row>
    <row r="233" spans="1:19" x14ac:dyDescent="0.15">
      <c r="A233" t="str">
        <f>IF(Date_time!A233&lt;&gt;"",Date_time!A233,"")</f>
        <v/>
      </c>
      <c r="B233">
        <f>Date_time!B233</f>
        <v>0</v>
      </c>
      <c r="C233">
        <f>Date_time!C233</f>
        <v>0</v>
      </c>
      <c r="D233">
        <f t="shared" si="57"/>
        <v>1900</v>
      </c>
      <c r="E233">
        <f t="shared" si="58"/>
        <v>1</v>
      </c>
      <c r="F233">
        <f t="shared" si="59"/>
        <v>0</v>
      </c>
      <c r="G233">
        <f t="shared" si="60"/>
        <v>0</v>
      </c>
      <c r="H233">
        <f t="shared" si="61"/>
        <v>0</v>
      </c>
      <c r="J233" s="26" t="str">
        <f t="shared" si="62"/>
        <v>01</v>
      </c>
      <c r="K233" s="26" t="str">
        <f t="shared" si="63"/>
        <v>00</v>
      </c>
      <c r="L233" s="26" t="str">
        <f t="shared" si="64"/>
        <v>00</v>
      </c>
      <c r="M233" s="26" t="str">
        <f t="shared" si="65"/>
        <v>00</v>
      </c>
      <c r="N233" s="37" t="str">
        <f t="shared" si="66"/>
        <v>1900-01-00, 00:00 ()</v>
      </c>
      <c r="O233" s="39" t="str">
        <f t="shared" si="67"/>
        <v/>
      </c>
      <c r="P233" s="26" t="str">
        <f t="shared" si="68"/>
        <v/>
      </c>
      <c r="Q233" s="40" t="str">
        <f t="shared" si="69"/>
        <v/>
      </c>
      <c r="R233" t="str">
        <f t="shared" si="70"/>
        <v>1900-01-00</v>
      </c>
      <c r="S233" t="str">
        <f t="shared" si="71"/>
        <v>00:00</v>
      </c>
    </row>
    <row r="234" spans="1:19" x14ac:dyDescent="0.15">
      <c r="A234" t="str">
        <f>IF(Date_time!A234&lt;&gt;"",Date_time!A234,"")</f>
        <v/>
      </c>
      <c r="B234">
        <f>Date_time!B234</f>
        <v>0</v>
      </c>
      <c r="C234">
        <f>Date_time!C234</f>
        <v>0</v>
      </c>
      <c r="D234">
        <f t="shared" si="57"/>
        <v>1900</v>
      </c>
      <c r="E234">
        <f t="shared" si="58"/>
        <v>1</v>
      </c>
      <c r="F234">
        <f t="shared" si="59"/>
        <v>0</v>
      </c>
      <c r="G234">
        <f t="shared" si="60"/>
        <v>0</v>
      </c>
      <c r="H234">
        <f t="shared" si="61"/>
        <v>0</v>
      </c>
      <c r="J234" s="26" t="str">
        <f t="shared" si="62"/>
        <v>01</v>
      </c>
      <c r="K234" s="26" t="str">
        <f t="shared" si="63"/>
        <v>00</v>
      </c>
      <c r="L234" s="26" t="str">
        <f t="shared" si="64"/>
        <v>00</v>
      </c>
      <c r="M234" s="26" t="str">
        <f t="shared" si="65"/>
        <v>00</v>
      </c>
      <c r="N234" s="37" t="str">
        <f t="shared" si="66"/>
        <v>1900-01-00, 00:00 ()</v>
      </c>
      <c r="O234" s="39" t="str">
        <f t="shared" si="67"/>
        <v/>
      </c>
      <c r="P234" s="26" t="str">
        <f t="shared" si="68"/>
        <v/>
      </c>
      <c r="Q234" s="40" t="str">
        <f t="shared" si="69"/>
        <v/>
      </c>
      <c r="R234" t="str">
        <f t="shared" si="70"/>
        <v>1900-01-00</v>
      </c>
      <c r="S234" t="str">
        <f t="shared" si="71"/>
        <v>00:00</v>
      </c>
    </row>
    <row r="235" spans="1:19" x14ac:dyDescent="0.15">
      <c r="A235" t="str">
        <f>IF(Date_time!A235&lt;&gt;"",Date_time!A235,"")</f>
        <v/>
      </c>
      <c r="B235">
        <f>Date_time!B235</f>
        <v>0</v>
      </c>
      <c r="C235">
        <f>Date_time!C235</f>
        <v>0</v>
      </c>
      <c r="D235">
        <f t="shared" si="57"/>
        <v>1900</v>
      </c>
      <c r="E235">
        <f t="shared" si="58"/>
        <v>1</v>
      </c>
      <c r="F235">
        <f t="shared" si="59"/>
        <v>0</v>
      </c>
      <c r="G235">
        <f t="shared" si="60"/>
        <v>0</v>
      </c>
      <c r="H235">
        <f t="shared" si="61"/>
        <v>0</v>
      </c>
      <c r="J235" s="26" t="str">
        <f t="shared" si="62"/>
        <v>01</v>
      </c>
      <c r="K235" s="26" t="str">
        <f t="shared" si="63"/>
        <v>00</v>
      </c>
      <c r="L235" s="26" t="str">
        <f t="shared" si="64"/>
        <v>00</v>
      </c>
      <c r="M235" s="26" t="str">
        <f t="shared" si="65"/>
        <v>00</v>
      </c>
      <c r="N235" s="37" t="str">
        <f t="shared" si="66"/>
        <v>1900-01-00, 00:00 ()</v>
      </c>
      <c r="O235" s="39" t="str">
        <f t="shared" si="67"/>
        <v/>
      </c>
      <c r="P235" s="26" t="str">
        <f t="shared" si="68"/>
        <v/>
      </c>
      <c r="Q235" s="40" t="str">
        <f t="shared" si="69"/>
        <v/>
      </c>
      <c r="R235" t="str">
        <f t="shared" si="70"/>
        <v>1900-01-00</v>
      </c>
      <c r="S235" t="str">
        <f t="shared" si="71"/>
        <v>00:00</v>
      </c>
    </row>
    <row r="236" spans="1:19" x14ac:dyDescent="0.15">
      <c r="A236" t="str">
        <f>IF(Date_time!A236&lt;&gt;"",Date_time!A236,"")</f>
        <v/>
      </c>
      <c r="B236">
        <f>Date_time!B236</f>
        <v>0</v>
      </c>
      <c r="C236">
        <f>Date_time!C236</f>
        <v>0</v>
      </c>
      <c r="D236">
        <f t="shared" si="57"/>
        <v>1900</v>
      </c>
      <c r="E236">
        <f t="shared" si="58"/>
        <v>1</v>
      </c>
      <c r="F236">
        <f t="shared" si="59"/>
        <v>0</v>
      </c>
      <c r="G236">
        <f t="shared" si="60"/>
        <v>0</v>
      </c>
      <c r="H236">
        <f t="shared" si="61"/>
        <v>0</v>
      </c>
      <c r="J236" s="26" t="str">
        <f t="shared" si="62"/>
        <v>01</v>
      </c>
      <c r="K236" s="26" t="str">
        <f t="shared" si="63"/>
        <v>00</v>
      </c>
      <c r="L236" s="26" t="str">
        <f t="shared" si="64"/>
        <v>00</v>
      </c>
      <c r="M236" s="26" t="str">
        <f t="shared" si="65"/>
        <v>00</v>
      </c>
      <c r="N236" s="37" t="str">
        <f t="shared" si="66"/>
        <v>1900-01-00, 00:00 ()</v>
      </c>
      <c r="O236" s="39" t="str">
        <f t="shared" si="67"/>
        <v/>
      </c>
      <c r="P236" s="26" t="str">
        <f t="shared" si="68"/>
        <v/>
      </c>
      <c r="Q236" s="40" t="str">
        <f t="shared" si="69"/>
        <v/>
      </c>
      <c r="R236" t="str">
        <f t="shared" si="70"/>
        <v>1900-01-00</v>
      </c>
      <c r="S236" t="str">
        <f t="shared" si="71"/>
        <v>00:00</v>
      </c>
    </row>
    <row r="237" spans="1:19" x14ac:dyDescent="0.15">
      <c r="A237" t="str">
        <f>IF(Date_time!A237&lt;&gt;"",Date_time!A237,"")</f>
        <v/>
      </c>
      <c r="B237">
        <f>Date_time!B237</f>
        <v>0</v>
      </c>
      <c r="C237">
        <f>Date_time!C237</f>
        <v>0</v>
      </c>
      <c r="D237">
        <f t="shared" si="57"/>
        <v>1900</v>
      </c>
      <c r="E237">
        <f t="shared" si="58"/>
        <v>1</v>
      </c>
      <c r="F237">
        <f t="shared" si="59"/>
        <v>0</v>
      </c>
      <c r="G237">
        <f t="shared" si="60"/>
        <v>0</v>
      </c>
      <c r="H237">
        <f t="shared" si="61"/>
        <v>0</v>
      </c>
      <c r="J237" s="26" t="str">
        <f t="shared" si="62"/>
        <v>01</v>
      </c>
      <c r="K237" s="26" t="str">
        <f t="shared" si="63"/>
        <v>00</v>
      </c>
      <c r="L237" s="26" t="str">
        <f t="shared" si="64"/>
        <v>00</v>
      </c>
      <c r="M237" s="26" t="str">
        <f t="shared" si="65"/>
        <v>00</v>
      </c>
      <c r="N237" s="37" t="str">
        <f t="shared" si="66"/>
        <v>1900-01-00, 00:00 ()</v>
      </c>
      <c r="O237" s="39" t="str">
        <f t="shared" si="67"/>
        <v/>
      </c>
      <c r="P237" s="26" t="str">
        <f t="shared" si="68"/>
        <v/>
      </c>
      <c r="Q237" s="40" t="str">
        <f t="shared" si="69"/>
        <v/>
      </c>
      <c r="R237" t="str">
        <f t="shared" si="70"/>
        <v>1900-01-00</v>
      </c>
      <c r="S237" t="str">
        <f t="shared" si="71"/>
        <v>00:00</v>
      </c>
    </row>
    <row r="238" spans="1:19" x14ac:dyDescent="0.15">
      <c r="A238" t="str">
        <f>IF(Date_time!A238&lt;&gt;"",Date_time!A238,"")</f>
        <v/>
      </c>
      <c r="B238">
        <f>Date_time!B238</f>
        <v>0</v>
      </c>
      <c r="C238">
        <f>Date_time!C238</f>
        <v>0</v>
      </c>
      <c r="D238">
        <f t="shared" si="57"/>
        <v>1900</v>
      </c>
      <c r="E238">
        <f t="shared" si="58"/>
        <v>1</v>
      </c>
      <c r="F238">
        <f t="shared" si="59"/>
        <v>0</v>
      </c>
      <c r="G238">
        <f t="shared" si="60"/>
        <v>0</v>
      </c>
      <c r="H238">
        <f t="shared" si="61"/>
        <v>0</v>
      </c>
      <c r="J238" s="26" t="str">
        <f t="shared" si="62"/>
        <v>01</v>
      </c>
      <c r="K238" s="26" t="str">
        <f t="shared" si="63"/>
        <v>00</v>
      </c>
      <c r="L238" s="26" t="str">
        <f t="shared" si="64"/>
        <v>00</v>
      </c>
      <c r="M238" s="26" t="str">
        <f t="shared" si="65"/>
        <v>00</v>
      </c>
      <c r="N238" s="37" t="str">
        <f t="shared" si="66"/>
        <v>1900-01-00, 00:00 ()</v>
      </c>
      <c r="O238" s="39" t="str">
        <f t="shared" si="67"/>
        <v/>
      </c>
      <c r="P238" s="26" t="str">
        <f t="shared" si="68"/>
        <v/>
      </c>
      <c r="Q238" s="40" t="str">
        <f t="shared" si="69"/>
        <v/>
      </c>
      <c r="R238" t="str">
        <f t="shared" si="70"/>
        <v>1900-01-00</v>
      </c>
      <c r="S238" t="str">
        <f t="shared" si="71"/>
        <v>00:00</v>
      </c>
    </row>
    <row r="239" spans="1:19" x14ac:dyDescent="0.15">
      <c r="A239" t="str">
        <f>IF(Date_time!A239&lt;&gt;"",Date_time!A239,"")</f>
        <v/>
      </c>
      <c r="B239">
        <f>Date_time!B239</f>
        <v>0</v>
      </c>
      <c r="C239">
        <f>Date_time!C239</f>
        <v>0</v>
      </c>
      <c r="D239">
        <f t="shared" si="57"/>
        <v>1900</v>
      </c>
      <c r="E239">
        <f t="shared" si="58"/>
        <v>1</v>
      </c>
      <c r="F239">
        <f t="shared" si="59"/>
        <v>0</v>
      </c>
      <c r="G239">
        <f t="shared" si="60"/>
        <v>0</v>
      </c>
      <c r="H239">
        <f t="shared" si="61"/>
        <v>0</v>
      </c>
      <c r="J239" s="26" t="str">
        <f t="shared" si="62"/>
        <v>01</v>
      </c>
      <c r="K239" s="26" t="str">
        <f t="shared" si="63"/>
        <v>00</v>
      </c>
      <c r="L239" s="26" t="str">
        <f t="shared" si="64"/>
        <v>00</v>
      </c>
      <c r="M239" s="26" t="str">
        <f t="shared" si="65"/>
        <v>00</v>
      </c>
      <c r="N239" s="37" t="str">
        <f t="shared" si="66"/>
        <v>1900-01-00, 00:00 ()</v>
      </c>
      <c r="O239" s="39" t="str">
        <f t="shared" si="67"/>
        <v/>
      </c>
      <c r="P239" s="26" t="str">
        <f t="shared" si="68"/>
        <v/>
      </c>
      <c r="Q239" s="40" t="str">
        <f t="shared" si="69"/>
        <v/>
      </c>
      <c r="R239" t="str">
        <f t="shared" si="70"/>
        <v>1900-01-00</v>
      </c>
      <c r="S239" t="str">
        <f t="shared" si="71"/>
        <v>00:00</v>
      </c>
    </row>
    <row r="240" spans="1:19" x14ac:dyDescent="0.15">
      <c r="A240" t="str">
        <f>IF(Date_time!A240&lt;&gt;"",Date_time!A240,"")</f>
        <v/>
      </c>
      <c r="B240">
        <f>Date_time!B240</f>
        <v>0</v>
      </c>
      <c r="C240">
        <f>Date_time!C240</f>
        <v>0</v>
      </c>
      <c r="D240">
        <f t="shared" si="57"/>
        <v>1900</v>
      </c>
      <c r="E240">
        <f t="shared" si="58"/>
        <v>1</v>
      </c>
      <c r="F240">
        <f t="shared" si="59"/>
        <v>0</v>
      </c>
      <c r="G240">
        <f t="shared" si="60"/>
        <v>0</v>
      </c>
      <c r="H240">
        <f t="shared" si="61"/>
        <v>0</v>
      </c>
      <c r="J240" s="26" t="str">
        <f t="shared" si="62"/>
        <v>01</v>
      </c>
      <c r="K240" s="26" t="str">
        <f t="shared" si="63"/>
        <v>00</v>
      </c>
      <c r="L240" s="26" t="str">
        <f t="shared" si="64"/>
        <v>00</v>
      </c>
      <c r="M240" s="26" t="str">
        <f t="shared" si="65"/>
        <v>00</v>
      </c>
      <c r="N240" s="37" t="str">
        <f t="shared" si="66"/>
        <v>1900-01-00, 00:00 ()</v>
      </c>
      <c r="O240" s="39" t="str">
        <f t="shared" si="67"/>
        <v/>
      </c>
      <c r="P240" s="26" t="str">
        <f t="shared" si="68"/>
        <v/>
      </c>
      <c r="Q240" s="40" t="str">
        <f t="shared" si="69"/>
        <v/>
      </c>
      <c r="R240" t="str">
        <f t="shared" si="70"/>
        <v>1900-01-00</v>
      </c>
      <c r="S240" t="str">
        <f t="shared" si="71"/>
        <v>00:00</v>
      </c>
    </row>
    <row r="241" spans="1:19" x14ac:dyDescent="0.15">
      <c r="A241" t="str">
        <f>IF(Date_time!A241&lt;&gt;"",Date_time!A241,"")</f>
        <v/>
      </c>
      <c r="B241">
        <f>Date_time!B241</f>
        <v>0</v>
      </c>
      <c r="C241">
        <f>Date_time!C241</f>
        <v>0</v>
      </c>
      <c r="D241">
        <f t="shared" si="57"/>
        <v>1900</v>
      </c>
      <c r="E241">
        <f t="shared" si="58"/>
        <v>1</v>
      </c>
      <c r="F241">
        <f t="shared" si="59"/>
        <v>0</v>
      </c>
      <c r="G241">
        <f t="shared" si="60"/>
        <v>0</v>
      </c>
      <c r="H241">
        <f t="shared" si="61"/>
        <v>0</v>
      </c>
      <c r="J241" s="26" t="str">
        <f t="shared" si="62"/>
        <v>01</v>
      </c>
      <c r="K241" s="26" t="str">
        <f t="shared" si="63"/>
        <v>00</v>
      </c>
      <c r="L241" s="26" t="str">
        <f t="shared" si="64"/>
        <v>00</v>
      </c>
      <c r="M241" s="26" t="str">
        <f t="shared" si="65"/>
        <v>00</v>
      </c>
      <c r="N241" s="37" t="str">
        <f t="shared" si="66"/>
        <v>1900-01-00, 00:00 ()</v>
      </c>
      <c r="O241" s="39" t="str">
        <f t="shared" si="67"/>
        <v/>
      </c>
      <c r="P241" s="26" t="str">
        <f t="shared" si="68"/>
        <v/>
      </c>
      <c r="Q241" s="40" t="str">
        <f t="shared" si="69"/>
        <v/>
      </c>
      <c r="R241" t="str">
        <f t="shared" si="70"/>
        <v>1900-01-00</v>
      </c>
      <c r="S241" t="str">
        <f t="shared" si="71"/>
        <v>00:00</v>
      </c>
    </row>
    <row r="242" spans="1:19" x14ac:dyDescent="0.15">
      <c r="A242" t="str">
        <f>IF(Date_time!A242&lt;&gt;"",Date_time!A242,"")</f>
        <v/>
      </c>
      <c r="B242">
        <f>Date_time!B242</f>
        <v>0</v>
      </c>
      <c r="C242">
        <f>Date_time!C242</f>
        <v>0</v>
      </c>
      <c r="D242">
        <f t="shared" si="57"/>
        <v>1900</v>
      </c>
      <c r="E242">
        <f t="shared" si="58"/>
        <v>1</v>
      </c>
      <c r="F242">
        <f t="shared" si="59"/>
        <v>0</v>
      </c>
      <c r="G242">
        <f t="shared" si="60"/>
        <v>0</v>
      </c>
      <c r="H242">
        <f t="shared" si="61"/>
        <v>0</v>
      </c>
      <c r="J242" s="26" t="str">
        <f t="shared" si="62"/>
        <v>01</v>
      </c>
      <c r="K242" s="26" t="str">
        <f t="shared" si="63"/>
        <v>00</v>
      </c>
      <c r="L242" s="26" t="str">
        <f t="shared" si="64"/>
        <v>00</v>
      </c>
      <c r="M242" s="26" t="str">
        <f t="shared" si="65"/>
        <v>00</v>
      </c>
      <c r="N242" s="37" t="str">
        <f t="shared" si="66"/>
        <v>1900-01-00, 00:00 ()</v>
      </c>
      <c r="O242" s="39" t="str">
        <f t="shared" si="67"/>
        <v/>
      </c>
      <c r="P242" s="26" t="str">
        <f t="shared" si="68"/>
        <v/>
      </c>
      <c r="Q242" s="40" t="str">
        <f t="shared" si="69"/>
        <v/>
      </c>
      <c r="R242" t="str">
        <f t="shared" si="70"/>
        <v>1900-01-00</v>
      </c>
      <c r="S242" t="str">
        <f t="shared" si="71"/>
        <v>00:00</v>
      </c>
    </row>
    <row r="243" spans="1:19" x14ac:dyDescent="0.15">
      <c r="A243" t="str">
        <f>IF(Date_time!A243&lt;&gt;"",Date_time!A243,"")</f>
        <v/>
      </c>
      <c r="B243">
        <f>Date_time!B243</f>
        <v>0</v>
      </c>
      <c r="C243">
        <f>Date_time!C243</f>
        <v>0</v>
      </c>
      <c r="D243">
        <f t="shared" si="57"/>
        <v>1900</v>
      </c>
      <c r="E243">
        <f t="shared" si="58"/>
        <v>1</v>
      </c>
      <c r="F243">
        <f t="shared" si="59"/>
        <v>0</v>
      </c>
      <c r="G243">
        <f t="shared" si="60"/>
        <v>0</v>
      </c>
      <c r="H243">
        <f t="shared" si="61"/>
        <v>0</v>
      </c>
      <c r="J243" s="26" t="str">
        <f t="shared" si="62"/>
        <v>01</v>
      </c>
      <c r="K243" s="26" t="str">
        <f t="shared" si="63"/>
        <v>00</v>
      </c>
      <c r="L243" s="26" t="str">
        <f t="shared" si="64"/>
        <v>00</v>
      </c>
      <c r="M243" s="26" t="str">
        <f t="shared" si="65"/>
        <v>00</v>
      </c>
      <c r="N243" s="37" t="str">
        <f t="shared" si="66"/>
        <v>1900-01-00, 00:00 ()</v>
      </c>
      <c r="O243" s="39" t="str">
        <f t="shared" si="67"/>
        <v/>
      </c>
      <c r="P243" s="26" t="str">
        <f t="shared" si="68"/>
        <v/>
      </c>
      <c r="Q243" s="40" t="str">
        <f t="shared" si="69"/>
        <v/>
      </c>
      <c r="R243" t="str">
        <f t="shared" si="70"/>
        <v>1900-01-00</v>
      </c>
      <c r="S243" t="str">
        <f t="shared" si="71"/>
        <v>00:00</v>
      </c>
    </row>
    <row r="244" spans="1:19" x14ac:dyDescent="0.15">
      <c r="A244" t="str">
        <f>IF(Date_time!A244&lt;&gt;"",Date_time!A244,"")</f>
        <v/>
      </c>
      <c r="B244">
        <f>Date_time!B244</f>
        <v>0</v>
      </c>
      <c r="C244">
        <f>Date_time!C244</f>
        <v>0</v>
      </c>
      <c r="D244">
        <f t="shared" si="57"/>
        <v>1900</v>
      </c>
      <c r="E244">
        <f t="shared" si="58"/>
        <v>1</v>
      </c>
      <c r="F244">
        <f t="shared" si="59"/>
        <v>0</v>
      </c>
      <c r="G244">
        <f t="shared" si="60"/>
        <v>0</v>
      </c>
      <c r="H244">
        <f t="shared" si="61"/>
        <v>0</v>
      </c>
      <c r="J244" s="26" t="str">
        <f t="shared" si="62"/>
        <v>01</v>
      </c>
      <c r="K244" s="26" t="str">
        <f t="shared" si="63"/>
        <v>00</v>
      </c>
      <c r="L244" s="26" t="str">
        <f t="shared" si="64"/>
        <v>00</v>
      </c>
      <c r="M244" s="26" t="str">
        <f t="shared" si="65"/>
        <v>00</v>
      </c>
      <c r="N244" s="37" t="str">
        <f t="shared" si="66"/>
        <v>1900-01-00, 00:00 ()</v>
      </c>
      <c r="O244" s="39" t="str">
        <f t="shared" si="67"/>
        <v/>
      </c>
      <c r="P244" s="26" t="str">
        <f t="shared" si="68"/>
        <v/>
      </c>
      <c r="Q244" s="40" t="str">
        <f t="shared" si="69"/>
        <v/>
      </c>
      <c r="R244" t="str">
        <f t="shared" si="70"/>
        <v>1900-01-00</v>
      </c>
      <c r="S244" t="str">
        <f t="shared" si="71"/>
        <v>00:00</v>
      </c>
    </row>
    <row r="245" spans="1:19" x14ac:dyDescent="0.15">
      <c r="A245" t="str">
        <f>IF(Date_time!A245&lt;&gt;"",Date_time!A245,"")</f>
        <v/>
      </c>
      <c r="B245">
        <f>Date_time!B245</f>
        <v>0</v>
      </c>
      <c r="C245">
        <f>Date_time!C245</f>
        <v>0</v>
      </c>
      <c r="D245">
        <f t="shared" si="57"/>
        <v>1900</v>
      </c>
      <c r="E245">
        <f t="shared" si="58"/>
        <v>1</v>
      </c>
      <c r="F245">
        <f t="shared" si="59"/>
        <v>0</v>
      </c>
      <c r="G245">
        <f t="shared" si="60"/>
        <v>0</v>
      </c>
      <c r="H245">
        <f t="shared" si="61"/>
        <v>0</v>
      </c>
      <c r="J245" s="26" t="str">
        <f t="shared" si="62"/>
        <v>01</v>
      </c>
      <c r="K245" s="26" t="str">
        <f t="shared" si="63"/>
        <v>00</v>
      </c>
      <c r="L245" s="26" t="str">
        <f t="shared" si="64"/>
        <v>00</v>
      </c>
      <c r="M245" s="26" t="str">
        <f t="shared" si="65"/>
        <v>00</v>
      </c>
      <c r="N245" s="37" t="str">
        <f t="shared" si="66"/>
        <v>1900-01-00, 00:00 ()</v>
      </c>
      <c r="O245" s="39" t="str">
        <f t="shared" si="67"/>
        <v/>
      </c>
      <c r="P245" s="26" t="str">
        <f t="shared" si="68"/>
        <v/>
      </c>
      <c r="Q245" s="40" t="str">
        <f t="shared" si="69"/>
        <v/>
      </c>
      <c r="R245" t="str">
        <f t="shared" si="70"/>
        <v>1900-01-00</v>
      </c>
      <c r="S245" t="str">
        <f t="shared" si="71"/>
        <v>00:00</v>
      </c>
    </row>
    <row r="246" spans="1:19" x14ac:dyDescent="0.15">
      <c r="A246" t="str">
        <f>IF(Date_time!A246&lt;&gt;"",Date_time!A246,"")</f>
        <v/>
      </c>
      <c r="B246">
        <f>Date_time!B246</f>
        <v>0</v>
      </c>
      <c r="C246">
        <f>Date_time!C246</f>
        <v>0</v>
      </c>
      <c r="D246">
        <f t="shared" si="57"/>
        <v>1900</v>
      </c>
      <c r="E246">
        <f t="shared" si="58"/>
        <v>1</v>
      </c>
      <c r="F246">
        <f t="shared" si="59"/>
        <v>0</v>
      </c>
      <c r="G246">
        <f t="shared" si="60"/>
        <v>0</v>
      </c>
      <c r="H246">
        <f t="shared" si="61"/>
        <v>0</v>
      </c>
      <c r="J246" s="26" t="str">
        <f t="shared" si="62"/>
        <v>01</v>
      </c>
      <c r="K246" s="26" t="str">
        <f t="shared" si="63"/>
        <v>00</v>
      </c>
      <c r="L246" s="26" t="str">
        <f t="shared" si="64"/>
        <v>00</v>
      </c>
      <c r="M246" s="26" t="str">
        <f t="shared" si="65"/>
        <v>00</v>
      </c>
      <c r="N246" s="37" t="str">
        <f t="shared" si="66"/>
        <v>1900-01-00, 00:00 ()</v>
      </c>
      <c r="O246" s="39" t="str">
        <f t="shared" si="67"/>
        <v/>
      </c>
      <c r="P246" s="26" t="str">
        <f t="shared" si="68"/>
        <v/>
      </c>
      <c r="Q246" s="40" t="str">
        <f t="shared" si="69"/>
        <v/>
      </c>
      <c r="R246" t="str">
        <f t="shared" si="70"/>
        <v>1900-01-00</v>
      </c>
      <c r="S246" t="str">
        <f t="shared" si="71"/>
        <v>00:00</v>
      </c>
    </row>
    <row r="247" spans="1:19" x14ac:dyDescent="0.15">
      <c r="A247" t="str">
        <f>IF(Date_time!A247&lt;&gt;"",Date_time!A247,"")</f>
        <v/>
      </c>
      <c r="B247">
        <f>Date_time!B247</f>
        <v>0</v>
      </c>
      <c r="C247">
        <f>Date_time!C247</f>
        <v>0</v>
      </c>
      <c r="D247">
        <f t="shared" si="57"/>
        <v>1900</v>
      </c>
      <c r="E247">
        <f t="shared" si="58"/>
        <v>1</v>
      </c>
      <c r="F247">
        <f t="shared" si="59"/>
        <v>0</v>
      </c>
      <c r="G247">
        <f t="shared" si="60"/>
        <v>0</v>
      </c>
      <c r="H247">
        <f t="shared" si="61"/>
        <v>0</v>
      </c>
      <c r="J247" s="26" t="str">
        <f t="shared" si="62"/>
        <v>01</v>
      </c>
      <c r="K247" s="26" t="str">
        <f t="shared" si="63"/>
        <v>00</v>
      </c>
      <c r="L247" s="26" t="str">
        <f t="shared" si="64"/>
        <v>00</v>
      </c>
      <c r="M247" s="26" t="str">
        <f t="shared" si="65"/>
        <v>00</v>
      </c>
      <c r="N247" s="37" t="str">
        <f t="shared" si="66"/>
        <v>1900-01-00, 00:00 ()</v>
      </c>
      <c r="O247" s="39" t="str">
        <f t="shared" si="67"/>
        <v/>
      </c>
      <c r="P247" s="26" t="str">
        <f t="shared" si="68"/>
        <v/>
      </c>
      <c r="Q247" s="40" t="str">
        <f t="shared" si="69"/>
        <v/>
      </c>
      <c r="R247" t="str">
        <f t="shared" si="70"/>
        <v>1900-01-00</v>
      </c>
      <c r="S247" t="str">
        <f t="shared" si="71"/>
        <v>00:00</v>
      </c>
    </row>
    <row r="248" spans="1:19" x14ac:dyDescent="0.15">
      <c r="A248" t="str">
        <f>IF(Date_time!A248&lt;&gt;"",Date_time!A248,"")</f>
        <v/>
      </c>
      <c r="B248">
        <f>Date_time!B248</f>
        <v>0</v>
      </c>
      <c r="C248">
        <f>Date_time!C248</f>
        <v>0</v>
      </c>
      <c r="D248">
        <f t="shared" si="57"/>
        <v>1900</v>
      </c>
      <c r="E248">
        <f t="shared" si="58"/>
        <v>1</v>
      </c>
      <c r="F248">
        <f t="shared" si="59"/>
        <v>0</v>
      </c>
      <c r="G248">
        <f t="shared" si="60"/>
        <v>0</v>
      </c>
      <c r="H248">
        <f t="shared" si="61"/>
        <v>0</v>
      </c>
      <c r="J248" s="26" t="str">
        <f t="shared" si="62"/>
        <v>01</v>
      </c>
      <c r="K248" s="26" t="str">
        <f t="shared" si="63"/>
        <v>00</v>
      </c>
      <c r="L248" s="26" t="str">
        <f t="shared" si="64"/>
        <v>00</v>
      </c>
      <c r="M248" s="26" t="str">
        <f t="shared" si="65"/>
        <v>00</v>
      </c>
      <c r="N248" s="37" t="str">
        <f t="shared" si="66"/>
        <v>1900-01-00, 00:00 ()</v>
      </c>
      <c r="O248" s="39" t="str">
        <f t="shared" si="67"/>
        <v/>
      </c>
      <c r="P248" s="26" t="str">
        <f t="shared" si="68"/>
        <v/>
      </c>
      <c r="Q248" s="40" t="str">
        <f t="shared" si="69"/>
        <v/>
      </c>
      <c r="R248" t="str">
        <f t="shared" si="70"/>
        <v>1900-01-00</v>
      </c>
      <c r="S248" t="str">
        <f t="shared" si="71"/>
        <v>00:00</v>
      </c>
    </row>
    <row r="249" spans="1:19" x14ac:dyDescent="0.15">
      <c r="A249" t="str">
        <f>IF(Date_time!A249&lt;&gt;"",Date_time!A249,"")</f>
        <v/>
      </c>
      <c r="B249">
        <f>Date_time!B249</f>
        <v>0</v>
      </c>
      <c r="C249">
        <f>Date_time!C249</f>
        <v>0</v>
      </c>
      <c r="D249">
        <f t="shared" si="57"/>
        <v>1900</v>
      </c>
      <c r="E249">
        <f t="shared" si="58"/>
        <v>1</v>
      </c>
      <c r="F249">
        <f t="shared" si="59"/>
        <v>0</v>
      </c>
      <c r="G249">
        <f t="shared" si="60"/>
        <v>0</v>
      </c>
      <c r="H249">
        <f t="shared" si="61"/>
        <v>0</v>
      </c>
      <c r="J249" s="26" t="str">
        <f t="shared" si="62"/>
        <v>01</v>
      </c>
      <c r="K249" s="26" t="str">
        <f t="shared" si="63"/>
        <v>00</v>
      </c>
      <c r="L249" s="26" t="str">
        <f t="shared" si="64"/>
        <v>00</v>
      </c>
      <c r="M249" s="26" t="str">
        <f t="shared" si="65"/>
        <v>00</v>
      </c>
      <c r="N249" s="37" t="str">
        <f t="shared" si="66"/>
        <v>1900-01-00, 00:00 ()</v>
      </c>
      <c r="O249" s="39" t="str">
        <f t="shared" si="67"/>
        <v/>
      </c>
      <c r="P249" s="26" t="str">
        <f t="shared" si="68"/>
        <v/>
      </c>
      <c r="Q249" s="40" t="str">
        <f t="shared" si="69"/>
        <v/>
      </c>
      <c r="R249" t="str">
        <f t="shared" si="70"/>
        <v>1900-01-00</v>
      </c>
      <c r="S249" t="str">
        <f t="shared" si="71"/>
        <v>00:00</v>
      </c>
    </row>
    <row r="250" spans="1:19" x14ac:dyDescent="0.15">
      <c r="A250" t="str">
        <f>IF(Date_time!A250&lt;&gt;"",Date_time!A250,"")</f>
        <v/>
      </c>
      <c r="B250">
        <f>Date_time!B250</f>
        <v>0</v>
      </c>
      <c r="C250">
        <f>Date_time!C250</f>
        <v>0</v>
      </c>
      <c r="D250">
        <f t="shared" si="57"/>
        <v>1900</v>
      </c>
      <c r="E250">
        <f t="shared" si="58"/>
        <v>1</v>
      </c>
      <c r="F250">
        <f t="shared" si="59"/>
        <v>0</v>
      </c>
      <c r="G250">
        <f t="shared" si="60"/>
        <v>0</v>
      </c>
      <c r="H250">
        <f t="shared" si="61"/>
        <v>0</v>
      </c>
      <c r="J250" s="26" t="str">
        <f t="shared" si="62"/>
        <v>01</v>
      </c>
      <c r="K250" s="26" t="str">
        <f t="shared" si="63"/>
        <v>00</v>
      </c>
      <c r="L250" s="26" t="str">
        <f t="shared" si="64"/>
        <v>00</v>
      </c>
      <c r="M250" s="26" t="str">
        <f t="shared" si="65"/>
        <v>00</v>
      </c>
      <c r="N250" s="37" t="str">
        <f t="shared" si="66"/>
        <v>1900-01-00, 00:00 ()</v>
      </c>
      <c r="O250" s="39" t="str">
        <f t="shared" si="67"/>
        <v/>
      </c>
      <c r="P250" s="26" t="str">
        <f t="shared" si="68"/>
        <v/>
      </c>
      <c r="Q250" s="40" t="str">
        <f t="shared" si="69"/>
        <v/>
      </c>
      <c r="R250" t="str">
        <f t="shared" si="70"/>
        <v>1900-01-00</v>
      </c>
      <c r="S250" t="str">
        <f t="shared" si="71"/>
        <v>00:00</v>
      </c>
    </row>
    <row r="251" spans="1:19" x14ac:dyDescent="0.15">
      <c r="A251" t="str">
        <f>IF(Date_time!A251&lt;&gt;"",Date_time!A251,"")</f>
        <v/>
      </c>
      <c r="B251">
        <f>Date_time!B251</f>
        <v>0</v>
      </c>
      <c r="C251">
        <f>Date_time!C251</f>
        <v>0</v>
      </c>
      <c r="D251">
        <f t="shared" si="57"/>
        <v>1900</v>
      </c>
      <c r="E251">
        <f t="shared" si="58"/>
        <v>1</v>
      </c>
      <c r="F251">
        <f t="shared" si="59"/>
        <v>0</v>
      </c>
      <c r="G251">
        <f t="shared" si="60"/>
        <v>0</v>
      </c>
      <c r="H251">
        <f t="shared" si="61"/>
        <v>0</v>
      </c>
      <c r="J251" s="26" t="str">
        <f t="shared" si="62"/>
        <v>01</v>
      </c>
      <c r="K251" s="26" t="str">
        <f t="shared" si="63"/>
        <v>00</v>
      </c>
      <c r="L251" s="26" t="str">
        <f t="shared" si="64"/>
        <v>00</v>
      </c>
      <c r="M251" s="26" t="str">
        <f t="shared" si="65"/>
        <v>00</v>
      </c>
      <c r="N251" s="37" t="str">
        <f t="shared" si="66"/>
        <v>1900-01-00, 00:00 ()</v>
      </c>
      <c r="O251" s="39" t="str">
        <f t="shared" si="67"/>
        <v/>
      </c>
      <c r="P251" s="26" t="str">
        <f t="shared" si="68"/>
        <v/>
      </c>
      <c r="Q251" s="40" t="str">
        <f t="shared" si="69"/>
        <v/>
      </c>
      <c r="R251" t="str">
        <f t="shared" si="70"/>
        <v>1900-01-00</v>
      </c>
      <c r="S251" t="str">
        <f t="shared" si="71"/>
        <v>00:00</v>
      </c>
    </row>
    <row r="252" spans="1:19" x14ac:dyDescent="0.15">
      <c r="A252" t="str">
        <f>IF(Date_time!A252&lt;&gt;"",Date_time!A252,"")</f>
        <v/>
      </c>
      <c r="B252">
        <f>Date_time!B252</f>
        <v>0</v>
      </c>
      <c r="C252">
        <f>Date_time!C252</f>
        <v>0</v>
      </c>
      <c r="D252">
        <f t="shared" si="57"/>
        <v>1900</v>
      </c>
      <c r="E252">
        <f t="shared" si="58"/>
        <v>1</v>
      </c>
      <c r="F252">
        <f t="shared" si="59"/>
        <v>0</v>
      </c>
      <c r="G252">
        <f t="shared" si="60"/>
        <v>0</v>
      </c>
      <c r="H252">
        <f t="shared" si="61"/>
        <v>0</v>
      </c>
      <c r="J252" s="26" t="str">
        <f t="shared" si="62"/>
        <v>01</v>
      </c>
      <c r="K252" s="26" t="str">
        <f t="shared" si="63"/>
        <v>00</v>
      </c>
      <c r="L252" s="26" t="str">
        <f t="shared" si="64"/>
        <v>00</v>
      </c>
      <c r="M252" s="26" t="str">
        <f t="shared" si="65"/>
        <v>00</v>
      </c>
      <c r="N252" s="37" t="str">
        <f t="shared" si="66"/>
        <v>1900-01-00, 00:00 ()</v>
      </c>
      <c r="O252" s="39" t="str">
        <f t="shared" si="67"/>
        <v/>
      </c>
      <c r="P252" s="26" t="str">
        <f t="shared" si="68"/>
        <v/>
      </c>
      <c r="Q252" s="40" t="str">
        <f t="shared" si="69"/>
        <v/>
      </c>
      <c r="R252" t="str">
        <f t="shared" si="70"/>
        <v>1900-01-00</v>
      </c>
      <c r="S252" t="str">
        <f t="shared" si="71"/>
        <v>00:00</v>
      </c>
    </row>
    <row r="253" spans="1:19" x14ac:dyDescent="0.15">
      <c r="A253" t="str">
        <f>IF(Date_time!A253&lt;&gt;"",Date_time!A253,"")</f>
        <v/>
      </c>
      <c r="B253">
        <f>Date_time!B253</f>
        <v>0</v>
      </c>
      <c r="C253">
        <f>Date_time!C253</f>
        <v>0</v>
      </c>
      <c r="D253">
        <f t="shared" si="57"/>
        <v>1900</v>
      </c>
      <c r="E253">
        <f t="shared" si="58"/>
        <v>1</v>
      </c>
      <c r="F253">
        <f t="shared" si="59"/>
        <v>0</v>
      </c>
      <c r="G253">
        <f t="shared" si="60"/>
        <v>0</v>
      </c>
      <c r="H253">
        <f t="shared" si="61"/>
        <v>0</v>
      </c>
      <c r="J253" s="26" t="str">
        <f t="shared" si="62"/>
        <v>01</v>
      </c>
      <c r="K253" s="26" t="str">
        <f t="shared" si="63"/>
        <v>00</v>
      </c>
      <c r="L253" s="26" t="str">
        <f t="shared" si="64"/>
        <v>00</v>
      </c>
      <c r="M253" s="26" t="str">
        <f t="shared" si="65"/>
        <v>00</v>
      </c>
      <c r="N253" s="37" t="str">
        <f t="shared" si="66"/>
        <v>1900-01-00, 00:00 ()</v>
      </c>
      <c r="O253" s="39" t="str">
        <f t="shared" si="67"/>
        <v/>
      </c>
      <c r="P253" s="26" t="str">
        <f t="shared" si="68"/>
        <v/>
      </c>
      <c r="Q253" s="40" t="str">
        <f t="shared" si="69"/>
        <v/>
      </c>
      <c r="R253" t="str">
        <f t="shared" si="70"/>
        <v>1900-01-00</v>
      </c>
      <c r="S253" t="str">
        <f t="shared" si="71"/>
        <v>00:00</v>
      </c>
    </row>
    <row r="254" spans="1:19" x14ac:dyDescent="0.15">
      <c r="A254" t="str">
        <f>IF(Date_time!A254&lt;&gt;"",Date_time!A254,"")</f>
        <v/>
      </c>
      <c r="B254">
        <f>Date_time!B254</f>
        <v>0</v>
      </c>
      <c r="C254">
        <f>Date_time!C254</f>
        <v>0</v>
      </c>
      <c r="D254">
        <f t="shared" si="57"/>
        <v>1900</v>
      </c>
      <c r="E254">
        <f t="shared" si="58"/>
        <v>1</v>
      </c>
      <c r="F254">
        <f t="shared" si="59"/>
        <v>0</v>
      </c>
      <c r="G254">
        <f t="shared" si="60"/>
        <v>0</v>
      </c>
      <c r="H254">
        <f t="shared" si="61"/>
        <v>0</v>
      </c>
      <c r="J254" s="26" t="str">
        <f t="shared" si="62"/>
        <v>01</v>
      </c>
      <c r="K254" s="26" t="str">
        <f t="shared" si="63"/>
        <v>00</v>
      </c>
      <c r="L254" s="26" t="str">
        <f t="shared" si="64"/>
        <v>00</v>
      </c>
      <c r="M254" s="26" t="str">
        <f t="shared" si="65"/>
        <v>00</v>
      </c>
      <c r="N254" s="37" t="str">
        <f t="shared" si="66"/>
        <v>1900-01-00, 00:00 ()</v>
      </c>
      <c r="O254" s="39" t="str">
        <f t="shared" si="67"/>
        <v/>
      </c>
      <c r="P254" s="26" t="str">
        <f t="shared" si="68"/>
        <v/>
      </c>
      <c r="Q254" s="40" t="str">
        <f t="shared" si="69"/>
        <v/>
      </c>
      <c r="R254" t="str">
        <f t="shared" si="70"/>
        <v>1900-01-00</v>
      </c>
      <c r="S254" t="str">
        <f t="shared" si="71"/>
        <v>00:00</v>
      </c>
    </row>
    <row r="255" spans="1:19" x14ac:dyDescent="0.15">
      <c r="A255" t="str">
        <f>IF(Date_time!A255&lt;&gt;"",Date_time!A255,"")</f>
        <v/>
      </c>
      <c r="B255">
        <f>Date_time!B255</f>
        <v>0</v>
      </c>
      <c r="C255">
        <f>Date_time!C255</f>
        <v>0</v>
      </c>
      <c r="D255">
        <f t="shared" si="57"/>
        <v>1900</v>
      </c>
      <c r="E255">
        <f t="shared" si="58"/>
        <v>1</v>
      </c>
      <c r="F255">
        <f t="shared" si="59"/>
        <v>0</v>
      </c>
      <c r="G255">
        <f t="shared" si="60"/>
        <v>0</v>
      </c>
      <c r="H255">
        <f t="shared" si="61"/>
        <v>0</v>
      </c>
      <c r="J255" s="26" t="str">
        <f t="shared" si="62"/>
        <v>01</v>
      </c>
      <c r="K255" s="26" t="str">
        <f t="shared" si="63"/>
        <v>00</v>
      </c>
      <c r="L255" s="26" t="str">
        <f t="shared" si="64"/>
        <v>00</v>
      </c>
      <c r="M255" s="26" t="str">
        <f t="shared" si="65"/>
        <v>00</v>
      </c>
      <c r="N255" s="37" t="str">
        <f t="shared" si="66"/>
        <v>1900-01-00, 00:00 ()</v>
      </c>
      <c r="O255" s="39" t="str">
        <f t="shared" si="67"/>
        <v/>
      </c>
      <c r="P255" s="26" t="str">
        <f t="shared" si="68"/>
        <v/>
      </c>
      <c r="Q255" s="40" t="str">
        <f t="shared" si="69"/>
        <v/>
      </c>
      <c r="R255" t="str">
        <f t="shared" si="70"/>
        <v>1900-01-00</v>
      </c>
      <c r="S255" t="str">
        <f t="shared" si="71"/>
        <v>00:00</v>
      </c>
    </row>
    <row r="256" spans="1:19" x14ac:dyDescent="0.15">
      <c r="A256" t="str">
        <f>IF(Date_time!A256&lt;&gt;"",Date_time!A256,"")</f>
        <v/>
      </c>
      <c r="B256">
        <f>Date_time!B256</f>
        <v>0</v>
      </c>
      <c r="C256">
        <f>Date_time!C256</f>
        <v>0</v>
      </c>
      <c r="D256">
        <f t="shared" si="57"/>
        <v>1900</v>
      </c>
      <c r="E256">
        <f t="shared" si="58"/>
        <v>1</v>
      </c>
      <c r="F256">
        <f t="shared" si="59"/>
        <v>0</v>
      </c>
      <c r="G256">
        <f t="shared" si="60"/>
        <v>0</v>
      </c>
      <c r="H256">
        <f t="shared" si="61"/>
        <v>0</v>
      </c>
      <c r="J256" s="26" t="str">
        <f t="shared" si="62"/>
        <v>01</v>
      </c>
      <c r="K256" s="26" t="str">
        <f t="shared" si="63"/>
        <v>00</v>
      </c>
      <c r="L256" s="26" t="str">
        <f t="shared" si="64"/>
        <v>00</v>
      </c>
      <c r="M256" s="26" t="str">
        <f t="shared" si="65"/>
        <v>00</v>
      </c>
      <c r="N256" s="37" t="str">
        <f t="shared" si="66"/>
        <v>1900-01-00, 00:00 ()</v>
      </c>
      <c r="O256" s="39" t="str">
        <f t="shared" si="67"/>
        <v/>
      </c>
      <c r="P256" s="26" t="str">
        <f t="shared" si="68"/>
        <v/>
      </c>
      <c r="Q256" s="40" t="str">
        <f t="shared" si="69"/>
        <v/>
      </c>
      <c r="R256" t="str">
        <f t="shared" si="70"/>
        <v>1900-01-00</v>
      </c>
      <c r="S256" t="str">
        <f t="shared" si="71"/>
        <v>00:00</v>
      </c>
    </row>
    <row r="257" spans="1:19" x14ac:dyDescent="0.15">
      <c r="A257" t="str">
        <f>IF(Date_time!A257&lt;&gt;"",Date_time!A257,"")</f>
        <v/>
      </c>
      <c r="B257">
        <f>Date_time!B257</f>
        <v>0</v>
      </c>
      <c r="C257">
        <f>Date_time!C257</f>
        <v>0</v>
      </c>
      <c r="D257">
        <f t="shared" si="57"/>
        <v>1900</v>
      </c>
      <c r="E257">
        <f t="shared" si="58"/>
        <v>1</v>
      </c>
      <c r="F257">
        <f t="shared" si="59"/>
        <v>0</v>
      </c>
      <c r="G257">
        <f t="shared" si="60"/>
        <v>0</v>
      </c>
      <c r="H257">
        <f t="shared" si="61"/>
        <v>0</v>
      </c>
      <c r="J257" s="26" t="str">
        <f t="shared" si="62"/>
        <v>01</v>
      </c>
      <c r="K257" s="26" t="str">
        <f t="shared" si="63"/>
        <v>00</v>
      </c>
      <c r="L257" s="26" t="str">
        <f t="shared" si="64"/>
        <v>00</v>
      </c>
      <c r="M257" s="26" t="str">
        <f t="shared" si="65"/>
        <v>00</v>
      </c>
      <c r="N257" s="37" t="str">
        <f t="shared" si="66"/>
        <v>1900-01-00, 00:00 ()</v>
      </c>
      <c r="O257" s="39" t="str">
        <f t="shared" si="67"/>
        <v/>
      </c>
      <c r="P257" s="26" t="str">
        <f t="shared" si="68"/>
        <v/>
      </c>
      <c r="Q257" s="40" t="str">
        <f t="shared" si="69"/>
        <v/>
      </c>
      <c r="R257" t="str">
        <f t="shared" si="70"/>
        <v>1900-01-00</v>
      </c>
      <c r="S257" t="str">
        <f t="shared" si="71"/>
        <v>00:00</v>
      </c>
    </row>
    <row r="258" spans="1:19" x14ac:dyDescent="0.15">
      <c r="A258" t="str">
        <f>IF(Date_time!A258&lt;&gt;"",Date_time!A258,"")</f>
        <v/>
      </c>
      <c r="B258">
        <f>Date_time!B258</f>
        <v>0</v>
      </c>
      <c r="C258">
        <f>Date_time!C258</f>
        <v>0</v>
      </c>
      <c r="D258">
        <f t="shared" si="57"/>
        <v>1900</v>
      </c>
      <c r="E258">
        <f t="shared" si="58"/>
        <v>1</v>
      </c>
      <c r="F258">
        <f t="shared" si="59"/>
        <v>0</v>
      </c>
      <c r="G258">
        <f t="shared" si="60"/>
        <v>0</v>
      </c>
      <c r="H258">
        <f t="shared" si="61"/>
        <v>0</v>
      </c>
      <c r="J258" s="26" t="str">
        <f t="shared" si="62"/>
        <v>01</v>
      </c>
      <c r="K258" s="26" t="str">
        <f t="shared" si="63"/>
        <v>00</v>
      </c>
      <c r="L258" s="26" t="str">
        <f t="shared" si="64"/>
        <v>00</v>
      </c>
      <c r="M258" s="26" t="str">
        <f t="shared" si="65"/>
        <v>00</v>
      </c>
      <c r="N258" s="37" t="str">
        <f t="shared" si="66"/>
        <v>1900-01-00, 00:00 ()</v>
      </c>
      <c r="O258" s="39" t="str">
        <f t="shared" si="67"/>
        <v/>
      </c>
      <c r="P258" s="26" t="str">
        <f t="shared" si="68"/>
        <v/>
      </c>
      <c r="Q258" s="40" t="str">
        <f t="shared" si="69"/>
        <v/>
      </c>
      <c r="R258" t="str">
        <f t="shared" si="70"/>
        <v>1900-01-00</v>
      </c>
      <c r="S258" t="str">
        <f t="shared" si="71"/>
        <v>00:00</v>
      </c>
    </row>
    <row r="259" spans="1:19" x14ac:dyDescent="0.15">
      <c r="A259" t="str">
        <f>IF(Date_time!A259&lt;&gt;"",Date_time!A259,"")</f>
        <v/>
      </c>
      <c r="B259">
        <f>Date_time!B259</f>
        <v>0</v>
      </c>
      <c r="C259">
        <f>Date_time!C259</f>
        <v>0</v>
      </c>
      <c r="D259">
        <f t="shared" si="57"/>
        <v>1900</v>
      </c>
      <c r="E259">
        <f t="shared" si="58"/>
        <v>1</v>
      </c>
      <c r="F259">
        <f t="shared" si="59"/>
        <v>0</v>
      </c>
      <c r="G259">
        <f t="shared" si="60"/>
        <v>0</v>
      </c>
      <c r="H259">
        <f t="shared" si="61"/>
        <v>0</v>
      </c>
      <c r="J259" s="26" t="str">
        <f t="shared" si="62"/>
        <v>01</v>
      </c>
      <c r="K259" s="26" t="str">
        <f t="shared" si="63"/>
        <v>00</v>
      </c>
      <c r="L259" s="26" t="str">
        <f t="shared" si="64"/>
        <v>00</v>
      </c>
      <c r="M259" s="26" t="str">
        <f t="shared" si="65"/>
        <v>00</v>
      </c>
      <c r="N259" s="37" t="str">
        <f t="shared" si="66"/>
        <v>1900-01-00, 00:00 ()</v>
      </c>
      <c r="O259" s="39" t="str">
        <f t="shared" si="67"/>
        <v/>
      </c>
      <c r="P259" s="26" t="str">
        <f t="shared" si="68"/>
        <v/>
      </c>
      <c r="Q259" s="40" t="str">
        <f t="shared" si="69"/>
        <v/>
      </c>
      <c r="R259" t="str">
        <f t="shared" si="70"/>
        <v>1900-01-00</v>
      </c>
      <c r="S259" t="str">
        <f t="shared" si="71"/>
        <v>00:00</v>
      </c>
    </row>
    <row r="260" spans="1:19" x14ac:dyDescent="0.15">
      <c r="A260" t="str">
        <f>IF(Date_time!A260&lt;&gt;"",Date_time!A260,"")</f>
        <v/>
      </c>
      <c r="B260">
        <f>Date_time!B260</f>
        <v>0</v>
      </c>
      <c r="C260">
        <f>Date_time!C260</f>
        <v>0</v>
      </c>
      <c r="D260">
        <f t="shared" si="57"/>
        <v>1900</v>
      </c>
      <c r="E260">
        <f t="shared" si="58"/>
        <v>1</v>
      </c>
      <c r="F260">
        <f t="shared" si="59"/>
        <v>0</v>
      </c>
      <c r="G260">
        <f t="shared" si="60"/>
        <v>0</v>
      </c>
      <c r="H260">
        <f t="shared" si="61"/>
        <v>0</v>
      </c>
      <c r="J260" s="26" t="str">
        <f t="shared" si="62"/>
        <v>01</v>
      </c>
      <c r="K260" s="26" t="str">
        <f t="shared" si="63"/>
        <v>00</v>
      </c>
      <c r="L260" s="26" t="str">
        <f t="shared" si="64"/>
        <v>00</v>
      </c>
      <c r="M260" s="26" t="str">
        <f t="shared" si="65"/>
        <v>00</v>
      </c>
      <c r="N260" s="37" t="str">
        <f t="shared" si="66"/>
        <v>1900-01-00, 00:00 ()</v>
      </c>
      <c r="O260" s="39" t="str">
        <f t="shared" si="67"/>
        <v/>
      </c>
      <c r="P260" s="26" t="str">
        <f t="shared" si="68"/>
        <v/>
      </c>
      <c r="Q260" s="40" t="str">
        <f t="shared" si="69"/>
        <v/>
      </c>
      <c r="R260" t="str">
        <f t="shared" si="70"/>
        <v>1900-01-00</v>
      </c>
      <c r="S260" t="str">
        <f t="shared" si="71"/>
        <v>00:00</v>
      </c>
    </row>
    <row r="261" spans="1:19" x14ac:dyDescent="0.15">
      <c r="A261" t="str">
        <f>IF(Date_time!A261&lt;&gt;"",Date_time!A261,"")</f>
        <v/>
      </c>
      <c r="B261">
        <f>Date_time!B261</f>
        <v>0</v>
      </c>
      <c r="C261">
        <f>Date_time!C261</f>
        <v>0</v>
      </c>
      <c r="D261">
        <f t="shared" si="57"/>
        <v>1900</v>
      </c>
      <c r="E261">
        <f t="shared" si="58"/>
        <v>1</v>
      </c>
      <c r="F261">
        <f t="shared" si="59"/>
        <v>0</v>
      </c>
      <c r="G261">
        <f t="shared" si="60"/>
        <v>0</v>
      </c>
      <c r="H261">
        <f t="shared" si="61"/>
        <v>0</v>
      </c>
      <c r="J261" s="26" t="str">
        <f t="shared" si="62"/>
        <v>01</v>
      </c>
      <c r="K261" s="26" t="str">
        <f t="shared" si="63"/>
        <v>00</v>
      </c>
      <c r="L261" s="26" t="str">
        <f t="shared" si="64"/>
        <v>00</v>
      </c>
      <c r="M261" s="26" t="str">
        <f t="shared" si="65"/>
        <v>00</v>
      </c>
      <c r="N261" s="37" t="str">
        <f t="shared" si="66"/>
        <v>1900-01-00, 00:00 ()</v>
      </c>
      <c r="O261" s="39" t="str">
        <f t="shared" si="67"/>
        <v/>
      </c>
      <c r="P261" s="26" t="str">
        <f t="shared" si="68"/>
        <v/>
      </c>
      <c r="Q261" s="40" t="str">
        <f t="shared" si="69"/>
        <v/>
      </c>
      <c r="R261" t="str">
        <f t="shared" si="70"/>
        <v>1900-01-00</v>
      </c>
      <c r="S261" t="str">
        <f t="shared" si="71"/>
        <v>00:00</v>
      </c>
    </row>
    <row r="262" spans="1:19" x14ac:dyDescent="0.15">
      <c r="A262" t="str">
        <f>IF(Date_time!A262&lt;&gt;"",Date_time!A262,"")</f>
        <v/>
      </c>
      <c r="B262">
        <f>Date_time!B262</f>
        <v>0</v>
      </c>
      <c r="C262">
        <f>Date_time!C262</f>
        <v>0</v>
      </c>
      <c r="D262">
        <f t="shared" si="57"/>
        <v>1900</v>
      </c>
      <c r="E262">
        <f t="shared" si="58"/>
        <v>1</v>
      </c>
      <c r="F262">
        <f t="shared" si="59"/>
        <v>0</v>
      </c>
      <c r="G262">
        <f t="shared" si="60"/>
        <v>0</v>
      </c>
      <c r="H262">
        <f t="shared" si="61"/>
        <v>0</v>
      </c>
      <c r="J262" s="26" t="str">
        <f t="shared" si="62"/>
        <v>01</v>
      </c>
      <c r="K262" s="26" t="str">
        <f t="shared" si="63"/>
        <v>00</v>
      </c>
      <c r="L262" s="26" t="str">
        <f t="shared" si="64"/>
        <v>00</v>
      </c>
      <c r="M262" s="26" t="str">
        <f t="shared" si="65"/>
        <v>00</v>
      </c>
      <c r="N262" s="37" t="str">
        <f t="shared" si="66"/>
        <v>1900-01-00, 00:00 ()</v>
      </c>
      <c r="O262" s="39" t="str">
        <f t="shared" si="67"/>
        <v/>
      </c>
      <c r="P262" s="26" t="str">
        <f t="shared" si="68"/>
        <v/>
      </c>
      <c r="Q262" s="40" t="str">
        <f t="shared" si="69"/>
        <v/>
      </c>
      <c r="R262" t="str">
        <f t="shared" si="70"/>
        <v>1900-01-00</v>
      </c>
      <c r="S262" t="str">
        <f t="shared" si="71"/>
        <v>00:00</v>
      </c>
    </row>
    <row r="263" spans="1:19" x14ac:dyDescent="0.15">
      <c r="A263" t="str">
        <f>IF(Date_time!A263&lt;&gt;"",Date_time!A263,"")</f>
        <v/>
      </c>
      <c r="B263">
        <f>Date_time!B263</f>
        <v>0</v>
      </c>
      <c r="C263">
        <f>Date_time!C263</f>
        <v>0</v>
      </c>
      <c r="D263">
        <f t="shared" si="57"/>
        <v>1900</v>
      </c>
      <c r="E263">
        <f t="shared" si="58"/>
        <v>1</v>
      </c>
      <c r="F263">
        <f t="shared" si="59"/>
        <v>0</v>
      </c>
      <c r="G263">
        <f t="shared" si="60"/>
        <v>0</v>
      </c>
      <c r="H263">
        <f t="shared" si="61"/>
        <v>0</v>
      </c>
      <c r="J263" s="26" t="str">
        <f t="shared" si="62"/>
        <v>01</v>
      </c>
      <c r="K263" s="26" t="str">
        <f t="shared" si="63"/>
        <v>00</v>
      </c>
      <c r="L263" s="26" t="str">
        <f t="shared" si="64"/>
        <v>00</v>
      </c>
      <c r="M263" s="26" t="str">
        <f t="shared" si="65"/>
        <v>00</v>
      </c>
      <c r="N263" s="37" t="str">
        <f t="shared" si="66"/>
        <v>1900-01-00, 00:00 ()</v>
      </c>
      <c r="O263" s="39" t="str">
        <f t="shared" si="67"/>
        <v/>
      </c>
      <c r="P263" s="26" t="str">
        <f t="shared" si="68"/>
        <v/>
      </c>
      <c r="Q263" s="40" t="str">
        <f t="shared" si="69"/>
        <v/>
      </c>
      <c r="R263" t="str">
        <f t="shared" si="70"/>
        <v>1900-01-00</v>
      </c>
      <c r="S263" t="str">
        <f t="shared" si="71"/>
        <v>00:00</v>
      </c>
    </row>
    <row r="264" spans="1:19" x14ac:dyDescent="0.15">
      <c r="A264" t="str">
        <f>IF(Date_time!A264&lt;&gt;"",Date_time!A264,"")</f>
        <v/>
      </c>
      <c r="B264">
        <f>Date_time!B264</f>
        <v>0</v>
      </c>
      <c r="C264">
        <f>Date_time!C264</f>
        <v>0</v>
      </c>
      <c r="D264">
        <f t="shared" si="57"/>
        <v>1900</v>
      </c>
      <c r="E264">
        <f t="shared" si="58"/>
        <v>1</v>
      </c>
      <c r="F264">
        <f t="shared" si="59"/>
        <v>0</v>
      </c>
      <c r="G264">
        <f t="shared" si="60"/>
        <v>0</v>
      </c>
      <c r="H264">
        <f t="shared" si="61"/>
        <v>0</v>
      </c>
      <c r="J264" s="26" t="str">
        <f t="shared" si="62"/>
        <v>01</v>
      </c>
      <c r="K264" s="26" t="str">
        <f t="shared" si="63"/>
        <v>00</v>
      </c>
      <c r="L264" s="26" t="str">
        <f t="shared" si="64"/>
        <v>00</v>
      </c>
      <c r="M264" s="26" t="str">
        <f t="shared" si="65"/>
        <v>00</v>
      </c>
      <c r="N264" s="37" t="str">
        <f t="shared" si="66"/>
        <v>1900-01-00, 00:00 ()</v>
      </c>
      <c r="O264" s="39" t="str">
        <f t="shared" si="67"/>
        <v/>
      </c>
      <c r="P264" s="26" t="str">
        <f t="shared" si="68"/>
        <v/>
      </c>
      <c r="Q264" s="40" t="str">
        <f t="shared" si="69"/>
        <v/>
      </c>
      <c r="R264" t="str">
        <f t="shared" si="70"/>
        <v>1900-01-00</v>
      </c>
      <c r="S264" t="str">
        <f t="shared" si="71"/>
        <v>00:00</v>
      </c>
    </row>
    <row r="265" spans="1:19" x14ac:dyDescent="0.15">
      <c r="A265" t="str">
        <f>IF(Date_time!A265&lt;&gt;"",Date_time!A265,"")</f>
        <v/>
      </c>
      <c r="B265">
        <f>Date_time!B265</f>
        <v>0</v>
      </c>
      <c r="C265">
        <f>Date_time!C265</f>
        <v>0</v>
      </c>
      <c r="D265">
        <f t="shared" si="57"/>
        <v>1900</v>
      </c>
      <c r="E265">
        <f t="shared" si="58"/>
        <v>1</v>
      </c>
      <c r="F265">
        <f t="shared" si="59"/>
        <v>0</v>
      </c>
      <c r="G265">
        <f t="shared" si="60"/>
        <v>0</v>
      </c>
      <c r="H265">
        <f t="shared" si="61"/>
        <v>0</v>
      </c>
      <c r="J265" s="26" t="str">
        <f t="shared" si="62"/>
        <v>01</v>
      </c>
      <c r="K265" s="26" t="str">
        <f t="shared" si="63"/>
        <v>00</v>
      </c>
      <c r="L265" s="26" t="str">
        <f t="shared" si="64"/>
        <v>00</v>
      </c>
      <c r="M265" s="26" t="str">
        <f t="shared" si="65"/>
        <v>00</v>
      </c>
      <c r="N265" s="37" t="str">
        <f t="shared" si="66"/>
        <v>1900-01-00, 00:00 ()</v>
      </c>
      <c r="O265" s="39" t="str">
        <f t="shared" si="67"/>
        <v/>
      </c>
      <c r="P265" s="26" t="str">
        <f t="shared" si="68"/>
        <v/>
      </c>
      <c r="Q265" s="40" t="str">
        <f t="shared" si="69"/>
        <v/>
      </c>
      <c r="R265" t="str">
        <f t="shared" si="70"/>
        <v>1900-01-00</v>
      </c>
      <c r="S265" t="str">
        <f t="shared" si="71"/>
        <v>00:00</v>
      </c>
    </row>
    <row r="266" spans="1:19" x14ac:dyDescent="0.15">
      <c r="A266" t="str">
        <f>IF(Date_time!A266&lt;&gt;"",Date_time!A266,"")</f>
        <v/>
      </c>
      <c r="B266">
        <f>Date_time!B266</f>
        <v>0</v>
      </c>
      <c r="C266">
        <f>Date_time!C266</f>
        <v>0</v>
      </c>
      <c r="D266">
        <f t="shared" si="57"/>
        <v>1900</v>
      </c>
      <c r="E266">
        <f t="shared" si="58"/>
        <v>1</v>
      </c>
      <c r="F266">
        <f t="shared" si="59"/>
        <v>0</v>
      </c>
      <c r="G266">
        <f t="shared" si="60"/>
        <v>0</v>
      </c>
      <c r="H266">
        <f t="shared" si="61"/>
        <v>0</v>
      </c>
      <c r="J266" s="26" t="str">
        <f t="shared" si="62"/>
        <v>01</v>
      </c>
      <c r="K266" s="26" t="str">
        <f t="shared" si="63"/>
        <v>00</v>
      </c>
      <c r="L266" s="26" t="str">
        <f t="shared" si="64"/>
        <v>00</v>
      </c>
      <c r="M266" s="26" t="str">
        <f t="shared" si="65"/>
        <v>00</v>
      </c>
      <c r="N266" s="37" t="str">
        <f t="shared" si="66"/>
        <v>1900-01-00, 00:00 ()</v>
      </c>
      <c r="O266" s="39" t="str">
        <f t="shared" si="67"/>
        <v/>
      </c>
      <c r="P266" s="26" t="str">
        <f t="shared" si="68"/>
        <v/>
      </c>
      <c r="Q266" s="40" t="str">
        <f t="shared" si="69"/>
        <v/>
      </c>
      <c r="R266" t="str">
        <f t="shared" si="70"/>
        <v>1900-01-00</v>
      </c>
      <c r="S266" t="str">
        <f t="shared" si="71"/>
        <v>00:00</v>
      </c>
    </row>
    <row r="267" spans="1:19" x14ac:dyDescent="0.15">
      <c r="A267" t="str">
        <f>IF(Date_time!A267&lt;&gt;"",Date_time!A267,"")</f>
        <v/>
      </c>
      <c r="B267">
        <f>Date_time!B267</f>
        <v>0</v>
      </c>
      <c r="C267">
        <f>Date_time!C267</f>
        <v>0</v>
      </c>
      <c r="D267">
        <f t="shared" si="57"/>
        <v>1900</v>
      </c>
      <c r="E267">
        <f t="shared" si="58"/>
        <v>1</v>
      </c>
      <c r="F267">
        <f t="shared" si="59"/>
        <v>0</v>
      </c>
      <c r="G267">
        <f t="shared" si="60"/>
        <v>0</v>
      </c>
      <c r="H267">
        <f t="shared" si="61"/>
        <v>0</v>
      </c>
      <c r="J267" s="26" t="str">
        <f t="shared" si="62"/>
        <v>01</v>
      </c>
      <c r="K267" s="26" t="str">
        <f t="shared" si="63"/>
        <v>00</v>
      </c>
      <c r="L267" s="26" t="str">
        <f t="shared" si="64"/>
        <v>00</v>
      </c>
      <c r="M267" s="26" t="str">
        <f t="shared" si="65"/>
        <v>00</v>
      </c>
      <c r="N267" s="37" t="str">
        <f t="shared" si="66"/>
        <v>1900-01-00, 00:00 ()</v>
      </c>
      <c r="O267" s="39" t="str">
        <f t="shared" si="67"/>
        <v/>
      </c>
      <c r="P267" s="26" t="str">
        <f t="shared" si="68"/>
        <v/>
      </c>
      <c r="Q267" s="40" t="str">
        <f t="shared" si="69"/>
        <v/>
      </c>
      <c r="R267" t="str">
        <f t="shared" si="70"/>
        <v>1900-01-00</v>
      </c>
      <c r="S267" t="str">
        <f t="shared" si="71"/>
        <v>00:00</v>
      </c>
    </row>
    <row r="268" spans="1:19" x14ac:dyDescent="0.15">
      <c r="A268" t="str">
        <f>IF(Date_time!A268&lt;&gt;"",Date_time!A268,"")</f>
        <v/>
      </c>
      <c r="B268">
        <f>Date_time!B268</f>
        <v>0</v>
      </c>
      <c r="C268">
        <f>Date_time!C268</f>
        <v>0</v>
      </c>
      <c r="D268">
        <f t="shared" si="57"/>
        <v>1900</v>
      </c>
      <c r="E268">
        <f t="shared" si="58"/>
        <v>1</v>
      </c>
      <c r="F268">
        <f t="shared" si="59"/>
        <v>0</v>
      </c>
      <c r="G268">
        <f t="shared" si="60"/>
        <v>0</v>
      </c>
      <c r="H268">
        <f t="shared" si="61"/>
        <v>0</v>
      </c>
      <c r="J268" s="26" t="str">
        <f t="shared" si="62"/>
        <v>01</v>
      </c>
      <c r="K268" s="26" t="str">
        <f t="shared" si="63"/>
        <v>00</v>
      </c>
      <c r="L268" s="26" t="str">
        <f t="shared" si="64"/>
        <v>00</v>
      </c>
      <c r="M268" s="26" t="str">
        <f t="shared" si="65"/>
        <v>00</v>
      </c>
      <c r="N268" s="37" t="str">
        <f t="shared" si="66"/>
        <v>1900-01-00, 00:00 ()</v>
      </c>
      <c r="O268" s="39" t="str">
        <f t="shared" si="67"/>
        <v/>
      </c>
      <c r="P268" s="26" t="str">
        <f t="shared" si="68"/>
        <v/>
      </c>
      <c r="Q268" s="40" t="str">
        <f t="shared" si="69"/>
        <v/>
      </c>
      <c r="R268" t="str">
        <f t="shared" si="70"/>
        <v>1900-01-00</v>
      </c>
      <c r="S268" t="str">
        <f t="shared" si="71"/>
        <v>00:00</v>
      </c>
    </row>
    <row r="269" spans="1:19" x14ac:dyDescent="0.15">
      <c r="A269" t="str">
        <f>IF(Date_time!A269&lt;&gt;"",Date_time!A269,"")</f>
        <v/>
      </c>
      <c r="B269">
        <f>Date_time!B269</f>
        <v>0</v>
      </c>
      <c r="C269">
        <f>Date_time!C269</f>
        <v>0</v>
      </c>
      <c r="D269">
        <f t="shared" si="57"/>
        <v>1900</v>
      </c>
      <c r="E269">
        <f t="shared" si="58"/>
        <v>1</v>
      </c>
      <c r="F269">
        <f t="shared" si="59"/>
        <v>0</v>
      </c>
      <c r="G269">
        <f t="shared" si="60"/>
        <v>0</v>
      </c>
      <c r="H269">
        <f t="shared" si="61"/>
        <v>0</v>
      </c>
      <c r="J269" s="26" t="str">
        <f t="shared" si="62"/>
        <v>01</v>
      </c>
      <c r="K269" s="26" t="str">
        <f t="shared" si="63"/>
        <v>00</v>
      </c>
      <c r="L269" s="26" t="str">
        <f t="shared" si="64"/>
        <v>00</v>
      </c>
      <c r="M269" s="26" t="str">
        <f t="shared" si="65"/>
        <v>00</v>
      </c>
      <c r="N269" s="37" t="str">
        <f t="shared" si="66"/>
        <v>1900-01-00, 00:00 ()</v>
      </c>
      <c r="O269" s="39" t="str">
        <f t="shared" si="67"/>
        <v/>
      </c>
      <c r="P269" s="26" t="str">
        <f t="shared" si="68"/>
        <v/>
      </c>
      <c r="Q269" s="40" t="str">
        <f t="shared" si="69"/>
        <v/>
      </c>
      <c r="R269" t="str">
        <f t="shared" si="70"/>
        <v>1900-01-00</v>
      </c>
      <c r="S269" t="str">
        <f t="shared" si="71"/>
        <v>00:00</v>
      </c>
    </row>
    <row r="270" spans="1:19" x14ac:dyDescent="0.15">
      <c r="A270" t="str">
        <f>IF(Date_time!A270&lt;&gt;"",Date_time!A270,"")</f>
        <v/>
      </c>
      <c r="B270">
        <f>Date_time!B270</f>
        <v>0</v>
      </c>
      <c r="C270">
        <f>Date_time!C270</f>
        <v>0</v>
      </c>
      <c r="D270">
        <f t="shared" si="57"/>
        <v>1900</v>
      </c>
      <c r="E270">
        <f t="shared" si="58"/>
        <v>1</v>
      </c>
      <c r="F270">
        <f t="shared" si="59"/>
        <v>0</v>
      </c>
      <c r="G270">
        <f t="shared" si="60"/>
        <v>0</v>
      </c>
      <c r="H270">
        <f t="shared" si="61"/>
        <v>0</v>
      </c>
      <c r="J270" s="26" t="str">
        <f t="shared" si="62"/>
        <v>01</v>
      </c>
      <c r="K270" s="26" t="str">
        <f t="shared" si="63"/>
        <v>00</v>
      </c>
      <c r="L270" s="26" t="str">
        <f t="shared" si="64"/>
        <v>00</v>
      </c>
      <c r="M270" s="26" t="str">
        <f t="shared" si="65"/>
        <v>00</v>
      </c>
      <c r="N270" s="37" t="str">
        <f t="shared" si="66"/>
        <v>1900-01-00, 00:00 ()</v>
      </c>
      <c r="O270" s="39" t="str">
        <f t="shared" si="67"/>
        <v/>
      </c>
      <c r="P270" s="26" t="str">
        <f t="shared" si="68"/>
        <v/>
      </c>
      <c r="Q270" s="40" t="str">
        <f t="shared" si="69"/>
        <v/>
      </c>
      <c r="R270" t="str">
        <f t="shared" si="70"/>
        <v>1900-01-00</v>
      </c>
      <c r="S270" t="str">
        <f t="shared" si="71"/>
        <v>00:00</v>
      </c>
    </row>
    <row r="271" spans="1:19" x14ac:dyDescent="0.15">
      <c r="A271" t="str">
        <f>IF(Date_time!A271&lt;&gt;"",Date_time!A271,"")</f>
        <v/>
      </c>
      <c r="B271">
        <f>Date_time!B271</f>
        <v>0</v>
      </c>
      <c r="C271">
        <f>Date_time!C271</f>
        <v>0</v>
      </c>
      <c r="D271">
        <f t="shared" si="57"/>
        <v>1900</v>
      </c>
      <c r="E271">
        <f t="shared" si="58"/>
        <v>1</v>
      </c>
      <c r="F271">
        <f t="shared" si="59"/>
        <v>0</v>
      </c>
      <c r="G271">
        <f t="shared" si="60"/>
        <v>0</v>
      </c>
      <c r="H271">
        <f t="shared" si="61"/>
        <v>0</v>
      </c>
      <c r="J271" s="26" t="str">
        <f t="shared" si="62"/>
        <v>01</v>
      </c>
      <c r="K271" s="26" t="str">
        <f t="shared" si="63"/>
        <v>00</v>
      </c>
      <c r="L271" s="26" t="str">
        <f t="shared" si="64"/>
        <v>00</v>
      </c>
      <c r="M271" s="26" t="str">
        <f t="shared" si="65"/>
        <v>00</v>
      </c>
      <c r="N271" s="37" t="str">
        <f t="shared" si="66"/>
        <v>1900-01-00, 00:00 ()</v>
      </c>
      <c r="O271" s="39" t="str">
        <f t="shared" si="67"/>
        <v/>
      </c>
      <c r="P271" s="26" t="str">
        <f t="shared" si="68"/>
        <v/>
      </c>
      <c r="Q271" s="40" t="str">
        <f t="shared" si="69"/>
        <v/>
      </c>
      <c r="R271" t="str">
        <f t="shared" si="70"/>
        <v>1900-01-00</v>
      </c>
      <c r="S271" t="str">
        <f t="shared" si="71"/>
        <v>00:00</v>
      </c>
    </row>
    <row r="272" spans="1:19" x14ac:dyDescent="0.15">
      <c r="A272" t="str">
        <f>IF(Date_time!A272&lt;&gt;"",Date_time!A272,"")</f>
        <v/>
      </c>
      <c r="B272">
        <f>Date_time!B272</f>
        <v>0</v>
      </c>
      <c r="C272">
        <f>Date_time!C272</f>
        <v>0</v>
      </c>
      <c r="D272">
        <f t="shared" ref="D272:D335" si="72">YEAR(B272)</f>
        <v>1900</v>
      </c>
      <c r="E272">
        <f t="shared" ref="E272:E335" si="73">MONTH(B272)</f>
        <v>1</v>
      </c>
      <c r="F272">
        <f t="shared" ref="F272:F335" si="74">DAY(B272)</f>
        <v>0</v>
      </c>
      <c r="G272">
        <f t="shared" ref="G272:G335" si="75">HOUR(C272)</f>
        <v>0</v>
      </c>
      <c r="H272">
        <f t="shared" ref="H272:H335" si="76">MINUTE(C272)</f>
        <v>0</v>
      </c>
      <c r="J272" s="26" t="str">
        <f t="shared" ref="J272:J335" si="77">IF(LEN(E272)&lt;2,"0"&amp;E272,E272)</f>
        <v>01</v>
      </c>
      <c r="K272" s="26" t="str">
        <f t="shared" ref="K272:K335" si="78">IF(LEN(F272)&lt;2,"0"&amp;F272,F272)</f>
        <v>00</v>
      </c>
      <c r="L272" s="26" t="str">
        <f t="shared" ref="L272:L335" si="79">IF(LEN(G272)&lt;2,"0"&amp;G272,G272)</f>
        <v>00</v>
      </c>
      <c r="M272" s="26" t="str">
        <f t="shared" ref="M272:M335" si="80">IF(LEN(H272)&lt;2,"0"&amp;H272,H272)</f>
        <v>00</v>
      </c>
      <c r="N272" s="37" t="str">
        <f t="shared" ref="N272:N335" si="81">RIGHT(D272,IF($N$1="y",2,4))&amp;$N$2&amp;J272&amp;$N$2&amp;K272&amp;", "&amp;L272&amp;":"&amp;M272&amp;" ("&amp;O272&amp;")"</f>
        <v>1900-01-00, 00:00 ()</v>
      </c>
      <c r="O272" s="39" t="str">
        <f t="shared" ref="O272:O335" si="82">A272</f>
        <v/>
      </c>
      <c r="P272" s="26" t="str">
        <f t="shared" ref="P272:P335" si="83">IF(A272&lt;&gt;"",B272+C272,"")</f>
        <v/>
      </c>
      <c r="Q272" s="40" t="str">
        <f t="shared" ref="Q272:Q335" si="84">IF(O272&lt;&gt;"",24*(P272-$P$3),"")</f>
        <v/>
      </c>
      <c r="R272" t="str">
        <f t="shared" ref="R272:R335" si="85">D272&amp;$N$2&amp;J272&amp;$N$2&amp;K272</f>
        <v>1900-01-00</v>
      </c>
      <c r="S272" t="str">
        <f t="shared" ref="S272:S335" si="86">L272&amp;":"&amp;M272</f>
        <v>00:00</v>
      </c>
    </row>
    <row r="273" spans="1:19" x14ac:dyDescent="0.15">
      <c r="A273" t="str">
        <f>IF(Date_time!A273&lt;&gt;"",Date_time!A273,"")</f>
        <v/>
      </c>
      <c r="B273">
        <f>Date_time!B273</f>
        <v>0</v>
      </c>
      <c r="C273">
        <f>Date_time!C273</f>
        <v>0</v>
      </c>
      <c r="D273">
        <f t="shared" si="72"/>
        <v>1900</v>
      </c>
      <c r="E273">
        <f t="shared" si="73"/>
        <v>1</v>
      </c>
      <c r="F273">
        <f t="shared" si="74"/>
        <v>0</v>
      </c>
      <c r="G273">
        <f t="shared" si="75"/>
        <v>0</v>
      </c>
      <c r="H273">
        <f t="shared" si="76"/>
        <v>0</v>
      </c>
      <c r="J273" s="26" t="str">
        <f t="shared" si="77"/>
        <v>01</v>
      </c>
      <c r="K273" s="26" t="str">
        <f t="shared" si="78"/>
        <v>00</v>
      </c>
      <c r="L273" s="26" t="str">
        <f t="shared" si="79"/>
        <v>00</v>
      </c>
      <c r="M273" s="26" t="str">
        <f t="shared" si="80"/>
        <v>00</v>
      </c>
      <c r="N273" s="37" t="str">
        <f t="shared" si="81"/>
        <v>1900-01-00, 00:00 ()</v>
      </c>
      <c r="O273" s="39" t="str">
        <f t="shared" si="82"/>
        <v/>
      </c>
      <c r="P273" s="26" t="str">
        <f t="shared" si="83"/>
        <v/>
      </c>
      <c r="Q273" s="40" t="str">
        <f t="shared" si="84"/>
        <v/>
      </c>
      <c r="R273" t="str">
        <f t="shared" si="85"/>
        <v>1900-01-00</v>
      </c>
      <c r="S273" t="str">
        <f t="shared" si="86"/>
        <v>00:00</v>
      </c>
    </row>
    <row r="274" spans="1:19" x14ac:dyDescent="0.15">
      <c r="A274" t="str">
        <f>IF(Date_time!A274&lt;&gt;"",Date_time!A274,"")</f>
        <v/>
      </c>
      <c r="B274">
        <f>Date_time!B274</f>
        <v>0</v>
      </c>
      <c r="C274">
        <f>Date_time!C274</f>
        <v>0</v>
      </c>
      <c r="D274">
        <f t="shared" si="72"/>
        <v>1900</v>
      </c>
      <c r="E274">
        <f t="shared" si="73"/>
        <v>1</v>
      </c>
      <c r="F274">
        <f t="shared" si="74"/>
        <v>0</v>
      </c>
      <c r="G274">
        <f t="shared" si="75"/>
        <v>0</v>
      </c>
      <c r="H274">
        <f t="shared" si="76"/>
        <v>0</v>
      </c>
      <c r="J274" s="26" t="str">
        <f t="shared" si="77"/>
        <v>01</v>
      </c>
      <c r="K274" s="26" t="str">
        <f t="shared" si="78"/>
        <v>00</v>
      </c>
      <c r="L274" s="26" t="str">
        <f t="shared" si="79"/>
        <v>00</v>
      </c>
      <c r="M274" s="26" t="str">
        <f t="shared" si="80"/>
        <v>00</v>
      </c>
      <c r="N274" s="37" t="str">
        <f t="shared" si="81"/>
        <v>1900-01-00, 00:00 ()</v>
      </c>
      <c r="O274" s="39" t="str">
        <f t="shared" si="82"/>
        <v/>
      </c>
      <c r="P274" s="26" t="str">
        <f t="shared" si="83"/>
        <v/>
      </c>
      <c r="Q274" s="40" t="str">
        <f t="shared" si="84"/>
        <v/>
      </c>
      <c r="R274" t="str">
        <f t="shared" si="85"/>
        <v>1900-01-00</v>
      </c>
      <c r="S274" t="str">
        <f t="shared" si="86"/>
        <v>00:00</v>
      </c>
    </row>
    <row r="275" spans="1:19" x14ac:dyDescent="0.15">
      <c r="A275" t="str">
        <f>IF(Date_time!A275&lt;&gt;"",Date_time!A275,"")</f>
        <v/>
      </c>
      <c r="B275">
        <f>Date_time!B275</f>
        <v>0</v>
      </c>
      <c r="C275">
        <f>Date_time!C275</f>
        <v>0</v>
      </c>
      <c r="D275">
        <f t="shared" si="72"/>
        <v>1900</v>
      </c>
      <c r="E275">
        <f t="shared" si="73"/>
        <v>1</v>
      </c>
      <c r="F275">
        <f t="shared" si="74"/>
        <v>0</v>
      </c>
      <c r="G275">
        <f t="shared" si="75"/>
        <v>0</v>
      </c>
      <c r="H275">
        <f t="shared" si="76"/>
        <v>0</v>
      </c>
      <c r="J275" s="26" t="str">
        <f t="shared" si="77"/>
        <v>01</v>
      </c>
      <c r="K275" s="26" t="str">
        <f t="shared" si="78"/>
        <v>00</v>
      </c>
      <c r="L275" s="26" t="str">
        <f t="shared" si="79"/>
        <v>00</v>
      </c>
      <c r="M275" s="26" t="str">
        <f t="shared" si="80"/>
        <v>00</v>
      </c>
      <c r="N275" s="37" t="str">
        <f t="shared" si="81"/>
        <v>1900-01-00, 00:00 ()</v>
      </c>
      <c r="O275" s="39" t="str">
        <f t="shared" si="82"/>
        <v/>
      </c>
      <c r="P275" s="26" t="str">
        <f t="shared" si="83"/>
        <v/>
      </c>
      <c r="Q275" s="40" t="str">
        <f t="shared" si="84"/>
        <v/>
      </c>
      <c r="R275" t="str">
        <f t="shared" si="85"/>
        <v>1900-01-00</v>
      </c>
      <c r="S275" t="str">
        <f t="shared" si="86"/>
        <v>00:00</v>
      </c>
    </row>
    <row r="276" spans="1:19" x14ac:dyDescent="0.15">
      <c r="A276" t="str">
        <f>IF(Date_time!A276&lt;&gt;"",Date_time!A276,"")</f>
        <v/>
      </c>
      <c r="B276">
        <f>Date_time!B276</f>
        <v>0</v>
      </c>
      <c r="C276">
        <f>Date_time!C276</f>
        <v>0</v>
      </c>
      <c r="D276">
        <f t="shared" si="72"/>
        <v>1900</v>
      </c>
      <c r="E276">
        <f t="shared" si="73"/>
        <v>1</v>
      </c>
      <c r="F276">
        <f t="shared" si="74"/>
        <v>0</v>
      </c>
      <c r="G276">
        <f t="shared" si="75"/>
        <v>0</v>
      </c>
      <c r="H276">
        <f t="shared" si="76"/>
        <v>0</v>
      </c>
      <c r="J276" s="26" t="str">
        <f t="shared" si="77"/>
        <v>01</v>
      </c>
      <c r="K276" s="26" t="str">
        <f t="shared" si="78"/>
        <v>00</v>
      </c>
      <c r="L276" s="26" t="str">
        <f t="shared" si="79"/>
        <v>00</v>
      </c>
      <c r="M276" s="26" t="str">
        <f t="shared" si="80"/>
        <v>00</v>
      </c>
      <c r="N276" s="37" t="str">
        <f t="shared" si="81"/>
        <v>1900-01-00, 00:00 ()</v>
      </c>
      <c r="O276" s="39" t="str">
        <f t="shared" si="82"/>
        <v/>
      </c>
      <c r="P276" s="26" t="str">
        <f t="shared" si="83"/>
        <v/>
      </c>
      <c r="Q276" s="40" t="str">
        <f t="shared" si="84"/>
        <v/>
      </c>
      <c r="R276" t="str">
        <f t="shared" si="85"/>
        <v>1900-01-00</v>
      </c>
      <c r="S276" t="str">
        <f t="shared" si="86"/>
        <v>00:00</v>
      </c>
    </row>
    <row r="277" spans="1:19" x14ac:dyDescent="0.15">
      <c r="A277" t="str">
        <f>IF(Date_time!A277&lt;&gt;"",Date_time!A277,"")</f>
        <v/>
      </c>
      <c r="B277">
        <f>Date_time!B277</f>
        <v>0</v>
      </c>
      <c r="C277">
        <f>Date_time!C277</f>
        <v>0</v>
      </c>
      <c r="D277">
        <f t="shared" si="72"/>
        <v>1900</v>
      </c>
      <c r="E277">
        <f t="shared" si="73"/>
        <v>1</v>
      </c>
      <c r="F277">
        <f t="shared" si="74"/>
        <v>0</v>
      </c>
      <c r="G277">
        <f t="shared" si="75"/>
        <v>0</v>
      </c>
      <c r="H277">
        <f t="shared" si="76"/>
        <v>0</v>
      </c>
      <c r="J277" s="26" t="str">
        <f t="shared" si="77"/>
        <v>01</v>
      </c>
      <c r="K277" s="26" t="str">
        <f t="shared" si="78"/>
        <v>00</v>
      </c>
      <c r="L277" s="26" t="str">
        <f t="shared" si="79"/>
        <v>00</v>
      </c>
      <c r="M277" s="26" t="str">
        <f t="shared" si="80"/>
        <v>00</v>
      </c>
      <c r="N277" s="37" t="str">
        <f t="shared" si="81"/>
        <v>1900-01-00, 00:00 ()</v>
      </c>
      <c r="O277" s="39" t="str">
        <f t="shared" si="82"/>
        <v/>
      </c>
      <c r="P277" s="26" t="str">
        <f t="shared" si="83"/>
        <v/>
      </c>
      <c r="Q277" s="40" t="str">
        <f t="shared" si="84"/>
        <v/>
      </c>
      <c r="R277" t="str">
        <f t="shared" si="85"/>
        <v>1900-01-00</v>
      </c>
      <c r="S277" t="str">
        <f t="shared" si="86"/>
        <v>00:00</v>
      </c>
    </row>
    <row r="278" spans="1:19" x14ac:dyDescent="0.15">
      <c r="A278" t="str">
        <f>IF(Date_time!A278&lt;&gt;"",Date_time!A278,"")</f>
        <v/>
      </c>
      <c r="B278">
        <f>Date_time!B278</f>
        <v>0</v>
      </c>
      <c r="C278">
        <f>Date_time!C278</f>
        <v>0</v>
      </c>
      <c r="D278">
        <f t="shared" si="72"/>
        <v>1900</v>
      </c>
      <c r="E278">
        <f t="shared" si="73"/>
        <v>1</v>
      </c>
      <c r="F278">
        <f t="shared" si="74"/>
        <v>0</v>
      </c>
      <c r="G278">
        <f t="shared" si="75"/>
        <v>0</v>
      </c>
      <c r="H278">
        <f t="shared" si="76"/>
        <v>0</v>
      </c>
      <c r="J278" s="26" t="str">
        <f t="shared" si="77"/>
        <v>01</v>
      </c>
      <c r="K278" s="26" t="str">
        <f t="shared" si="78"/>
        <v>00</v>
      </c>
      <c r="L278" s="26" t="str">
        <f t="shared" si="79"/>
        <v>00</v>
      </c>
      <c r="M278" s="26" t="str">
        <f t="shared" si="80"/>
        <v>00</v>
      </c>
      <c r="N278" s="37" t="str">
        <f t="shared" si="81"/>
        <v>1900-01-00, 00:00 ()</v>
      </c>
      <c r="O278" s="39" t="str">
        <f t="shared" si="82"/>
        <v/>
      </c>
      <c r="P278" s="26" t="str">
        <f t="shared" si="83"/>
        <v/>
      </c>
      <c r="Q278" s="40" t="str">
        <f t="shared" si="84"/>
        <v/>
      </c>
      <c r="R278" t="str">
        <f t="shared" si="85"/>
        <v>1900-01-00</v>
      </c>
      <c r="S278" t="str">
        <f t="shared" si="86"/>
        <v>00:00</v>
      </c>
    </row>
    <row r="279" spans="1:19" x14ac:dyDescent="0.15">
      <c r="A279" t="str">
        <f>IF(Date_time!A279&lt;&gt;"",Date_time!A279,"")</f>
        <v/>
      </c>
      <c r="B279">
        <f>Date_time!B279</f>
        <v>0</v>
      </c>
      <c r="C279">
        <f>Date_time!C279</f>
        <v>0</v>
      </c>
      <c r="D279">
        <f t="shared" si="72"/>
        <v>1900</v>
      </c>
      <c r="E279">
        <f t="shared" si="73"/>
        <v>1</v>
      </c>
      <c r="F279">
        <f t="shared" si="74"/>
        <v>0</v>
      </c>
      <c r="G279">
        <f t="shared" si="75"/>
        <v>0</v>
      </c>
      <c r="H279">
        <f t="shared" si="76"/>
        <v>0</v>
      </c>
      <c r="J279" s="26" t="str">
        <f t="shared" si="77"/>
        <v>01</v>
      </c>
      <c r="K279" s="26" t="str">
        <f t="shared" si="78"/>
        <v>00</v>
      </c>
      <c r="L279" s="26" t="str">
        <f t="shared" si="79"/>
        <v>00</v>
      </c>
      <c r="M279" s="26" t="str">
        <f t="shared" si="80"/>
        <v>00</v>
      </c>
      <c r="N279" s="37" t="str">
        <f t="shared" si="81"/>
        <v>1900-01-00, 00:00 ()</v>
      </c>
      <c r="O279" s="39" t="str">
        <f t="shared" si="82"/>
        <v/>
      </c>
      <c r="P279" s="26" t="str">
        <f t="shared" si="83"/>
        <v/>
      </c>
      <c r="Q279" s="40" t="str">
        <f t="shared" si="84"/>
        <v/>
      </c>
      <c r="R279" t="str">
        <f t="shared" si="85"/>
        <v>1900-01-00</v>
      </c>
      <c r="S279" t="str">
        <f t="shared" si="86"/>
        <v>00:00</v>
      </c>
    </row>
    <row r="280" spans="1:19" x14ac:dyDescent="0.15">
      <c r="A280" t="str">
        <f>IF(Date_time!A280&lt;&gt;"",Date_time!A280,"")</f>
        <v/>
      </c>
      <c r="B280">
        <f>Date_time!B280</f>
        <v>0</v>
      </c>
      <c r="C280">
        <f>Date_time!C280</f>
        <v>0</v>
      </c>
      <c r="D280">
        <f t="shared" si="72"/>
        <v>1900</v>
      </c>
      <c r="E280">
        <f t="shared" si="73"/>
        <v>1</v>
      </c>
      <c r="F280">
        <f t="shared" si="74"/>
        <v>0</v>
      </c>
      <c r="G280">
        <f t="shared" si="75"/>
        <v>0</v>
      </c>
      <c r="H280">
        <f t="shared" si="76"/>
        <v>0</v>
      </c>
      <c r="J280" s="26" t="str">
        <f t="shared" si="77"/>
        <v>01</v>
      </c>
      <c r="K280" s="26" t="str">
        <f t="shared" si="78"/>
        <v>00</v>
      </c>
      <c r="L280" s="26" t="str">
        <f t="shared" si="79"/>
        <v>00</v>
      </c>
      <c r="M280" s="26" t="str">
        <f t="shared" si="80"/>
        <v>00</v>
      </c>
      <c r="N280" s="37" t="str">
        <f t="shared" si="81"/>
        <v>1900-01-00, 00:00 ()</v>
      </c>
      <c r="O280" s="39" t="str">
        <f t="shared" si="82"/>
        <v/>
      </c>
      <c r="P280" s="26" t="str">
        <f t="shared" si="83"/>
        <v/>
      </c>
      <c r="Q280" s="40" t="str">
        <f t="shared" si="84"/>
        <v/>
      </c>
      <c r="R280" t="str">
        <f t="shared" si="85"/>
        <v>1900-01-00</v>
      </c>
      <c r="S280" t="str">
        <f t="shared" si="86"/>
        <v>00:00</v>
      </c>
    </row>
    <row r="281" spans="1:19" x14ac:dyDescent="0.15">
      <c r="A281" t="str">
        <f>IF(Date_time!A281&lt;&gt;"",Date_time!A281,"")</f>
        <v/>
      </c>
      <c r="B281">
        <f>Date_time!B281</f>
        <v>0</v>
      </c>
      <c r="C281">
        <f>Date_time!C281</f>
        <v>0</v>
      </c>
      <c r="D281">
        <f t="shared" si="72"/>
        <v>1900</v>
      </c>
      <c r="E281">
        <f t="shared" si="73"/>
        <v>1</v>
      </c>
      <c r="F281">
        <f t="shared" si="74"/>
        <v>0</v>
      </c>
      <c r="G281">
        <f t="shared" si="75"/>
        <v>0</v>
      </c>
      <c r="H281">
        <f t="shared" si="76"/>
        <v>0</v>
      </c>
      <c r="J281" s="26" t="str">
        <f t="shared" si="77"/>
        <v>01</v>
      </c>
      <c r="K281" s="26" t="str">
        <f t="shared" si="78"/>
        <v>00</v>
      </c>
      <c r="L281" s="26" t="str">
        <f t="shared" si="79"/>
        <v>00</v>
      </c>
      <c r="M281" s="26" t="str">
        <f t="shared" si="80"/>
        <v>00</v>
      </c>
      <c r="N281" s="37" t="str">
        <f t="shared" si="81"/>
        <v>1900-01-00, 00:00 ()</v>
      </c>
      <c r="O281" s="39" t="str">
        <f t="shared" si="82"/>
        <v/>
      </c>
      <c r="P281" s="26" t="str">
        <f t="shared" si="83"/>
        <v/>
      </c>
      <c r="Q281" s="40" t="str">
        <f t="shared" si="84"/>
        <v/>
      </c>
      <c r="R281" t="str">
        <f t="shared" si="85"/>
        <v>1900-01-00</v>
      </c>
      <c r="S281" t="str">
        <f t="shared" si="86"/>
        <v>00:00</v>
      </c>
    </row>
    <row r="282" spans="1:19" x14ac:dyDescent="0.15">
      <c r="A282" t="str">
        <f>IF(Date_time!A282&lt;&gt;"",Date_time!A282,"")</f>
        <v/>
      </c>
      <c r="B282">
        <f>Date_time!B282</f>
        <v>0</v>
      </c>
      <c r="C282">
        <f>Date_time!C282</f>
        <v>0</v>
      </c>
      <c r="D282">
        <f t="shared" si="72"/>
        <v>1900</v>
      </c>
      <c r="E282">
        <f t="shared" si="73"/>
        <v>1</v>
      </c>
      <c r="F282">
        <f t="shared" si="74"/>
        <v>0</v>
      </c>
      <c r="G282">
        <f t="shared" si="75"/>
        <v>0</v>
      </c>
      <c r="H282">
        <f t="shared" si="76"/>
        <v>0</v>
      </c>
      <c r="J282" s="26" t="str">
        <f t="shared" si="77"/>
        <v>01</v>
      </c>
      <c r="K282" s="26" t="str">
        <f t="shared" si="78"/>
        <v>00</v>
      </c>
      <c r="L282" s="26" t="str">
        <f t="shared" si="79"/>
        <v>00</v>
      </c>
      <c r="M282" s="26" t="str">
        <f t="shared" si="80"/>
        <v>00</v>
      </c>
      <c r="N282" s="37" t="str">
        <f t="shared" si="81"/>
        <v>1900-01-00, 00:00 ()</v>
      </c>
      <c r="O282" s="39" t="str">
        <f t="shared" si="82"/>
        <v/>
      </c>
      <c r="P282" s="26" t="str">
        <f t="shared" si="83"/>
        <v/>
      </c>
      <c r="Q282" s="40" t="str">
        <f t="shared" si="84"/>
        <v/>
      </c>
      <c r="R282" t="str">
        <f t="shared" si="85"/>
        <v>1900-01-00</v>
      </c>
      <c r="S282" t="str">
        <f t="shared" si="86"/>
        <v>00:00</v>
      </c>
    </row>
    <row r="283" spans="1:19" x14ac:dyDescent="0.15">
      <c r="A283" t="str">
        <f>IF(Date_time!A283&lt;&gt;"",Date_time!A283,"")</f>
        <v/>
      </c>
      <c r="B283">
        <f>Date_time!B283</f>
        <v>0</v>
      </c>
      <c r="C283">
        <f>Date_time!C283</f>
        <v>0</v>
      </c>
      <c r="D283">
        <f t="shared" si="72"/>
        <v>1900</v>
      </c>
      <c r="E283">
        <f t="shared" si="73"/>
        <v>1</v>
      </c>
      <c r="F283">
        <f t="shared" si="74"/>
        <v>0</v>
      </c>
      <c r="G283">
        <f t="shared" si="75"/>
        <v>0</v>
      </c>
      <c r="H283">
        <f t="shared" si="76"/>
        <v>0</v>
      </c>
      <c r="J283" s="26" t="str">
        <f t="shared" si="77"/>
        <v>01</v>
      </c>
      <c r="K283" s="26" t="str">
        <f t="shared" si="78"/>
        <v>00</v>
      </c>
      <c r="L283" s="26" t="str">
        <f t="shared" si="79"/>
        <v>00</v>
      </c>
      <c r="M283" s="26" t="str">
        <f t="shared" si="80"/>
        <v>00</v>
      </c>
      <c r="N283" s="37" t="str">
        <f t="shared" si="81"/>
        <v>1900-01-00, 00:00 ()</v>
      </c>
      <c r="O283" s="39" t="str">
        <f t="shared" si="82"/>
        <v/>
      </c>
      <c r="P283" s="26" t="str">
        <f t="shared" si="83"/>
        <v/>
      </c>
      <c r="Q283" s="40" t="str">
        <f t="shared" si="84"/>
        <v/>
      </c>
      <c r="R283" t="str">
        <f t="shared" si="85"/>
        <v>1900-01-00</v>
      </c>
      <c r="S283" t="str">
        <f t="shared" si="86"/>
        <v>00:00</v>
      </c>
    </row>
    <row r="284" spans="1:19" x14ac:dyDescent="0.15">
      <c r="A284" t="str">
        <f>IF(Date_time!A284&lt;&gt;"",Date_time!A284,"")</f>
        <v/>
      </c>
      <c r="B284">
        <f>Date_time!B284</f>
        <v>0</v>
      </c>
      <c r="C284">
        <f>Date_time!C284</f>
        <v>0</v>
      </c>
      <c r="D284">
        <f t="shared" si="72"/>
        <v>1900</v>
      </c>
      <c r="E284">
        <f t="shared" si="73"/>
        <v>1</v>
      </c>
      <c r="F284">
        <f t="shared" si="74"/>
        <v>0</v>
      </c>
      <c r="G284">
        <f t="shared" si="75"/>
        <v>0</v>
      </c>
      <c r="H284">
        <f t="shared" si="76"/>
        <v>0</v>
      </c>
      <c r="J284" s="26" t="str">
        <f t="shared" si="77"/>
        <v>01</v>
      </c>
      <c r="K284" s="26" t="str">
        <f t="shared" si="78"/>
        <v>00</v>
      </c>
      <c r="L284" s="26" t="str">
        <f t="shared" si="79"/>
        <v>00</v>
      </c>
      <c r="M284" s="26" t="str">
        <f t="shared" si="80"/>
        <v>00</v>
      </c>
      <c r="N284" s="37" t="str">
        <f t="shared" si="81"/>
        <v>1900-01-00, 00:00 ()</v>
      </c>
      <c r="O284" s="39" t="str">
        <f t="shared" si="82"/>
        <v/>
      </c>
      <c r="P284" s="26" t="str">
        <f t="shared" si="83"/>
        <v/>
      </c>
      <c r="Q284" s="40" t="str">
        <f t="shared" si="84"/>
        <v/>
      </c>
      <c r="R284" t="str">
        <f t="shared" si="85"/>
        <v>1900-01-00</v>
      </c>
      <c r="S284" t="str">
        <f t="shared" si="86"/>
        <v>00:00</v>
      </c>
    </row>
    <row r="285" spans="1:19" x14ac:dyDescent="0.15">
      <c r="A285" t="str">
        <f>IF(Date_time!A285&lt;&gt;"",Date_time!A285,"")</f>
        <v/>
      </c>
      <c r="B285">
        <f>Date_time!B285</f>
        <v>0</v>
      </c>
      <c r="C285">
        <f>Date_time!C285</f>
        <v>0</v>
      </c>
      <c r="D285">
        <f t="shared" si="72"/>
        <v>1900</v>
      </c>
      <c r="E285">
        <f t="shared" si="73"/>
        <v>1</v>
      </c>
      <c r="F285">
        <f t="shared" si="74"/>
        <v>0</v>
      </c>
      <c r="G285">
        <f t="shared" si="75"/>
        <v>0</v>
      </c>
      <c r="H285">
        <f t="shared" si="76"/>
        <v>0</v>
      </c>
      <c r="J285" s="26" t="str">
        <f t="shared" si="77"/>
        <v>01</v>
      </c>
      <c r="K285" s="26" t="str">
        <f t="shared" si="78"/>
        <v>00</v>
      </c>
      <c r="L285" s="26" t="str">
        <f t="shared" si="79"/>
        <v>00</v>
      </c>
      <c r="M285" s="26" t="str">
        <f t="shared" si="80"/>
        <v>00</v>
      </c>
      <c r="N285" s="37" t="str">
        <f t="shared" si="81"/>
        <v>1900-01-00, 00:00 ()</v>
      </c>
      <c r="O285" s="39" t="str">
        <f t="shared" si="82"/>
        <v/>
      </c>
      <c r="P285" s="26" t="str">
        <f t="shared" si="83"/>
        <v/>
      </c>
      <c r="Q285" s="40" t="str">
        <f t="shared" si="84"/>
        <v/>
      </c>
      <c r="R285" t="str">
        <f t="shared" si="85"/>
        <v>1900-01-00</v>
      </c>
      <c r="S285" t="str">
        <f t="shared" si="86"/>
        <v>00:00</v>
      </c>
    </row>
    <row r="286" spans="1:19" x14ac:dyDescent="0.15">
      <c r="A286" t="str">
        <f>IF(Date_time!A286&lt;&gt;"",Date_time!A286,"")</f>
        <v/>
      </c>
      <c r="B286">
        <f>Date_time!B286</f>
        <v>0</v>
      </c>
      <c r="C286">
        <f>Date_time!C286</f>
        <v>0</v>
      </c>
      <c r="D286">
        <f t="shared" si="72"/>
        <v>1900</v>
      </c>
      <c r="E286">
        <f t="shared" si="73"/>
        <v>1</v>
      </c>
      <c r="F286">
        <f t="shared" si="74"/>
        <v>0</v>
      </c>
      <c r="G286">
        <f t="shared" si="75"/>
        <v>0</v>
      </c>
      <c r="H286">
        <f t="shared" si="76"/>
        <v>0</v>
      </c>
      <c r="J286" s="26" t="str">
        <f t="shared" si="77"/>
        <v>01</v>
      </c>
      <c r="K286" s="26" t="str">
        <f t="shared" si="78"/>
        <v>00</v>
      </c>
      <c r="L286" s="26" t="str">
        <f t="shared" si="79"/>
        <v>00</v>
      </c>
      <c r="M286" s="26" t="str">
        <f t="shared" si="80"/>
        <v>00</v>
      </c>
      <c r="N286" s="37" t="str">
        <f t="shared" si="81"/>
        <v>1900-01-00, 00:00 ()</v>
      </c>
      <c r="O286" s="39" t="str">
        <f t="shared" si="82"/>
        <v/>
      </c>
      <c r="P286" s="26" t="str">
        <f t="shared" si="83"/>
        <v/>
      </c>
      <c r="Q286" s="40" t="str">
        <f t="shared" si="84"/>
        <v/>
      </c>
      <c r="R286" t="str">
        <f t="shared" si="85"/>
        <v>1900-01-00</v>
      </c>
      <c r="S286" t="str">
        <f t="shared" si="86"/>
        <v>00:00</v>
      </c>
    </row>
    <row r="287" spans="1:19" x14ac:dyDescent="0.15">
      <c r="A287" t="str">
        <f>IF(Date_time!A287&lt;&gt;"",Date_time!A287,"")</f>
        <v/>
      </c>
      <c r="B287">
        <f>Date_time!B287</f>
        <v>0</v>
      </c>
      <c r="C287">
        <f>Date_time!C287</f>
        <v>0</v>
      </c>
      <c r="D287">
        <f t="shared" si="72"/>
        <v>1900</v>
      </c>
      <c r="E287">
        <f t="shared" si="73"/>
        <v>1</v>
      </c>
      <c r="F287">
        <f t="shared" si="74"/>
        <v>0</v>
      </c>
      <c r="G287">
        <f t="shared" si="75"/>
        <v>0</v>
      </c>
      <c r="H287">
        <f t="shared" si="76"/>
        <v>0</v>
      </c>
      <c r="J287" s="26" t="str">
        <f t="shared" si="77"/>
        <v>01</v>
      </c>
      <c r="K287" s="26" t="str">
        <f t="shared" si="78"/>
        <v>00</v>
      </c>
      <c r="L287" s="26" t="str">
        <f t="shared" si="79"/>
        <v>00</v>
      </c>
      <c r="M287" s="26" t="str">
        <f t="shared" si="80"/>
        <v>00</v>
      </c>
      <c r="N287" s="37" t="str">
        <f t="shared" si="81"/>
        <v>1900-01-00, 00:00 ()</v>
      </c>
      <c r="O287" s="39" t="str">
        <f t="shared" si="82"/>
        <v/>
      </c>
      <c r="P287" s="26" t="str">
        <f t="shared" si="83"/>
        <v/>
      </c>
      <c r="Q287" s="40" t="str">
        <f t="shared" si="84"/>
        <v/>
      </c>
      <c r="R287" t="str">
        <f t="shared" si="85"/>
        <v>1900-01-00</v>
      </c>
      <c r="S287" t="str">
        <f t="shared" si="86"/>
        <v>00:00</v>
      </c>
    </row>
    <row r="288" spans="1:19" x14ac:dyDescent="0.15">
      <c r="A288" t="str">
        <f>IF(Date_time!A288&lt;&gt;"",Date_time!A288,"")</f>
        <v/>
      </c>
      <c r="B288">
        <f>Date_time!B288</f>
        <v>0</v>
      </c>
      <c r="C288">
        <f>Date_time!C288</f>
        <v>0</v>
      </c>
      <c r="D288">
        <f t="shared" si="72"/>
        <v>1900</v>
      </c>
      <c r="E288">
        <f t="shared" si="73"/>
        <v>1</v>
      </c>
      <c r="F288">
        <f t="shared" si="74"/>
        <v>0</v>
      </c>
      <c r="G288">
        <f t="shared" si="75"/>
        <v>0</v>
      </c>
      <c r="H288">
        <f t="shared" si="76"/>
        <v>0</v>
      </c>
      <c r="J288" s="26" t="str">
        <f t="shared" si="77"/>
        <v>01</v>
      </c>
      <c r="K288" s="26" t="str">
        <f t="shared" si="78"/>
        <v>00</v>
      </c>
      <c r="L288" s="26" t="str">
        <f t="shared" si="79"/>
        <v>00</v>
      </c>
      <c r="M288" s="26" t="str">
        <f t="shared" si="80"/>
        <v>00</v>
      </c>
      <c r="N288" s="37" t="str">
        <f t="shared" si="81"/>
        <v>1900-01-00, 00:00 ()</v>
      </c>
      <c r="O288" s="39" t="str">
        <f t="shared" si="82"/>
        <v/>
      </c>
      <c r="P288" s="26" t="str">
        <f t="shared" si="83"/>
        <v/>
      </c>
      <c r="Q288" s="40" t="str">
        <f t="shared" si="84"/>
        <v/>
      </c>
      <c r="R288" t="str">
        <f t="shared" si="85"/>
        <v>1900-01-00</v>
      </c>
      <c r="S288" t="str">
        <f t="shared" si="86"/>
        <v>00:00</v>
      </c>
    </row>
    <row r="289" spans="1:19" x14ac:dyDescent="0.15">
      <c r="A289" t="str">
        <f>IF(Date_time!A289&lt;&gt;"",Date_time!A289,"")</f>
        <v/>
      </c>
      <c r="B289">
        <f>Date_time!B289</f>
        <v>0</v>
      </c>
      <c r="C289">
        <f>Date_time!C289</f>
        <v>0</v>
      </c>
      <c r="D289">
        <f t="shared" si="72"/>
        <v>1900</v>
      </c>
      <c r="E289">
        <f t="shared" si="73"/>
        <v>1</v>
      </c>
      <c r="F289">
        <f t="shared" si="74"/>
        <v>0</v>
      </c>
      <c r="G289">
        <f t="shared" si="75"/>
        <v>0</v>
      </c>
      <c r="H289">
        <f t="shared" si="76"/>
        <v>0</v>
      </c>
      <c r="J289" s="26" t="str">
        <f t="shared" si="77"/>
        <v>01</v>
      </c>
      <c r="K289" s="26" t="str">
        <f t="shared" si="78"/>
        <v>00</v>
      </c>
      <c r="L289" s="26" t="str">
        <f t="shared" si="79"/>
        <v>00</v>
      </c>
      <c r="M289" s="26" t="str">
        <f t="shared" si="80"/>
        <v>00</v>
      </c>
      <c r="N289" s="37" t="str">
        <f t="shared" si="81"/>
        <v>1900-01-00, 00:00 ()</v>
      </c>
      <c r="O289" s="39" t="str">
        <f t="shared" si="82"/>
        <v/>
      </c>
      <c r="P289" s="26" t="str">
        <f t="shared" si="83"/>
        <v/>
      </c>
      <c r="Q289" s="40" t="str">
        <f t="shared" si="84"/>
        <v/>
      </c>
      <c r="R289" t="str">
        <f t="shared" si="85"/>
        <v>1900-01-00</v>
      </c>
      <c r="S289" t="str">
        <f t="shared" si="86"/>
        <v>00:00</v>
      </c>
    </row>
    <row r="290" spans="1:19" x14ac:dyDescent="0.15">
      <c r="A290" t="str">
        <f>IF(Date_time!A290&lt;&gt;"",Date_time!A290,"")</f>
        <v/>
      </c>
      <c r="B290">
        <f>Date_time!B290</f>
        <v>0</v>
      </c>
      <c r="C290">
        <f>Date_time!C290</f>
        <v>0</v>
      </c>
      <c r="D290">
        <f t="shared" si="72"/>
        <v>1900</v>
      </c>
      <c r="E290">
        <f t="shared" si="73"/>
        <v>1</v>
      </c>
      <c r="F290">
        <f t="shared" si="74"/>
        <v>0</v>
      </c>
      <c r="G290">
        <f t="shared" si="75"/>
        <v>0</v>
      </c>
      <c r="H290">
        <f t="shared" si="76"/>
        <v>0</v>
      </c>
      <c r="J290" s="26" t="str">
        <f t="shared" si="77"/>
        <v>01</v>
      </c>
      <c r="K290" s="26" t="str">
        <f t="shared" si="78"/>
        <v>00</v>
      </c>
      <c r="L290" s="26" t="str">
        <f t="shared" si="79"/>
        <v>00</v>
      </c>
      <c r="M290" s="26" t="str">
        <f t="shared" si="80"/>
        <v>00</v>
      </c>
      <c r="N290" s="37" t="str">
        <f t="shared" si="81"/>
        <v>1900-01-00, 00:00 ()</v>
      </c>
      <c r="O290" s="39" t="str">
        <f t="shared" si="82"/>
        <v/>
      </c>
      <c r="P290" s="26" t="str">
        <f t="shared" si="83"/>
        <v/>
      </c>
      <c r="Q290" s="40" t="str">
        <f t="shared" si="84"/>
        <v/>
      </c>
      <c r="R290" t="str">
        <f t="shared" si="85"/>
        <v>1900-01-00</v>
      </c>
      <c r="S290" t="str">
        <f t="shared" si="86"/>
        <v>00:00</v>
      </c>
    </row>
    <row r="291" spans="1:19" x14ac:dyDescent="0.15">
      <c r="A291" t="str">
        <f>IF(Date_time!A291&lt;&gt;"",Date_time!A291,"")</f>
        <v/>
      </c>
      <c r="B291">
        <f>Date_time!B291</f>
        <v>0</v>
      </c>
      <c r="C291">
        <f>Date_time!C291</f>
        <v>0</v>
      </c>
      <c r="D291">
        <f t="shared" si="72"/>
        <v>1900</v>
      </c>
      <c r="E291">
        <f t="shared" si="73"/>
        <v>1</v>
      </c>
      <c r="F291">
        <f t="shared" si="74"/>
        <v>0</v>
      </c>
      <c r="G291">
        <f t="shared" si="75"/>
        <v>0</v>
      </c>
      <c r="H291">
        <f t="shared" si="76"/>
        <v>0</v>
      </c>
      <c r="J291" s="26" t="str">
        <f t="shared" si="77"/>
        <v>01</v>
      </c>
      <c r="K291" s="26" t="str">
        <f t="shared" si="78"/>
        <v>00</v>
      </c>
      <c r="L291" s="26" t="str">
        <f t="shared" si="79"/>
        <v>00</v>
      </c>
      <c r="M291" s="26" t="str">
        <f t="shared" si="80"/>
        <v>00</v>
      </c>
      <c r="N291" s="37" t="str">
        <f t="shared" si="81"/>
        <v>1900-01-00, 00:00 ()</v>
      </c>
      <c r="O291" s="39" t="str">
        <f t="shared" si="82"/>
        <v/>
      </c>
      <c r="P291" s="26" t="str">
        <f t="shared" si="83"/>
        <v/>
      </c>
      <c r="Q291" s="40" t="str">
        <f t="shared" si="84"/>
        <v/>
      </c>
      <c r="R291" t="str">
        <f t="shared" si="85"/>
        <v>1900-01-00</v>
      </c>
      <c r="S291" t="str">
        <f t="shared" si="86"/>
        <v>00:00</v>
      </c>
    </row>
    <row r="292" spans="1:19" x14ac:dyDescent="0.15">
      <c r="A292" t="str">
        <f>IF(Date_time!A292&lt;&gt;"",Date_time!A292,"")</f>
        <v/>
      </c>
      <c r="B292">
        <f>Date_time!B292</f>
        <v>0</v>
      </c>
      <c r="C292">
        <f>Date_time!C292</f>
        <v>0</v>
      </c>
      <c r="D292">
        <f t="shared" si="72"/>
        <v>1900</v>
      </c>
      <c r="E292">
        <f t="shared" si="73"/>
        <v>1</v>
      </c>
      <c r="F292">
        <f t="shared" si="74"/>
        <v>0</v>
      </c>
      <c r="G292">
        <f t="shared" si="75"/>
        <v>0</v>
      </c>
      <c r="H292">
        <f t="shared" si="76"/>
        <v>0</v>
      </c>
      <c r="J292" s="26" t="str">
        <f t="shared" si="77"/>
        <v>01</v>
      </c>
      <c r="K292" s="26" t="str">
        <f t="shared" si="78"/>
        <v>00</v>
      </c>
      <c r="L292" s="26" t="str">
        <f t="shared" si="79"/>
        <v>00</v>
      </c>
      <c r="M292" s="26" t="str">
        <f t="shared" si="80"/>
        <v>00</v>
      </c>
      <c r="N292" s="37" t="str">
        <f t="shared" si="81"/>
        <v>1900-01-00, 00:00 ()</v>
      </c>
      <c r="O292" s="39" t="str">
        <f t="shared" si="82"/>
        <v/>
      </c>
      <c r="P292" s="26" t="str">
        <f t="shared" si="83"/>
        <v/>
      </c>
      <c r="Q292" s="40" t="str">
        <f t="shared" si="84"/>
        <v/>
      </c>
      <c r="R292" t="str">
        <f t="shared" si="85"/>
        <v>1900-01-00</v>
      </c>
      <c r="S292" t="str">
        <f t="shared" si="86"/>
        <v>00:00</v>
      </c>
    </row>
    <row r="293" spans="1:19" x14ac:dyDescent="0.15">
      <c r="A293" t="str">
        <f>IF(Date_time!A293&lt;&gt;"",Date_time!A293,"")</f>
        <v/>
      </c>
      <c r="B293">
        <f>Date_time!B293</f>
        <v>0</v>
      </c>
      <c r="C293">
        <f>Date_time!C293</f>
        <v>0</v>
      </c>
      <c r="D293">
        <f t="shared" si="72"/>
        <v>1900</v>
      </c>
      <c r="E293">
        <f t="shared" si="73"/>
        <v>1</v>
      </c>
      <c r="F293">
        <f t="shared" si="74"/>
        <v>0</v>
      </c>
      <c r="G293">
        <f t="shared" si="75"/>
        <v>0</v>
      </c>
      <c r="H293">
        <f t="shared" si="76"/>
        <v>0</v>
      </c>
      <c r="J293" s="26" t="str">
        <f t="shared" si="77"/>
        <v>01</v>
      </c>
      <c r="K293" s="26" t="str">
        <f t="shared" si="78"/>
        <v>00</v>
      </c>
      <c r="L293" s="26" t="str">
        <f t="shared" si="79"/>
        <v>00</v>
      </c>
      <c r="M293" s="26" t="str">
        <f t="shared" si="80"/>
        <v>00</v>
      </c>
      <c r="N293" s="37" t="str">
        <f t="shared" si="81"/>
        <v>1900-01-00, 00:00 ()</v>
      </c>
      <c r="O293" s="39" t="str">
        <f t="shared" si="82"/>
        <v/>
      </c>
      <c r="P293" s="26" t="str">
        <f t="shared" si="83"/>
        <v/>
      </c>
      <c r="Q293" s="40" t="str">
        <f t="shared" si="84"/>
        <v/>
      </c>
      <c r="R293" t="str">
        <f t="shared" si="85"/>
        <v>1900-01-00</v>
      </c>
      <c r="S293" t="str">
        <f t="shared" si="86"/>
        <v>00:00</v>
      </c>
    </row>
    <row r="294" spans="1:19" x14ac:dyDescent="0.15">
      <c r="A294" t="str">
        <f>IF(Date_time!A294&lt;&gt;"",Date_time!A294,"")</f>
        <v/>
      </c>
      <c r="B294">
        <f>Date_time!B294</f>
        <v>0</v>
      </c>
      <c r="C294">
        <f>Date_time!C294</f>
        <v>0</v>
      </c>
      <c r="D294">
        <f t="shared" si="72"/>
        <v>1900</v>
      </c>
      <c r="E294">
        <f t="shared" si="73"/>
        <v>1</v>
      </c>
      <c r="F294">
        <f t="shared" si="74"/>
        <v>0</v>
      </c>
      <c r="G294">
        <f t="shared" si="75"/>
        <v>0</v>
      </c>
      <c r="H294">
        <f t="shared" si="76"/>
        <v>0</v>
      </c>
      <c r="J294" s="26" t="str">
        <f t="shared" si="77"/>
        <v>01</v>
      </c>
      <c r="K294" s="26" t="str">
        <f t="shared" si="78"/>
        <v>00</v>
      </c>
      <c r="L294" s="26" t="str">
        <f t="shared" si="79"/>
        <v>00</v>
      </c>
      <c r="M294" s="26" t="str">
        <f t="shared" si="80"/>
        <v>00</v>
      </c>
      <c r="N294" s="37" t="str">
        <f t="shared" si="81"/>
        <v>1900-01-00, 00:00 ()</v>
      </c>
      <c r="O294" s="39" t="str">
        <f t="shared" si="82"/>
        <v/>
      </c>
      <c r="P294" s="26" t="str">
        <f t="shared" si="83"/>
        <v/>
      </c>
      <c r="Q294" s="40" t="str">
        <f t="shared" si="84"/>
        <v/>
      </c>
      <c r="R294" t="str">
        <f t="shared" si="85"/>
        <v>1900-01-00</v>
      </c>
      <c r="S294" t="str">
        <f t="shared" si="86"/>
        <v>00:00</v>
      </c>
    </row>
    <row r="295" spans="1:19" x14ac:dyDescent="0.15">
      <c r="A295" t="str">
        <f>IF(Date_time!A295&lt;&gt;"",Date_time!A295,"")</f>
        <v/>
      </c>
      <c r="B295">
        <f>Date_time!B295</f>
        <v>0</v>
      </c>
      <c r="C295">
        <f>Date_time!C295</f>
        <v>0</v>
      </c>
      <c r="D295">
        <f t="shared" si="72"/>
        <v>1900</v>
      </c>
      <c r="E295">
        <f t="shared" si="73"/>
        <v>1</v>
      </c>
      <c r="F295">
        <f t="shared" si="74"/>
        <v>0</v>
      </c>
      <c r="G295">
        <f t="shared" si="75"/>
        <v>0</v>
      </c>
      <c r="H295">
        <f t="shared" si="76"/>
        <v>0</v>
      </c>
      <c r="J295" s="26" t="str">
        <f t="shared" si="77"/>
        <v>01</v>
      </c>
      <c r="K295" s="26" t="str">
        <f t="shared" si="78"/>
        <v>00</v>
      </c>
      <c r="L295" s="26" t="str">
        <f t="shared" si="79"/>
        <v>00</v>
      </c>
      <c r="M295" s="26" t="str">
        <f t="shared" si="80"/>
        <v>00</v>
      </c>
      <c r="N295" s="37" t="str">
        <f t="shared" si="81"/>
        <v>1900-01-00, 00:00 ()</v>
      </c>
      <c r="O295" s="39" t="str">
        <f t="shared" si="82"/>
        <v/>
      </c>
      <c r="P295" s="26" t="str">
        <f t="shared" si="83"/>
        <v/>
      </c>
      <c r="Q295" s="40" t="str">
        <f t="shared" si="84"/>
        <v/>
      </c>
      <c r="R295" t="str">
        <f t="shared" si="85"/>
        <v>1900-01-00</v>
      </c>
      <c r="S295" t="str">
        <f t="shared" si="86"/>
        <v>00:00</v>
      </c>
    </row>
    <row r="296" spans="1:19" x14ac:dyDescent="0.15">
      <c r="A296" t="str">
        <f>IF(Date_time!A296&lt;&gt;"",Date_time!A296,"")</f>
        <v/>
      </c>
      <c r="B296">
        <f>Date_time!B296</f>
        <v>0</v>
      </c>
      <c r="C296">
        <f>Date_time!C296</f>
        <v>0</v>
      </c>
      <c r="D296">
        <f t="shared" si="72"/>
        <v>1900</v>
      </c>
      <c r="E296">
        <f t="shared" si="73"/>
        <v>1</v>
      </c>
      <c r="F296">
        <f t="shared" si="74"/>
        <v>0</v>
      </c>
      <c r="G296">
        <f t="shared" si="75"/>
        <v>0</v>
      </c>
      <c r="H296">
        <f t="shared" si="76"/>
        <v>0</v>
      </c>
      <c r="J296" s="26" t="str">
        <f t="shared" si="77"/>
        <v>01</v>
      </c>
      <c r="K296" s="26" t="str">
        <f t="shared" si="78"/>
        <v>00</v>
      </c>
      <c r="L296" s="26" t="str">
        <f t="shared" si="79"/>
        <v>00</v>
      </c>
      <c r="M296" s="26" t="str">
        <f t="shared" si="80"/>
        <v>00</v>
      </c>
      <c r="N296" s="37" t="str">
        <f t="shared" si="81"/>
        <v>1900-01-00, 00:00 ()</v>
      </c>
      <c r="O296" s="39" t="str">
        <f t="shared" si="82"/>
        <v/>
      </c>
      <c r="P296" s="26" t="str">
        <f t="shared" si="83"/>
        <v/>
      </c>
      <c r="Q296" s="40" t="str">
        <f t="shared" si="84"/>
        <v/>
      </c>
      <c r="R296" t="str">
        <f t="shared" si="85"/>
        <v>1900-01-00</v>
      </c>
      <c r="S296" t="str">
        <f t="shared" si="86"/>
        <v>00:00</v>
      </c>
    </row>
    <row r="297" spans="1:19" x14ac:dyDescent="0.15">
      <c r="A297" t="str">
        <f>IF(Date_time!A297&lt;&gt;"",Date_time!A297,"")</f>
        <v/>
      </c>
      <c r="B297">
        <f>Date_time!B297</f>
        <v>0</v>
      </c>
      <c r="C297">
        <f>Date_time!C297</f>
        <v>0</v>
      </c>
      <c r="D297">
        <f t="shared" si="72"/>
        <v>1900</v>
      </c>
      <c r="E297">
        <f t="shared" si="73"/>
        <v>1</v>
      </c>
      <c r="F297">
        <f t="shared" si="74"/>
        <v>0</v>
      </c>
      <c r="G297">
        <f t="shared" si="75"/>
        <v>0</v>
      </c>
      <c r="H297">
        <f t="shared" si="76"/>
        <v>0</v>
      </c>
      <c r="J297" s="26" t="str">
        <f t="shared" si="77"/>
        <v>01</v>
      </c>
      <c r="K297" s="26" t="str">
        <f t="shared" si="78"/>
        <v>00</v>
      </c>
      <c r="L297" s="26" t="str">
        <f t="shared" si="79"/>
        <v>00</v>
      </c>
      <c r="M297" s="26" t="str">
        <f t="shared" si="80"/>
        <v>00</v>
      </c>
      <c r="N297" s="37" t="str">
        <f t="shared" si="81"/>
        <v>1900-01-00, 00:00 ()</v>
      </c>
      <c r="O297" s="39" t="str">
        <f t="shared" si="82"/>
        <v/>
      </c>
      <c r="P297" s="26" t="str">
        <f t="shared" si="83"/>
        <v/>
      </c>
      <c r="Q297" s="40" t="str">
        <f t="shared" si="84"/>
        <v/>
      </c>
      <c r="R297" t="str">
        <f t="shared" si="85"/>
        <v>1900-01-00</v>
      </c>
      <c r="S297" t="str">
        <f t="shared" si="86"/>
        <v>00:00</v>
      </c>
    </row>
    <row r="298" spans="1:19" x14ac:dyDescent="0.15">
      <c r="A298" t="str">
        <f>IF(Date_time!A298&lt;&gt;"",Date_time!A298,"")</f>
        <v/>
      </c>
      <c r="B298">
        <f>Date_time!B298</f>
        <v>0</v>
      </c>
      <c r="C298">
        <f>Date_time!C298</f>
        <v>0</v>
      </c>
      <c r="D298">
        <f t="shared" si="72"/>
        <v>1900</v>
      </c>
      <c r="E298">
        <f t="shared" si="73"/>
        <v>1</v>
      </c>
      <c r="F298">
        <f t="shared" si="74"/>
        <v>0</v>
      </c>
      <c r="G298">
        <f t="shared" si="75"/>
        <v>0</v>
      </c>
      <c r="H298">
        <f t="shared" si="76"/>
        <v>0</v>
      </c>
      <c r="J298" s="26" t="str">
        <f t="shared" si="77"/>
        <v>01</v>
      </c>
      <c r="K298" s="26" t="str">
        <f t="shared" si="78"/>
        <v>00</v>
      </c>
      <c r="L298" s="26" t="str">
        <f t="shared" si="79"/>
        <v>00</v>
      </c>
      <c r="M298" s="26" t="str">
        <f t="shared" si="80"/>
        <v>00</v>
      </c>
      <c r="N298" s="37" t="str">
        <f t="shared" si="81"/>
        <v>1900-01-00, 00:00 ()</v>
      </c>
      <c r="O298" s="39" t="str">
        <f t="shared" si="82"/>
        <v/>
      </c>
      <c r="P298" s="26" t="str">
        <f t="shared" si="83"/>
        <v/>
      </c>
      <c r="Q298" s="40" t="str">
        <f t="shared" si="84"/>
        <v/>
      </c>
      <c r="R298" t="str">
        <f t="shared" si="85"/>
        <v>1900-01-00</v>
      </c>
      <c r="S298" t="str">
        <f t="shared" si="86"/>
        <v>00:00</v>
      </c>
    </row>
    <row r="299" spans="1:19" x14ac:dyDescent="0.15">
      <c r="A299" t="str">
        <f>IF(Date_time!A299&lt;&gt;"",Date_time!A299,"")</f>
        <v/>
      </c>
      <c r="B299">
        <f>Date_time!B299</f>
        <v>0</v>
      </c>
      <c r="C299">
        <f>Date_time!C299</f>
        <v>0</v>
      </c>
      <c r="D299">
        <f t="shared" si="72"/>
        <v>1900</v>
      </c>
      <c r="E299">
        <f t="shared" si="73"/>
        <v>1</v>
      </c>
      <c r="F299">
        <f t="shared" si="74"/>
        <v>0</v>
      </c>
      <c r="G299">
        <f t="shared" si="75"/>
        <v>0</v>
      </c>
      <c r="H299">
        <f t="shared" si="76"/>
        <v>0</v>
      </c>
      <c r="J299" s="26" t="str">
        <f t="shared" si="77"/>
        <v>01</v>
      </c>
      <c r="K299" s="26" t="str">
        <f t="shared" si="78"/>
        <v>00</v>
      </c>
      <c r="L299" s="26" t="str">
        <f t="shared" si="79"/>
        <v>00</v>
      </c>
      <c r="M299" s="26" t="str">
        <f t="shared" si="80"/>
        <v>00</v>
      </c>
      <c r="N299" s="37" t="str">
        <f t="shared" si="81"/>
        <v>1900-01-00, 00:00 ()</v>
      </c>
      <c r="O299" s="39" t="str">
        <f t="shared" si="82"/>
        <v/>
      </c>
      <c r="P299" s="26" t="str">
        <f t="shared" si="83"/>
        <v/>
      </c>
      <c r="Q299" s="40" t="str">
        <f t="shared" si="84"/>
        <v/>
      </c>
      <c r="R299" t="str">
        <f t="shared" si="85"/>
        <v>1900-01-00</v>
      </c>
      <c r="S299" t="str">
        <f t="shared" si="86"/>
        <v>00:00</v>
      </c>
    </row>
    <row r="300" spans="1:19" x14ac:dyDescent="0.15">
      <c r="A300" t="str">
        <f>IF(Date_time!A300&lt;&gt;"",Date_time!A300,"")</f>
        <v/>
      </c>
      <c r="B300">
        <f>Date_time!B300</f>
        <v>0</v>
      </c>
      <c r="C300">
        <f>Date_time!C300</f>
        <v>0</v>
      </c>
      <c r="D300">
        <f t="shared" si="72"/>
        <v>1900</v>
      </c>
      <c r="E300">
        <f t="shared" si="73"/>
        <v>1</v>
      </c>
      <c r="F300">
        <f t="shared" si="74"/>
        <v>0</v>
      </c>
      <c r="G300">
        <f t="shared" si="75"/>
        <v>0</v>
      </c>
      <c r="H300">
        <f t="shared" si="76"/>
        <v>0</v>
      </c>
      <c r="J300" s="26" t="str">
        <f t="shared" si="77"/>
        <v>01</v>
      </c>
      <c r="K300" s="26" t="str">
        <f t="shared" si="78"/>
        <v>00</v>
      </c>
      <c r="L300" s="26" t="str">
        <f t="shared" si="79"/>
        <v>00</v>
      </c>
      <c r="M300" s="26" t="str">
        <f t="shared" si="80"/>
        <v>00</v>
      </c>
      <c r="N300" s="37" t="str">
        <f t="shared" si="81"/>
        <v>1900-01-00, 00:00 ()</v>
      </c>
      <c r="O300" s="39" t="str">
        <f t="shared" si="82"/>
        <v/>
      </c>
      <c r="P300" s="26" t="str">
        <f t="shared" si="83"/>
        <v/>
      </c>
      <c r="Q300" s="40" t="str">
        <f t="shared" si="84"/>
        <v/>
      </c>
      <c r="R300" t="str">
        <f t="shared" si="85"/>
        <v>1900-01-00</v>
      </c>
      <c r="S300" t="str">
        <f t="shared" si="86"/>
        <v>00:00</v>
      </c>
    </row>
    <row r="301" spans="1:19" x14ac:dyDescent="0.15">
      <c r="A301" t="str">
        <f>IF(Date_time!A301&lt;&gt;"",Date_time!A301,"")</f>
        <v/>
      </c>
      <c r="B301">
        <f>Date_time!B301</f>
        <v>0</v>
      </c>
      <c r="C301">
        <f>Date_time!C301</f>
        <v>0</v>
      </c>
      <c r="D301">
        <f t="shared" si="72"/>
        <v>1900</v>
      </c>
      <c r="E301">
        <f t="shared" si="73"/>
        <v>1</v>
      </c>
      <c r="F301">
        <f t="shared" si="74"/>
        <v>0</v>
      </c>
      <c r="G301">
        <f t="shared" si="75"/>
        <v>0</v>
      </c>
      <c r="H301">
        <f t="shared" si="76"/>
        <v>0</v>
      </c>
      <c r="J301" s="26" t="str">
        <f t="shared" si="77"/>
        <v>01</v>
      </c>
      <c r="K301" s="26" t="str">
        <f t="shared" si="78"/>
        <v>00</v>
      </c>
      <c r="L301" s="26" t="str">
        <f t="shared" si="79"/>
        <v>00</v>
      </c>
      <c r="M301" s="26" t="str">
        <f t="shared" si="80"/>
        <v>00</v>
      </c>
      <c r="N301" s="37" t="str">
        <f t="shared" si="81"/>
        <v>1900-01-00, 00:00 ()</v>
      </c>
      <c r="O301" s="39" t="str">
        <f t="shared" si="82"/>
        <v/>
      </c>
      <c r="P301" s="26" t="str">
        <f t="shared" si="83"/>
        <v/>
      </c>
      <c r="Q301" s="40" t="str">
        <f t="shared" si="84"/>
        <v/>
      </c>
      <c r="R301" t="str">
        <f t="shared" si="85"/>
        <v>1900-01-00</v>
      </c>
      <c r="S301" t="str">
        <f t="shared" si="86"/>
        <v>00:00</v>
      </c>
    </row>
    <row r="302" spans="1:19" x14ac:dyDescent="0.15">
      <c r="A302" t="str">
        <f>IF(Date_time!A302&lt;&gt;"",Date_time!A302,"")</f>
        <v/>
      </c>
      <c r="B302">
        <f>Date_time!B302</f>
        <v>0</v>
      </c>
      <c r="C302">
        <f>Date_time!C302</f>
        <v>0</v>
      </c>
      <c r="D302">
        <f t="shared" si="72"/>
        <v>1900</v>
      </c>
      <c r="E302">
        <f t="shared" si="73"/>
        <v>1</v>
      </c>
      <c r="F302">
        <f t="shared" si="74"/>
        <v>0</v>
      </c>
      <c r="G302">
        <f t="shared" si="75"/>
        <v>0</v>
      </c>
      <c r="H302">
        <f t="shared" si="76"/>
        <v>0</v>
      </c>
      <c r="J302" s="26" t="str">
        <f t="shared" si="77"/>
        <v>01</v>
      </c>
      <c r="K302" s="26" t="str">
        <f t="shared" si="78"/>
        <v>00</v>
      </c>
      <c r="L302" s="26" t="str">
        <f t="shared" si="79"/>
        <v>00</v>
      </c>
      <c r="M302" s="26" t="str">
        <f t="shared" si="80"/>
        <v>00</v>
      </c>
      <c r="N302" s="37" t="str">
        <f t="shared" si="81"/>
        <v>1900-01-00, 00:00 ()</v>
      </c>
      <c r="O302" s="39" t="str">
        <f t="shared" si="82"/>
        <v/>
      </c>
      <c r="P302" s="26" t="str">
        <f t="shared" si="83"/>
        <v/>
      </c>
      <c r="Q302" s="40" t="str">
        <f t="shared" si="84"/>
        <v/>
      </c>
      <c r="R302" t="str">
        <f t="shared" si="85"/>
        <v>1900-01-00</v>
      </c>
      <c r="S302" t="str">
        <f t="shared" si="86"/>
        <v>00:00</v>
      </c>
    </row>
    <row r="303" spans="1:19" x14ac:dyDescent="0.15">
      <c r="A303" t="str">
        <f>IF(Date_time!A303&lt;&gt;"",Date_time!A303,"")</f>
        <v/>
      </c>
      <c r="B303">
        <f>Date_time!B303</f>
        <v>0</v>
      </c>
      <c r="C303">
        <f>Date_time!C303</f>
        <v>0</v>
      </c>
      <c r="D303">
        <f t="shared" si="72"/>
        <v>1900</v>
      </c>
      <c r="E303">
        <f t="shared" si="73"/>
        <v>1</v>
      </c>
      <c r="F303">
        <f t="shared" si="74"/>
        <v>0</v>
      </c>
      <c r="G303">
        <f t="shared" si="75"/>
        <v>0</v>
      </c>
      <c r="H303">
        <f t="shared" si="76"/>
        <v>0</v>
      </c>
      <c r="J303" s="26" t="str">
        <f t="shared" si="77"/>
        <v>01</v>
      </c>
      <c r="K303" s="26" t="str">
        <f t="shared" si="78"/>
        <v>00</v>
      </c>
      <c r="L303" s="26" t="str">
        <f t="shared" si="79"/>
        <v>00</v>
      </c>
      <c r="M303" s="26" t="str">
        <f t="shared" si="80"/>
        <v>00</v>
      </c>
      <c r="N303" s="37" t="str">
        <f t="shared" si="81"/>
        <v>1900-01-00, 00:00 ()</v>
      </c>
      <c r="O303" s="39" t="str">
        <f t="shared" si="82"/>
        <v/>
      </c>
      <c r="P303" s="26" t="str">
        <f t="shared" si="83"/>
        <v/>
      </c>
      <c r="Q303" s="40" t="str">
        <f t="shared" si="84"/>
        <v/>
      </c>
      <c r="R303" t="str">
        <f t="shared" si="85"/>
        <v>1900-01-00</v>
      </c>
      <c r="S303" t="str">
        <f t="shared" si="86"/>
        <v>00:00</v>
      </c>
    </row>
    <row r="304" spans="1:19" x14ac:dyDescent="0.15">
      <c r="A304" t="str">
        <f>IF(Date_time!A304&lt;&gt;"",Date_time!A304,"")</f>
        <v/>
      </c>
      <c r="B304">
        <f>Date_time!B304</f>
        <v>0</v>
      </c>
      <c r="C304">
        <f>Date_time!C304</f>
        <v>0</v>
      </c>
      <c r="D304">
        <f t="shared" si="72"/>
        <v>1900</v>
      </c>
      <c r="E304">
        <f t="shared" si="73"/>
        <v>1</v>
      </c>
      <c r="F304">
        <f t="shared" si="74"/>
        <v>0</v>
      </c>
      <c r="G304">
        <f t="shared" si="75"/>
        <v>0</v>
      </c>
      <c r="H304">
        <f t="shared" si="76"/>
        <v>0</v>
      </c>
      <c r="J304" s="26" t="str">
        <f t="shared" si="77"/>
        <v>01</v>
      </c>
      <c r="K304" s="26" t="str">
        <f t="shared" si="78"/>
        <v>00</v>
      </c>
      <c r="L304" s="26" t="str">
        <f t="shared" si="79"/>
        <v>00</v>
      </c>
      <c r="M304" s="26" t="str">
        <f t="shared" si="80"/>
        <v>00</v>
      </c>
      <c r="N304" s="37" t="str">
        <f t="shared" si="81"/>
        <v>1900-01-00, 00:00 ()</v>
      </c>
      <c r="O304" s="39" t="str">
        <f t="shared" si="82"/>
        <v/>
      </c>
      <c r="P304" s="26" t="str">
        <f t="shared" si="83"/>
        <v/>
      </c>
      <c r="Q304" s="40" t="str">
        <f t="shared" si="84"/>
        <v/>
      </c>
      <c r="R304" t="str">
        <f t="shared" si="85"/>
        <v>1900-01-00</v>
      </c>
      <c r="S304" t="str">
        <f t="shared" si="86"/>
        <v>00:00</v>
      </c>
    </row>
    <row r="305" spans="1:19" x14ac:dyDescent="0.15">
      <c r="A305" t="str">
        <f>IF(Date_time!A305&lt;&gt;"",Date_time!A305,"")</f>
        <v/>
      </c>
      <c r="B305">
        <f>Date_time!B305</f>
        <v>0</v>
      </c>
      <c r="C305">
        <f>Date_time!C305</f>
        <v>0</v>
      </c>
      <c r="D305">
        <f t="shared" si="72"/>
        <v>1900</v>
      </c>
      <c r="E305">
        <f t="shared" si="73"/>
        <v>1</v>
      </c>
      <c r="F305">
        <f t="shared" si="74"/>
        <v>0</v>
      </c>
      <c r="G305">
        <f t="shared" si="75"/>
        <v>0</v>
      </c>
      <c r="H305">
        <f t="shared" si="76"/>
        <v>0</v>
      </c>
      <c r="J305" s="26" t="str">
        <f t="shared" si="77"/>
        <v>01</v>
      </c>
      <c r="K305" s="26" t="str">
        <f t="shared" si="78"/>
        <v>00</v>
      </c>
      <c r="L305" s="26" t="str">
        <f t="shared" si="79"/>
        <v>00</v>
      </c>
      <c r="M305" s="26" t="str">
        <f t="shared" si="80"/>
        <v>00</v>
      </c>
      <c r="N305" s="37" t="str">
        <f t="shared" si="81"/>
        <v>1900-01-00, 00:00 ()</v>
      </c>
      <c r="O305" s="39" t="str">
        <f t="shared" si="82"/>
        <v/>
      </c>
      <c r="P305" s="26" t="str">
        <f t="shared" si="83"/>
        <v/>
      </c>
      <c r="Q305" s="40" t="str">
        <f t="shared" si="84"/>
        <v/>
      </c>
      <c r="R305" t="str">
        <f t="shared" si="85"/>
        <v>1900-01-00</v>
      </c>
      <c r="S305" t="str">
        <f t="shared" si="86"/>
        <v>00:00</v>
      </c>
    </row>
    <row r="306" spans="1:19" x14ac:dyDescent="0.15">
      <c r="A306" t="str">
        <f>IF(Date_time!A306&lt;&gt;"",Date_time!A306,"")</f>
        <v/>
      </c>
      <c r="B306">
        <f>Date_time!B306</f>
        <v>0</v>
      </c>
      <c r="C306">
        <f>Date_time!C306</f>
        <v>0</v>
      </c>
      <c r="D306">
        <f t="shared" si="72"/>
        <v>1900</v>
      </c>
      <c r="E306">
        <f t="shared" si="73"/>
        <v>1</v>
      </c>
      <c r="F306">
        <f t="shared" si="74"/>
        <v>0</v>
      </c>
      <c r="G306">
        <f t="shared" si="75"/>
        <v>0</v>
      </c>
      <c r="H306">
        <f t="shared" si="76"/>
        <v>0</v>
      </c>
      <c r="J306" s="26" t="str">
        <f t="shared" si="77"/>
        <v>01</v>
      </c>
      <c r="K306" s="26" t="str">
        <f t="shared" si="78"/>
        <v>00</v>
      </c>
      <c r="L306" s="26" t="str">
        <f t="shared" si="79"/>
        <v>00</v>
      </c>
      <c r="M306" s="26" t="str">
        <f t="shared" si="80"/>
        <v>00</v>
      </c>
      <c r="N306" s="37" t="str">
        <f t="shared" si="81"/>
        <v>1900-01-00, 00:00 ()</v>
      </c>
      <c r="O306" s="39" t="str">
        <f t="shared" si="82"/>
        <v/>
      </c>
      <c r="P306" s="26" t="str">
        <f t="shared" si="83"/>
        <v/>
      </c>
      <c r="Q306" s="40" t="str">
        <f t="shared" si="84"/>
        <v/>
      </c>
      <c r="R306" t="str">
        <f t="shared" si="85"/>
        <v>1900-01-00</v>
      </c>
      <c r="S306" t="str">
        <f t="shared" si="86"/>
        <v>00:00</v>
      </c>
    </row>
    <row r="307" spans="1:19" x14ac:dyDescent="0.15">
      <c r="A307" t="str">
        <f>IF(Date_time!A307&lt;&gt;"",Date_time!A307,"")</f>
        <v/>
      </c>
      <c r="B307">
        <f>Date_time!B307</f>
        <v>0</v>
      </c>
      <c r="C307">
        <f>Date_time!C307</f>
        <v>0</v>
      </c>
      <c r="D307">
        <f t="shared" si="72"/>
        <v>1900</v>
      </c>
      <c r="E307">
        <f t="shared" si="73"/>
        <v>1</v>
      </c>
      <c r="F307">
        <f t="shared" si="74"/>
        <v>0</v>
      </c>
      <c r="G307">
        <f t="shared" si="75"/>
        <v>0</v>
      </c>
      <c r="H307">
        <f t="shared" si="76"/>
        <v>0</v>
      </c>
      <c r="J307" s="26" t="str">
        <f t="shared" si="77"/>
        <v>01</v>
      </c>
      <c r="K307" s="26" t="str">
        <f t="shared" si="78"/>
        <v>00</v>
      </c>
      <c r="L307" s="26" t="str">
        <f t="shared" si="79"/>
        <v>00</v>
      </c>
      <c r="M307" s="26" t="str">
        <f t="shared" si="80"/>
        <v>00</v>
      </c>
      <c r="N307" s="37" t="str">
        <f t="shared" si="81"/>
        <v>1900-01-00, 00:00 ()</v>
      </c>
      <c r="O307" s="39" t="str">
        <f t="shared" si="82"/>
        <v/>
      </c>
      <c r="P307" s="26" t="str">
        <f t="shared" si="83"/>
        <v/>
      </c>
      <c r="Q307" s="40" t="str">
        <f t="shared" si="84"/>
        <v/>
      </c>
      <c r="R307" t="str">
        <f t="shared" si="85"/>
        <v>1900-01-00</v>
      </c>
      <c r="S307" t="str">
        <f t="shared" si="86"/>
        <v>00:00</v>
      </c>
    </row>
    <row r="308" spans="1:19" x14ac:dyDescent="0.15">
      <c r="A308" t="str">
        <f>IF(Date_time!A308&lt;&gt;"",Date_time!A308,"")</f>
        <v/>
      </c>
      <c r="B308">
        <f>Date_time!B308</f>
        <v>0</v>
      </c>
      <c r="C308">
        <f>Date_time!C308</f>
        <v>0</v>
      </c>
      <c r="D308">
        <f t="shared" si="72"/>
        <v>1900</v>
      </c>
      <c r="E308">
        <f t="shared" si="73"/>
        <v>1</v>
      </c>
      <c r="F308">
        <f t="shared" si="74"/>
        <v>0</v>
      </c>
      <c r="G308">
        <f t="shared" si="75"/>
        <v>0</v>
      </c>
      <c r="H308">
        <f t="shared" si="76"/>
        <v>0</v>
      </c>
      <c r="J308" s="26" t="str">
        <f t="shared" si="77"/>
        <v>01</v>
      </c>
      <c r="K308" s="26" t="str">
        <f t="shared" si="78"/>
        <v>00</v>
      </c>
      <c r="L308" s="26" t="str">
        <f t="shared" si="79"/>
        <v>00</v>
      </c>
      <c r="M308" s="26" t="str">
        <f t="shared" si="80"/>
        <v>00</v>
      </c>
      <c r="N308" s="37" t="str">
        <f t="shared" si="81"/>
        <v>1900-01-00, 00:00 ()</v>
      </c>
      <c r="O308" s="39" t="str">
        <f t="shared" si="82"/>
        <v/>
      </c>
      <c r="P308" s="26" t="str">
        <f t="shared" si="83"/>
        <v/>
      </c>
      <c r="Q308" s="40" t="str">
        <f t="shared" si="84"/>
        <v/>
      </c>
      <c r="R308" t="str">
        <f t="shared" si="85"/>
        <v>1900-01-00</v>
      </c>
      <c r="S308" t="str">
        <f t="shared" si="86"/>
        <v>00:00</v>
      </c>
    </row>
    <row r="309" spans="1:19" x14ac:dyDescent="0.15">
      <c r="A309" t="str">
        <f>IF(Date_time!A309&lt;&gt;"",Date_time!A309,"")</f>
        <v/>
      </c>
      <c r="B309">
        <f>Date_time!B309</f>
        <v>0</v>
      </c>
      <c r="C309">
        <f>Date_time!C309</f>
        <v>0</v>
      </c>
      <c r="D309">
        <f t="shared" si="72"/>
        <v>1900</v>
      </c>
      <c r="E309">
        <f t="shared" si="73"/>
        <v>1</v>
      </c>
      <c r="F309">
        <f t="shared" si="74"/>
        <v>0</v>
      </c>
      <c r="G309">
        <f t="shared" si="75"/>
        <v>0</v>
      </c>
      <c r="H309">
        <f t="shared" si="76"/>
        <v>0</v>
      </c>
      <c r="J309" s="26" t="str">
        <f t="shared" si="77"/>
        <v>01</v>
      </c>
      <c r="K309" s="26" t="str">
        <f t="shared" si="78"/>
        <v>00</v>
      </c>
      <c r="L309" s="26" t="str">
        <f t="shared" si="79"/>
        <v>00</v>
      </c>
      <c r="M309" s="26" t="str">
        <f t="shared" si="80"/>
        <v>00</v>
      </c>
      <c r="N309" s="37" t="str">
        <f t="shared" si="81"/>
        <v>1900-01-00, 00:00 ()</v>
      </c>
      <c r="O309" s="39" t="str">
        <f t="shared" si="82"/>
        <v/>
      </c>
      <c r="P309" s="26" t="str">
        <f t="shared" si="83"/>
        <v/>
      </c>
      <c r="Q309" s="40" t="str">
        <f t="shared" si="84"/>
        <v/>
      </c>
      <c r="R309" t="str">
        <f t="shared" si="85"/>
        <v>1900-01-00</v>
      </c>
      <c r="S309" t="str">
        <f t="shared" si="86"/>
        <v>00:00</v>
      </c>
    </row>
    <row r="310" spans="1:19" x14ac:dyDescent="0.15">
      <c r="A310" t="str">
        <f>IF(Date_time!A310&lt;&gt;"",Date_time!A310,"")</f>
        <v/>
      </c>
      <c r="B310">
        <f>Date_time!B310</f>
        <v>0</v>
      </c>
      <c r="C310">
        <f>Date_time!C310</f>
        <v>0</v>
      </c>
      <c r="D310">
        <f t="shared" si="72"/>
        <v>1900</v>
      </c>
      <c r="E310">
        <f t="shared" si="73"/>
        <v>1</v>
      </c>
      <c r="F310">
        <f t="shared" si="74"/>
        <v>0</v>
      </c>
      <c r="G310">
        <f t="shared" si="75"/>
        <v>0</v>
      </c>
      <c r="H310">
        <f t="shared" si="76"/>
        <v>0</v>
      </c>
      <c r="J310" s="26" t="str">
        <f t="shared" si="77"/>
        <v>01</v>
      </c>
      <c r="K310" s="26" t="str">
        <f t="shared" si="78"/>
        <v>00</v>
      </c>
      <c r="L310" s="26" t="str">
        <f t="shared" si="79"/>
        <v>00</v>
      </c>
      <c r="M310" s="26" t="str">
        <f t="shared" si="80"/>
        <v>00</v>
      </c>
      <c r="N310" s="37" t="str">
        <f t="shared" si="81"/>
        <v>1900-01-00, 00:00 ()</v>
      </c>
      <c r="O310" s="39" t="str">
        <f t="shared" si="82"/>
        <v/>
      </c>
      <c r="P310" s="26" t="str">
        <f t="shared" si="83"/>
        <v/>
      </c>
      <c r="Q310" s="40" t="str">
        <f t="shared" si="84"/>
        <v/>
      </c>
      <c r="R310" t="str">
        <f t="shared" si="85"/>
        <v>1900-01-00</v>
      </c>
      <c r="S310" t="str">
        <f t="shared" si="86"/>
        <v>00:00</v>
      </c>
    </row>
    <row r="311" spans="1:19" x14ac:dyDescent="0.15">
      <c r="A311" t="str">
        <f>IF(Date_time!A311&lt;&gt;"",Date_time!A311,"")</f>
        <v/>
      </c>
      <c r="B311">
        <f>Date_time!B311</f>
        <v>0</v>
      </c>
      <c r="C311">
        <f>Date_time!C311</f>
        <v>0</v>
      </c>
      <c r="D311">
        <f t="shared" si="72"/>
        <v>1900</v>
      </c>
      <c r="E311">
        <f t="shared" si="73"/>
        <v>1</v>
      </c>
      <c r="F311">
        <f t="shared" si="74"/>
        <v>0</v>
      </c>
      <c r="G311">
        <f t="shared" si="75"/>
        <v>0</v>
      </c>
      <c r="H311">
        <f t="shared" si="76"/>
        <v>0</v>
      </c>
      <c r="J311" s="26" t="str">
        <f t="shared" si="77"/>
        <v>01</v>
      </c>
      <c r="K311" s="26" t="str">
        <f t="shared" si="78"/>
        <v>00</v>
      </c>
      <c r="L311" s="26" t="str">
        <f t="shared" si="79"/>
        <v>00</v>
      </c>
      <c r="M311" s="26" t="str">
        <f t="shared" si="80"/>
        <v>00</v>
      </c>
      <c r="N311" s="37" t="str">
        <f t="shared" si="81"/>
        <v>1900-01-00, 00:00 ()</v>
      </c>
      <c r="O311" s="39" t="str">
        <f t="shared" si="82"/>
        <v/>
      </c>
      <c r="P311" s="26" t="str">
        <f t="shared" si="83"/>
        <v/>
      </c>
      <c r="Q311" s="40" t="str">
        <f t="shared" si="84"/>
        <v/>
      </c>
      <c r="R311" t="str">
        <f t="shared" si="85"/>
        <v>1900-01-00</v>
      </c>
      <c r="S311" t="str">
        <f t="shared" si="86"/>
        <v>00:00</v>
      </c>
    </row>
    <row r="312" spans="1:19" x14ac:dyDescent="0.15">
      <c r="A312" t="str">
        <f>IF(Date_time!A312&lt;&gt;"",Date_time!A312,"")</f>
        <v/>
      </c>
      <c r="B312">
        <f>Date_time!B312</f>
        <v>0</v>
      </c>
      <c r="C312">
        <f>Date_time!C312</f>
        <v>0</v>
      </c>
      <c r="D312">
        <f t="shared" si="72"/>
        <v>1900</v>
      </c>
      <c r="E312">
        <f t="shared" si="73"/>
        <v>1</v>
      </c>
      <c r="F312">
        <f t="shared" si="74"/>
        <v>0</v>
      </c>
      <c r="G312">
        <f t="shared" si="75"/>
        <v>0</v>
      </c>
      <c r="H312">
        <f t="shared" si="76"/>
        <v>0</v>
      </c>
      <c r="J312" s="26" t="str">
        <f t="shared" si="77"/>
        <v>01</v>
      </c>
      <c r="K312" s="26" t="str">
        <f t="shared" si="78"/>
        <v>00</v>
      </c>
      <c r="L312" s="26" t="str">
        <f t="shared" si="79"/>
        <v>00</v>
      </c>
      <c r="M312" s="26" t="str">
        <f t="shared" si="80"/>
        <v>00</v>
      </c>
      <c r="N312" s="37" t="str">
        <f t="shared" si="81"/>
        <v>1900-01-00, 00:00 ()</v>
      </c>
      <c r="O312" s="39" t="str">
        <f t="shared" si="82"/>
        <v/>
      </c>
      <c r="P312" s="26" t="str">
        <f t="shared" si="83"/>
        <v/>
      </c>
      <c r="Q312" s="40" t="str">
        <f t="shared" si="84"/>
        <v/>
      </c>
      <c r="R312" t="str">
        <f t="shared" si="85"/>
        <v>1900-01-00</v>
      </c>
      <c r="S312" t="str">
        <f t="shared" si="86"/>
        <v>00:00</v>
      </c>
    </row>
    <row r="313" spans="1:19" x14ac:dyDescent="0.15">
      <c r="A313" t="str">
        <f>IF(Date_time!A313&lt;&gt;"",Date_time!A313,"")</f>
        <v/>
      </c>
      <c r="B313">
        <f>Date_time!B313</f>
        <v>0</v>
      </c>
      <c r="C313">
        <f>Date_time!C313</f>
        <v>0</v>
      </c>
      <c r="D313">
        <f t="shared" si="72"/>
        <v>1900</v>
      </c>
      <c r="E313">
        <f t="shared" si="73"/>
        <v>1</v>
      </c>
      <c r="F313">
        <f t="shared" si="74"/>
        <v>0</v>
      </c>
      <c r="G313">
        <f t="shared" si="75"/>
        <v>0</v>
      </c>
      <c r="H313">
        <f t="shared" si="76"/>
        <v>0</v>
      </c>
      <c r="J313" s="26" t="str">
        <f t="shared" si="77"/>
        <v>01</v>
      </c>
      <c r="K313" s="26" t="str">
        <f t="shared" si="78"/>
        <v>00</v>
      </c>
      <c r="L313" s="26" t="str">
        <f t="shared" si="79"/>
        <v>00</v>
      </c>
      <c r="M313" s="26" t="str">
        <f t="shared" si="80"/>
        <v>00</v>
      </c>
      <c r="N313" s="37" t="str">
        <f t="shared" si="81"/>
        <v>1900-01-00, 00:00 ()</v>
      </c>
      <c r="O313" s="39" t="str">
        <f t="shared" si="82"/>
        <v/>
      </c>
      <c r="P313" s="26" t="str">
        <f t="shared" si="83"/>
        <v/>
      </c>
      <c r="Q313" s="40" t="str">
        <f t="shared" si="84"/>
        <v/>
      </c>
      <c r="R313" t="str">
        <f t="shared" si="85"/>
        <v>1900-01-00</v>
      </c>
      <c r="S313" t="str">
        <f t="shared" si="86"/>
        <v>00:00</v>
      </c>
    </row>
    <row r="314" spans="1:19" x14ac:dyDescent="0.15">
      <c r="A314" t="str">
        <f>IF(Date_time!A314&lt;&gt;"",Date_time!A314,"")</f>
        <v/>
      </c>
      <c r="B314">
        <f>Date_time!B314</f>
        <v>0</v>
      </c>
      <c r="C314">
        <f>Date_time!C314</f>
        <v>0</v>
      </c>
      <c r="D314">
        <f t="shared" si="72"/>
        <v>1900</v>
      </c>
      <c r="E314">
        <f t="shared" si="73"/>
        <v>1</v>
      </c>
      <c r="F314">
        <f t="shared" si="74"/>
        <v>0</v>
      </c>
      <c r="G314">
        <f t="shared" si="75"/>
        <v>0</v>
      </c>
      <c r="H314">
        <f t="shared" si="76"/>
        <v>0</v>
      </c>
      <c r="J314" s="26" t="str">
        <f t="shared" si="77"/>
        <v>01</v>
      </c>
      <c r="K314" s="26" t="str">
        <f t="shared" si="78"/>
        <v>00</v>
      </c>
      <c r="L314" s="26" t="str">
        <f t="shared" si="79"/>
        <v>00</v>
      </c>
      <c r="M314" s="26" t="str">
        <f t="shared" si="80"/>
        <v>00</v>
      </c>
      <c r="N314" s="37" t="str">
        <f t="shared" si="81"/>
        <v>1900-01-00, 00:00 ()</v>
      </c>
      <c r="O314" s="39" t="str">
        <f t="shared" si="82"/>
        <v/>
      </c>
      <c r="P314" s="26" t="str">
        <f t="shared" si="83"/>
        <v/>
      </c>
      <c r="Q314" s="40" t="str">
        <f t="shared" si="84"/>
        <v/>
      </c>
      <c r="R314" t="str">
        <f t="shared" si="85"/>
        <v>1900-01-00</v>
      </c>
      <c r="S314" t="str">
        <f t="shared" si="86"/>
        <v>00:00</v>
      </c>
    </row>
    <row r="315" spans="1:19" x14ac:dyDescent="0.15">
      <c r="A315" t="str">
        <f>IF(Date_time!A315&lt;&gt;"",Date_time!A315,"")</f>
        <v/>
      </c>
      <c r="B315">
        <f>Date_time!B315</f>
        <v>0</v>
      </c>
      <c r="C315">
        <f>Date_time!C315</f>
        <v>0</v>
      </c>
      <c r="D315">
        <f t="shared" si="72"/>
        <v>1900</v>
      </c>
      <c r="E315">
        <f t="shared" si="73"/>
        <v>1</v>
      </c>
      <c r="F315">
        <f t="shared" si="74"/>
        <v>0</v>
      </c>
      <c r="G315">
        <f t="shared" si="75"/>
        <v>0</v>
      </c>
      <c r="H315">
        <f t="shared" si="76"/>
        <v>0</v>
      </c>
      <c r="J315" s="26" t="str">
        <f t="shared" si="77"/>
        <v>01</v>
      </c>
      <c r="K315" s="26" t="str">
        <f t="shared" si="78"/>
        <v>00</v>
      </c>
      <c r="L315" s="26" t="str">
        <f t="shared" si="79"/>
        <v>00</v>
      </c>
      <c r="M315" s="26" t="str">
        <f t="shared" si="80"/>
        <v>00</v>
      </c>
      <c r="N315" s="37" t="str">
        <f t="shared" si="81"/>
        <v>1900-01-00, 00:00 ()</v>
      </c>
      <c r="O315" s="39" t="str">
        <f t="shared" si="82"/>
        <v/>
      </c>
      <c r="P315" s="26" t="str">
        <f t="shared" si="83"/>
        <v/>
      </c>
      <c r="Q315" s="40" t="str">
        <f t="shared" si="84"/>
        <v/>
      </c>
      <c r="R315" t="str">
        <f t="shared" si="85"/>
        <v>1900-01-00</v>
      </c>
      <c r="S315" t="str">
        <f t="shared" si="86"/>
        <v>00:00</v>
      </c>
    </row>
    <row r="316" spans="1:19" x14ac:dyDescent="0.15">
      <c r="A316" t="str">
        <f>IF(Date_time!A316&lt;&gt;"",Date_time!A316,"")</f>
        <v/>
      </c>
      <c r="B316">
        <f>Date_time!B316</f>
        <v>0</v>
      </c>
      <c r="C316">
        <f>Date_time!C316</f>
        <v>0</v>
      </c>
      <c r="D316">
        <f t="shared" si="72"/>
        <v>1900</v>
      </c>
      <c r="E316">
        <f t="shared" si="73"/>
        <v>1</v>
      </c>
      <c r="F316">
        <f t="shared" si="74"/>
        <v>0</v>
      </c>
      <c r="G316">
        <f t="shared" si="75"/>
        <v>0</v>
      </c>
      <c r="H316">
        <f t="shared" si="76"/>
        <v>0</v>
      </c>
      <c r="J316" s="26" t="str">
        <f t="shared" si="77"/>
        <v>01</v>
      </c>
      <c r="K316" s="26" t="str">
        <f t="shared" si="78"/>
        <v>00</v>
      </c>
      <c r="L316" s="26" t="str">
        <f t="shared" si="79"/>
        <v>00</v>
      </c>
      <c r="M316" s="26" t="str">
        <f t="shared" si="80"/>
        <v>00</v>
      </c>
      <c r="N316" s="37" t="str">
        <f t="shared" si="81"/>
        <v>1900-01-00, 00:00 ()</v>
      </c>
      <c r="O316" s="39" t="str">
        <f t="shared" si="82"/>
        <v/>
      </c>
      <c r="P316" s="26" t="str">
        <f t="shared" si="83"/>
        <v/>
      </c>
      <c r="Q316" s="40" t="str">
        <f t="shared" si="84"/>
        <v/>
      </c>
      <c r="R316" t="str">
        <f t="shared" si="85"/>
        <v>1900-01-00</v>
      </c>
      <c r="S316" t="str">
        <f t="shared" si="86"/>
        <v>00:00</v>
      </c>
    </row>
    <row r="317" spans="1:19" x14ac:dyDescent="0.15">
      <c r="A317" t="str">
        <f>IF(Date_time!A317&lt;&gt;"",Date_time!A317,"")</f>
        <v/>
      </c>
      <c r="B317">
        <f>Date_time!B317</f>
        <v>0</v>
      </c>
      <c r="C317">
        <f>Date_time!C317</f>
        <v>0</v>
      </c>
      <c r="D317">
        <f t="shared" si="72"/>
        <v>1900</v>
      </c>
      <c r="E317">
        <f t="shared" si="73"/>
        <v>1</v>
      </c>
      <c r="F317">
        <f t="shared" si="74"/>
        <v>0</v>
      </c>
      <c r="G317">
        <f t="shared" si="75"/>
        <v>0</v>
      </c>
      <c r="H317">
        <f t="shared" si="76"/>
        <v>0</v>
      </c>
      <c r="J317" s="26" t="str">
        <f t="shared" si="77"/>
        <v>01</v>
      </c>
      <c r="K317" s="26" t="str">
        <f t="shared" si="78"/>
        <v>00</v>
      </c>
      <c r="L317" s="26" t="str">
        <f t="shared" si="79"/>
        <v>00</v>
      </c>
      <c r="M317" s="26" t="str">
        <f t="shared" si="80"/>
        <v>00</v>
      </c>
      <c r="N317" s="37" t="str">
        <f t="shared" si="81"/>
        <v>1900-01-00, 00:00 ()</v>
      </c>
      <c r="O317" s="39" t="str">
        <f t="shared" si="82"/>
        <v/>
      </c>
      <c r="P317" s="26" t="str">
        <f t="shared" si="83"/>
        <v/>
      </c>
      <c r="Q317" s="40" t="str">
        <f t="shared" si="84"/>
        <v/>
      </c>
      <c r="R317" t="str">
        <f t="shared" si="85"/>
        <v>1900-01-00</v>
      </c>
      <c r="S317" t="str">
        <f t="shared" si="86"/>
        <v>00:00</v>
      </c>
    </row>
    <row r="318" spans="1:19" x14ac:dyDescent="0.15">
      <c r="A318" t="str">
        <f>IF(Date_time!A318&lt;&gt;"",Date_time!A318,"")</f>
        <v/>
      </c>
      <c r="B318">
        <f>Date_time!B318</f>
        <v>0</v>
      </c>
      <c r="C318">
        <f>Date_time!C318</f>
        <v>0</v>
      </c>
      <c r="D318">
        <f t="shared" si="72"/>
        <v>1900</v>
      </c>
      <c r="E318">
        <f t="shared" si="73"/>
        <v>1</v>
      </c>
      <c r="F318">
        <f t="shared" si="74"/>
        <v>0</v>
      </c>
      <c r="G318">
        <f t="shared" si="75"/>
        <v>0</v>
      </c>
      <c r="H318">
        <f t="shared" si="76"/>
        <v>0</v>
      </c>
      <c r="J318" s="26" t="str">
        <f t="shared" si="77"/>
        <v>01</v>
      </c>
      <c r="K318" s="26" t="str">
        <f t="shared" si="78"/>
        <v>00</v>
      </c>
      <c r="L318" s="26" t="str">
        <f t="shared" si="79"/>
        <v>00</v>
      </c>
      <c r="M318" s="26" t="str">
        <f t="shared" si="80"/>
        <v>00</v>
      </c>
      <c r="N318" s="37" t="str">
        <f t="shared" si="81"/>
        <v>1900-01-00, 00:00 ()</v>
      </c>
      <c r="O318" s="39" t="str">
        <f t="shared" si="82"/>
        <v/>
      </c>
      <c r="P318" s="26" t="str">
        <f t="shared" si="83"/>
        <v/>
      </c>
      <c r="Q318" s="40" t="str">
        <f t="shared" si="84"/>
        <v/>
      </c>
      <c r="R318" t="str">
        <f t="shared" si="85"/>
        <v>1900-01-00</v>
      </c>
      <c r="S318" t="str">
        <f t="shared" si="86"/>
        <v>00:00</v>
      </c>
    </row>
    <row r="319" spans="1:19" x14ac:dyDescent="0.15">
      <c r="A319" t="str">
        <f>IF(Date_time!A319&lt;&gt;"",Date_time!A319,"")</f>
        <v/>
      </c>
      <c r="B319">
        <f>Date_time!B319</f>
        <v>0</v>
      </c>
      <c r="C319">
        <f>Date_time!C319</f>
        <v>0</v>
      </c>
      <c r="D319">
        <f t="shared" si="72"/>
        <v>1900</v>
      </c>
      <c r="E319">
        <f t="shared" si="73"/>
        <v>1</v>
      </c>
      <c r="F319">
        <f t="shared" si="74"/>
        <v>0</v>
      </c>
      <c r="G319">
        <f t="shared" si="75"/>
        <v>0</v>
      </c>
      <c r="H319">
        <f t="shared" si="76"/>
        <v>0</v>
      </c>
      <c r="J319" s="26" t="str">
        <f t="shared" si="77"/>
        <v>01</v>
      </c>
      <c r="K319" s="26" t="str">
        <f t="shared" si="78"/>
        <v>00</v>
      </c>
      <c r="L319" s="26" t="str">
        <f t="shared" si="79"/>
        <v>00</v>
      </c>
      <c r="M319" s="26" t="str">
        <f t="shared" si="80"/>
        <v>00</v>
      </c>
      <c r="N319" s="37" t="str">
        <f t="shared" si="81"/>
        <v>1900-01-00, 00:00 ()</v>
      </c>
      <c r="O319" s="39" t="str">
        <f t="shared" si="82"/>
        <v/>
      </c>
      <c r="P319" s="26" t="str">
        <f t="shared" si="83"/>
        <v/>
      </c>
      <c r="Q319" s="40" t="str">
        <f t="shared" si="84"/>
        <v/>
      </c>
      <c r="R319" t="str">
        <f t="shared" si="85"/>
        <v>1900-01-00</v>
      </c>
      <c r="S319" t="str">
        <f t="shared" si="86"/>
        <v>00:00</v>
      </c>
    </row>
    <row r="320" spans="1:19" x14ac:dyDescent="0.15">
      <c r="A320" t="str">
        <f>IF(Date_time!A320&lt;&gt;"",Date_time!A320,"")</f>
        <v/>
      </c>
      <c r="B320">
        <f>Date_time!B320</f>
        <v>0</v>
      </c>
      <c r="C320">
        <f>Date_time!C320</f>
        <v>0</v>
      </c>
      <c r="D320">
        <f t="shared" si="72"/>
        <v>1900</v>
      </c>
      <c r="E320">
        <f t="shared" si="73"/>
        <v>1</v>
      </c>
      <c r="F320">
        <f t="shared" si="74"/>
        <v>0</v>
      </c>
      <c r="G320">
        <f t="shared" si="75"/>
        <v>0</v>
      </c>
      <c r="H320">
        <f t="shared" si="76"/>
        <v>0</v>
      </c>
      <c r="J320" s="26" t="str">
        <f t="shared" si="77"/>
        <v>01</v>
      </c>
      <c r="K320" s="26" t="str">
        <f t="shared" si="78"/>
        <v>00</v>
      </c>
      <c r="L320" s="26" t="str">
        <f t="shared" si="79"/>
        <v>00</v>
      </c>
      <c r="M320" s="26" t="str">
        <f t="shared" si="80"/>
        <v>00</v>
      </c>
      <c r="N320" s="37" t="str">
        <f t="shared" si="81"/>
        <v>1900-01-00, 00:00 ()</v>
      </c>
      <c r="O320" s="39" t="str">
        <f t="shared" si="82"/>
        <v/>
      </c>
      <c r="P320" s="26" t="str">
        <f t="shared" si="83"/>
        <v/>
      </c>
      <c r="Q320" s="40" t="str">
        <f t="shared" si="84"/>
        <v/>
      </c>
      <c r="R320" t="str">
        <f t="shared" si="85"/>
        <v>1900-01-00</v>
      </c>
      <c r="S320" t="str">
        <f t="shared" si="86"/>
        <v>00:00</v>
      </c>
    </row>
    <row r="321" spans="1:19" x14ac:dyDescent="0.15">
      <c r="A321" t="str">
        <f>IF(Date_time!A321&lt;&gt;"",Date_time!A321,"")</f>
        <v/>
      </c>
      <c r="B321">
        <f>Date_time!B321</f>
        <v>0</v>
      </c>
      <c r="C321">
        <f>Date_time!C321</f>
        <v>0</v>
      </c>
      <c r="D321">
        <f t="shared" si="72"/>
        <v>1900</v>
      </c>
      <c r="E321">
        <f t="shared" si="73"/>
        <v>1</v>
      </c>
      <c r="F321">
        <f t="shared" si="74"/>
        <v>0</v>
      </c>
      <c r="G321">
        <f t="shared" si="75"/>
        <v>0</v>
      </c>
      <c r="H321">
        <f t="shared" si="76"/>
        <v>0</v>
      </c>
      <c r="J321" s="26" t="str">
        <f t="shared" si="77"/>
        <v>01</v>
      </c>
      <c r="K321" s="26" t="str">
        <f t="shared" si="78"/>
        <v>00</v>
      </c>
      <c r="L321" s="26" t="str">
        <f t="shared" si="79"/>
        <v>00</v>
      </c>
      <c r="M321" s="26" t="str">
        <f t="shared" si="80"/>
        <v>00</v>
      </c>
      <c r="N321" s="37" t="str">
        <f t="shared" si="81"/>
        <v>1900-01-00, 00:00 ()</v>
      </c>
      <c r="O321" s="39" t="str">
        <f t="shared" si="82"/>
        <v/>
      </c>
      <c r="P321" s="26" t="str">
        <f t="shared" si="83"/>
        <v/>
      </c>
      <c r="Q321" s="40" t="str">
        <f t="shared" si="84"/>
        <v/>
      </c>
      <c r="R321" t="str">
        <f t="shared" si="85"/>
        <v>1900-01-00</v>
      </c>
      <c r="S321" t="str">
        <f t="shared" si="86"/>
        <v>00:00</v>
      </c>
    </row>
    <row r="322" spans="1:19" x14ac:dyDescent="0.15">
      <c r="A322" t="str">
        <f>IF(Date_time!A322&lt;&gt;"",Date_time!A322,"")</f>
        <v/>
      </c>
      <c r="B322">
        <f>Date_time!B322</f>
        <v>0</v>
      </c>
      <c r="C322">
        <f>Date_time!C322</f>
        <v>0</v>
      </c>
      <c r="D322">
        <f t="shared" si="72"/>
        <v>1900</v>
      </c>
      <c r="E322">
        <f t="shared" si="73"/>
        <v>1</v>
      </c>
      <c r="F322">
        <f t="shared" si="74"/>
        <v>0</v>
      </c>
      <c r="G322">
        <f t="shared" si="75"/>
        <v>0</v>
      </c>
      <c r="H322">
        <f t="shared" si="76"/>
        <v>0</v>
      </c>
      <c r="J322" s="26" t="str">
        <f t="shared" si="77"/>
        <v>01</v>
      </c>
      <c r="K322" s="26" t="str">
        <f t="shared" si="78"/>
        <v>00</v>
      </c>
      <c r="L322" s="26" t="str">
        <f t="shared" si="79"/>
        <v>00</v>
      </c>
      <c r="M322" s="26" t="str">
        <f t="shared" si="80"/>
        <v>00</v>
      </c>
      <c r="N322" s="37" t="str">
        <f t="shared" si="81"/>
        <v>1900-01-00, 00:00 ()</v>
      </c>
      <c r="O322" s="39" t="str">
        <f t="shared" si="82"/>
        <v/>
      </c>
      <c r="P322" s="26" t="str">
        <f t="shared" si="83"/>
        <v/>
      </c>
      <c r="Q322" s="40" t="str">
        <f t="shared" si="84"/>
        <v/>
      </c>
      <c r="R322" t="str">
        <f t="shared" si="85"/>
        <v>1900-01-00</v>
      </c>
      <c r="S322" t="str">
        <f t="shared" si="86"/>
        <v>00:00</v>
      </c>
    </row>
    <row r="323" spans="1:19" x14ac:dyDescent="0.15">
      <c r="A323" t="str">
        <f>IF(Date_time!A323&lt;&gt;"",Date_time!A323,"")</f>
        <v/>
      </c>
      <c r="B323">
        <f>Date_time!B323</f>
        <v>0</v>
      </c>
      <c r="C323">
        <f>Date_time!C323</f>
        <v>0</v>
      </c>
      <c r="D323">
        <f t="shared" si="72"/>
        <v>1900</v>
      </c>
      <c r="E323">
        <f t="shared" si="73"/>
        <v>1</v>
      </c>
      <c r="F323">
        <f t="shared" si="74"/>
        <v>0</v>
      </c>
      <c r="G323">
        <f t="shared" si="75"/>
        <v>0</v>
      </c>
      <c r="H323">
        <f t="shared" si="76"/>
        <v>0</v>
      </c>
      <c r="J323" s="26" t="str">
        <f t="shared" si="77"/>
        <v>01</v>
      </c>
      <c r="K323" s="26" t="str">
        <f t="shared" si="78"/>
        <v>00</v>
      </c>
      <c r="L323" s="26" t="str">
        <f t="shared" si="79"/>
        <v>00</v>
      </c>
      <c r="M323" s="26" t="str">
        <f t="shared" si="80"/>
        <v>00</v>
      </c>
      <c r="N323" s="37" t="str">
        <f t="shared" si="81"/>
        <v>1900-01-00, 00:00 ()</v>
      </c>
      <c r="O323" s="39" t="str">
        <f t="shared" si="82"/>
        <v/>
      </c>
      <c r="P323" s="26" t="str">
        <f t="shared" si="83"/>
        <v/>
      </c>
      <c r="Q323" s="40" t="str">
        <f t="shared" si="84"/>
        <v/>
      </c>
      <c r="R323" t="str">
        <f t="shared" si="85"/>
        <v>1900-01-00</v>
      </c>
      <c r="S323" t="str">
        <f t="shared" si="86"/>
        <v>00:00</v>
      </c>
    </row>
    <row r="324" spans="1:19" x14ac:dyDescent="0.15">
      <c r="A324" t="str">
        <f>IF(Date_time!A324&lt;&gt;"",Date_time!A324,"")</f>
        <v/>
      </c>
      <c r="B324">
        <f>Date_time!B324</f>
        <v>0</v>
      </c>
      <c r="C324">
        <f>Date_time!C324</f>
        <v>0</v>
      </c>
      <c r="D324">
        <f t="shared" si="72"/>
        <v>1900</v>
      </c>
      <c r="E324">
        <f t="shared" si="73"/>
        <v>1</v>
      </c>
      <c r="F324">
        <f t="shared" si="74"/>
        <v>0</v>
      </c>
      <c r="G324">
        <f t="shared" si="75"/>
        <v>0</v>
      </c>
      <c r="H324">
        <f t="shared" si="76"/>
        <v>0</v>
      </c>
      <c r="J324" s="26" t="str">
        <f t="shared" si="77"/>
        <v>01</v>
      </c>
      <c r="K324" s="26" t="str">
        <f t="shared" si="78"/>
        <v>00</v>
      </c>
      <c r="L324" s="26" t="str">
        <f t="shared" si="79"/>
        <v>00</v>
      </c>
      <c r="M324" s="26" t="str">
        <f t="shared" si="80"/>
        <v>00</v>
      </c>
      <c r="N324" s="37" t="str">
        <f t="shared" si="81"/>
        <v>1900-01-00, 00:00 ()</v>
      </c>
      <c r="O324" s="39" t="str">
        <f t="shared" si="82"/>
        <v/>
      </c>
      <c r="P324" s="26" t="str">
        <f t="shared" si="83"/>
        <v/>
      </c>
      <c r="Q324" s="40" t="str">
        <f t="shared" si="84"/>
        <v/>
      </c>
      <c r="R324" t="str">
        <f t="shared" si="85"/>
        <v>1900-01-00</v>
      </c>
      <c r="S324" t="str">
        <f t="shared" si="86"/>
        <v>00:00</v>
      </c>
    </row>
    <row r="325" spans="1:19" x14ac:dyDescent="0.15">
      <c r="A325" t="str">
        <f>IF(Date_time!A325&lt;&gt;"",Date_time!A325,"")</f>
        <v/>
      </c>
      <c r="B325">
        <f>Date_time!B325</f>
        <v>0</v>
      </c>
      <c r="C325">
        <f>Date_time!C325</f>
        <v>0</v>
      </c>
      <c r="D325">
        <f t="shared" si="72"/>
        <v>1900</v>
      </c>
      <c r="E325">
        <f t="shared" si="73"/>
        <v>1</v>
      </c>
      <c r="F325">
        <f t="shared" si="74"/>
        <v>0</v>
      </c>
      <c r="G325">
        <f t="shared" si="75"/>
        <v>0</v>
      </c>
      <c r="H325">
        <f t="shared" si="76"/>
        <v>0</v>
      </c>
      <c r="J325" s="26" t="str">
        <f t="shared" si="77"/>
        <v>01</v>
      </c>
      <c r="K325" s="26" t="str">
        <f t="shared" si="78"/>
        <v>00</v>
      </c>
      <c r="L325" s="26" t="str">
        <f t="shared" si="79"/>
        <v>00</v>
      </c>
      <c r="M325" s="26" t="str">
        <f t="shared" si="80"/>
        <v>00</v>
      </c>
      <c r="N325" s="37" t="str">
        <f t="shared" si="81"/>
        <v>1900-01-00, 00:00 ()</v>
      </c>
      <c r="O325" s="39" t="str">
        <f t="shared" si="82"/>
        <v/>
      </c>
      <c r="P325" s="26" t="str">
        <f t="shared" si="83"/>
        <v/>
      </c>
      <c r="Q325" s="40" t="str">
        <f t="shared" si="84"/>
        <v/>
      </c>
      <c r="R325" t="str">
        <f t="shared" si="85"/>
        <v>1900-01-00</v>
      </c>
      <c r="S325" t="str">
        <f t="shared" si="86"/>
        <v>00:00</v>
      </c>
    </row>
    <row r="326" spans="1:19" x14ac:dyDescent="0.15">
      <c r="A326" t="str">
        <f>IF(Date_time!A326&lt;&gt;"",Date_time!A326,"")</f>
        <v/>
      </c>
      <c r="B326">
        <f>Date_time!B326</f>
        <v>0</v>
      </c>
      <c r="C326">
        <f>Date_time!C326</f>
        <v>0</v>
      </c>
      <c r="D326">
        <f t="shared" si="72"/>
        <v>1900</v>
      </c>
      <c r="E326">
        <f t="shared" si="73"/>
        <v>1</v>
      </c>
      <c r="F326">
        <f t="shared" si="74"/>
        <v>0</v>
      </c>
      <c r="G326">
        <f t="shared" si="75"/>
        <v>0</v>
      </c>
      <c r="H326">
        <f t="shared" si="76"/>
        <v>0</v>
      </c>
      <c r="J326" s="26" t="str">
        <f t="shared" si="77"/>
        <v>01</v>
      </c>
      <c r="K326" s="26" t="str">
        <f t="shared" si="78"/>
        <v>00</v>
      </c>
      <c r="L326" s="26" t="str">
        <f t="shared" si="79"/>
        <v>00</v>
      </c>
      <c r="M326" s="26" t="str">
        <f t="shared" si="80"/>
        <v>00</v>
      </c>
      <c r="N326" s="37" t="str">
        <f t="shared" si="81"/>
        <v>1900-01-00, 00:00 ()</v>
      </c>
      <c r="O326" s="39" t="str">
        <f t="shared" si="82"/>
        <v/>
      </c>
      <c r="P326" s="26" t="str">
        <f t="shared" si="83"/>
        <v/>
      </c>
      <c r="Q326" s="40" t="str">
        <f t="shared" si="84"/>
        <v/>
      </c>
      <c r="R326" t="str">
        <f t="shared" si="85"/>
        <v>1900-01-00</v>
      </c>
      <c r="S326" t="str">
        <f t="shared" si="86"/>
        <v>00:00</v>
      </c>
    </row>
    <row r="327" spans="1:19" x14ac:dyDescent="0.15">
      <c r="A327" t="str">
        <f>IF(Date_time!A327&lt;&gt;"",Date_time!A327,"")</f>
        <v/>
      </c>
      <c r="B327">
        <f>Date_time!B327</f>
        <v>0</v>
      </c>
      <c r="C327">
        <f>Date_time!C327</f>
        <v>0</v>
      </c>
      <c r="D327">
        <f t="shared" si="72"/>
        <v>1900</v>
      </c>
      <c r="E327">
        <f t="shared" si="73"/>
        <v>1</v>
      </c>
      <c r="F327">
        <f t="shared" si="74"/>
        <v>0</v>
      </c>
      <c r="G327">
        <f t="shared" si="75"/>
        <v>0</v>
      </c>
      <c r="H327">
        <f t="shared" si="76"/>
        <v>0</v>
      </c>
      <c r="J327" s="26" t="str">
        <f t="shared" si="77"/>
        <v>01</v>
      </c>
      <c r="K327" s="26" t="str">
        <f t="shared" si="78"/>
        <v>00</v>
      </c>
      <c r="L327" s="26" t="str">
        <f t="shared" si="79"/>
        <v>00</v>
      </c>
      <c r="M327" s="26" t="str">
        <f t="shared" si="80"/>
        <v>00</v>
      </c>
      <c r="N327" s="37" t="str">
        <f t="shared" si="81"/>
        <v>1900-01-00, 00:00 ()</v>
      </c>
      <c r="O327" s="39" t="str">
        <f t="shared" si="82"/>
        <v/>
      </c>
      <c r="P327" s="26" t="str">
        <f t="shared" si="83"/>
        <v/>
      </c>
      <c r="Q327" s="40" t="str">
        <f t="shared" si="84"/>
        <v/>
      </c>
      <c r="R327" t="str">
        <f t="shared" si="85"/>
        <v>1900-01-00</v>
      </c>
      <c r="S327" t="str">
        <f t="shared" si="86"/>
        <v>00:00</v>
      </c>
    </row>
    <row r="328" spans="1:19" x14ac:dyDescent="0.15">
      <c r="A328" t="str">
        <f>IF(Date_time!A328&lt;&gt;"",Date_time!A328,"")</f>
        <v/>
      </c>
      <c r="B328">
        <f>Date_time!B328</f>
        <v>0</v>
      </c>
      <c r="C328">
        <f>Date_time!C328</f>
        <v>0</v>
      </c>
      <c r="D328">
        <f t="shared" si="72"/>
        <v>1900</v>
      </c>
      <c r="E328">
        <f t="shared" si="73"/>
        <v>1</v>
      </c>
      <c r="F328">
        <f t="shared" si="74"/>
        <v>0</v>
      </c>
      <c r="G328">
        <f t="shared" si="75"/>
        <v>0</v>
      </c>
      <c r="H328">
        <f t="shared" si="76"/>
        <v>0</v>
      </c>
      <c r="J328" s="26" t="str">
        <f t="shared" si="77"/>
        <v>01</v>
      </c>
      <c r="K328" s="26" t="str">
        <f t="shared" si="78"/>
        <v>00</v>
      </c>
      <c r="L328" s="26" t="str">
        <f t="shared" si="79"/>
        <v>00</v>
      </c>
      <c r="M328" s="26" t="str">
        <f t="shared" si="80"/>
        <v>00</v>
      </c>
      <c r="N328" s="37" t="str">
        <f t="shared" si="81"/>
        <v>1900-01-00, 00:00 ()</v>
      </c>
      <c r="O328" s="39" t="str">
        <f t="shared" si="82"/>
        <v/>
      </c>
      <c r="P328" s="26" t="str">
        <f t="shared" si="83"/>
        <v/>
      </c>
      <c r="Q328" s="40" t="str">
        <f t="shared" si="84"/>
        <v/>
      </c>
      <c r="R328" t="str">
        <f t="shared" si="85"/>
        <v>1900-01-00</v>
      </c>
      <c r="S328" t="str">
        <f t="shared" si="86"/>
        <v>00:00</v>
      </c>
    </row>
    <row r="329" spans="1:19" x14ac:dyDescent="0.15">
      <c r="A329" t="str">
        <f>IF(Date_time!A329&lt;&gt;"",Date_time!A329,"")</f>
        <v/>
      </c>
      <c r="B329">
        <f>Date_time!B329</f>
        <v>0</v>
      </c>
      <c r="C329">
        <f>Date_time!C329</f>
        <v>0</v>
      </c>
      <c r="D329">
        <f t="shared" si="72"/>
        <v>1900</v>
      </c>
      <c r="E329">
        <f t="shared" si="73"/>
        <v>1</v>
      </c>
      <c r="F329">
        <f t="shared" si="74"/>
        <v>0</v>
      </c>
      <c r="G329">
        <f t="shared" si="75"/>
        <v>0</v>
      </c>
      <c r="H329">
        <f t="shared" si="76"/>
        <v>0</v>
      </c>
      <c r="J329" s="26" t="str">
        <f t="shared" si="77"/>
        <v>01</v>
      </c>
      <c r="K329" s="26" t="str">
        <f t="shared" si="78"/>
        <v>00</v>
      </c>
      <c r="L329" s="26" t="str">
        <f t="shared" si="79"/>
        <v>00</v>
      </c>
      <c r="M329" s="26" t="str">
        <f t="shared" si="80"/>
        <v>00</v>
      </c>
      <c r="N329" s="37" t="str">
        <f t="shared" si="81"/>
        <v>1900-01-00, 00:00 ()</v>
      </c>
      <c r="O329" s="39" t="str">
        <f t="shared" si="82"/>
        <v/>
      </c>
      <c r="P329" s="26" t="str">
        <f t="shared" si="83"/>
        <v/>
      </c>
      <c r="Q329" s="40" t="str">
        <f t="shared" si="84"/>
        <v/>
      </c>
      <c r="R329" t="str">
        <f t="shared" si="85"/>
        <v>1900-01-00</v>
      </c>
      <c r="S329" t="str">
        <f t="shared" si="86"/>
        <v>00:00</v>
      </c>
    </row>
    <row r="330" spans="1:19" x14ac:dyDescent="0.15">
      <c r="A330" t="str">
        <f>IF(Date_time!A330&lt;&gt;"",Date_time!A330,"")</f>
        <v/>
      </c>
      <c r="B330">
        <f>Date_time!B330</f>
        <v>0</v>
      </c>
      <c r="C330">
        <f>Date_time!C330</f>
        <v>0</v>
      </c>
      <c r="D330">
        <f t="shared" si="72"/>
        <v>1900</v>
      </c>
      <c r="E330">
        <f t="shared" si="73"/>
        <v>1</v>
      </c>
      <c r="F330">
        <f t="shared" si="74"/>
        <v>0</v>
      </c>
      <c r="G330">
        <f t="shared" si="75"/>
        <v>0</v>
      </c>
      <c r="H330">
        <f t="shared" si="76"/>
        <v>0</v>
      </c>
      <c r="J330" s="26" t="str">
        <f t="shared" si="77"/>
        <v>01</v>
      </c>
      <c r="K330" s="26" t="str">
        <f t="shared" si="78"/>
        <v>00</v>
      </c>
      <c r="L330" s="26" t="str">
        <f t="shared" si="79"/>
        <v>00</v>
      </c>
      <c r="M330" s="26" t="str">
        <f t="shared" si="80"/>
        <v>00</v>
      </c>
      <c r="N330" s="37" t="str">
        <f t="shared" si="81"/>
        <v>1900-01-00, 00:00 ()</v>
      </c>
      <c r="O330" s="39" t="str">
        <f t="shared" si="82"/>
        <v/>
      </c>
      <c r="P330" s="26" t="str">
        <f t="shared" si="83"/>
        <v/>
      </c>
      <c r="Q330" s="40" t="str">
        <f t="shared" si="84"/>
        <v/>
      </c>
      <c r="R330" t="str">
        <f t="shared" si="85"/>
        <v>1900-01-00</v>
      </c>
      <c r="S330" t="str">
        <f t="shared" si="86"/>
        <v>00:00</v>
      </c>
    </row>
    <row r="331" spans="1:19" x14ac:dyDescent="0.15">
      <c r="A331" t="str">
        <f>IF(Date_time!A331&lt;&gt;"",Date_time!A331,"")</f>
        <v/>
      </c>
      <c r="B331">
        <f>Date_time!B331</f>
        <v>0</v>
      </c>
      <c r="C331">
        <f>Date_time!C331</f>
        <v>0</v>
      </c>
      <c r="D331">
        <f t="shared" si="72"/>
        <v>1900</v>
      </c>
      <c r="E331">
        <f t="shared" si="73"/>
        <v>1</v>
      </c>
      <c r="F331">
        <f t="shared" si="74"/>
        <v>0</v>
      </c>
      <c r="G331">
        <f t="shared" si="75"/>
        <v>0</v>
      </c>
      <c r="H331">
        <f t="shared" si="76"/>
        <v>0</v>
      </c>
      <c r="J331" s="26" t="str">
        <f t="shared" si="77"/>
        <v>01</v>
      </c>
      <c r="K331" s="26" t="str">
        <f t="shared" si="78"/>
        <v>00</v>
      </c>
      <c r="L331" s="26" t="str">
        <f t="shared" si="79"/>
        <v>00</v>
      </c>
      <c r="M331" s="26" t="str">
        <f t="shared" si="80"/>
        <v>00</v>
      </c>
      <c r="N331" s="37" t="str">
        <f t="shared" si="81"/>
        <v>1900-01-00, 00:00 ()</v>
      </c>
      <c r="O331" s="39" t="str">
        <f t="shared" si="82"/>
        <v/>
      </c>
      <c r="P331" s="26" t="str">
        <f t="shared" si="83"/>
        <v/>
      </c>
      <c r="Q331" s="40" t="str">
        <f t="shared" si="84"/>
        <v/>
      </c>
      <c r="R331" t="str">
        <f t="shared" si="85"/>
        <v>1900-01-00</v>
      </c>
      <c r="S331" t="str">
        <f t="shared" si="86"/>
        <v>00:00</v>
      </c>
    </row>
    <row r="332" spans="1:19" x14ac:dyDescent="0.15">
      <c r="A332" t="str">
        <f>IF(Date_time!A332&lt;&gt;"",Date_time!A332,"")</f>
        <v/>
      </c>
      <c r="B332">
        <f>Date_time!B332</f>
        <v>0</v>
      </c>
      <c r="C332">
        <f>Date_time!C332</f>
        <v>0</v>
      </c>
      <c r="D332">
        <f t="shared" si="72"/>
        <v>1900</v>
      </c>
      <c r="E332">
        <f t="shared" si="73"/>
        <v>1</v>
      </c>
      <c r="F332">
        <f t="shared" si="74"/>
        <v>0</v>
      </c>
      <c r="G332">
        <f t="shared" si="75"/>
        <v>0</v>
      </c>
      <c r="H332">
        <f t="shared" si="76"/>
        <v>0</v>
      </c>
      <c r="J332" s="26" t="str">
        <f t="shared" si="77"/>
        <v>01</v>
      </c>
      <c r="K332" s="26" t="str">
        <f t="shared" si="78"/>
        <v>00</v>
      </c>
      <c r="L332" s="26" t="str">
        <f t="shared" si="79"/>
        <v>00</v>
      </c>
      <c r="M332" s="26" t="str">
        <f t="shared" si="80"/>
        <v>00</v>
      </c>
      <c r="N332" s="37" t="str">
        <f t="shared" si="81"/>
        <v>1900-01-00, 00:00 ()</v>
      </c>
      <c r="O332" s="39" t="str">
        <f t="shared" si="82"/>
        <v/>
      </c>
      <c r="P332" s="26" t="str">
        <f t="shared" si="83"/>
        <v/>
      </c>
      <c r="Q332" s="40" t="str">
        <f t="shared" si="84"/>
        <v/>
      </c>
      <c r="R332" t="str">
        <f t="shared" si="85"/>
        <v>1900-01-00</v>
      </c>
      <c r="S332" t="str">
        <f t="shared" si="86"/>
        <v>00:00</v>
      </c>
    </row>
    <row r="333" spans="1:19" x14ac:dyDescent="0.15">
      <c r="A333" t="str">
        <f>IF(Date_time!A333&lt;&gt;"",Date_time!A333,"")</f>
        <v/>
      </c>
      <c r="B333">
        <f>Date_time!B333</f>
        <v>0</v>
      </c>
      <c r="C333">
        <f>Date_time!C333</f>
        <v>0</v>
      </c>
      <c r="D333">
        <f t="shared" si="72"/>
        <v>1900</v>
      </c>
      <c r="E333">
        <f t="shared" si="73"/>
        <v>1</v>
      </c>
      <c r="F333">
        <f t="shared" si="74"/>
        <v>0</v>
      </c>
      <c r="G333">
        <f t="shared" si="75"/>
        <v>0</v>
      </c>
      <c r="H333">
        <f t="shared" si="76"/>
        <v>0</v>
      </c>
      <c r="J333" s="26" t="str">
        <f t="shared" si="77"/>
        <v>01</v>
      </c>
      <c r="K333" s="26" t="str">
        <f t="shared" si="78"/>
        <v>00</v>
      </c>
      <c r="L333" s="26" t="str">
        <f t="shared" si="79"/>
        <v>00</v>
      </c>
      <c r="M333" s="26" t="str">
        <f t="shared" si="80"/>
        <v>00</v>
      </c>
      <c r="N333" s="37" t="str">
        <f t="shared" si="81"/>
        <v>1900-01-00, 00:00 ()</v>
      </c>
      <c r="O333" s="39" t="str">
        <f t="shared" si="82"/>
        <v/>
      </c>
      <c r="P333" s="26" t="str">
        <f t="shared" si="83"/>
        <v/>
      </c>
      <c r="Q333" s="40" t="str">
        <f t="shared" si="84"/>
        <v/>
      </c>
      <c r="R333" t="str">
        <f t="shared" si="85"/>
        <v>1900-01-00</v>
      </c>
      <c r="S333" t="str">
        <f t="shared" si="86"/>
        <v>00:00</v>
      </c>
    </row>
    <row r="334" spans="1:19" x14ac:dyDescent="0.15">
      <c r="A334" t="str">
        <f>IF(Date_time!A334&lt;&gt;"",Date_time!A334,"")</f>
        <v/>
      </c>
      <c r="B334">
        <f>Date_time!B334</f>
        <v>0</v>
      </c>
      <c r="C334">
        <f>Date_time!C334</f>
        <v>0</v>
      </c>
      <c r="D334">
        <f t="shared" si="72"/>
        <v>1900</v>
      </c>
      <c r="E334">
        <f t="shared" si="73"/>
        <v>1</v>
      </c>
      <c r="F334">
        <f t="shared" si="74"/>
        <v>0</v>
      </c>
      <c r="G334">
        <f t="shared" si="75"/>
        <v>0</v>
      </c>
      <c r="H334">
        <f t="shared" si="76"/>
        <v>0</v>
      </c>
      <c r="J334" s="26" t="str">
        <f t="shared" si="77"/>
        <v>01</v>
      </c>
      <c r="K334" s="26" t="str">
        <f t="shared" si="78"/>
        <v>00</v>
      </c>
      <c r="L334" s="26" t="str">
        <f t="shared" si="79"/>
        <v>00</v>
      </c>
      <c r="M334" s="26" t="str">
        <f t="shared" si="80"/>
        <v>00</v>
      </c>
      <c r="N334" s="37" t="str">
        <f t="shared" si="81"/>
        <v>1900-01-00, 00:00 ()</v>
      </c>
      <c r="O334" s="39" t="str">
        <f t="shared" si="82"/>
        <v/>
      </c>
      <c r="P334" s="26" t="str">
        <f t="shared" si="83"/>
        <v/>
      </c>
      <c r="Q334" s="40" t="str">
        <f t="shared" si="84"/>
        <v/>
      </c>
      <c r="R334" t="str">
        <f t="shared" si="85"/>
        <v>1900-01-00</v>
      </c>
      <c r="S334" t="str">
        <f t="shared" si="86"/>
        <v>00:00</v>
      </c>
    </row>
    <row r="335" spans="1:19" x14ac:dyDescent="0.15">
      <c r="A335" t="str">
        <f>IF(Date_time!A335&lt;&gt;"",Date_time!A335,"")</f>
        <v/>
      </c>
      <c r="B335">
        <f>Date_time!B335</f>
        <v>0</v>
      </c>
      <c r="C335">
        <f>Date_time!C335</f>
        <v>0</v>
      </c>
      <c r="D335">
        <f t="shared" si="72"/>
        <v>1900</v>
      </c>
      <c r="E335">
        <f t="shared" si="73"/>
        <v>1</v>
      </c>
      <c r="F335">
        <f t="shared" si="74"/>
        <v>0</v>
      </c>
      <c r="G335">
        <f t="shared" si="75"/>
        <v>0</v>
      </c>
      <c r="H335">
        <f t="shared" si="76"/>
        <v>0</v>
      </c>
      <c r="J335" s="26" t="str">
        <f t="shared" si="77"/>
        <v>01</v>
      </c>
      <c r="K335" s="26" t="str">
        <f t="shared" si="78"/>
        <v>00</v>
      </c>
      <c r="L335" s="26" t="str">
        <f t="shared" si="79"/>
        <v>00</v>
      </c>
      <c r="M335" s="26" t="str">
        <f t="shared" si="80"/>
        <v>00</v>
      </c>
      <c r="N335" s="37" t="str">
        <f t="shared" si="81"/>
        <v>1900-01-00, 00:00 ()</v>
      </c>
      <c r="O335" s="39" t="str">
        <f t="shared" si="82"/>
        <v/>
      </c>
      <c r="P335" s="26" t="str">
        <f t="shared" si="83"/>
        <v/>
      </c>
      <c r="Q335" s="40" t="str">
        <f t="shared" si="84"/>
        <v/>
      </c>
      <c r="R335" t="str">
        <f t="shared" si="85"/>
        <v>1900-01-00</v>
      </c>
      <c r="S335" t="str">
        <f t="shared" si="86"/>
        <v>00:00</v>
      </c>
    </row>
    <row r="336" spans="1:19" x14ac:dyDescent="0.15">
      <c r="A336" t="str">
        <f>IF(Date_time!A336&lt;&gt;"",Date_time!A336,"")</f>
        <v/>
      </c>
      <c r="B336">
        <f>Date_time!B336</f>
        <v>0</v>
      </c>
      <c r="C336">
        <f>Date_time!C336</f>
        <v>0</v>
      </c>
      <c r="D336">
        <f t="shared" ref="D336:D399" si="87">YEAR(B336)</f>
        <v>1900</v>
      </c>
      <c r="E336">
        <f t="shared" ref="E336:E399" si="88">MONTH(B336)</f>
        <v>1</v>
      </c>
      <c r="F336">
        <f t="shared" ref="F336:F399" si="89">DAY(B336)</f>
        <v>0</v>
      </c>
      <c r="G336">
        <f t="shared" ref="G336:G399" si="90">HOUR(C336)</f>
        <v>0</v>
      </c>
      <c r="H336">
        <f t="shared" ref="H336:H399" si="91">MINUTE(C336)</f>
        <v>0</v>
      </c>
      <c r="J336" s="26" t="str">
        <f t="shared" ref="J336:J399" si="92">IF(LEN(E336)&lt;2,"0"&amp;E336,E336)</f>
        <v>01</v>
      </c>
      <c r="K336" s="26" t="str">
        <f t="shared" ref="K336:K399" si="93">IF(LEN(F336)&lt;2,"0"&amp;F336,F336)</f>
        <v>00</v>
      </c>
      <c r="L336" s="26" t="str">
        <f t="shared" ref="L336:L399" si="94">IF(LEN(G336)&lt;2,"0"&amp;G336,G336)</f>
        <v>00</v>
      </c>
      <c r="M336" s="26" t="str">
        <f t="shared" ref="M336:M399" si="95">IF(LEN(H336)&lt;2,"0"&amp;H336,H336)</f>
        <v>00</v>
      </c>
      <c r="N336" s="37" t="str">
        <f t="shared" ref="N336:N399" si="96">RIGHT(D336,IF($N$1="y",2,4))&amp;$N$2&amp;J336&amp;$N$2&amp;K336&amp;", "&amp;L336&amp;":"&amp;M336&amp;" ("&amp;O336&amp;")"</f>
        <v>1900-01-00, 00:00 ()</v>
      </c>
      <c r="O336" s="39" t="str">
        <f t="shared" ref="O336:O399" si="97">A336</f>
        <v/>
      </c>
      <c r="P336" s="26" t="str">
        <f t="shared" ref="P336:P399" si="98">IF(A336&lt;&gt;"",B336+C336,"")</f>
        <v/>
      </c>
      <c r="Q336" s="40" t="str">
        <f t="shared" ref="Q336:Q399" si="99">IF(O336&lt;&gt;"",24*(P336-$P$3),"")</f>
        <v/>
      </c>
      <c r="R336" t="str">
        <f t="shared" ref="R336:R399" si="100">D336&amp;$N$2&amp;J336&amp;$N$2&amp;K336</f>
        <v>1900-01-00</v>
      </c>
      <c r="S336" t="str">
        <f t="shared" ref="S336:S399" si="101">L336&amp;":"&amp;M336</f>
        <v>00:00</v>
      </c>
    </row>
    <row r="337" spans="1:19" x14ac:dyDescent="0.15">
      <c r="A337" t="str">
        <f>IF(Date_time!A337&lt;&gt;"",Date_time!A337,"")</f>
        <v/>
      </c>
      <c r="B337">
        <f>Date_time!B337</f>
        <v>0</v>
      </c>
      <c r="C337">
        <f>Date_time!C337</f>
        <v>0</v>
      </c>
      <c r="D337">
        <f t="shared" si="87"/>
        <v>1900</v>
      </c>
      <c r="E337">
        <f t="shared" si="88"/>
        <v>1</v>
      </c>
      <c r="F337">
        <f t="shared" si="89"/>
        <v>0</v>
      </c>
      <c r="G337">
        <f t="shared" si="90"/>
        <v>0</v>
      </c>
      <c r="H337">
        <f t="shared" si="91"/>
        <v>0</v>
      </c>
      <c r="J337" s="26" t="str">
        <f t="shared" si="92"/>
        <v>01</v>
      </c>
      <c r="K337" s="26" t="str">
        <f t="shared" si="93"/>
        <v>00</v>
      </c>
      <c r="L337" s="26" t="str">
        <f t="shared" si="94"/>
        <v>00</v>
      </c>
      <c r="M337" s="26" t="str">
        <f t="shared" si="95"/>
        <v>00</v>
      </c>
      <c r="N337" s="37" t="str">
        <f t="shared" si="96"/>
        <v>1900-01-00, 00:00 ()</v>
      </c>
      <c r="O337" s="39" t="str">
        <f t="shared" si="97"/>
        <v/>
      </c>
      <c r="P337" s="26" t="str">
        <f t="shared" si="98"/>
        <v/>
      </c>
      <c r="Q337" s="40" t="str">
        <f t="shared" si="99"/>
        <v/>
      </c>
      <c r="R337" t="str">
        <f t="shared" si="100"/>
        <v>1900-01-00</v>
      </c>
      <c r="S337" t="str">
        <f t="shared" si="101"/>
        <v>00:00</v>
      </c>
    </row>
    <row r="338" spans="1:19" x14ac:dyDescent="0.15">
      <c r="A338" t="str">
        <f>IF(Date_time!A338&lt;&gt;"",Date_time!A338,"")</f>
        <v/>
      </c>
      <c r="B338">
        <f>Date_time!B338</f>
        <v>0</v>
      </c>
      <c r="C338">
        <f>Date_time!C338</f>
        <v>0</v>
      </c>
      <c r="D338">
        <f t="shared" si="87"/>
        <v>1900</v>
      </c>
      <c r="E338">
        <f t="shared" si="88"/>
        <v>1</v>
      </c>
      <c r="F338">
        <f t="shared" si="89"/>
        <v>0</v>
      </c>
      <c r="G338">
        <f t="shared" si="90"/>
        <v>0</v>
      </c>
      <c r="H338">
        <f t="shared" si="91"/>
        <v>0</v>
      </c>
      <c r="J338" s="26" t="str">
        <f t="shared" si="92"/>
        <v>01</v>
      </c>
      <c r="K338" s="26" t="str">
        <f t="shared" si="93"/>
        <v>00</v>
      </c>
      <c r="L338" s="26" t="str">
        <f t="shared" si="94"/>
        <v>00</v>
      </c>
      <c r="M338" s="26" t="str">
        <f t="shared" si="95"/>
        <v>00</v>
      </c>
      <c r="N338" s="37" t="str">
        <f t="shared" si="96"/>
        <v>1900-01-00, 00:00 ()</v>
      </c>
      <c r="O338" s="39" t="str">
        <f t="shared" si="97"/>
        <v/>
      </c>
      <c r="P338" s="26" t="str">
        <f t="shared" si="98"/>
        <v/>
      </c>
      <c r="Q338" s="40" t="str">
        <f t="shared" si="99"/>
        <v/>
      </c>
      <c r="R338" t="str">
        <f t="shared" si="100"/>
        <v>1900-01-00</v>
      </c>
      <c r="S338" t="str">
        <f t="shared" si="101"/>
        <v>00:00</v>
      </c>
    </row>
    <row r="339" spans="1:19" x14ac:dyDescent="0.15">
      <c r="A339" t="str">
        <f>IF(Date_time!A339&lt;&gt;"",Date_time!A339,"")</f>
        <v/>
      </c>
      <c r="B339">
        <f>Date_time!B339</f>
        <v>0</v>
      </c>
      <c r="C339">
        <f>Date_time!C339</f>
        <v>0</v>
      </c>
      <c r="D339">
        <f t="shared" si="87"/>
        <v>1900</v>
      </c>
      <c r="E339">
        <f t="shared" si="88"/>
        <v>1</v>
      </c>
      <c r="F339">
        <f t="shared" si="89"/>
        <v>0</v>
      </c>
      <c r="G339">
        <f t="shared" si="90"/>
        <v>0</v>
      </c>
      <c r="H339">
        <f t="shared" si="91"/>
        <v>0</v>
      </c>
      <c r="J339" s="26" t="str">
        <f t="shared" si="92"/>
        <v>01</v>
      </c>
      <c r="K339" s="26" t="str">
        <f t="shared" si="93"/>
        <v>00</v>
      </c>
      <c r="L339" s="26" t="str">
        <f t="shared" si="94"/>
        <v>00</v>
      </c>
      <c r="M339" s="26" t="str">
        <f t="shared" si="95"/>
        <v>00</v>
      </c>
      <c r="N339" s="37" t="str">
        <f t="shared" si="96"/>
        <v>1900-01-00, 00:00 ()</v>
      </c>
      <c r="O339" s="39" t="str">
        <f t="shared" si="97"/>
        <v/>
      </c>
      <c r="P339" s="26" t="str">
        <f t="shared" si="98"/>
        <v/>
      </c>
      <c r="Q339" s="40" t="str">
        <f t="shared" si="99"/>
        <v/>
      </c>
      <c r="R339" t="str">
        <f t="shared" si="100"/>
        <v>1900-01-00</v>
      </c>
      <c r="S339" t="str">
        <f t="shared" si="101"/>
        <v>00:00</v>
      </c>
    </row>
    <row r="340" spans="1:19" x14ac:dyDescent="0.15">
      <c r="A340" t="str">
        <f>IF(Date_time!A340&lt;&gt;"",Date_time!A340,"")</f>
        <v/>
      </c>
      <c r="B340">
        <f>Date_time!B340</f>
        <v>0</v>
      </c>
      <c r="C340">
        <f>Date_time!C340</f>
        <v>0</v>
      </c>
      <c r="D340">
        <f t="shared" si="87"/>
        <v>1900</v>
      </c>
      <c r="E340">
        <f t="shared" si="88"/>
        <v>1</v>
      </c>
      <c r="F340">
        <f t="shared" si="89"/>
        <v>0</v>
      </c>
      <c r="G340">
        <f t="shared" si="90"/>
        <v>0</v>
      </c>
      <c r="H340">
        <f t="shared" si="91"/>
        <v>0</v>
      </c>
      <c r="J340" s="26" t="str">
        <f t="shared" si="92"/>
        <v>01</v>
      </c>
      <c r="K340" s="26" t="str">
        <f t="shared" si="93"/>
        <v>00</v>
      </c>
      <c r="L340" s="26" t="str">
        <f t="shared" si="94"/>
        <v>00</v>
      </c>
      <c r="M340" s="26" t="str">
        <f t="shared" si="95"/>
        <v>00</v>
      </c>
      <c r="N340" s="37" t="str">
        <f t="shared" si="96"/>
        <v>1900-01-00, 00:00 ()</v>
      </c>
      <c r="O340" s="39" t="str">
        <f t="shared" si="97"/>
        <v/>
      </c>
      <c r="P340" s="26" t="str">
        <f t="shared" si="98"/>
        <v/>
      </c>
      <c r="Q340" s="40" t="str">
        <f t="shared" si="99"/>
        <v/>
      </c>
      <c r="R340" t="str">
        <f t="shared" si="100"/>
        <v>1900-01-00</v>
      </c>
      <c r="S340" t="str">
        <f t="shared" si="101"/>
        <v>00:00</v>
      </c>
    </row>
    <row r="341" spans="1:19" x14ac:dyDescent="0.15">
      <c r="A341" t="str">
        <f>IF(Date_time!A341&lt;&gt;"",Date_time!A341,"")</f>
        <v/>
      </c>
      <c r="B341">
        <f>Date_time!B341</f>
        <v>0</v>
      </c>
      <c r="C341">
        <f>Date_time!C341</f>
        <v>0</v>
      </c>
      <c r="D341">
        <f t="shared" si="87"/>
        <v>1900</v>
      </c>
      <c r="E341">
        <f t="shared" si="88"/>
        <v>1</v>
      </c>
      <c r="F341">
        <f t="shared" si="89"/>
        <v>0</v>
      </c>
      <c r="G341">
        <f t="shared" si="90"/>
        <v>0</v>
      </c>
      <c r="H341">
        <f t="shared" si="91"/>
        <v>0</v>
      </c>
      <c r="J341" s="26" t="str">
        <f t="shared" si="92"/>
        <v>01</v>
      </c>
      <c r="K341" s="26" t="str">
        <f t="shared" si="93"/>
        <v>00</v>
      </c>
      <c r="L341" s="26" t="str">
        <f t="shared" si="94"/>
        <v>00</v>
      </c>
      <c r="M341" s="26" t="str">
        <f t="shared" si="95"/>
        <v>00</v>
      </c>
      <c r="N341" s="37" t="str">
        <f t="shared" si="96"/>
        <v>1900-01-00, 00:00 ()</v>
      </c>
      <c r="O341" s="39" t="str">
        <f t="shared" si="97"/>
        <v/>
      </c>
      <c r="P341" s="26" t="str">
        <f t="shared" si="98"/>
        <v/>
      </c>
      <c r="Q341" s="40" t="str">
        <f t="shared" si="99"/>
        <v/>
      </c>
      <c r="R341" t="str">
        <f t="shared" si="100"/>
        <v>1900-01-00</v>
      </c>
      <c r="S341" t="str">
        <f t="shared" si="101"/>
        <v>00:00</v>
      </c>
    </row>
    <row r="342" spans="1:19" x14ac:dyDescent="0.15">
      <c r="A342" t="str">
        <f>IF(Date_time!A342&lt;&gt;"",Date_time!A342,"")</f>
        <v/>
      </c>
      <c r="B342">
        <f>Date_time!B342</f>
        <v>0</v>
      </c>
      <c r="C342">
        <f>Date_time!C342</f>
        <v>0</v>
      </c>
      <c r="D342">
        <f t="shared" si="87"/>
        <v>1900</v>
      </c>
      <c r="E342">
        <f t="shared" si="88"/>
        <v>1</v>
      </c>
      <c r="F342">
        <f t="shared" si="89"/>
        <v>0</v>
      </c>
      <c r="G342">
        <f t="shared" si="90"/>
        <v>0</v>
      </c>
      <c r="H342">
        <f t="shared" si="91"/>
        <v>0</v>
      </c>
      <c r="J342" s="26" t="str">
        <f t="shared" si="92"/>
        <v>01</v>
      </c>
      <c r="K342" s="26" t="str">
        <f t="shared" si="93"/>
        <v>00</v>
      </c>
      <c r="L342" s="26" t="str">
        <f t="shared" si="94"/>
        <v>00</v>
      </c>
      <c r="M342" s="26" t="str">
        <f t="shared" si="95"/>
        <v>00</v>
      </c>
      <c r="N342" s="37" t="str">
        <f t="shared" si="96"/>
        <v>1900-01-00, 00:00 ()</v>
      </c>
      <c r="O342" s="39" t="str">
        <f t="shared" si="97"/>
        <v/>
      </c>
      <c r="P342" s="26" t="str">
        <f t="shared" si="98"/>
        <v/>
      </c>
      <c r="Q342" s="40" t="str">
        <f t="shared" si="99"/>
        <v/>
      </c>
      <c r="R342" t="str">
        <f t="shared" si="100"/>
        <v>1900-01-00</v>
      </c>
      <c r="S342" t="str">
        <f t="shared" si="101"/>
        <v>00:00</v>
      </c>
    </row>
    <row r="343" spans="1:19" x14ac:dyDescent="0.15">
      <c r="A343" t="str">
        <f>IF(Date_time!A343&lt;&gt;"",Date_time!A343,"")</f>
        <v/>
      </c>
      <c r="B343">
        <f>Date_time!B343</f>
        <v>0</v>
      </c>
      <c r="C343">
        <f>Date_time!C343</f>
        <v>0</v>
      </c>
      <c r="D343">
        <f t="shared" si="87"/>
        <v>1900</v>
      </c>
      <c r="E343">
        <f t="shared" si="88"/>
        <v>1</v>
      </c>
      <c r="F343">
        <f t="shared" si="89"/>
        <v>0</v>
      </c>
      <c r="G343">
        <f t="shared" si="90"/>
        <v>0</v>
      </c>
      <c r="H343">
        <f t="shared" si="91"/>
        <v>0</v>
      </c>
      <c r="J343" s="26" t="str">
        <f t="shared" si="92"/>
        <v>01</v>
      </c>
      <c r="K343" s="26" t="str">
        <f t="shared" si="93"/>
        <v>00</v>
      </c>
      <c r="L343" s="26" t="str">
        <f t="shared" si="94"/>
        <v>00</v>
      </c>
      <c r="M343" s="26" t="str">
        <f t="shared" si="95"/>
        <v>00</v>
      </c>
      <c r="N343" s="37" t="str">
        <f t="shared" si="96"/>
        <v>1900-01-00, 00:00 ()</v>
      </c>
      <c r="O343" s="39" t="str">
        <f t="shared" si="97"/>
        <v/>
      </c>
      <c r="P343" s="26" t="str">
        <f t="shared" si="98"/>
        <v/>
      </c>
      <c r="Q343" s="40" t="str">
        <f t="shared" si="99"/>
        <v/>
      </c>
      <c r="R343" t="str">
        <f t="shared" si="100"/>
        <v>1900-01-00</v>
      </c>
      <c r="S343" t="str">
        <f t="shared" si="101"/>
        <v>00:00</v>
      </c>
    </row>
    <row r="344" spans="1:19" x14ac:dyDescent="0.15">
      <c r="A344" t="str">
        <f>IF(Date_time!A344&lt;&gt;"",Date_time!A344,"")</f>
        <v/>
      </c>
      <c r="B344">
        <f>Date_time!B344</f>
        <v>0</v>
      </c>
      <c r="C344">
        <f>Date_time!C344</f>
        <v>0</v>
      </c>
      <c r="D344">
        <f t="shared" si="87"/>
        <v>1900</v>
      </c>
      <c r="E344">
        <f t="shared" si="88"/>
        <v>1</v>
      </c>
      <c r="F344">
        <f t="shared" si="89"/>
        <v>0</v>
      </c>
      <c r="G344">
        <f t="shared" si="90"/>
        <v>0</v>
      </c>
      <c r="H344">
        <f t="shared" si="91"/>
        <v>0</v>
      </c>
      <c r="J344" s="26" t="str">
        <f t="shared" si="92"/>
        <v>01</v>
      </c>
      <c r="K344" s="26" t="str">
        <f t="shared" si="93"/>
        <v>00</v>
      </c>
      <c r="L344" s="26" t="str">
        <f t="shared" si="94"/>
        <v>00</v>
      </c>
      <c r="M344" s="26" t="str">
        <f t="shared" si="95"/>
        <v>00</v>
      </c>
      <c r="N344" s="37" t="str">
        <f t="shared" si="96"/>
        <v>1900-01-00, 00:00 ()</v>
      </c>
      <c r="O344" s="39" t="str">
        <f t="shared" si="97"/>
        <v/>
      </c>
      <c r="P344" s="26" t="str">
        <f t="shared" si="98"/>
        <v/>
      </c>
      <c r="Q344" s="40" t="str">
        <f t="shared" si="99"/>
        <v/>
      </c>
      <c r="R344" t="str">
        <f t="shared" si="100"/>
        <v>1900-01-00</v>
      </c>
      <c r="S344" t="str">
        <f t="shared" si="101"/>
        <v>00:00</v>
      </c>
    </row>
    <row r="345" spans="1:19" x14ac:dyDescent="0.15">
      <c r="A345" t="str">
        <f>IF(Date_time!A345&lt;&gt;"",Date_time!A345,"")</f>
        <v/>
      </c>
      <c r="B345">
        <f>Date_time!B345</f>
        <v>0</v>
      </c>
      <c r="C345">
        <f>Date_time!C345</f>
        <v>0</v>
      </c>
      <c r="D345">
        <f t="shared" si="87"/>
        <v>1900</v>
      </c>
      <c r="E345">
        <f t="shared" si="88"/>
        <v>1</v>
      </c>
      <c r="F345">
        <f t="shared" si="89"/>
        <v>0</v>
      </c>
      <c r="G345">
        <f t="shared" si="90"/>
        <v>0</v>
      </c>
      <c r="H345">
        <f t="shared" si="91"/>
        <v>0</v>
      </c>
      <c r="J345" s="26" t="str">
        <f t="shared" si="92"/>
        <v>01</v>
      </c>
      <c r="K345" s="26" t="str">
        <f t="shared" si="93"/>
        <v>00</v>
      </c>
      <c r="L345" s="26" t="str">
        <f t="shared" si="94"/>
        <v>00</v>
      </c>
      <c r="M345" s="26" t="str">
        <f t="shared" si="95"/>
        <v>00</v>
      </c>
      <c r="N345" s="37" t="str">
        <f t="shared" si="96"/>
        <v>1900-01-00, 00:00 ()</v>
      </c>
      <c r="O345" s="39" t="str">
        <f t="shared" si="97"/>
        <v/>
      </c>
      <c r="P345" s="26" t="str">
        <f t="shared" si="98"/>
        <v/>
      </c>
      <c r="Q345" s="40" t="str">
        <f t="shared" si="99"/>
        <v/>
      </c>
      <c r="R345" t="str">
        <f t="shared" si="100"/>
        <v>1900-01-00</v>
      </c>
      <c r="S345" t="str">
        <f t="shared" si="101"/>
        <v>00:00</v>
      </c>
    </row>
    <row r="346" spans="1:19" x14ac:dyDescent="0.15">
      <c r="A346" t="str">
        <f>IF(Date_time!A346&lt;&gt;"",Date_time!A346,"")</f>
        <v/>
      </c>
      <c r="B346">
        <f>Date_time!B346</f>
        <v>0</v>
      </c>
      <c r="C346">
        <f>Date_time!C346</f>
        <v>0</v>
      </c>
      <c r="D346">
        <f t="shared" si="87"/>
        <v>1900</v>
      </c>
      <c r="E346">
        <f t="shared" si="88"/>
        <v>1</v>
      </c>
      <c r="F346">
        <f t="shared" si="89"/>
        <v>0</v>
      </c>
      <c r="G346">
        <f t="shared" si="90"/>
        <v>0</v>
      </c>
      <c r="H346">
        <f t="shared" si="91"/>
        <v>0</v>
      </c>
      <c r="J346" s="26" t="str">
        <f t="shared" si="92"/>
        <v>01</v>
      </c>
      <c r="K346" s="26" t="str">
        <f t="shared" si="93"/>
        <v>00</v>
      </c>
      <c r="L346" s="26" t="str">
        <f t="shared" si="94"/>
        <v>00</v>
      </c>
      <c r="M346" s="26" t="str">
        <f t="shared" si="95"/>
        <v>00</v>
      </c>
      <c r="N346" s="37" t="str">
        <f t="shared" si="96"/>
        <v>1900-01-00, 00:00 ()</v>
      </c>
      <c r="O346" s="39" t="str">
        <f t="shared" si="97"/>
        <v/>
      </c>
      <c r="P346" s="26" t="str">
        <f t="shared" si="98"/>
        <v/>
      </c>
      <c r="Q346" s="40" t="str">
        <f t="shared" si="99"/>
        <v/>
      </c>
      <c r="R346" t="str">
        <f t="shared" si="100"/>
        <v>1900-01-00</v>
      </c>
      <c r="S346" t="str">
        <f t="shared" si="101"/>
        <v>00:00</v>
      </c>
    </row>
    <row r="347" spans="1:19" x14ac:dyDescent="0.15">
      <c r="A347" t="str">
        <f>IF(Date_time!A347&lt;&gt;"",Date_time!A347,"")</f>
        <v/>
      </c>
      <c r="B347">
        <f>Date_time!B347</f>
        <v>0</v>
      </c>
      <c r="C347">
        <f>Date_time!C347</f>
        <v>0</v>
      </c>
      <c r="D347">
        <f t="shared" si="87"/>
        <v>1900</v>
      </c>
      <c r="E347">
        <f t="shared" si="88"/>
        <v>1</v>
      </c>
      <c r="F347">
        <f t="shared" si="89"/>
        <v>0</v>
      </c>
      <c r="G347">
        <f t="shared" si="90"/>
        <v>0</v>
      </c>
      <c r="H347">
        <f t="shared" si="91"/>
        <v>0</v>
      </c>
      <c r="J347" s="26" t="str">
        <f t="shared" si="92"/>
        <v>01</v>
      </c>
      <c r="K347" s="26" t="str">
        <f t="shared" si="93"/>
        <v>00</v>
      </c>
      <c r="L347" s="26" t="str">
        <f t="shared" si="94"/>
        <v>00</v>
      </c>
      <c r="M347" s="26" t="str">
        <f t="shared" si="95"/>
        <v>00</v>
      </c>
      <c r="N347" s="37" t="str">
        <f t="shared" si="96"/>
        <v>1900-01-00, 00:00 ()</v>
      </c>
      <c r="O347" s="39" t="str">
        <f t="shared" si="97"/>
        <v/>
      </c>
      <c r="P347" s="26" t="str">
        <f t="shared" si="98"/>
        <v/>
      </c>
      <c r="Q347" s="40" t="str">
        <f t="shared" si="99"/>
        <v/>
      </c>
      <c r="R347" t="str">
        <f t="shared" si="100"/>
        <v>1900-01-00</v>
      </c>
      <c r="S347" t="str">
        <f t="shared" si="101"/>
        <v>00:00</v>
      </c>
    </row>
    <row r="348" spans="1:19" x14ac:dyDescent="0.15">
      <c r="A348" t="str">
        <f>IF(Date_time!A348&lt;&gt;"",Date_time!A348,"")</f>
        <v/>
      </c>
      <c r="B348">
        <f>Date_time!B348</f>
        <v>0</v>
      </c>
      <c r="C348">
        <f>Date_time!C348</f>
        <v>0</v>
      </c>
      <c r="D348">
        <f t="shared" si="87"/>
        <v>1900</v>
      </c>
      <c r="E348">
        <f t="shared" si="88"/>
        <v>1</v>
      </c>
      <c r="F348">
        <f t="shared" si="89"/>
        <v>0</v>
      </c>
      <c r="G348">
        <f t="shared" si="90"/>
        <v>0</v>
      </c>
      <c r="H348">
        <f t="shared" si="91"/>
        <v>0</v>
      </c>
      <c r="J348" s="26" t="str">
        <f t="shared" si="92"/>
        <v>01</v>
      </c>
      <c r="K348" s="26" t="str">
        <f t="shared" si="93"/>
        <v>00</v>
      </c>
      <c r="L348" s="26" t="str">
        <f t="shared" si="94"/>
        <v>00</v>
      </c>
      <c r="M348" s="26" t="str">
        <f t="shared" si="95"/>
        <v>00</v>
      </c>
      <c r="N348" s="37" t="str">
        <f t="shared" si="96"/>
        <v>1900-01-00, 00:00 ()</v>
      </c>
      <c r="O348" s="39" t="str">
        <f t="shared" si="97"/>
        <v/>
      </c>
      <c r="P348" s="26" t="str">
        <f t="shared" si="98"/>
        <v/>
      </c>
      <c r="Q348" s="40" t="str">
        <f t="shared" si="99"/>
        <v/>
      </c>
      <c r="R348" t="str">
        <f t="shared" si="100"/>
        <v>1900-01-00</v>
      </c>
      <c r="S348" t="str">
        <f t="shared" si="101"/>
        <v>00:00</v>
      </c>
    </row>
    <row r="349" spans="1:19" x14ac:dyDescent="0.15">
      <c r="A349" t="str">
        <f>IF(Date_time!A349&lt;&gt;"",Date_time!A349,"")</f>
        <v/>
      </c>
      <c r="B349">
        <f>Date_time!B349</f>
        <v>0</v>
      </c>
      <c r="C349">
        <f>Date_time!C349</f>
        <v>0</v>
      </c>
      <c r="D349">
        <f t="shared" si="87"/>
        <v>1900</v>
      </c>
      <c r="E349">
        <f t="shared" si="88"/>
        <v>1</v>
      </c>
      <c r="F349">
        <f t="shared" si="89"/>
        <v>0</v>
      </c>
      <c r="G349">
        <f t="shared" si="90"/>
        <v>0</v>
      </c>
      <c r="H349">
        <f t="shared" si="91"/>
        <v>0</v>
      </c>
      <c r="J349" s="26" t="str">
        <f t="shared" si="92"/>
        <v>01</v>
      </c>
      <c r="K349" s="26" t="str">
        <f t="shared" si="93"/>
        <v>00</v>
      </c>
      <c r="L349" s="26" t="str">
        <f t="shared" si="94"/>
        <v>00</v>
      </c>
      <c r="M349" s="26" t="str">
        <f t="shared" si="95"/>
        <v>00</v>
      </c>
      <c r="N349" s="37" t="str">
        <f t="shared" si="96"/>
        <v>1900-01-00, 00:00 ()</v>
      </c>
      <c r="O349" s="39" t="str">
        <f t="shared" si="97"/>
        <v/>
      </c>
      <c r="P349" s="26" t="str">
        <f t="shared" si="98"/>
        <v/>
      </c>
      <c r="Q349" s="40" t="str">
        <f t="shared" si="99"/>
        <v/>
      </c>
      <c r="R349" t="str">
        <f t="shared" si="100"/>
        <v>1900-01-00</v>
      </c>
      <c r="S349" t="str">
        <f t="shared" si="101"/>
        <v>00:00</v>
      </c>
    </row>
    <row r="350" spans="1:19" x14ac:dyDescent="0.15">
      <c r="A350" t="str">
        <f>IF(Date_time!A350&lt;&gt;"",Date_time!A350,"")</f>
        <v/>
      </c>
      <c r="B350">
        <f>Date_time!B350</f>
        <v>0</v>
      </c>
      <c r="C350">
        <f>Date_time!C350</f>
        <v>0</v>
      </c>
      <c r="D350">
        <f t="shared" si="87"/>
        <v>1900</v>
      </c>
      <c r="E350">
        <f t="shared" si="88"/>
        <v>1</v>
      </c>
      <c r="F350">
        <f t="shared" si="89"/>
        <v>0</v>
      </c>
      <c r="G350">
        <f t="shared" si="90"/>
        <v>0</v>
      </c>
      <c r="H350">
        <f t="shared" si="91"/>
        <v>0</v>
      </c>
      <c r="J350" s="26" t="str">
        <f t="shared" si="92"/>
        <v>01</v>
      </c>
      <c r="K350" s="26" t="str">
        <f t="shared" si="93"/>
        <v>00</v>
      </c>
      <c r="L350" s="26" t="str">
        <f t="shared" si="94"/>
        <v>00</v>
      </c>
      <c r="M350" s="26" t="str">
        <f t="shared" si="95"/>
        <v>00</v>
      </c>
      <c r="N350" s="37" t="str">
        <f t="shared" si="96"/>
        <v>1900-01-00, 00:00 ()</v>
      </c>
      <c r="O350" s="39" t="str">
        <f t="shared" si="97"/>
        <v/>
      </c>
      <c r="P350" s="26" t="str">
        <f t="shared" si="98"/>
        <v/>
      </c>
      <c r="Q350" s="40" t="str">
        <f t="shared" si="99"/>
        <v/>
      </c>
      <c r="R350" t="str">
        <f t="shared" si="100"/>
        <v>1900-01-00</v>
      </c>
      <c r="S350" t="str">
        <f t="shared" si="101"/>
        <v>00:00</v>
      </c>
    </row>
    <row r="351" spans="1:19" x14ac:dyDescent="0.15">
      <c r="A351" t="str">
        <f>IF(Date_time!A351&lt;&gt;"",Date_time!A351,"")</f>
        <v/>
      </c>
      <c r="B351">
        <f>Date_time!B351</f>
        <v>0</v>
      </c>
      <c r="C351">
        <f>Date_time!C351</f>
        <v>0</v>
      </c>
      <c r="D351">
        <f t="shared" si="87"/>
        <v>1900</v>
      </c>
      <c r="E351">
        <f t="shared" si="88"/>
        <v>1</v>
      </c>
      <c r="F351">
        <f t="shared" si="89"/>
        <v>0</v>
      </c>
      <c r="G351">
        <f t="shared" si="90"/>
        <v>0</v>
      </c>
      <c r="H351">
        <f t="shared" si="91"/>
        <v>0</v>
      </c>
      <c r="J351" s="26" t="str">
        <f t="shared" si="92"/>
        <v>01</v>
      </c>
      <c r="K351" s="26" t="str">
        <f t="shared" si="93"/>
        <v>00</v>
      </c>
      <c r="L351" s="26" t="str">
        <f t="shared" si="94"/>
        <v>00</v>
      </c>
      <c r="M351" s="26" t="str">
        <f t="shared" si="95"/>
        <v>00</v>
      </c>
      <c r="N351" s="37" t="str">
        <f t="shared" si="96"/>
        <v>1900-01-00, 00:00 ()</v>
      </c>
      <c r="O351" s="39" t="str">
        <f t="shared" si="97"/>
        <v/>
      </c>
      <c r="P351" s="26" t="str">
        <f t="shared" si="98"/>
        <v/>
      </c>
      <c r="Q351" s="40" t="str">
        <f t="shared" si="99"/>
        <v/>
      </c>
      <c r="R351" t="str">
        <f t="shared" si="100"/>
        <v>1900-01-00</v>
      </c>
      <c r="S351" t="str">
        <f t="shared" si="101"/>
        <v>00:00</v>
      </c>
    </row>
    <row r="352" spans="1:19" x14ac:dyDescent="0.15">
      <c r="A352" t="str">
        <f>IF(Date_time!A352&lt;&gt;"",Date_time!A352,"")</f>
        <v/>
      </c>
      <c r="B352">
        <f>Date_time!B352</f>
        <v>0</v>
      </c>
      <c r="C352">
        <f>Date_time!C352</f>
        <v>0</v>
      </c>
      <c r="D352">
        <f t="shared" si="87"/>
        <v>1900</v>
      </c>
      <c r="E352">
        <f t="shared" si="88"/>
        <v>1</v>
      </c>
      <c r="F352">
        <f t="shared" si="89"/>
        <v>0</v>
      </c>
      <c r="G352">
        <f t="shared" si="90"/>
        <v>0</v>
      </c>
      <c r="H352">
        <f t="shared" si="91"/>
        <v>0</v>
      </c>
      <c r="J352" s="26" t="str">
        <f t="shared" si="92"/>
        <v>01</v>
      </c>
      <c r="K352" s="26" t="str">
        <f t="shared" si="93"/>
        <v>00</v>
      </c>
      <c r="L352" s="26" t="str">
        <f t="shared" si="94"/>
        <v>00</v>
      </c>
      <c r="M352" s="26" t="str">
        <f t="shared" si="95"/>
        <v>00</v>
      </c>
      <c r="N352" s="37" t="str">
        <f t="shared" si="96"/>
        <v>1900-01-00, 00:00 ()</v>
      </c>
      <c r="O352" s="39" t="str">
        <f t="shared" si="97"/>
        <v/>
      </c>
      <c r="P352" s="26" t="str">
        <f t="shared" si="98"/>
        <v/>
      </c>
      <c r="Q352" s="40" t="str">
        <f t="shared" si="99"/>
        <v/>
      </c>
      <c r="R352" t="str">
        <f t="shared" si="100"/>
        <v>1900-01-00</v>
      </c>
      <c r="S352" t="str">
        <f t="shared" si="101"/>
        <v>00:00</v>
      </c>
    </row>
    <row r="353" spans="1:19" x14ac:dyDescent="0.15">
      <c r="A353" t="str">
        <f>IF(Date_time!A353&lt;&gt;"",Date_time!A353,"")</f>
        <v/>
      </c>
      <c r="B353">
        <f>Date_time!B353</f>
        <v>0</v>
      </c>
      <c r="C353">
        <f>Date_time!C353</f>
        <v>0</v>
      </c>
      <c r="D353">
        <f t="shared" si="87"/>
        <v>1900</v>
      </c>
      <c r="E353">
        <f t="shared" si="88"/>
        <v>1</v>
      </c>
      <c r="F353">
        <f t="shared" si="89"/>
        <v>0</v>
      </c>
      <c r="G353">
        <f t="shared" si="90"/>
        <v>0</v>
      </c>
      <c r="H353">
        <f t="shared" si="91"/>
        <v>0</v>
      </c>
      <c r="J353" s="26" t="str">
        <f t="shared" si="92"/>
        <v>01</v>
      </c>
      <c r="K353" s="26" t="str">
        <f t="shared" si="93"/>
        <v>00</v>
      </c>
      <c r="L353" s="26" t="str">
        <f t="shared" si="94"/>
        <v>00</v>
      </c>
      <c r="M353" s="26" t="str">
        <f t="shared" si="95"/>
        <v>00</v>
      </c>
      <c r="N353" s="37" t="str">
        <f t="shared" si="96"/>
        <v>1900-01-00, 00:00 ()</v>
      </c>
      <c r="O353" s="39" t="str">
        <f t="shared" si="97"/>
        <v/>
      </c>
      <c r="P353" s="26" t="str">
        <f t="shared" si="98"/>
        <v/>
      </c>
      <c r="Q353" s="40" t="str">
        <f t="shared" si="99"/>
        <v/>
      </c>
      <c r="R353" t="str">
        <f t="shared" si="100"/>
        <v>1900-01-00</v>
      </c>
      <c r="S353" t="str">
        <f t="shared" si="101"/>
        <v>00:00</v>
      </c>
    </row>
    <row r="354" spans="1:19" x14ac:dyDescent="0.15">
      <c r="A354" t="str">
        <f>IF(Date_time!A354&lt;&gt;"",Date_time!A354,"")</f>
        <v/>
      </c>
      <c r="B354">
        <f>Date_time!B354</f>
        <v>0</v>
      </c>
      <c r="C354">
        <f>Date_time!C354</f>
        <v>0</v>
      </c>
      <c r="D354">
        <f t="shared" si="87"/>
        <v>1900</v>
      </c>
      <c r="E354">
        <f t="shared" si="88"/>
        <v>1</v>
      </c>
      <c r="F354">
        <f t="shared" si="89"/>
        <v>0</v>
      </c>
      <c r="G354">
        <f t="shared" si="90"/>
        <v>0</v>
      </c>
      <c r="H354">
        <f t="shared" si="91"/>
        <v>0</v>
      </c>
      <c r="J354" s="26" t="str">
        <f t="shared" si="92"/>
        <v>01</v>
      </c>
      <c r="K354" s="26" t="str">
        <f t="shared" si="93"/>
        <v>00</v>
      </c>
      <c r="L354" s="26" t="str">
        <f t="shared" si="94"/>
        <v>00</v>
      </c>
      <c r="M354" s="26" t="str">
        <f t="shared" si="95"/>
        <v>00</v>
      </c>
      <c r="N354" s="37" t="str">
        <f t="shared" si="96"/>
        <v>1900-01-00, 00:00 ()</v>
      </c>
      <c r="O354" s="39" t="str">
        <f t="shared" si="97"/>
        <v/>
      </c>
      <c r="P354" s="26" t="str">
        <f t="shared" si="98"/>
        <v/>
      </c>
      <c r="Q354" s="40" t="str">
        <f t="shared" si="99"/>
        <v/>
      </c>
      <c r="R354" t="str">
        <f t="shared" si="100"/>
        <v>1900-01-00</v>
      </c>
      <c r="S354" t="str">
        <f t="shared" si="101"/>
        <v>00:00</v>
      </c>
    </row>
    <row r="355" spans="1:19" x14ac:dyDescent="0.15">
      <c r="A355" t="str">
        <f>IF(Date_time!A355&lt;&gt;"",Date_time!A355,"")</f>
        <v/>
      </c>
      <c r="B355">
        <f>Date_time!B355</f>
        <v>0</v>
      </c>
      <c r="C355">
        <f>Date_time!C355</f>
        <v>0</v>
      </c>
      <c r="D355">
        <f t="shared" si="87"/>
        <v>1900</v>
      </c>
      <c r="E355">
        <f t="shared" si="88"/>
        <v>1</v>
      </c>
      <c r="F355">
        <f t="shared" si="89"/>
        <v>0</v>
      </c>
      <c r="G355">
        <f t="shared" si="90"/>
        <v>0</v>
      </c>
      <c r="H355">
        <f t="shared" si="91"/>
        <v>0</v>
      </c>
      <c r="J355" s="26" t="str">
        <f t="shared" si="92"/>
        <v>01</v>
      </c>
      <c r="K355" s="26" t="str">
        <f t="shared" si="93"/>
        <v>00</v>
      </c>
      <c r="L355" s="26" t="str">
        <f t="shared" si="94"/>
        <v>00</v>
      </c>
      <c r="M355" s="26" t="str">
        <f t="shared" si="95"/>
        <v>00</v>
      </c>
      <c r="N355" s="37" t="str">
        <f t="shared" si="96"/>
        <v>1900-01-00, 00:00 ()</v>
      </c>
      <c r="O355" s="39" t="str">
        <f t="shared" si="97"/>
        <v/>
      </c>
      <c r="P355" s="26" t="str">
        <f t="shared" si="98"/>
        <v/>
      </c>
      <c r="Q355" s="40" t="str">
        <f t="shared" si="99"/>
        <v/>
      </c>
      <c r="R355" t="str">
        <f t="shared" si="100"/>
        <v>1900-01-00</v>
      </c>
      <c r="S355" t="str">
        <f t="shared" si="101"/>
        <v>00:00</v>
      </c>
    </row>
    <row r="356" spans="1:19" x14ac:dyDescent="0.15">
      <c r="A356" t="str">
        <f>IF(Date_time!A356&lt;&gt;"",Date_time!A356,"")</f>
        <v/>
      </c>
      <c r="B356">
        <f>Date_time!B356</f>
        <v>0</v>
      </c>
      <c r="C356">
        <f>Date_time!C356</f>
        <v>0</v>
      </c>
      <c r="D356">
        <f t="shared" si="87"/>
        <v>1900</v>
      </c>
      <c r="E356">
        <f t="shared" si="88"/>
        <v>1</v>
      </c>
      <c r="F356">
        <f t="shared" si="89"/>
        <v>0</v>
      </c>
      <c r="G356">
        <f t="shared" si="90"/>
        <v>0</v>
      </c>
      <c r="H356">
        <f t="shared" si="91"/>
        <v>0</v>
      </c>
      <c r="J356" s="26" t="str">
        <f t="shared" si="92"/>
        <v>01</v>
      </c>
      <c r="K356" s="26" t="str">
        <f t="shared" si="93"/>
        <v>00</v>
      </c>
      <c r="L356" s="26" t="str">
        <f t="shared" si="94"/>
        <v>00</v>
      </c>
      <c r="M356" s="26" t="str">
        <f t="shared" si="95"/>
        <v>00</v>
      </c>
      <c r="N356" s="37" t="str">
        <f t="shared" si="96"/>
        <v>1900-01-00, 00:00 ()</v>
      </c>
      <c r="O356" s="39" t="str">
        <f t="shared" si="97"/>
        <v/>
      </c>
      <c r="P356" s="26" t="str">
        <f t="shared" si="98"/>
        <v/>
      </c>
      <c r="Q356" s="40" t="str">
        <f t="shared" si="99"/>
        <v/>
      </c>
      <c r="R356" t="str">
        <f t="shared" si="100"/>
        <v>1900-01-00</v>
      </c>
      <c r="S356" t="str">
        <f t="shared" si="101"/>
        <v>00:00</v>
      </c>
    </row>
    <row r="357" spans="1:19" x14ac:dyDescent="0.15">
      <c r="A357" t="str">
        <f>IF(Date_time!A357&lt;&gt;"",Date_time!A357,"")</f>
        <v/>
      </c>
      <c r="B357">
        <f>Date_time!B357</f>
        <v>0</v>
      </c>
      <c r="C357">
        <f>Date_time!C357</f>
        <v>0</v>
      </c>
      <c r="D357">
        <f t="shared" si="87"/>
        <v>1900</v>
      </c>
      <c r="E357">
        <f t="shared" si="88"/>
        <v>1</v>
      </c>
      <c r="F357">
        <f t="shared" si="89"/>
        <v>0</v>
      </c>
      <c r="G357">
        <f t="shared" si="90"/>
        <v>0</v>
      </c>
      <c r="H357">
        <f t="shared" si="91"/>
        <v>0</v>
      </c>
      <c r="J357" s="26" t="str">
        <f t="shared" si="92"/>
        <v>01</v>
      </c>
      <c r="K357" s="26" t="str">
        <f t="shared" si="93"/>
        <v>00</v>
      </c>
      <c r="L357" s="26" t="str">
        <f t="shared" si="94"/>
        <v>00</v>
      </c>
      <c r="M357" s="26" t="str">
        <f t="shared" si="95"/>
        <v>00</v>
      </c>
      <c r="N357" s="37" t="str">
        <f t="shared" si="96"/>
        <v>1900-01-00, 00:00 ()</v>
      </c>
      <c r="O357" s="39" t="str">
        <f t="shared" si="97"/>
        <v/>
      </c>
      <c r="P357" s="26" t="str">
        <f t="shared" si="98"/>
        <v/>
      </c>
      <c r="Q357" s="40" t="str">
        <f t="shared" si="99"/>
        <v/>
      </c>
      <c r="R357" t="str">
        <f t="shared" si="100"/>
        <v>1900-01-00</v>
      </c>
      <c r="S357" t="str">
        <f t="shared" si="101"/>
        <v>00:00</v>
      </c>
    </row>
    <row r="358" spans="1:19" x14ac:dyDescent="0.15">
      <c r="A358" t="str">
        <f>IF(Date_time!A358&lt;&gt;"",Date_time!A358,"")</f>
        <v/>
      </c>
      <c r="B358">
        <f>Date_time!B358</f>
        <v>0</v>
      </c>
      <c r="C358">
        <f>Date_time!C358</f>
        <v>0</v>
      </c>
      <c r="D358">
        <f t="shared" si="87"/>
        <v>1900</v>
      </c>
      <c r="E358">
        <f t="shared" si="88"/>
        <v>1</v>
      </c>
      <c r="F358">
        <f t="shared" si="89"/>
        <v>0</v>
      </c>
      <c r="G358">
        <f t="shared" si="90"/>
        <v>0</v>
      </c>
      <c r="H358">
        <f t="shared" si="91"/>
        <v>0</v>
      </c>
      <c r="J358" s="26" t="str">
        <f t="shared" si="92"/>
        <v>01</v>
      </c>
      <c r="K358" s="26" t="str">
        <f t="shared" si="93"/>
        <v>00</v>
      </c>
      <c r="L358" s="26" t="str">
        <f t="shared" si="94"/>
        <v>00</v>
      </c>
      <c r="M358" s="26" t="str">
        <f t="shared" si="95"/>
        <v>00</v>
      </c>
      <c r="N358" s="37" t="str">
        <f t="shared" si="96"/>
        <v>1900-01-00, 00:00 ()</v>
      </c>
      <c r="O358" s="39" t="str">
        <f t="shared" si="97"/>
        <v/>
      </c>
      <c r="P358" s="26" t="str">
        <f t="shared" si="98"/>
        <v/>
      </c>
      <c r="Q358" s="40" t="str">
        <f t="shared" si="99"/>
        <v/>
      </c>
      <c r="R358" t="str">
        <f t="shared" si="100"/>
        <v>1900-01-00</v>
      </c>
      <c r="S358" t="str">
        <f t="shared" si="101"/>
        <v>00:00</v>
      </c>
    </row>
    <row r="359" spans="1:19" x14ac:dyDescent="0.15">
      <c r="A359" t="str">
        <f>IF(Date_time!A359&lt;&gt;"",Date_time!A359,"")</f>
        <v/>
      </c>
      <c r="B359">
        <f>Date_time!B359</f>
        <v>0</v>
      </c>
      <c r="C359">
        <f>Date_time!C359</f>
        <v>0</v>
      </c>
      <c r="D359">
        <f t="shared" si="87"/>
        <v>1900</v>
      </c>
      <c r="E359">
        <f t="shared" si="88"/>
        <v>1</v>
      </c>
      <c r="F359">
        <f t="shared" si="89"/>
        <v>0</v>
      </c>
      <c r="G359">
        <f t="shared" si="90"/>
        <v>0</v>
      </c>
      <c r="H359">
        <f t="shared" si="91"/>
        <v>0</v>
      </c>
      <c r="J359" s="26" t="str">
        <f t="shared" si="92"/>
        <v>01</v>
      </c>
      <c r="K359" s="26" t="str">
        <f t="shared" si="93"/>
        <v>00</v>
      </c>
      <c r="L359" s="26" t="str">
        <f t="shared" si="94"/>
        <v>00</v>
      </c>
      <c r="M359" s="26" t="str">
        <f t="shared" si="95"/>
        <v>00</v>
      </c>
      <c r="N359" s="37" t="str">
        <f t="shared" si="96"/>
        <v>1900-01-00, 00:00 ()</v>
      </c>
      <c r="O359" s="39" t="str">
        <f t="shared" si="97"/>
        <v/>
      </c>
      <c r="P359" s="26" t="str">
        <f t="shared" si="98"/>
        <v/>
      </c>
      <c r="Q359" s="40" t="str">
        <f t="shared" si="99"/>
        <v/>
      </c>
      <c r="R359" t="str">
        <f t="shared" si="100"/>
        <v>1900-01-00</v>
      </c>
      <c r="S359" t="str">
        <f t="shared" si="101"/>
        <v>00:00</v>
      </c>
    </row>
    <row r="360" spans="1:19" x14ac:dyDescent="0.15">
      <c r="A360" t="str">
        <f>IF(Date_time!A360&lt;&gt;"",Date_time!A360,"")</f>
        <v/>
      </c>
      <c r="B360">
        <f>Date_time!B360</f>
        <v>0</v>
      </c>
      <c r="C360">
        <f>Date_time!C360</f>
        <v>0</v>
      </c>
      <c r="D360">
        <f t="shared" si="87"/>
        <v>1900</v>
      </c>
      <c r="E360">
        <f t="shared" si="88"/>
        <v>1</v>
      </c>
      <c r="F360">
        <f t="shared" si="89"/>
        <v>0</v>
      </c>
      <c r="G360">
        <f t="shared" si="90"/>
        <v>0</v>
      </c>
      <c r="H360">
        <f t="shared" si="91"/>
        <v>0</v>
      </c>
      <c r="J360" s="26" t="str">
        <f t="shared" si="92"/>
        <v>01</v>
      </c>
      <c r="K360" s="26" t="str">
        <f t="shared" si="93"/>
        <v>00</v>
      </c>
      <c r="L360" s="26" t="str">
        <f t="shared" si="94"/>
        <v>00</v>
      </c>
      <c r="M360" s="26" t="str">
        <f t="shared" si="95"/>
        <v>00</v>
      </c>
      <c r="N360" s="37" t="str">
        <f t="shared" si="96"/>
        <v>1900-01-00, 00:00 ()</v>
      </c>
      <c r="O360" s="39" t="str">
        <f t="shared" si="97"/>
        <v/>
      </c>
      <c r="P360" s="26" t="str">
        <f t="shared" si="98"/>
        <v/>
      </c>
      <c r="Q360" s="40" t="str">
        <f t="shared" si="99"/>
        <v/>
      </c>
      <c r="R360" t="str">
        <f t="shared" si="100"/>
        <v>1900-01-00</v>
      </c>
      <c r="S360" t="str">
        <f t="shared" si="101"/>
        <v>00:00</v>
      </c>
    </row>
    <row r="361" spans="1:19" x14ac:dyDescent="0.15">
      <c r="A361" t="str">
        <f>IF(Date_time!A361&lt;&gt;"",Date_time!A361,"")</f>
        <v/>
      </c>
      <c r="B361">
        <f>Date_time!B361</f>
        <v>0</v>
      </c>
      <c r="C361">
        <f>Date_time!C361</f>
        <v>0</v>
      </c>
      <c r="D361">
        <f t="shared" si="87"/>
        <v>1900</v>
      </c>
      <c r="E361">
        <f t="shared" si="88"/>
        <v>1</v>
      </c>
      <c r="F361">
        <f t="shared" si="89"/>
        <v>0</v>
      </c>
      <c r="G361">
        <f t="shared" si="90"/>
        <v>0</v>
      </c>
      <c r="H361">
        <f t="shared" si="91"/>
        <v>0</v>
      </c>
      <c r="J361" s="26" t="str">
        <f t="shared" si="92"/>
        <v>01</v>
      </c>
      <c r="K361" s="26" t="str">
        <f t="shared" si="93"/>
        <v>00</v>
      </c>
      <c r="L361" s="26" t="str">
        <f t="shared" si="94"/>
        <v>00</v>
      </c>
      <c r="M361" s="26" t="str">
        <f t="shared" si="95"/>
        <v>00</v>
      </c>
      <c r="N361" s="37" t="str">
        <f t="shared" si="96"/>
        <v>1900-01-00, 00:00 ()</v>
      </c>
      <c r="O361" s="39" t="str">
        <f t="shared" si="97"/>
        <v/>
      </c>
      <c r="P361" s="26" t="str">
        <f t="shared" si="98"/>
        <v/>
      </c>
      <c r="Q361" s="40" t="str">
        <f t="shared" si="99"/>
        <v/>
      </c>
      <c r="R361" t="str">
        <f t="shared" si="100"/>
        <v>1900-01-00</v>
      </c>
      <c r="S361" t="str">
        <f t="shared" si="101"/>
        <v>00:00</v>
      </c>
    </row>
    <row r="362" spans="1:19" x14ac:dyDescent="0.15">
      <c r="A362" t="str">
        <f>IF(Date_time!A362&lt;&gt;"",Date_time!A362,"")</f>
        <v/>
      </c>
      <c r="B362">
        <f>Date_time!B362</f>
        <v>0</v>
      </c>
      <c r="C362">
        <f>Date_time!C362</f>
        <v>0</v>
      </c>
      <c r="D362">
        <f t="shared" si="87"/>
        <v>1900</v>
      </c>
      <c r="E362">
        <f t="shared" si="88"/>
        <v>1</v>
      </c>
      <c r="F362">
        <f t="shared" si="89"/>
        <v>0</v>
      </c>
      <c r="G362">
        <f t="shared" si="90"/>
        <v>0</v>
      </c>
      <c r="H362">
        <f t="shared" si="91"/>
        <v>0</v>
      </c>
      <c r="J362" s="26" t="str">
        <f t="shared" si="92"/>
        <v>01</v>
      </c>
      <c r="K362" s="26" t="str">
        <f t="shared" si="93"/>
        <v>00</v>
      </c>
      <c r="L362" s="26" t="str">
        <f t="shared" si="94"/>
        <v>00</v>
      </c>
      <c r="M362" s="26" t="str">
        <f t="shared" si="95"/>
        <v>00</v>
      </c>
      <c r="N362" s="37" t="str">
        <f t="shared" si="96"/>
        <v>1900-01-00, 00:00 ()</v>
      </c>
      <c r="O362" s="39" t="str">
        <f t="shared" si="97"/>
        <v/>
      </c>
      <c r="P362" s="26" t="str">
        <f t="shared" si="98"/>
        <v/>
      </c>
      <c r="Q362" s="40" t="str">
        <f t="shared" si="99"/>
        <v/>
      </c>
      <c r="R362" t="str">
        <f t="shared" si="100"/>
        <v>1900-01-00</v>
      </c>
      <c r="S362" t="str">
        <f t="shared" si="101"/>
        <v>00:00</v>
      </c>
    </row>
    <row r="363" spans="1:19" x14ac:dyDescent="0.15">
      <c r="A363" t="str">
        <f>IF(Date_time!A363&lt;&gt;"",Date_time!A363,"")</f>
        <v/>
      </c>
      <c r="B363">
        <f>Date_time!B363</f>
        <v>0</v>
      </c>
      <c r="C363">
        <f>Date_time!C363</f>
        <v>0</v>
      </c>
      <c r="D363">
        <f t="shared" si="87"/>
        <v>1900</v>
      </c>
      <c r="E363">
        <f t="shared" si="88"/>
        <v>1</v>
      </c>
      <c r="F363">
        <f t="shared" si="89"/>
        <v>0</v>
      </c>
      <c r="G363">
        <f t="shared" si="90"/>
        <v>0</v>
      </c>
      <c r="H363">
        <f t="shared" si="91"/>
        <v>0</v>
      </c>
      <c r="J363" s="26" t="str">
        <f t="shared" si="92"/>
        <v>01</v>
      </c>
      <c r="K363" s="26" t="str">
        <f t="shared" si="93"/>
        <v>00</v>
      </c>
      <c r="L363" s="26" t="str">
        <f t="shared" si="94"/>
        <v>00</v>
      </c>
      <c r="M363" s="26" t="str">
        <f t="shared" si="95"/>
        <v>00</v>
      </c>
      <c r="N363" s="37" t="str">
        <f t="shared" si="96"/>
        <v>1900-01-00, 00:00 ()</v>
      </c>
      <c r="O363" s="39" t="str">
        <f t="shared" si="97"/>
        <v/>
      </c>
      <c r="P363" s="26" t="str">
        <f t="shared" si="98"/>
        <v/>
      </c>
      <c r="Q363" s="40" t="str">
        <f t="shared" si="99"/>
        <v/>
      </c>
      <c r="R363" t="str">
        <f t="shared" si="100"/>
        <v>1900-01-00</v>
      </c>
      <c r="S363" t="str">
        <f t="shared" si="101"/>
        <v>00:00</v>
      </c>
    </row>
    <row r="364" spans="1:19" x14ac:dyDescent="0.15">
      <c r="A364" t="str">
        <f>IF(Date_time!A364&lt;&gt;"",Date_time!A364,"")</f>
        <v/>
      </c>
      <c r="B364">
        <f>Date_time!B364</f>
        <v>0</v>
      </c>
      <c r="C364">
        <f>Date_time!C364</f>
        <v>0</v>
      </c>
      <c r="D364">
        <f t="shared" si="87"/>
        <v>1900</v>
      </c>
      <c r="E364">
        <f t="shared" si="88"/>
        <v>1</v>
      </c>
      <c r="F364">
        <f t="shared" si="89"/>
        <v>0</v>
      </c>
      <c r="G364">
        <f t="shared" si="90"/>
        <v>0</v>
      </c>
      <c r="H364">
        <f t="shared" si="91"/>
        <v>0</v>
      </c>
      <c r="J364" s="26" t="str">
        <f t="shared" si="92"/>
        <v>01</v>
      </c>
      <c r="K364" s="26" t="str">
        <f t="shared" si="93"/>
        <v>00</v>
      </c>
      <c r="L364" s="26" t="str">
        <f t="shared" si="94"/>
        <v>00</v>
      </c>
      <c r="M364" s="26" t="str">
        <f t="shared" si="95"/>
        <v>00</v>
      </c>
      <c r="N364" s="37" t="str">
        <f t="shared" si="96"/>
        <v>1900-01-00, 00:00 ()</v>
      </c>
      <c r="O364" s="39" t="str">
        <f t="shared" si="97"/>
        <v/>
      </c>
      <c r="P364" s="26" t="str">
        <f t="shared" si="98"/>
        <v/>
      </c>
      <c r="Q364" s="40" t="str">
        <f t="shared" si="99"/>
        <v/>
      </c>
      <c r="R364" t="str">
        <f t="shared" si="100"/>
        <v>1900-01-00</v>
      </c>
      <c r="S364" t="str">
        <f t="shared" si="101"/>
        <v>00:00</v>
      </c>
    </row>
    <row r="365" spans="1:19" x14ac:dyDescent="0.15">
      <c r="A365" t="str">
        <f>IF(Date_time!A365&lt;&gt;"",Date_time!A365,"")</f>
        <v/>
      </c>
      <c r="B365">
        <f>Date_time!B365</f>
        <v>0</v>
      </c>
      <c r="C365">
        <f>Date_time!C365</f>
        <v>0</v>
      </c>
      <c r="D365">
        <f t="shared" si="87"/>
        <v>1900</v>
      </c>
      <c r="E365">
        <f t="shared" si="88"/>
        <v>1</v>
      </c>
      <c r="F365">
        <f t="shared" si="89"/>
        <v>0</v>
      </c>
      <c r="G365">
        <f t="shared" si="90"/>
        <v>0</v>
      </c>
      <c r="H365">
        <f t="shared" si="91"/>
        <v>0</v>
      </c>
      <c r="J365" s="26" t="str">
        <f t="shared" si="92"/>
        <v>01</v>
      </c>
      <c r="K365" s="26" t="str">
        <f t="shared" si="93"/>
        <v>00</v>
      </c>
      <c r="L365" s="26" t="str">
        <f t="shared" si="94"/>
        <v>00</v>
      </c>
      <c r="M365" s="26" t="str">
        <f t="shared" si="95"/>
        <v>00</v>
      </c>
      <c r="N365" s="37" t="str">
        <f t="shared" si="96"/>
        <v>1900-01-00, 00:00 ()</v>
      </c>
      <c r="O365" s="39" t="str">
        <f t="shared" si="97"/>
        <v/>
      </c>
      <c r="P365" s="26" t="str">
        <f t="shared" si="98"/>
        <v/>
      </c>
      <c r="Q365" s="40" t="str">
        <f t="shared" si="99"/>
        <v/>
      </c>
      <c r="R365" t="str">
        <f t="shared" si="100"/>
        <v>1900-01-00</v>
      </c>
      <c r="S365" t="str">
        <f t="shared" si="101"/>
        <v>00:00</v>
      </c>
    </row>
    <row r="366" spans="1:19" x14ac:dyDescent="0.15">
      <c r="A366" t="str">
        <f>IF(Date_time!A366&lt;&gt;"",Date_time!A366,"")</f>
        <v/>
      </c>
      <c r="B366">
        <f>Date_time!B366</f>
        <v>0</v>
      </c>
      <c r="C366">
        <f>Date_time!C366</f>
        <v>0</v>
      </c>
      <c r="D366">
        <f t="shared" si="87"/>
        <v>1900</v>
      </c>
      <c r="E366">
        <f t="shared" si="88"/>
        <v>1</v>
      </c>
      <c r="F366">
        <f t="shared" si="89"/>
        <v>0</v>
      </c>
      <c r="G366">
        <f t="shared" si="90"/>
        <v>0</v>
      </c>
      <c r="H366">
        <f t="shared" si="91"/>
        <v>0</v>
      </c>
      <c r="J366" s="26" t="str">
        <f t="shared" si="92"/>
        <v>01</v>
      </c>
      <c r="K366" s="26" t="str">
        <f t="shared" si="93"/>
        <v>00</v>
      </c>
      <c r="L366" s="26" t="str">
        <f t="shared" si="94"/>
        <v>00</v>
      </c>
      <c r="M366" s="26" t="str">
        <f t="shared" si="95"/>
        <v>00</v>
      </c>
      <c r="N366" s="37" t="str">
        <f t="shared" si="96"/>
        <v>1900-01-00, 00:00 ()</v>
      </c>
      <c r="O366" s="39" t="str">
        <f t="shared" si="97"/>
        <v/>
      </c>
      <c r="P366" s="26" t="str">
        <f t="shared" si="98"/>
        <v/>
      </c>
      <c r="Q366" s="40" t="str">
        <f t="shared" si="99"/>
        <v/>
      </c>
      <c r="R366" t="str">
        <f t="shared" si="100"/>
        <v>1900-01-00</v>
      </c>
      <c r="S366" t="str">
        <f t="shared" si="101"/>
        <v>00:00</v>
      </c>
    </row>
    <row r="367" spans="1:19" x14ac:dyDescent="0.15">
      <c r="A367" t="str">
        <f>IF(Date_time!A367&lt;&gt;"",Date_time!A367,"")</f>
        <v/>
      </c>
      <c r="B367">
        <f>Date_time!B367</f>
        <v>0</v>
      </c>
      <c r="C367">
        <f>Date_time!C367</f>
        <v>0</v>
      </c>
      <c r="D367">
        <f t="shared" si="87"/>
        <v>1900</v>
      </c>
      <c r="E367">
        <f t="shared" si="88"/>
        <v>1</v>
      </c>
      <c r="F367">
        <f t="shared" si="89"/>
        <v>0</v>
      </c>
      <c r="G367">
        <f t="shared" si="90"/>
        <v>0</v>
      </c>
      <c r="H367">
        <f t="shared" si="91"/>
        <v>0</v>
      </c>
      <c r="J367" s="26" t="str">
        <f t="shared" si="92"/>
        <v>01</v>
      </c>
      <c r="K367" s="26" t="str">
        <f t="shared" si="93"/>
        <v>00</v>
      </c>
      <c r="L367" s="26" t="str">
        <f t="shared" si="94"/>
        <v>00</v>
      </c>
      <c r="M367" s="26" t="str">
        <f t="shared" si="95"/>
        <v>00</v>
      </c>
      <c r="N367" s="37" t="str">
        <f t="shared" si="96"/>
        <v>1900-01-00, 00:00 ()</v>
      </c>
      <c r="O367" s="39" t="str">
        <f t="shared" si="97"/>
        <v/>
      </c>
      <c r="P367" s="26" t="str">
        <f t="shared" si="98"/>
        <v/>
      </c>
      <c r="Q367" s="40" t="str">
        <f t="shared" si="99"/>
        <v/>
      </c>
      <c r="R367" t="str">
        <f t="shared" si="100"/>
        <v>1900-01-00</v>
      </c>
      <c r="S367" t="str">
        <f t="shared" si="101"/>
        <v>00:00</v>
      </c>
    </row>
    <row r="368" spans="1:19" x14ac:dyDescent="0.15">
      <c r="A368" t="str">
        <f>IF(Date_time!A368&lt;&gt;"",Date_time!A368,"")</f>
        <v/>
      </c>
      <c r="B368">
        <f>Date_time!B368</f>
        <v>0</v>
      </c>
      <c r="C368">
        <f>Date_time!C368</f>
        <v>0</v>
      </c>
      <c r="D368">
        <f t="shared" si="87"/>
        <v>1900</v>
      </c>
      <c r="E368">
        <f t="shared" si="88"/>
        <v>1</v>
      </c>
      <c r="F368">
        <f t="shared" si="89"/>
        <v>0</v>
      </c>
      <c r="G368">
        <f t="shared" si="90"/>
        <v>0</v>
      </c>
      <c r="H368">
        <f t="shared" si="91"/>
        <v>0</v>
      </c>
      <c r="J368" s="26" t="str">
        <f t="shared" si="92"/>
        <v>01</v>
      </c>
      <c r="K368" s="26" t="str">
        <f t="shared" si="93"/>
        <v>00</v>
      </c>
      <c r="L368" s="26" t="str">
        <f t="shared" si="94"/>
        <v>00</v>
      </c>
      <c r="M368" s="26" t="str">
        <f t="shared" si="95"/>
        <v>00</v>
      </c>
      <c r="N368" s="37" t="str">
        <f t="shared" si="96"/>
        <v>1900-01-00, 00:00 ()</v>
      </c>
      <c r="O368" s="39" t="str">
        <f t="shared" si="97"/>
        <v/>
      </c>
      <c r="P368" s="26" t="str">
        <f t="shared" si="98"/>
        <v/>
      </c>
      <c r="Q368" s="40" t="str">
        <f t="shared" si="99"/>
        <v/>
      </c>
      <c r="R368" t="str">
        <f t="shared" si="100"/>
        <v>1900-01-00</v>
      </c>
      <c r="S368" t="str">
        <f t="shared" si="101"/>
        <v>00:00</v>
      </c>
    </row>
    <row r="369" spans="1:19" x14ac:dyDescent="0.15">
      <c r="A369" t="str">
        <f>IF(Date_time!A369&lt;&gt;"",Date_time!A369,"")</f>
        <v/>
      </c>
      <c r="B369">
        <f>Date_time!B369</f>
        <v>0</v>
      </c>
      <c r="C369">
        <f>Date_time!C369</f>
        <v>0</v>
      </c>
      <c r="D369">
        <f t="shared" si="87"/>
        <v>1900</v>
      </c>
      <c r="E369">
        <f t="shared" si="88"/>
        <v>1</v>
      </c>
      <c r="F369">
        <f t="shared" si="89"/>
        <v>0</v>
      </c>
      <c r="G369">
        <f t="shared" si="90"/>
        <v>0</v>
      </c>
      <c r="H369">
        <f t="shared" si="91"/>
        <v>0</v>
      </c>
      <c r="J369" s="26" t="str">
        <f t="shared" si="92"/>
        <v>01</v>
      </c>
      <c r="K369" s="26" t="str">
        <f t="shared" si="93"/>
        <v>00</v>
      </c>
      <c r="L369" s="26" t="str">
        <f t="shared" si="94"/>
        <v>00</v>
      </c>
      <c r="M369" s="26" t="str">
        <f t="shared" si="95"/>
        <v>00</v>
      </c>
      <c r="N369" s="37" t="str">
        <f t="shared" si="96"/>
        <v>1900-01-00, 00:00 ()</v>
      </c>
      <c r="O369" s="39" t="str">
        <f t="shared" si="97"/>
        <v/>
      </c>
      <c r="P369" s="26" t="str">
        <f t="shared" si="98"/>
        <v/>
      </c>
      <c r="Q369" s="40" t="str">
        <f t="shared" si="99"/>
        <v/>
      </c>
      <c r="R369" t="str">
        <f t="shared" si="100"/>
        <v>1900-01-00</v>
      </c>
      <c r="S369" t="str">
        <f t="shared" si="101"/>
        <v>00:00</v>
      </c>
    </row>
    <row r="370" spans="1:19" x14ac:dyDescent="0.15">
      <c r="A370" t="str">
        <f>IF(Date_time!A370&lt;&gt;"",Date_time!A370,"")</f>
        <v/>
      </c>
      <c r="B370">
        <f>Date_time!B370</f>
        <v>0</v>
      </c>
      <c r="C370">
        <f>Date_time!C370</f>
        <v>0</v>
      </c>
      <c r="D370">
        <f t="shared" si="87"/>
        <v>1900</v>
      </c>
      <c r="E370">
        <f t="shared" si="88"/>
        <v>1</v>
      </c>
      <c r="F370">
        <f t="shared" si="89"/>
        <v>0</v>
      </c>
      <c r="G370">
        <f t="shared" si="90"/>
        <v>0</v>
      </c>
      <c r="H370">
        <f t="shared" si="91"/>
        <v>0</v>
      </c>
      <c r="J370" s="26" t="str">
        <f t="shared" si="92"/>
        <v>01</v>
      </c>
      <c r="K370" s="26" t="str">
        <f t="shared" si="93"/>
        <v>00</v>
      </c>
      <c r="L370" s="26" t="str">
        <f t="shared" si="94"/>
        <v>00</v>
      </c>
      <c r="M370" s="26" t="str">
        <f t="shared" si="95"/>
        <v>00</v>
      </c>
      <c r="N370" s="37" t="str">
        <f t="shared" si="96"/>
        <v>1900-01-00, 00:00 ()</v>
      </c>
      <c r="O370" s="39" t="str">
        <f t="shared" si="97"/>
        <v/>
      </c>
      <c r="P370" s="26" t="str">
        <f t="shared" si="98"/>
        <v/>
      </c>
      <c r="Q370" s="40" t="str">
        <f t="shared" si="99"/>
        <v/>
      </c>
      <c r="R370" t="str">
        <f t="shared" si="100"/>
        <v>1900-01-00</v>
      </c>
      <c r="S370" t="str">
        <f t="shared" si="101"/>
        <v>00:00</v>
      </c>
    </row>
    <row r="371" spans="1:19" x14ac:dyDescent="0.15">
      <c r="A371" t="str">
        <f>IF(Date_time!A371&lt;&gt;"",Date_time!A371,"")</f>
        <v/>
      </c>
      <c r="B371">
        <f>Date_time!B371</f>
        <v>0</v>
      </c>
      <c r="C371">
        <f>Date_time!C371</f>
        <v>0</v>
      </c>
      <c r="D371">
        <f t="shared" si="87"/>
        <v>1900</v>
      </c>
      <c r="E371">
        <f t="shared" si="88"/>
        <v>1</v>
      </c>
      <c r="F371">
        <f t="shared" si="89"/>
        <v>0</v>
      </c>
      <c r="G371">
        <f t="shared" si="90"/>
        <v>0</v>
      </c>
      <c r="H371">
        <f t="shared" si="91"/>
        <v>0</v>
      </c>
      <c r="J371" s="26" t="str">
        <f t="shared" si="92"/>
        <v>01</v>
      </c>
      <c r="K371" s="26" t="str">
        <f t="shared" si="93"/>
        <v>00</v>
      </c>
      <c r="L371" s="26" t="str">
        <f t="shared" si="94"/>
        <v>00</v>
      </c>
      <c r="M371" s="26" t="str">
        <f t="shared" si="95"/>
        <v>00</v>
      </c>
      <c r="N371" s="37" t="str">
        <f t="shared" si="96"/>
        <v>1900-01-00, 00:00 ()</v>
      </c>
      <c r="O371" s="39" t="str">
        <f t="shared" si="97"/>
        <v/>
      </c>
      <c r="P371" s="26" t="str">
        <f t="shared" si="98"/>
        <v/>
      </c>
      <c r="Q371" s="40" t="str">
        <f t="shared" si="99"/>
        <v/>
      </c>
      <c r="R371" t="str">
        <f t="shared" si="100"/>
        <v>1900-01-00</v>
      </c>
      <c r="S371" t="str">
        <f t="shared" si="101"/>
        <v>00:00</v>
      </c>
    </row>
    <row r="372" spans="1:19" x14ac:dyDescent="0.15">
      <c r="A372" t="str">
        <f>IF(Date_time!A372&lt;&gt;"",Date_time!A372,"")</f>
        <v/>
      </c>
      <c r="B372">
        <f>Date_time!B372</f>
        <v>0</v>
      </c>
      <c r="C372">
        <f>Date_time!C372</f>
        <v>0</v>
      </c>
      <c r="D372">
        <f t="shared" si="87"/>
        <v>1900</v>
      </c>
      <c r="E372">
        <f t="shared" si="88"/>
        <v>1</v>
      </c>
      <c r="F372">
        <f t="shared" si="89"/>
        <v>0</v>
      </c>
      <c r="G372">
        <f t="shared" si="90"/>
        <v>0</v>
      </c>
      <c r="H372">
        <f t="shared" si="91"/>
        <v>0</v>
      </c>
      <c r="J372" s="26" t="str">
        <f t="shared" si="92"/>
        <v>01</v>
      </c>
      <c r="K372" s="26" t="str">
        <f t="shared" si="93"/>
        <v>00</v>
      </c>
      <c r="L372" s="26" t="str">
        <f t="shared" si="94"/>
        <v>00</v>
      </c>
      <c r="M372" s="26" t="str">
        <f t="shared" si="95"/>
        <v>00</v>
      </c>
      <c r="N372" s="37" t="str">
        <f t="shared" si="96"/>
        <v>1900-01-00, 00:00 ()</v>
      </c>
      <c r="O372" s="39" t="str">
        <f t="shared" si="97"/>
        <v/>
      </c>
      <c r="P372" s="26" t="str">
        <f t="shared" si="98"/>
        <v/>
      </c>
      <c r="Q372" s="40" t="str">
        <f t="shared" si="99"/>
        <v/>
      </c>
      <c r="R372" t="str">
        <f t="shared" si="100"/>
        <v>1900-01-00</v>
      </c>
      <c r="S372" t="str">
        <f t="shared" si="101"/>
        <v>00:00</v>
      </c>
    </row>
    <row r="373" spans="1:19" x14ac:dyDescent="0.15">
      <c r="A373" t="str">
        <f>IF(Date_time!A373&lt;&gt;"",Date_time!A373,"")</f>
        <v/>
      </c>
      <c r="B373">
        <f>Date_time!B373</f>
        <v>0</v>
      </c>
      <c r="C373">
        <f>Date_time!C373</f>
        <v>0</v>
      </c>
      <c r="D373">
        <f t="shared" si="87"/>
        <v>1900</v>
      </c>
      <c r="E373">
        <f t="shared" si="88"/>
        <v>1</v>
      </c>
      <c r="F373">
        <f t="shared" si="89"/>
        <v>0</v>
      </c>
      <c r="G373">
        <f t="shared" si="90"/>
        <v>0</v>
      </c>
      <c r="H373">
        <f t="shared" si="91"/>
        <v>0</v>
      </c>
      <c r="J373" s="26" t="str">
        <f t="shared" si="92"/>
        <v>01</v>
      </c>
      <c r="K373" s="26" t="str">
        <f t="shared" si="93"/>
        <v>00</v>
      </c>
      <c r="L373" s="26" t="str">
        <f t="shared" si="94"/>
        <v>00</v>
      </c>
      <c r="M373" s="26" t="str">
        <f t="shared" si="95"/>
        <v>00</v>
      </c>
      <c r="N373" s="37" t="str">
        <f t="shared" si="96"/>
        <v>1900-01-00, 00:00 ()</v>
      </c>
      <c r="O373" s="39" t="str">
        <f t="shared" si="97"/>
        <v/>
      </c>
      <c r="P373" s="26" t="str">
        <f t="shared" si="98"/>
        <v/>
      </c>
      <c r="Q373" s="40" t="str">
        <f t="shared" si="99"/>
        <v/>
      </c>
      <c r="R373" t="str">
        <f t="shared" si="100"/>
        <v>1900-01-00</v>
      </c>
      <c r="S373" t="str">
        <f t="shared" si="101"/>
        <v>00:00</v>
      </c>
    </row>
    <row r="374" spans="1:19" x14ac:dyDescent="0.15">
      <c r="A374" t="str">
        <f>IF(Date_time!A374&lt;&gt;"",Date_time!A374,"")</f>
        <v/>
      </c>
      <c r="B374">
        <f>Date_time!B374</f>
        <v>0</v>
      </c>
      <c r="C374">
        <f>Date_time!C374</f>
        <v>0</v>
      </c>
      <c r="D374">
        <f t="shared" si="87"/>
        <v>1900</v>
      </c>
      <c r="E374">
        <f t="shared" si="88"/>
        <v>1</v>
      </c>
      <c r="F374">
        <f t="shared" si="89"/>
        <v>0</v>
      </c>
      <c r="G374">
        <f t="shared" si="90"/>
        <v>0</v>
      </c>
      <c r="H374">
        <f t="shared" si="91"/>
        <v>0</v>
      </c>
      <c r="J374" s="26" t="str">
        <f t="shared" si="92"/>
        <v>01</v>
      </c>
      <c r="K374" s="26" t="str">
        <f t="shared" si="93"/>
        <v>00</v>
      </c>
      <c r="L374" s="26" t="str">
        <f t="shared" si="94"/>
        <v>00</v>
      </c>
      <c r="M374" s="26" t="str">
        <f t="shared" si="95"/>
        <v>00</v>
      </c>
      <c r="N374" s="37" t="str">
        <f t="shared" si="96"/>
        <v>1900-01-00, 00:00 ()</v>
      </c>
      <c r="O374" s="39" t="str">
        <f t="shared" si="97"/>
        <v/>
      </c>
      <c r="P374" s="26" t="str">
        <f t="shared" si="98"/>
        <v/>
      </c>
      <c r="Q374" s="40" t="str">
        <f t="shared" si="99"/>
        <v/>
      </c>
      <c r="R374" t="str">
        <f t="shared" si="100"/>
        <v>1900-01-00</v>
      </c>
      <c r="S374" t="str">
        <f t="shared" si="101"/>
        <v>00:00</v>
      </c>
    </row>
    <row r="375" spans="1:19" x14ac:dyDescent="0.15">
      <c r="A375" t="str">
        <f>IF(Date_time!A375&lt;&gt;"",Date_time!A375,"")</f>
        <v/>
      </c>
      <c r="B375">
        <f>Date_time!B375</f>
        <v>0</v>
      </c>
      <c r="C375">
        <f>Date_time!C375</f>
        <v>0</v>
      </c>
      <c r="D375">
        <f t="shared" si="87"/>
        <v>1900</v>
      </c>
      <c r="E375">
        <f t="shared" si="88"/>
        <v>1</v>
      </c>
      <c r="F375">
        <f t="shared" si="89"/>
        <v>0</v>
      </c>
      <c r="G375">
        <f t="shared" si="90"/>
        <v>0</v>
      </c>
      <c r="H375">
        <f t="shared" si="91"/>
        <v>0</v>
      </c>
      <c r="J375" s="26" t="str">
        <f t="shared" si="92"/>
        <v>01</v>
      </c>
      <c r="K375" s="26" t="str">
        <f t="shared" si="93"/>
        <v>00</v>
      </c>
      <c r="L375" s="26" t="str">
        <f t="shared" si="94"/>
        <v>00</v>
      </c>
      <c r="M375" s="26" t="str">
        <f t="shared" si="95"/>
        <v>00</v>
      </c>
      <c r="N375" s="37" t="str">
        <f t="shared" si="96"/>
        <v>1900-01-00, 00:00 ()</v>
      </c>
      <c r="O375" s="39" t="str">
        <f t="shared" si="97"/>
        <v/>
      </c>
      <c r="P375" s="26" t="str">
        <f t="shared" si="98"/>
        <v/>
      </c>
      <c r="Q375" s="40" t="str">
        <f t="shared" si="99"/>
        <v/>
      </c>
      <c r="R375" t="str">
        <f t="shared" si="100"/>
        <v>1900-01-00</v>
      </c>
      <c r="S375" t="str">
        <f t="shared" si="101"/>
        <v>00:00</v>
      </c>
    </row>
    <row r="376" spans="1:19" x14ac:dyDescent="0.15">
      <c r="A376" t="str">
        <f>IF(Date_time!A376&lt;&gt;"",Date_time!A376,"")</f>
        <v/>
      </c>
      <c r="B376">
        <f>Date_time!B376</f>
        <v>0</v>
      </c>
      <c r="C376">
        <f>Date_time!C376</f>
        <v>0</v>
      </c>
      <c r="D376">
        <f t="shared" si="87"/>
        <v>1900</v>
      </c>
      <c r="E376">
        <f t="shared" si="88"/>
        <v>1</v>
      </c>
      <c r="F376">
        <f t="shared" si="89"/>
        <v>0</v>
      </c>
      <c r="G376">
        <f t="shared" si="90"/>
        <v>0</v>
      </c>
      <c r="H376">
        <f t="shared" si="91"/>
        <v>0</v>
      </c>
      <c r="J376" s="26" t="str">
        <f t="shared" si="92"/>
        <v>01</v>
      </c>
      <c r="K376" s="26" t="str">
        <f t="shared" si="93"/>
        <v>00</v>
      </c>
      <c r="L376" s="26" t="str">
        <f t="shared" si="94"/>
        <v>00</v>
      </c>
      <c r="M376" s="26" t="str">
        <f t="shared" si="95"/>
        <v>00</v>
      </c>
      <c r="N376" s="37" t="str">
        <f t="shared" si="96"/>
        <v>1900-01-00, 00:00 ()</v>
      </c>
      <c r="O376" s="39" t="str">
        <f t="shared" si="97"/>
        <v/>
      </c>
      <c r="P376" s="26" t="str">
        <f t="shared" si="98"/>
        <v/>
      </c>
      <c r="Q376" s="40" t="str">
        <f t="shared" si="99"/>
        <v/>
      </c>
      <c r="R376" t="str">
        <f t="shared" si="100"/>
        <v>1900-01-00</v>
      </c>
      <c r="S376" t="str">
        <f t="shared" si="101"/>
        <v>00:00</v>
      </c>
    </row>
    <row r="377" spans="1:19" x14ac:dyDescent="0.15">
      <c r="A377" t="str">
        <f>IF(Date_time!A377&lt;&gt;"",Date_time!A377,"")</f>
        <v/>
      </c>
      <c r="B377">
        <f>Date_time!B377</f>
        <v>0</v>
      </c>
      <c r="C377">
        <f>Date_time!C377</f>
        <v>0</v>
      </c>
      <c r="D377">
        <f t="shared" si="87"/>
        <v>1900</v>
      </c>
      <c r="E377">
        <f t="shared" si="88"/>
        <v>1</v>
      </c>
      <c r="F377">
        <f t="shared" si="89"/>
        <v>0</v>
      </c>
      <c r="G377">
        <f t="shared" si="90"/>
        <v>0</v>
      </c>
      <c r="H377">
        <f t="shared" si="91"/>
        <v>0</v>
      </c>
      <c r="J377" s="26" t="str">
        <f t="shared" si="92"/>
        <v>01</v>
      </c>
      <c r="K377" s="26" t="str">
        <f t="shared" si="93"/>
        <v>00</v>
      </c>
      <c r="L377" s="26" t="str">
        <f t="shared" si="94"/>
        <v>00</v>
      </c>
      <c r="M377" s="26" t="str">
        <f t="shared" si="95"/>
        <v>00</v>
      </c>
      <c r="N377" s="37" t="str">
        <f t="shared" si="96"/>
        <v>1900-01-00, 00:00 ()</v>
      </c>
      <c r="O377" s="39" t="str">
        <f t="shared" si="97"/>
        <v/>
      </c>
      <c r="P377" s="26" t="str">
        <f t="shared" si="98"/>
        <v/>
      </c>
      <c r="Q377" s="40" t="str">
        <f t="shared" si="99"/>
        <v/>
      </c>
      <c r="R377" t="str">
        <f t="shared" si="100"/>
        <v>1900-01-00</v>
      </c>
      <c r="S377" t="str">
        <f t="shared" si="101"/>
        <v>00:00</v>
      </c>
    </row>
    <row r="378" spans="1:19" x14ac:dyDescent="0.15">
      <c r="A378" t="str">
        <f>IF(Date_time!A378&lt;&gt;"",Date_time!A378,"")</f>
        <v/>
      </c>
      <c r="B378">
        <f>Date_time!B378</f>
        <v>0</v>
      </c>
      <c r="C378">
        <f>Date_time!C378</f>
        <v>0</v>
      </c>
      <c r="D378">
        <f t="shared" si="87"/>
        <v>1900</v>
      </c>
      <c r="E378">
        <f t="shared" si="88"/>
        <v>1</v>
      </c>
      <c r="F378">
        <f t="shared" si="89"/>
        <v>0</v>
      </c>
      <c r="G378">
        <f t="shared" si="90"/>
        <v>0</v>
      </c>
      <c r="H378">
        <f t="shared" si="91"/>
        <v>0</v>
      </c>
      <c r="J378" s="26" t="str">
        <f t="shared" si="92"/>
        <v>01</v>
      </c>
      <c r="K378" s="26" t="str">
        <f t="shared" si="93"/>
        <v>00</v>
      </c>
      <c r="L378" s="26" t="str">
        <f t="shared" si="94"/>
        <v>00</v>
      </c>
      <c r="M378" s="26" t="str">
        <f t="shared" si="95"/>
        <v>00</v>
      </c>
      <c r="N378" s="37" t="str">
        <f t="shared" si="96"/>
        <v>1900-01-00, 00:00 ()</v>
      </c>
      <c r="O378" s="39" t="str">
        <f t="shared" si="97"/>
        <v/>
      </c>
      <c r="P378" s="26" t="str">
        <f t="shared" si="98"/>
        <v/>
      </c>
      <c r="Q378" s="40" t="str">
        <f t="shared" si="99"/>
        <v/>
      </c>
      <c r="R378" t="str">
        <f t="shared" si="100"/>
        <v>1900-01-00</v>
      </c>
      <c r="S378" t="str">
        <f t="shared" si="101"/>
        <v>00:00</v>
      </c>
    </row>
    <row r="379" spans="1:19" x14ac:dyDescent="0.15">
      <c r="A379" t="str">
        <f>IF(Date_time!A379&lt;&gt;"",Date_time!A379,"")</f>
        <v/>
      </c>
      <c r="B379">
        <f>Date_time!B379</f>
        <v>0</v>
      </c>
      <c r="C379">
        <f>Date_time!C379</f>
        <v>0</v>
      </c>
      <c r="D379">
        <f t="shared" si="87"/>
        <v>1900</v>
      </c>
      <c r="E379">
        <f t="shared" si="88"/>
        <v>1</v>
      </c>
      <c r="F379">
        <f t="shared" si="89"/>
        <v>0</v>
      </c>
      <c r="G379">
        <f t="shared" si="90"/>
        <v>0</v>
      </c>
      <c r="H379">
        <f t="shared" si="91"/>
        <v>0</v>
      </c>
      <c r="J379" s="26" t="str">
        <f t="shared" si="92"/>
        <v>01</v>
      </c>
      <c r="K379" s="26" t="str">
        <f t="shared" si="93"/>
        <v>00</v>
      </c>
      <c r="L379" s="26" t="str">
        <f t="shared" si="94"/>
        <v>00</v>
      </c>
      <c r="M379" s="26" t="str">
        <f t="shared" si="95"/>
        <v>00</v>
      </c>
      <c r="N379" s="37" t="str">
        <f t="shared" si="96"/>
        <v>1900-01-00, 00:00 ()</v>
      </c>
      <c r="O379" s="39" t="str">
        <f t="shared" si="97"/>
        <v/>
      </c>
      <c r="P379" s="26" t="str">
        <f t="shared" si="98"/>
        <v/>
      </c>
      <c r="Q379" s="40" t="str">
        <f t="shared" si="99"/>
        <v/>
      </c>
      <c r="R379" t="str">
        <f t="shared" si="100"/>
        <v>1900-01-00</v>
      </c>
      <c r="S379" t="str">
        <f t="shared" si="101"/>
        <v>00:00</v>
      </c>
    </row>
    <row r="380" spans="1:19" x14ac:dyDescent="0.15">
      <c r="A380" t="str">
        <f>IF(Date_time!A380&lt;&gt;"",Date_time!A380,"")</f>
        <v/>
      </c>
      <c r="B380">
        <f>Date_time!B380</f>
        <v>0</v>
      </c>
      <c r="C380">
        <f>Date_time!C380</f>
        <v>0</v>
      </c>
      <c r="D380">
        <f t="shared" si="87"/>
        <v>1900</v>
      </c>
      <c r="E380">
        <f t="shared" si="88"/>
        <v>1</v>
      </c>
      <c r="F380">
        <f t="shared" si="89"/>
        <v>0</v>
      </c>
      <c r="G380">
        <f t="shared" si="90"/>
        <v>0</v>
      </c>
      <c r="H380">
        <f t="shared" si="91"/>
        <v>0</v>
      </c>
      <c r="J380" s="26" t="str">
        <f t="shared" si="92"/>
        <v>01</v>
      </c>
      <c r="K380" s="26" t="str">
        <f t="shared" si="93"/>
        <v>00</v>
      </c>
      <c r="L380" s="26" t="str">
        <f t="shared" si="94"/>
        <v>00</v>
      </c>
      <c r="M380" s="26" t="str">
        <f t="shared" si="95"/>
        <v>00</v>
      </c>
      <c r="N380" s="37" t="str">
        <f t="shared" si="96"/>
        <v>1900-01-00, 00:00 ()</v>
      </c>
      <c r="O380" s="39" t="str">
        <f t="shared" si="97"/>
        <v/>
      </c>
      <c r="P380" s="26" t="str">
        <f t="shared" si="98"/>
        <v/>
      </c>
      <c r="Q380" s="40" t="str">
        <f t="shared" si="99"/>
        <v/>
      </c>
      <c r="R380" t="str">
        <f t="shared" si="100"/>
        <v>1900-01-00</v>
      </c>
      <c r="S380" t="str">
        <f t="shared" si="101"/>
        <v>00:00</v>
      </c>
    </row>
    <row r="381" spans="1:19" x14ac:dyDescent="0.15">
      <c r="A381" t="str">
        <f>IF(Date_time!A381&lt;&gt;"",Date_time!A381,"")</f>
        <v/>
      </c>
      <c r="B381">
        <f>Date_time!B381</f>
        <v>0</v>
      </c>
      <c r="C381">
        <f>Date_time!C381</f>
        <v>0</v>
      </c>
      <c r="D381">
        <f t="shared" si="87"/>
        <v>1900</v>
      </c>
      <c r="E381">
        <f t="shared" si="88"/>
        <v>1</v>
      </c>
      <c r="F381">
        <f t="shared" si="89"/>
        <v>0</v>
      </c>
      <c r="G381">
        <f t="shared" si="90"/>
        <v>0</v>
      </c>
      <c r="H381">
        <f t="shared" si="91"/>
        <v>0</v>
      </c>
      <c r="J381" s="26" t="str">
        <f t="shared" si="92"/>
        <v>01</v>
      </c>
      <c r="K381" s="26" t="str">
        <f t="shared" si="93"/>
        <v>00</v>
      </c>
      <c r="L381" s="26" t="str">
        <f t="shared" si="94"/>
        <v>00</v>
      </c>
      <c r="M381" s="26" t="str">
        <f t="shared" si="95"/>
        <v>00</v>
      </c>
      <c r="N381" s="37" t="str">
        <f t="shared" si="96"/>
        <v>1900-01-00, 00:00 ()</v>
      </c>
      <c r="O381" s="39" t="str">
        <f t="shared" si="97"/>
        <v/>
      </c>
      <c r="P381" s="26" t="str">
        <f t="shared" si="98"/>
        <v/>
      </c>
      <c r="Q381" s="40" t="str">
        <f t="shared" si="99"/>
        <v/>
      </c>
      <c r="R381" t="str">
        <f t="shared" si="100"/>
        <v>1900-01-00</v>
      </c>
      <c r="S381" t="str">
        <f t="shared" si="101"/>
        <v>00:00</v>
      </c>
    </row>
    <row r="382" spans="1:19" x14ac:dyDescent="0.15">
      <c r="A382" t="str">
        <f>IF(Date_time!A382&lt;&gt;"",Date_time!A382,"")</f>
        <v/>
      </c>
      <c r="B382">
        <f>Date_time!B382</f>
        <v>0</v>
      </c>
      <c r="C382">
        <f>Date_time!C382</f>
        <v>0</v>
      </c>
      <c r="D382">
        <f t="shared" si="87"/>
        <v>1900</v>
      </c>
      <c r="E382">
        <f t="shared" si="88"/>
        <v>1</v>
      </c>
      <c r="F382">
        <f t="shared" si="89"/>
        <v>0</v>
      </c>
      <c r="G382">
        <f t="shared" si="90"/>
        <v>0</v>
      </c>
      <c r="H382">
        <f t="shared" si="91"/>
        <v>0</v>
      </c>
      <c r="J382" s="26" t="str">
        <f t="shared" si="92"/>
        <v>01</v>
      </c>
      <c r="K382" s="26" t="str">
        <f t="shared" si="93"/>
        <v>00</v>
      </c>
      <c r="L382" s="26" t="str">
        <f t="shared" si="94"/>
        <v>00</v>
      </c>
      <c r="M382" s="26" t="str">
        <f t="shared" si="95"/>
        <v>00</v>
      </c>
      <c r="N382" s="37" t="str">
        <f t="shared" si="96"/>
        <v>1900-01-00, 00:00 ()</v>
      </c>
      <c r="O382" s="39" t="str">
        <f t="shared" si="97"/>
        <v/>
      </c>
      <c r="P382" s="26" t="str">
        <f t="shared" si="98"/>
        <v/>
      </c>
      <c r="Q382" s="40" t="str">
        <f t="shared" si="99"/>
        <v/>
      </c>
      <c r="R382" t="str">
        <f t="shared" si="100"/>
        <v>1900-01-00</v>
      </c>
      <c r="S382" t="str">
        <f t="shared" si="101"/>
        <v>00:00</v>
      </c>
    </row>
    <row r="383" spans="1:19" x14ac:dyDescent="0.15">
      <c r="A383" t="str">
        <f>IF(Date_time!A383&lt;&gt;"",Date_time!A383,"")</f>
        <v/>
      </c>
      <c r="B383">
        <f>Date_time!B383</f>
        <v>0</v>
      </c>
      <c r="C383">
        <f>Date_time!C383</f>
        <v>0</v>
      </c>
      <c r="D383">
        <f t="shared" si="87"/>
        <v>1900</v>
      </c>
      <c r="E383">
        <f t="shared" si="88"/>
        <v>1</v>
      </c>
      <c r="F383">
        <f t="shared" si="89"/>
        <v>0</v>
      </c>
      <c r="G383">
        <f t="shared" si="90"/>
        <v>0</v>
      </c>
      <c r="H383">
        <f t="shared" si="91"/>
        <v>0</v>
      </c>
      <c r="J383" s="26" t="str">
        <f t="shared" si="92"/>
        <v>01</v>
      </c>
      <c r="K383" s="26" t="str">
        <f t="shared" si="93"/>
        <v>00</v>
      </c>
      <c r="L383" s="26" t="str">
        <f t="shared" si="94"/>
        <v>00</v>
      </c>
      <c r="M383" s="26" t="str">
        <f t="shared" si="95"/>
        <v>00</v>
      </c>
      <c r="N383" s="37" t="str">
        <f t="shared" si="96"/>
        <v>1900-01-00, 00:00 ()</v>
      </c>
      <c r="O383" s="39" t="str">
        <f t="shared" si="97"/>
        <v/>
      </c>
      <c r="P383" s="26" t="str">
        <f t="shared" si="98"/>
        <v/>
      </c>
      <c r="Q383" s="40" t="str">
        <f t="shared" si="99"/>
        <v/>
      </c>
      <c r="R383" t="str">
        <f t="shared" si="100"/>
        <v>1900-01-00</v>
      </c>
      <c r="S383" t="str">
        <f t="shared" si="101"/>
        <v>00:00</v>
      </c>
    </row>
    <row r="384" spans="1:19" x14ac:dyDescent="0.15">
      <c r="A384" t="str">
        <f>IF(Date_time!A384&lt;&gt;"",Date_time!A384,"")</f>
        <v/>
      </c>
      <c r="B384">
        <f>Date_time!B384</f>
        <v>0</v>
      </c>
      <c r="C384">
        <f>Date_time!C384</f>
        <v>0</v>
      </c>
      <c r="D384">
        <f t="shared" si="87"/>
        <v>1900</v>
      </c>
      <c r="E384">
        <f t="shared" si="88"/>
        <v>1</v>
      </c>
      <c r="F384">
        <f t="shared" si="89"/>
        <v>0</v>
      </c>
      <c r="G384">
        <f t="shared" si="90"/>
        <v>0</v>
      </c>
      <c r="H384">
        <f t="shared" si="91"/>
        <v>0</v>
      </c>
      <c r="J384" s="26" t="str">
        <f t="shared" si="92"/>
        <v>01</v>
      </c>
      <c r="K384" s="26" t="str">
        <f t="shared" si="93"/>
        <v>00</v>
      </c>
      <c r="L384" s="26" t="str">
        <f t="shared" si="94"/>
        <v>00</v>
      </c>
      <c r="M384" s="26" t="str">
        <f t="shared" si="95"/>
        <v>00</v>
      </c>
      <c r="N384" s="37" t="str">
        <f t="shared" si="96"/>
        <v>1900-01-00, 00:00 ()</v>
      </c>
      <c r="O384" s="39" t="str">
        <f t="shared" si="97"/>
        <v/>
      </c>
      <c r="P384" s="26" t="str">
        <f t="shared" si="98"/>
        <v/>
      </c>
      <c r="Q384" s="40" t="str">
        <f t="shared" si="99"/>
        <v/>
      </c>
      <c r="R384" t="str">
        <f t="shared" si="100"/>
        <v>1900-01-00</v>
      </c>
      <c r="S384" t="str">
        <f t="shared" si="101"/>
        <v>00:00</v>
      </c>
    </row>
    <row r="385" spans="1:19" x14ac:dyDescent="0.15">
      <c r="A385" t="str">
        <f>IF(Date_time!A385&lt;&gt;"",Date_time!A385,"")</f>
        <v/>
      </c>
      <c r="B385">
        <f>Date_time!B385</f>
        <v>0</v>
      </c>
      <c r="C385">
        <f>Date_time!C385</f>
        <v>0</v>
      </c>
      <c r="D385">
        <f t="shared" si="87"/>
        <v>1900</v>
      </c>
      <c r="E385">
        <f t="shared" si="88"/>
        <v>1</v>
      </c>
      <c r="F385">
        <f t="shared" si="89"/>
        <v>0</v>
      </c>
      <c r="G385">
        <f t="shared" si="90"/>
        <v>0</v>
      </c>
      <c r="H385">
        <f t="shared" si="91"/>
        <v>0</v>
      </c>
      <c r="J385" s="26" t="str">
        <f t="shared" si="92"/>
        <v>01</v>
      </c>
      <c r="K385" s="26" t="str">
        <f t="shared" si="93"/>
        <v>00</v>
      </c>
      <c r="L385" s="26" t="str">
        <f t="shared" si="94"/>
        <v>00</v>
      </c>
      <c r="M385" s="26" t="str">
        <f t="shared" si="95"/>
        <v>00</v>
      </c>
      <c r="N385" s="37" t="str">
        <f t="shared" si="96"/>
        <v>1900-01-00, 00:00 ()</v>
      </c>
      <c r="O385" s="39" t="str">
        <f t="shared" si="97"/>
        <v/>
      </c>
      <c r="P385" s="26" t="str">
        <f t="shared" si="98"/>
        <v/>
      </c>
      <c r="Q385" s="40" t="str">
        <f t="shared" si="99"/>
        <v/>
      </c>
      <c r="R385" t="str">
        <f t="shared" si="100"/>
        <v>1900-01-00</v>
      </c>
      <c r="S385" t="str">
        <f t="shared" si="101"/>
        <v>00:00</v>
      </c>
    </row>
    <row r="386" spans="1:19" x14ac:dyDescent="0.15">
      <c r="A386" t="str">
        <f>IF(Date_time!A386&lt;&gt;"",Date_time!A386,"")</f>
        <v/>
      </c>
      <c r="B386">
        <f>Date_time!B386</f>
        <v>0</v>
      </c>
      <c r="C386">
        <f>Date_time!C386</f>
        <v>0</v>
      </c>
      <c r="D386">
        <f t="shared" si="87"/>
        <v>1900</v>
      </c>
      <c r="E386">
        <f t="shared" si="88"/>
        <v>1</v>
      </c>
      <c r="F386">
        <f t="shared" si="89"/>
        <v>0</v>
      </c>
      <c r="G386">
        <f t="shared" si="90"/>
        <v>0</v>
      </c>
      <c r="H386">
        <f t="shared" si="91"/>
        <v>0</v>
      </c>
      <c r="J386" s="26" t="str">
        <f t="shared" si="92"/>
        <v>01</v>
      </c>
      <c r="K386" s="26" t="str">
        <f t="shared" si="93"/>
        <v>00</v>
      </c>
      <c r="L386" s="26" t="str">
        <f t="shared" si="94"/>
        <v>00</v>
      </c>
      <c r="M386" s="26" t="str">
        <f t="shared" si="95"/>
        <v>00</v>
      </c>
      <c r="N386" s="37" t="str">
        <f t="shared" si="96"/>
        <v>1900-01-00, 00:00 ()</v>
      </c>
      <c r="O386" s="39" t="str">
        <f t="shared" si="97"/>
        <v/>
      </c>
      <c r="P386" s="26" t="str">
        <f t="shared" si="98"/>
        <v/>
      </c>
      <c r="Q386" s="40" t="str">
        <f t="shared" si="99"/>
        <v/>
      </c>
      <c r="R386" t="str">
        <f t="shared" si="100"/>
        <v>1900-01-00</v>
      </c>
      <c r="S386" t="str">
        <f t="shared" si="101"/>
        <v>00:00</v>
      </c>
    </row>
    <row r="387" spans="1:19" x14ac:dyDescent="0.15">
      <c r="A387" t="str">
        <f>IF(Date_time!A387&lt;&gt;"",Date_time!A387,"")</f>
        <v/>
      </c>
      <c r="B387">
        <f>Date_time!B387</f>
        <v>0</v>
      </c>
      <c r="C387">
        <f>Date_time!C387</f>
        <v>0</v>
      </c>
      <c r="D387">
        <f t="shared" si="87"/>
        <v>1900</v>
      </c>
      <c r="E387">
        <f t="shared" si="88"/>
        <v>1</v>
      </c>
      <c r="F387">
        <f t="shared" si="89"/>
        <v>0</v>
      </c>
      <c r="G387">
        <f t="shared" si="90"/>
        <v>0</v>
      </c>
      <c r="H387">
        <f t="shared" si="91"/>
        <v>0</v>
      </c>
      <c r="J387" s="26" t="str">
        <f t="shared" si="92"/>
        <v>01</v>
      </c>
      <c r="K387" s="26" t="str">
        <f t="shared" si="93"/>
        <v>00</v>
      </c>
      <c r="L387" s="26" t="str">
        <f t="shared" si="94"/>
        <v>00</v>
      </c>
      <c r="M387" s="26" t="str">
        <f t="shared" si="95"/>
        <v>00</v>
      </c>
      <c r="N387" s="37" t="str">
        <f t="shared" si="96"/>
        <v>1900-01-00, 00:00 ()</v>
      </c>
      <c r="O387" s="39" t="str">
        <f t="shared" si="97"/>
        <v/>
      </c>
      <c r="P387" s="26" t="str">
        <f t="shared" si="98"/>
        <v/>
      </c>
      <c r="Q387" s="40" t="str">
        <f t="shared" si="99"/>
        <v/>
      </c>
      <c r="R387" t="str">
        <f t="shared" si="100"/>
        <v>1900-01-00</v>
      </c>
      <c r="S387" t="str">
        <f t="shared" si="101"/>
        <v>00:00</v>
      </c>
    </row>
    <row r="388" spans="1:19" x14ac:dyDescent="0.15">
      <c r="A388" t="str">
        <f>IF(Date_time!A388&lt;&gt;"",Date_time!A388,"")</f>
        <v/>
      </c>
      <c r="B388">
        <f>Date_time!B388</f>
        <v>0</v>
      </c>
      <c r="C388">
        <f>Date_time!C388</f>
        <v>0</v>
      </c>
      <c r="D388">
        <f t="shared" si="87"/>
        <v>1900</v>
      </c>
      <c r="E388">
        <f t="shared" si="88"/>
        <v>1</v>
      </c>
      <c r="F388">
        <f t="shared" si="89"/>
        <v>0</v>
      </c>
      <c r="G388">
        <f t="shared" si="90"/>
        <v>0</v>
      </c>
      <c r="H388">
        <f t="shared" si="91"/>
        <v>0</v>
      </c>
      <c r="J388" s="26" t="str">
        <f t="shared" si="92"/>
        <v>01</v>
      </c>
      <c r="K388" s="26" t="str">
        <f t="shared" si="93"/>
        <v>00</v>
      </c>
      <c r="L388" s="26" t="str">
        <f t="shared" si="94"/>
        <v>00</v>
      </c>
      <c r="M388" s="26" t="str">
        <f t="shared" si="95"/>
        <v>00</v>
      </c>
      <c r="N388" s="37" t="str">
        <f t="shared" si="96"/>
        <v>1900-01-00, 00:00 ()</v>
      </c>
      <c r="O388" s="39" t="str">
        <f t="shared" si="97"/>
        <v/>
      </c>
      <c r="P388" s="26" t="str">
        <f t="shared" si="98"/>
        <v/>
      </c>
      <c r="Q388" s="40" t="str">
        <f t="shared" si="99"/>
        <v/>
      </c>
      <c r="R388" t="str">
        <f t="shared" si="100"/>
        <v>1900-01-00</v>
      </c>
      <c r="S388" t="str">
        <f t="shared" si="101"/>
        <v>00:00</v>
      </c>
    </row>
    <row r="389" spans="1:19" x14ac:dyDescent="0.15">
      <c r="A389" t="str">
        <f>IF(Date_time!A389&lt;&gt;"",Date_time!A389,"")</f>
        <v/>
      </c>
      <c r="B389">
        <f>Date_time!B389</f>
        <v>0</v>
      </c>
      <c r="C389">
        <f>Date_time!C389</f>
        <v>0</v>
      </c>
      <c r="D389">
        <f t="shared" si="87"/>
        <v>1900</v>
      </c>
      <c r="E389">
        <f t="shared" si="88"/>
        <v>1</v>
      </c>
      <c r="F389">
        <f t="shared" si="89"/>
        <v>0</v>
      </c>
      <c r="G389">
        <f t="shared" si="90"/>
        <v>0</v>
      </c>
      <c r="H389">
        <f t="shared" si="91"/>
        <v>0</v>
      </c>
      <c r="J389" s="26" t="str">
        <f t="shared" si="92"/>
        <v>01</v>
      </c>
      <c r="K389" s="26" t="str">
        <f t="shared" si="93"/>
        <v>00</v>
      </c>
      <c r="L389" s="26" t="str">
        <f t="shared" si="94"/>
        <v>00</v>
      </c>
      <c r="M389" s="26" t="str">
        <f t="shared" si="95"/>
        <v>00</v>
      </c>
      <c r="N389" s="37" t="str">
        <f t="shared" si="96"/>
        <v>1900-01-00, 00:00 ()</v>
      </c>
      <c r="O389" s="39" t="str">
        <f t="shared" si="97"/>
        <v/>
      </c>
      <c r="P389" s="26" t="str">
        <f t="shared" si="98"/>
        <v/>
      </c>
      <c r="Q389" s="40" t="str">
        <f t="shared" si="99"/>
        <v/>
      </c>
      <c r="R389" t="str">
        <f t="shared" si="100"/>
        <v>1900-01-00</v>
      </c>
      <c r="S389" t="str">
        <f t="shared" si="101"/>
        <v>00:00</v>
      </c>
    </row>
    <row r="390" spans="1:19" x14ac:dyDescent="0.15">
      <c r="A390" t="str">
        <f>IF(Date_time!A390&lt;&gt;"",Date_time!A390,"")</f>
        <v/>
      </c>
      <c r="B390">
        <f>Date_time!B390</f>
        <v>0</v>
      </c>
      <c r="C390">
        <f>Date_time!C390</f>
        <v>0</v>
      </c>
      <c r="D390">
        <f t="shared" si="87"/>
        <v>1900</v>
      </c>
      <c r="E390">
        <f t="shared" si="88"/>
        <v>1</v>
      </c>
      <c r="F390">
        <f t="shared" si="89"/>
        <v>0</v>
      </c>
      <c r="G390">
        <f t="shared" si="90"/>
        <v>0</v>
      </c>
      <c r="H390">
        <f t="shared" si="91"/>
        <v>0</v>
      </c>
      <c r="J390" s="26" t="str">
        <f t="shared" si="92"/>
        <v>01</v>
      </c>
      <c r="K390" s="26" t="str">
        <f t="shared" si="93"/>
        <v>00</v>
      </c>
      <c r="L390" s="26" t="str">
        <f t="shared" si="94"/>
        <v>00</v>
      </c>
      <c r="M390" s="26" t="str">
        <f t="shared" si="95"/>
        <v>00</v>
      </c>
      <c r="N390" s="37" t="str">
        <f t="shared" si="96"/>
        <v>1900-01-00, 00:00 ()</v>
      </c>
      <c r="O390" s="39" t="str">
        <f t="shared" si="97"/>
        <v/>
      </c>
      <c r="P390" s="26" t="str">
        <f t="shared" si="98"/>
        <v/>
      </c>
      <c r="Q390" s="40" t="str">
        <f t="shared" si="99"/>
        <v/>
      </c>
      <c r="R390" t="str">
        <f t="shared" si="100"/>
        <v>1900-01-00</v>
      </c>
      <c r="S390" t="str">
        <f t="shared" si="101"/>
        <v>00:00</v>
      </c>
    </row>
    <row r="391" spans="1:19" x14ac:dyDescent="0.15">
      <c r="A391" t="str">
        <f>IF(Date_time!A391&lt;&gt;"",Date_time!A391,"")</f>
        <v/>
      </c>
      <c r="B391">
        <f>Date_time!B391</f>
        <v>0</v>
      </c>
      <c r="C391">
        <f>Date_time!C391</f>
        <v>0</v>
      </c>
      <c r="D391">
        <f t="shared" si="87"/>
        <v>1900</v>
      </c>
      <c r="E391">
        <f t="shared" si="88"/>
        <v>1</v>
      </c>
      <c r="F391">
        <f t="shared" si="89"/>
        <v>0</v>
      </c>
      <c r="G391">
        <f t="shared" si="90"/>
        <v>0</v>
      </c>
      <c r="H391">
        <f t="shared" si="91"/>
        <v>0</v>
      </c>
      <c r="J391" s="26" t="str">
        <f t="shared" si="92"/>
        <v>01</v>
      </c>
      <c r="K391" s="26" t="str">
        <f t="shared" si="93"/>
        <v>00</v>
      </c>
      <c r="L391" s="26" t="str">
        <f t="shared" si="94"/>
        <v>00</v>
      </c>
      <c r="M391" s="26" t="str">
        <f t="shared" si="95"/>
        <v>00</v>
      </c>
      <c r="N391" s="37" t="str">
        <f t="shared" si="96"/>
        <v>1900-01-00, 00:00 ()</v>
      </c>
      <c r="O391" s="39" t="str">
        <f t="shared" si="97"/>
        <v/>
      </c>
      <c r="P391" s="26" t="str">
        <f t="shared" si="98"/>
        <v/>
      </c>
      <c r="Q391" s="40" t="str">
        <f t="shared" si="99"/>
        <v/>
      </c>
      <c r="R391" t="str">
        <f t="shared" si="100"/>
        <v>1900-01-00</v>
      </c>
      <c r="S391" t="str">
        <f t="shared" si="101"/>
        <v>00:00</v>
      </c>
    </row>
    <row r="392" spans="1:19" x14ac:dyDescent="0.15">
      <c r="A392" t="str">
        <f>IF(Date_time!A392&lt;&gt;"",Date_time!A392,"")</f>
        <v/>
      </c>
      <c r="B392">
        <f>Date_time!B392</f>
        <v>0</v>
      </c>
      <c r="C392">
        <f>Date_time!C392</f>
        <v>0</v>
      </c>
      <c r="D392">
        <f t="shared" si="87"/>
        <v>1900</v>
      </c>
      <c r="E392">
        <f t="shared" si="88"/>
        <v>1</v>
      </c>
      <c r="F392">
        <f t="shared" si="89"/>
        <v>0</v>
      </c>
      <c r="G392">
        <f t="shared" si="90"/>
        <v>0</v>
      </c>
      <c r="H392">
        <f t="shared" si="91"/>
        <v>0</v>
      </c>
      <c r="J392" s="26" t="str">
        <f t="shared" si="92"/>
        <v>01</v>
      </c>
      <c r="K392" s="26" t="str">
        <f t="shared" si="93"/>
        <v>00</v>
      </c>
      <c r="L392" s="26" t="str">
        <f t="shared" si="94"/>
        <v>00</v>
      </c>
      <c r="M392" s="26" t="str">
        <f t="shared" si="95"/>
        <v>00</v>
      </c>
      <c r="N392" s="37" t="str">
        <f t="shared" si="96"/>
        <v>1900-01-00, 00:00 ()</v>
      </c>
      <c r="O392" s="39" t="str">
        <f t="shared" si="97"/>
        <v/>
      </c>
      <c r="P392" s="26" t="str">
        <f t="shared" si="98"/>
        <v/>
      </c>
      <c r="Q392" s="40" t="str">
        <f t="shared" si="99"/>
        <v/>
      </c>
      <c r="R392" t="str">
        <f t="shared" si="100"/>
        <v>1900-01-00</v>
      </c>
      <c r="S392" t="str">
        <f t="shared" si="101"/>
        <v>00:00</v>
      </c>
    </row>
    <row r="393" spans="1:19" x14ac:dyDescent="0.15">
      <c r="A393" t="str">
        <f>IF(Date_time!A393&lt;&gt;"",Date_time!A393,"")</f>
        <v/>
      </c>
      <c r="B393">
        <f>Date_time!B393</f>
        <v>0</v>
      </c>
      <c r="C393">
        <f>Date_time!C393</f>
        <v>0</v>
      </c>
      <c r="D393">
        <f t="shared" si="87"/>
        <v>1900</v>
      </c>
      <c r="E393">
        <f t="shared" si="88"/>
        <v>1</v>
      </c>
      <c r="F393">
        <f t="shared" si="89"/>
        <v>0</v>
      </c>
      <c r="G393">
        <f t="shared" si="90"/>
        <v>0</v>
      </c>
      <c r="H393">
        <f t="shared" si="91"/>
        <v>0</v>
      </c>
      <c r="J393" s="26" t="str">
        <f t="shared" si="92"/>
        <v>01</v>
      </c>
      <c r="K393" s="26" t="str">
        <f t="shared" si="93"/>
        <v>00</v>
      </c>
      <c r="L393" s="26" t="str">
        <f t="shared" si="94"/>
        <v>00</v>
      </c>
      <c r="M393" s="26" t="str">
        <f t="shared" si="95"/>
        <v>00</v>
      </c>
      <c r="N393" s="37" t="str">
        <f t="shared" si="96"/>
        <v>1900-01-00, 00:00 ()</v>
      </c>
      <c r="O393" s="39" t="str">
        <f t="shared" si="97"/>
        <v/>
      </c>
      <c r="P393" s="26" t="str">
        <f t="shared" si="98"/>
        <v/>
      </c>
      <c r="Q393" s="40" t="str">
        <f t="shared" si="99"/>
        <v/>
      </c>
      <c r="R393" t="str">
        <f t="shared" si="100"/>
        <v>1900-01-00</v>
      </c>
      <c r="S393" t="str">
        <f t="shared" si="101"/>
        <v>00:00</v>
      </c>
    </row>
    <row r="394" spans="1:19" x14ac:dyDescent="0.15">
      <c r="A394" t="str">
        <f>IF(Date_time!A394&lt;&gt;"",Date_time!A394,"")</f>
        <v/>
      </c>
      <c r="B394">
        <f>Date_time!B394</f>
        <v>0</v>
      </c>
      <c r="C394">
        <f>Date_time!C394</f>
        <v>0</v>
      </c>
      <c r="D394">
        <f t="shared" si="87"/>
        <v>1900</v>
      </c>
      <c r="E394">
        <f t="shared" si="88"/>
        <v>1</v>
      </c>
      <c r="F394">
        <f t="shared" si="89"/>
        <v>0</v>
      </c>
      <c r="G394">
        <f t="shared" si="90"/>
        <v>0</v>
      </c>
      <c r="H394">
        <f t="shared" si="91"/>
        <v>0</v>
      </c>
      <c r="J394" s="26" t="str">
        <f t="shared" si="92"/>
        <v>01</v>
      </c>
      <c r="K394" s="26" t="str">
        <f t="shared" si="93"/>
        <v>00</v>
      </c>
      <c r="L394" s="26" t="str">
        <f t="shared" si="94"/>
        <v>00</v>
      </c>
      <c r="M394" s="26" t="str">
        <f t="shared" si="95"/>
        <v>00</v>
      </c>
      <c r="N394" s="37" t="str">
        <f t="shared" si="96"/>
        <v>1900-01-00, 00:00 ()</v>
      </c>
      <c r="O394" s="39" t="str">
        <f t="shared" si="97"/>
        <v/>
      </c>
      <c r="P394" s="26" t="str">
        <f t="shared" si="98"/>
        <v/>
      </c>
      <c r="Q394" s="40" t="str">
        <f t="shared" si="99"/>
        <v/>
      </c>
      <c r="R394" t="str">
        <f t="shared" si="100"/>
        <v>1900-01-00</v>
      </c>
      <c r="S394" t="str">
        <f t="shared" si="101"/>
        <v>00:00</v>
      </c>
    </row>
    <row r="395" spans="1:19" x14ac:dyDescent="0.15">
      <c r="A395" t="str">
        <f>IF(Date_time!A395&lt;&gt;"",Date_time!A395,"")</f>
        <v/>
      </c>
      <c r="B395">
        <f>Date_time!B395</f>
        <v>0</v>
      </c>
      <c r="C395">
        <f>Date_time!C395</f>
        <v>0</v>
      </c>
      <c r="D395">
        <f t="shared" si="87"/>
        <v>1900</v>
      </c>
      <c r="E395">
        <f t="shared" si="88"/>
        <v>1</v>
      </c>
      <c r="F395">
        <f t="shared" si="89"/>
        <v>0</v>
      </c>
      <c r="G395">
        <f t="shared" si="90"/>
        <v>0</v>
      </c>
      <c r="H395">
        <f t="shared" si="91"/>
        <v>0</v>
      </c>
      <c r="J395" s="26" t="str">
        <f t="shared" si="92"/>
        <v>01</v>
      </c>
      <c r="K395" s="26" t="str">
        <f t="shared" si="93"/>
        <v>00</v>
      </c>
      <c r="L395" s="26" t="str">
        <f t="shared" si="94"/>
        <v>00</v>
      </c>
      <c r="M395" s="26" t="str">
        <f t="shared" si="95"/>
        <v>00</v>
      </c>
      <c r="N395" s="37" t="str">
        <f t="shared" si="96"/>
        <v>1900-01-00, 00:00 ()</v>
      </c>
      <c r="O395" s="39" t="str">
        <f t="shared" si="97"/>
        <v/>
      </c>
      <c r="P395" s="26" t="str">
        <f t="shared" si="98"/>
        <v/>
      </c>
      <c r="Q395" s="40" t="str">
        <f t="shared" si="99"/>
        <v/>
      </c>
      <c r="R395" t="str">
        <f t="shared" si="100"/>
        <v>1900-01-00</v>
      </c>
      <c r="S395" t="str">
        <f t="shared" si="101"/>
        <v>00:00</v>
      </c>
    </row>
    <row r="396" spans="1:19" x14ac:dyDescent="0.15">
      <c r="A396" t="str">
        <f>IF(Date_time!A396&lt;&gt;"",Date_time!A396,"")</f>
        <v/>
      </c>
      <c r="B396">
        <f>Date_time!B396</f>
        <v>0</v>
      </c>
      <c r="C396">
        <f>Date_time!C396</f>
        <v>0</v>
      </c>
      <c r="D396">
        <f t="shared" si="87"/>
        <v>1900</v>
      </c>
      <c r="E396">
        <f t="shared" si="88"/>
        <v>1</v>
      </c>
      <c r="F396">
        <f t="shared" si="89"/>
        <v>0</v>
      </c>
      <c r="G396">
        <f t="shared" si="90"/>
        <v>0</v>
      </c>
      <c r="H396">
        <f t="shared" si="91"/>
        <v>0</v>
      </c>
      <c r="J396" s="26" t="str">
        <f t="shared" si="92"/>
        <v>01</v>
      </c>
      <c r="K396" s="26" t="str">
        <f t="shared" si="93"/>
        <v>00</v>
      </c>
      <c r="L396" s="26" t="str">
        <f t="shared" si="94"/>
        <v>00</v>
      </c>
      <c r="M396" s="26" t="str">
        <f t="shared" si="95"/>
        <v>00</v>
      </c>
      <c r="N396" s="37" t="str">
        <f t="shared" si="96"/>
        <v>1900-01-00, 00:00 ()</v>
      </c>
      <c r="O396" s="39" t="str">
        <f t="shared" si="97"/>
        <v/>
      </c>
      <c r="P396" s="26" t="str">
        <f t="shared" si="98"/>
        <v/>
      </c>
      <c r="Q396" s="40" t="str">
        <f t="shared" si="99"/>
        <v/>
      </c>
      <c r="R396" t="str">
        <f t="shared" si="100"/>
        <v>1900-01-00</v>
      </c>
      <c r="S396" t="str">
        <f t="shared" si="101"/>
        <v>00:00</v>
      </c>
    </row>
    <row r="397" spans="1:19" x14ac:dyDescent="0.15">
      <c r="A397" t="str">
        <f>IF(Date_time!A397&lt;&gt;"",Date_time!A397,"")</f>
        <v/>
      </c>
      <c r="B397">
        <f>Date_time!B397</f>
        <v>0</v>
      </c>
      <c r="C397">
        <f>Date_time!C397</f>
        <v>0</v>
      </c>
      <c r="D397">
        <f t="shared" si="87"/>
        <v>1900</v>
      </c>
      <c r="E397">
        <f t="shared" si="88"/>
        <v>1</v>
      </c>
      <c r="F397">
        <f t="shared" si="89"/>
        <v>0</v>
      </c>
      <c r="G397">
        <f t="shared" si="90"/>
        <v>0</v>
      </c>
      <c r="H397">
        <f t="shared" si="91"/>
        <v>0</v>
      </c>
      <c r="J397" s="26" t="str">
        <f t="shared" si="92"/>
        <v>01</v>
      </c>
      <c r="K397" s="26" t="str">
        <f t="shared" si="93"/>
        <v>00</v>
      </c>
      <c r="L397" s="26" t="str">
        <f t="shared" si="94"/>
        <v>00</v>
      </c>
      <c r="M397" s="26" t="str">
        <f t="shared" si="95"/>
        <v>00</v>
      </c>
      <c r="N397" s="37" t="str">
        <f t="shared" si="96"/>
        <v>1900-01-00, 00:00 ()</v>
      </c>
      <c r="O397" s="39" t="str">
        <f t="shared" si="97"/>
        <v/>
      </c>
      <c r="P397" s="26" t="str">
        <f t="shared" si="98"/>
        <v/>
      </c>
      <c r="Q397" s="40" t="str">
        <f t="shared" si="99"/>
        <v/>
      </c>
      <c r="R397" t="str">
        <f t="shared" si="100"/>
        <v>1900-01-00</v>
      </c>
      <c r="S397" t="str">
        <f t="shared" si="101"/>
        <v>00:00</v>
      </c>
    </row>
    <row r="398" spans="1:19" x14ac:dyDescent="0.15">
      <c r="A398" t="str">
        <f>IF(Date_time!A398&lt;&gt;"",Date_time!A398,"")</f>
        <v/>
      </c>
      <c r="B398">
        <f>Date_time!B398</f>
        <v>0</v>
      </c>
      <c r="C398">
        <f>Date_time!C398</f>
        <v>0</v>
      </c>
      <c r="D398">
        <f t="shared" si="87"/>
        <v>1900</v>
      </c>
      <c r="E398">
        <f t="shared" si="88"/>
        <v>1</v>
      </c>
      <c r="F398">
        <f t="shared" si="89"/>
        <v>0</v>
      </c>
      <c r="G398">
        <f t="shared" si="90"/>
        <v>0</v>
      </c>
      <c r="H398">
        <f t="shared" si="91"/>
        <v>0</v>
      </c>
      <c r="J398" s="26" t="str">
        <f t="shared" si="92"/>
        <v>01</v>
      </c>
      <c r="K398" s="26" t="str">
        <f t="shared" si="93"/>
        <v>00</v>
      </c>
      <c r="L398" s="26" t="str">
        <f t="shared" si="94"/>
        <v>00</v>
      </c>
      <c r="M398" s="26" t="str">
        <f t="shared" si="95"/>
        <v>00</v>
      </c>
      <c r="N398" s="37" t="str">
        <f t="shared" si="96"/>
        <v>1900-01-00, 00:00 ()</v>
      </c>
      <c r="O398" s="39" t="str">
        <f t="shared" si="97"/>
        <v/>
      </c>
      <c r="P398" s="26" t="str">
        <f t="shared" si="98"/>
        <v/>
      </c>
      <c r="Q398" s="40" t="str">
        <f t="shared" si="99"/>
        <v/>
      </c>
      <c r="R398" t="str">
        <f t="shared" si="100"/>
        <v>1900-01-00</v>
      </c>
      <c r="S398" t="str">
        <f t="shared" si="101"/>
        <v>00:00</v>
      </c>
    </row>
    <row r="399" spans="1:19" x14ac:dyDescent="0.15">
      <c r="A399" t="str">
        <f>IF(Date_time!A399&lt;&gt;"",Date_time!A399,"")</f>
        <v/>
      </c>
      <c r="B399">
        <f>Date_time!B399</f>
        <v>0</v>
      </c>
      <c r="C399">
        <f>Date_time!C399</f>
        <v>0</v>
      </c>
      <c r="D399">
        <f t="shared" si="87"/>
        <v>1900</v>
      </c>
      <c r="E399">
        <f t="shared" si="88"/>
        <v>1</v>
      </c>
      <c r="F399">
        <f t="shared" si="89"/>
        <v>0</v>
      </c>
      <c r="G399">
        <f t="shared" si="90"/>
        <v>0</v>
      </c>
      <c r="H399">
        <f t="shared" si="91"/>
        <v>0</v>
      </c>
      <c r="J399" s="26" t="str">
        <f t="shared" si="92"/>
        <v>01</v>
      </c>
      <c r="K399" s="26" t="str">
        <f t="shared" si="93"/>
        <v>00</v>
      </c>
      <c r="L399" s="26" t="str">
        <f t="shared" si="94"/>
        <v>00</v>
      </c>
      <c r="M399" s="26" t="str">
        <f t="shared" si="95"/>
        <v>00</v>
      </c>
      <c r="N399" s="37" t="str">
        <f t="shared" si="96"/>
        <v>1900-01-00, 00:00 ()</v>
      </c>
      <c r="O399" s="39" t="str">
        <f t="shared" si="97"/>
        <v/>
      </c>
      <c r="P399" s="26" t="str">
        <f t="shared" si="98"/>
        <v/>
      </c>
      <c r="Q399" s="40" t="str">
        <f t="shared" si="99"/>
        <v/>
      </c>
      <c r="R399" t="str">
        <f t="shared" si="100"/>
        <v>1900-01-00</v>
      </c>
      <c r="S399" t="str">
        <f t="shared" si="101"/>
        <v>00:00</v>
      </c>
    </row>
    <row r="400" spans="1:19" x14ac:dyDescent="0.15">
      <c r="A400" t="str">
        <f>IF(Date_time!A400&lt;&gt;"",Date_time!A400,"")</f>
        <v/>
      </c>
      <c r="B400">
        <f>Date_time!B400</f>
        <v>0</v>
      </c>
      <c r="C400">
        <f>Date_time!C400</f>
        <v>0</v>
      </c>
      <c r="D400">
        <f t="shared" ref="D400:D407" si="102">YEAR(B400)</f>
        <v>1900</v>
      </c>
      <c r="E400">
        <f t="shared" ref="E400:E407" si="103">MONTH(B400)</f>
        <v>1</v>
      </c>
      <c r="F400">
        <f t="shared" ref="F400:F407" si="104">DAY(B400)</f>
        <v>0</v>
      </c>
      <c r="G400">
        <f t="shared" ref="G400:G407" si="105">HOUR(C400)</f>
        <v>0</v>
      </c>
      <c r="H400">
        <f t="shared" ref="H400:H407" si="106">MINUTE(C400)</f>
        <v>0</v>
      </c>
      <c r="J400" s="26" t="str">
        <f t="shared" ref="J400:J407" si="107">IF(LEN(E400)&lt;2,"0"&amp;E400,E400)</f>
        <v>01</v>
      </c>
      <c r="K400" s="26" t="str">
        <f t="shared" ref="K400:K407" si="108">IF(LEN(F400)&lt;2,"0"&amp;F400,F400)</f>
        <v>00</v>
      </c>
      <c r="L400" s="26" t="str">
        <f t="shared" ref="L400:L407" si="109">IF(LEN(G400)&lt;2,"0"&amp;G400,G400)</f>
        <v>00</v>
      </c>
      <c r="M400" s="26" t="str">
        <f t="shared" ref="M400:M407" si="110">IF(LEN(H400)&lt;2,"0"&amp;H400,H400)</f>
        <v>00</v>
      </c>
      <c r="N400" s="37" t="str">
        <f t="shared" ref="N400:N407" si="111">RIGHT(D400,IF($N$1="y",2,4))&amp;$N$2&amp;J400&amp;$N$2&amp;K400&amp;", "&amp;L400&amp;":"&amp;M400&amp;" ("&amp;O400&amp;")"</f>
        <v>1900-01-00, 00:00 ()</v>
      </c>
      <c r="O400" s="39" t="str">
        <f t="shared" ref="O400:O407" si="112">A400</f>
        <v/>
      </c>
      <c r="P400" s="26" t="str">
        <f t="shared" ref="P400:P407" si="113">IF(A400&lt;&gt;"",B400+C400,"")</f>
        <v/>
      </c>
      <c r="Q400" s="40" t="str">
        <f t="shared" ref="Q400:Q407" si="114">IF(O400&lt;&gt;"",24*(P400-$P$3),"")</f>
        <v/>
      </c>
      <c r="R400" t="str">
        <f t="shared" ref="R400:R407" si="115">D400&amp;$N$2&amp;J400&amp;$N$2&amp;K400</f>
        <v>1900-01-00</v>
      </c>
      <c r="S400" t="str">
        <f t="shared" ref="S400:S407" si="116">L400&amp;":"&amp;M400</f>
        <v>00:00</v>
      </c>
    </row>
    <row r="401" spans="1:19" x14ac:dyDescent="0.15">
      <c r="A401" t="str">
        <f>IF(Date_time!A401&lt;&gt;"",Date_time!A401,"")</f>
        <v/>
      </c>
      <c r="B401">
        <f>Date_time!B401</f>
        <v>0</v>
      </c>
      <c r="C401">
        <f>Date_time!C401</f>
        <v>0</v>
      </c>
      <c r="D401">
        <f t="shared" si="102"/>
        <v>1900</v>
      </c>
      <c r="E401">
        <f t="shared" si="103"/>
        <v>1</v>
      </c>
      <c r="F401">
        <f t="shared" si="104"/>
        <v>0</v>
      </c>
      <c r="G401">
        <f t="shared" si="105"/>
        <v>0</v>
      </c>
      <c r="H401">
        <f t="shared" si="106"/>
        <v>0</v>
      </c>
      <c r="J401" s="26" t="str">
        <f t="shared" si="107"/>
        <v>01</v>
      </c>
      <c r="K401" s="26" t="str">
        <f t="shared" si="108"/>
        <v>00</v>
      </c>
      <c r="L401" s="26" t="str">
        <f t="shared" si="109"/>
        <v>00</v>
      </c>
      <c r="M401" s="26" t="str">
        <f t="shared" si="110"/>
        <v>00</v>
      </c>
      <c r="N401" s="37" t="str">
        <f t="shared" si="111"/>
        <v>1900-01-00, 00:00 ()</v>
      </c>
      <c r="O401" s="39" t="str">
        <f t="shared" si="112"/>
        <v/>
      </c>
      <c r="P401" s="26" t="str">
        <f t="shared" si="113"/>
        <v/>
      </c>
      <c r="Q401" s="40" t="str">
        <f t="shared" si="114"/>
        <v/>
      </c>
      <c r="R401" t="str">
        <f t="shared" si="115"/>
        <v>1900-01-00</v>
      </c>
      <c r="S401" t="str">
        <f t="shared" si="116"/>
        <v>00:00</v>
      </c>
    </row>
    <row r="402" spans="1:19" x14ac:dyDescent="0.15">
      <c r="A402" t="str">
        <f>IF(Date_time!A402&lt;&gt;"",Date_time!A402,"")</f>
        <v/>
      </c>
      <c r="B402">
        <f>Date_time!B402</f>
        <v>0</v>
      </c>
      <c r="C402">
        <f>Date_time!C402</f>
        <v>0</v>
      </c>
      <c r="D402">
        <f t="shared" si="102"/>
        <v>1900</v>
      </c>
      <c r="E402">
        <f t="shared" si="103"/>
        <v>1</v>
      </c>
      <c r="F402">
        <f t="shared" si="104"/>
        <v>0</v>
      </c>
      <c r="G402">
        <f t="shared" si="105"/>
        <v>0</v>
      </c>
      <c r="H402">
        <f t="shared" si="106"/>
        <v>0</v>
      </c>
      <c r="J402" s="26" t="str">
        <f t="shared" si="107"/>
        <v>01</v>
      </c>
      <c r="K402" s="26" t="str">
        <f t="shared" si="108"/>
        <v>00</v>
      </c>
      <c r="L402" s="26" t="str">
        <f t="shared" si="109"/>
        <v>00</v>
      </c>
      <c r="M402" s="26" t="str">
        <f t="shared" si="110"/>
        <v>00</v>
      </c>
      <c r="N402" s="37" t="str">
        <f t="shared" si="111"/>
        <v>1900-01-00, 00:00 ()</v>
      </c>
      <c r="O402" s="39" t="str">
        <f t="shared" si="112"/>
        <v/>
      </c>
      <c r="P402" s="26" t="str">
        <f t="shared" si="113"/>
        <v/>
      </c>
      <c r="Q402" s="40" t="str">
        <f t="shared" si="114"/>
        <v/>
      </c>
      <c r="R402" t="str">
        <f t="shared" si="115"/>
        <v>1900-01-00</v>
      </c>
      <c r="S402" t="str">
        <f t="shared" si="116"/>
        <v>00:00</v>
      </c>
    </row>
    <row r="403" spans="1:19" x14ac:dyDescent="0.15">
      <c r="A403" t="str">
        <f>IF(Date_time!A403&lt;&gt;"",Date_time!A403,"")</f>
        <v/>
      </c>
      <c r="B403">
        <f>Date_time!B403</f>
        <v>0</v>
      </c>
      <c r="C403">
        <f>Date_time!C403</f>
        <v>0</v>
      </c>
      <c r="D403">
        <f t="shared" si="102"/>
        <v>1900</v>
      </c>
      <c r="E403">
        <f t="shared" si="103"/>
        <v>1</v>
      </c>
      <c r="F403">
        <f t="shared" si="104"/>
        <v>0</v>
      </c>
      <c r="G403">
        <f t="shared" si="105"/>
        <v>0</v>
      </c>
      <c r="H403">
        <f t="shared" si="106"/>
        <v>0</v>
      </c>
      <c r="J403" s="26" t="str">
        <f t="shared" si="107"/>
        <v>01</v>
      </c>
      <c r="K403" s="26" t="str">
        <f t="shared" si="108"/>
        <v>00</v>
      </c>
      <c r="L403" s="26" t="str">
        <f t="shared" si="109"/>
        <v>00</v>
      </c>
      <c r="M403" s="26" t="str">
        <f t="shared" si="110"/>
        <v>00</v>
      </c>
      <c r="N403" s="37" t="str">
        <f t="shared" si="111"/>
        <v>1900-01-00, 00:00 ()</v>
      </c>
      <c r="O403" s="39" t="str">
        <f t="shared" si="112"/>
        <v/>
      </c>
      <c r="P403" s="26" t="str">
        <f t="shared" si="113"/>
        <v/>
      </c>
      <c r="Q403" s="40" t="str">
        <f t="shared" si="114"/>
        <v/>
      </c>
      <c r="R403" t="str">
        <f t="shared" si="115"/>
        <v>1900-01-00</v>
      </c>
      <c r="S403" t="str">
        <f t="shared" si="116"/>
        <v>00:00</v>
      </c>
    </row>
    <row r="404" spans="1:19" x14ac:dyDescent="0.15">
      <c r="A404" t="str">
        <f>IF(Date_time!A404&lt;&gt;"",Date_time!A404,"")</f>
        <v/>
      </c>
      <c r="B404">
        <f>Date_time!B404</f>
        <v>0</v>
      </c>
      <c r="C404">
        <f>Date_time!C404</f>
        <v>0</v>
      </c>
      <c r="D404">
        <f t="shared" si="102"/>
        <v>1900</v>
      </c>
      <c r="E404">
        <f t="shared" si="103"/>
        <v>1</v>
      </c>
      <c r="F404">
        <f t="shared" si="104"/>
        <v>0</v>
      </c>
      <c r="G404">
        <f t="shared" si="105"/>
        <v>0</v>
      </c>
      <c r="H404">
        <f t="shared" si="106"/>
        <v>0</v>
      </c>
      <c r="J404" s="26" t="str">
        <f t="shared" si="107"/>
        <v>01</v>
      </c>
      <c r="K404" s="26" t="str">
        <f t="shared" si="108"/>
        <v>00</v>
      </c>
      <c r="L404" s="26" t="str">
        <f t="shared" si="109"/>
        <v>00</v>
      </c>
      <c r="M404" s="26" t="str">
        <f t="shared" si="110"/>
        <v>00</v>
      </c>
      <c r="N404" s="37" t="str">
        <f t="shared" si="111"/>
        <v>1900-01-00, 00:00 ()</v>
      </c>
      <c r="O404" s="39" t="str">
        <f t="shared" si="112"/>
        <v/>
      </c>
      <c r="P404" s="26" t="str">
        <f t="shared" si="113"/>
        <v/>
      </c>
      <c r="Q404" s="40" t="str">
        <f t="shared" si="114"/>
        <v/>
      </c>
      <c r="R404" t="str">
        <f t="shared" si="115"/>
        <v>1900-01-00</v>
      </c>
      <c r="S404" t="str">
        <f t="shared" si="116"/>
        <v>00:00</v>
      </c>
    </row>
    <row r="405" spans="1:19" x14ac:dyDescent="0.15">
      <c r="A405" t="str">
        <f>IF(Date_time!A405&lt;&gt;"",Date_time!A405,"")</f>
        <v/>
      </c>
      <c r="B405">
        <f>Date_time!B405</f>
        <v>0</v>
      </c>
      <c r="C405">
        <f>Date_time!C405</f>
        <v>0</v>
      </c>
      <c r="D405">
        <f t="shared" si="102"/>
        <v>1900</v>
      </c>
      <c r="E405">
        <f t="shared" si="103"/>
        <v>1</v>
      </c>
      <c r="F405">
        <f t="shared" si="104"/>
        <v>0</v>
      </c>
      <c r="G405">
        <f t="shared" si="105"/>
        <v>0</v>
      </c>
      <c r="H405">
        <f t="shared" si="106"/>
        <v>0</v>
      </c>
      <c r="J405" s="26" t="str">
        <f t="shared" si="107"/>
        <v>01</v>
      </c>
      <c r="K405" s="26" t="str">
        <f t="shared" si="108"/>
        <v>00</v>
      </c>
      <c r="L405" s="26" t="str">
        <f t="shared" si="109"/>
        <v>00</v>
      </c>
      <c r="M405" s="26" t="str">
        <f t="shared" si="110"/>
        <v>00</v>
      </c>
      <c r="N405" s="37" t="str">
        <f t="shared" si="111"/>
        <v>1900-01-00, 00:00 ()</v>
      </c>
      <c r="O405" s="39" t="str">
        <f t="shared" si="112"/>
        <v/>
      </c>
      <c r="P405" s="26" t="str">
        <f t="shared" si="113"/>
        <v/>
      </c>
      <c r="Q405" s="40" t="str">
        <f t="shared" si="114"/>
        <v/>
      </c>
      <c r="R405" t="str">
        <f t="shared" si="115"/>
        <v>1900-01-00</v>
      </c>
      <c r="S405" t="str">
        <f t="shared" si="116"/>
        <v>00:00</v>
      </c>
    </row>
    <row r="406" spans="1:19" x14ac:dyDescent="0.15">
      <c r="A406" t="str">
        <f>IF(Date_time!A406&lt;&gt;"",Date_time!A406,"")</f>
        <v/>
      </c>
      <c r="B406">
        <f>Date_time!B406</f>
        <v>0</v>
      </c>
      <c r="C406">
        <f>Date_time!C406</f>
        <v>0</v>
      </c>
      <c r="D406">
        <f t="shared" si="102"/>
        <v>1900</v>
      </c>
      <c r="E406">
        <f t="shared" si="103"/>
        <v>1</v>
      </c>
      <c r="F406">
        <f t="shared" si="104"/>
        <v>0</v>
      </c>
      <c r="G406">
        <f t="shared" si="105"/>
        <v>0</v>
      </c>
      <c r="H406">
        <f t="shared" si="106"/>
        <v>0</v>
      </c>
      <c r="J406" s="26" t="str">
        <f t="shared" si="107"/>
        <v>01</v>
      </c>
      <c r="K406" s="26" t="str">
        <f t="shared" si="108"/>
        <v>00</v>
      </c>
      <c r="L406" s="26" t="str">
        <f t="shared" si="109"/>
        <v>00</v>
      </c>
      <c r="M406" s="26" t="str">
        <f t="shared" si="110"/>
        <v>00</v>
      </c>
      <c r="N406" s="37" t="str">
        <f t="shared" si="111"/>
        <v>1900-01-00, 00:00 ()</v>
      </c>
      <c r="O406" s="39" t="str">
        <f t="shared" si="112"/>
        <v/>
      </c>
      <c r="P406" s="26" t="str">
        <f t="shared" si="113"/>
        <v/>
      </c>
      <c r="Q406" s="40" t="str">
        <f t="shared" si="114"/>
        <v/>
      </c>
      <c r="R406" t="str">
        <f t="shared" si="115"/>
        <v>1900-01-00</v>
      </c>
      <c r="S406" t="str">
        <f t="shared" si="116"/>
        <v>00:00</v>
      </c>
    </row>
    <row r="407" spans="1:19" x14ac:dyDescent="0.15">
      <c r="A407" t="str">
        <f>IF(Date_time!A407&lt;&gt;"",Date_time!A407,"")</f>
        <v/>
      </c>
      <c r="B407">
        <f>Date_time!B407</f>
        <v>0</v>
      </c>
      <c r="C407">
        <f>Date_time!C407</f>
        <v>0</v>
      </c>
      <c r="D407">
        <f t="shared" si="102"/>
        <v>1900</v>
      </c>
      <c r="E407">
        <f t="shared" si="103"/>
        <v>1</v>
      </c>
      <c r="F407">
        <f t="shared" si="104"/>
        <v>0</v>
      </c>
      <c r="G407">
        <f t="shared" si="105"/>
        <v>0</v>
      </c>
      <c r="H407">
        <f t="shared" si="106"/>
        <v>0</v>
      </c>
      <c r="J407" s="26" t="str">
        <f t="shared" si="107"/>
        <v>01</v>
      </c>
      <c r="K407" s="26" t="str">
        <f t="shared" si="108"/>
        <v>00</v>
      </c>
      <c r="L407" s="26" t="str">
        <f t="shared" si="109"/>
        <v>00</v>
      </c>
      <c r="M407" s="26" t="str">
        <f t="shared" si="110"/>
        <v>00</v>
      </c>
      <c r="N407" s="37" t="str">
        <f t="shared" si="111"/>
        <v>1900-01-00, 00:00 ()</v>
      </c>
      <c r="O407" s="39" t="str">
        <f t="shared" si="112"/>
        <v/>
      </c>
      <c r="P407" s="26" t="str">
        <f t="shared" si="113"/>
        <v/>
      </c>
      <c r="Q407" s="40" t="str">
        <f t="shared" si="114"/>
        <v/>
      </c>
      <c r="R407" t="str">
        <f t="shared" si="115"/>
        <v>1900-01-00</v>
      </c>
      <c r="S407" t="str">
        <f t="shared" si="116"/>
        <v>00:00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09" r:id="rId4" name="Button 1">
              <controlPr defaultSize="0" print="0" autoFill="0" autoPict="0" macro="[0]!Module1.FinalBlock">
                <anchor moveWithCells="1" sizeWithCells="1">
                  <from>
                    <xdr:col>17</xdr:col>
                    <xdr:colOff>12700</xdr:colOff>
                    <xdr:row>2</xdr:row>
                    <xdr:rowOff>88900</xdr:rowOff>
                  </from>
                  <to>
                    <xdr:col>19</xdr:col>
                    <xdr:colOff>0</xdr:colOff>
                    <xdr:row>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0" r:id="rId5" name="Button 2">
              <controlPr defaultSize="0" print="0" autoFill="0" autoLine="0" autoPict="0" macro="[0]!Clear">
                <anchor moveWithCells="1" sizeWithCells="1">
                  <from>
                    <xdr:col>19</xdr:col>
                    <xdr:colOff>0</xdr:colOff>
                    <xdr:row>2</xdr:row>
                    <xdr:rowOff>88900</xdr:rowOff>
                  </from>
                  <to>
                    <xdr:col>20</xdr:col>
                    <xdr:colOff>177800</xdr:colOff>
                    <xdr:row>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1" r:id="rId6" name="Button 3">
              <controlPr defaultSize="0" print="0" autoFill="0" autoPict="0" macro="[0]!Order">
                <anchor moveWithCells="1" sizeWithCells="1">
                  <from>
                    <xdr:col>10</xdr:col>
                    <xdr:colOff>254000</xdr:colOff>
                    <xdr:row>1</xdr:row>
                    <xdr:rowOff>12700</xdr:rowOff>
                  </from>
                  <to>
                    <xdr:col>11</xdr:col>
                    <xdr:colOff>444500</xdr:colOff>
                    <xdr:row>3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200-000000000000}">
  <sheetPr codeName="Sheet60"/>
  <dimension ref="A5:O485"/>
  <sheetViews>
    <sheetView workbookViewId="0">
      <selection activeCell="A19" sqref="A19"/>
    </sheetView>
  </sheetViews>
  <sheetFormatPr baseColWidth="10" defaultColWidth="8.83203125" defaultRowHeight="13" x14ac:dyDescent="0.15"/>
  <cols>
    <col min="2" max="2" width="10.1640625" bestFit="1" customWidth="1"/>
    <col min="14" max="14" width="13.6640625" bestFit="1" customWidth="1"/>
  </cols>
  <sheetData>
    <row r="5" spans="1:15" ht="14" thickBot="1" x14ac:dyDescent="0.2">
      <c r="A5" s="1" t="e">
        <f>#REF!</f>
        <v>#REF!</v>
      </c>
    </row>
    <row r="6" spans="1:15" x14ac:dyDescent="0.15">
      <c r="A6" s="3" t="s">
        <v>118</v>
      </c>
      <c r="B6" s="3" t="s">
        <v>97</v>
      </c>
      <c r="C6" s="3" t="s">
        <v>152</v>
      </c>
    </row>
    <row r="7" spans="1:15" ht="14" thickBot="1" x14ac:dyDescent="0.2">
      <c r="A7" s="6"/>
      <c r="B7" s="36" t="s">
        <v>54</v>
      </c>
      <c r="C7" s="36" t="s">
        <v>54</v>
      </c>
    </row>
    <row r="8" spans="1:15" x14ac:dyDescent="0.15">
      <c r="A8" t="s">
        <v>805</v>
      </c>
      <c r="B8" s="89">
        <v>1.2509027777777779</v>
      </c>
      <c r="C8" s="44">
        <v>0.56388888888888888</v>
      </c>
      <c r="J8" s="26"/>
      <c r="K8" s="26"/>
      <c r="L8" s="26"/>
      <c r="M8" s="26"/>
      <c r="N8" s="26"/>
      <c r="O8" s="26"/>
    </row>
    <row r="9" spans="1:15" x14ac:dyDescent="0.15">
      <c r="A9" t="s">
        <v>816</v>
      </c>
      <c r="B9" s="89">
        <v>1.2509027777777779</v>
      </c>
      <c r="C9" s="44">
        <v>0.56666666666666665</v>
      </c>
      <c r="J9" s="26"/>
      <c r="K9" s="26"/>
      <c r="L9" s="26"/>
      <c r="M9" s="26"/>
      <c r="N9" s="26"/>
      <c r="O9" s="26"/>
    </row>
    <row r="10" spans="1:15" x14ac:dyDescent="0.15">
      <c r="A10" t="s">
        <v>817</v>
      </c>
      <c r="B10" s="89">
        <v>1.2509027777777779</v>
      </c>
      <c r="C10">
        <v>0.56874999999999998</v>
      </c>
      <c r="J10" s="26"/>
      <c r="K10" s="26"/>
      <c r="L10" s="26"/>
      <c r="M10" s="26"/>
      <c r="N10" s="26"/>
      <c r="O10" s="26"/>
    </row>
    <row r="11" spans="1:15" x14ac:dyDescent="0.15">
      <c r="A11" t="s">
        <v>820</v>
      </c>
      <c r="B11" s="89">
        <v>1.2509027777777779</v>
      </c>
      <c r="C11">
        <v>0.57152777777777775</v>
      </c>
      <c r="J11" s="26"/>
      <c r="K11" s="26"/>
      <c r="L11" s="26"/>
      <c r="M11" s="26"/>
      <c r="N11" s="26"/>
      <c r="O11" s="26"/>
    </row>
    <row r="12" spans="1:15" x14ac:dyDescent="0.15">
      <c r="A12" t="s">
        <v>821</v>
      </c>
      <c r="B12" s="89">
        <v>1.2509027777777779</v>
      </c>
      <c r="C12" s="44">
        <v>0.57430555555555551</v>
      </c>
      <c r="J12" s="26"/>
      <c r="K12" s="26"/>
      <c r="L12" s="26"/>
      <c r="M12" s="26"/>
      <c r="N12" s="26"/>
      <c r="O12" s="26"/>
    </row>
    <row r="13" spans="1:15" x14ac:dyDescent="0.15">
      <c r="A13" t="s">
        <v>823</v>
      </c>
      <c r="B13" s="89">
        <v>1.2509027777777779</v>
      </c>
      <c r="C13">
        <v>0.57708333333333328</v>
      </c>
      <c r="J13" s="26"/>
      <c r="K13" s="26"/>
      <c r="L13" s="26"/>
      <c r="M13" s="26"/>
      <c r="N13" s="26"/>
      <c r="O13" s="26"/>
    </row>
    <row r="14" spans="1:15" x14ac:dyDescent="0.15">
      <c r="A14" t="s">
        <v>824</v>
      </c>
      <c r="B14" s="89">
        <v>1.2509027777777779</v>
      </c>
      <c r="C14">
        <v>0.57986111111111105</v>
      </c>
      <c r="J14" s="26"/>
      <c r="K14" s="26"/>
      <c r="L14" s="26"/>
      <c r="M14" s="26"/>
      <c r="N14" s="26"/>
      <c r="O14" s="26"/>
    </row>
    <row r="15" spans="1:15" x14ac:dyDescent="0.15">
      <c r="A15" t="s">
        <v>825</v>
      </c>
      <c r="B15" s="89">
        <v>1.2509027777777779</v>
      </c>
      <c r="C15">
        <v>0.58263888888888882</v>
      </c>
      <c r="J15" s="26"/>
      <c r="K15" s="26"/>
      <c r="L15" s="26"/>
      <c r="M15" s="26"/>
      <c r="N15" s="26"/>
      <c r="O15" s="26"/>
    </row>
    <row r="16" spans="1:15" x14ac:dyDescent="0.15">
      <c r="A16" t="s">
        <v>826</v>
      </c>
      <c r="B16" s="89">
        <v>1.2509027777777779</v>
      </c>
      <c r="C16">
        <v>0.5854166666666667</v>
      </c>
      <c r="J16" s="26"/>
      <c r="K16" s="26"/>
      <c r="L16" s="26"/>
      <c r="M16" s="26"/>
      <c r="N16" s="26"/>
      <c r="O16" s="26"/>
    </row>
    <row r="17" spans="1:15" x14ac:dyDescent="0.15">
      <c r="A17" t="s">
        <v>827</v>
      </c>
      <c r="B17" s="89">
        <v>1.2509027777777779</v>
      </c>
      <c r="C17">
        <v>0.58750000000000002</v>
      </c>
      <c r="J17" s="26"/>
      <c r="K17" s="26"/>
      <c r="L17" s="26"/>
      <c r="M17" s="26"/>
      <c r="N17" s="26"/>
      <c r="O17" s="26"/>
    </row>
    <row r="18" spans="1:15" x14ac:dyDescent="0.15">
      <c r="A18" t="s">
        <v>828</v>
      </c>
      <c r="B18" s="89">
        <v>1.2509027777777779</v>
      </c>
      <c r="C18">
        <v>0.59027777777777779</v>
      </c>
      <c r="J18" s="26"/>
      <c r="K18" s="26"/>
      <c r="L18" s="26"/>
      <c r="M18" s="26"/>
      <c r="N18" s="26"/>
      <c r="O18" s="26"/>
    </row>
    <row r="19" spans="1:15" x14ac:dyDescent="0.15">
      <c r="A19" t="s">
        <v>829</v>
      </c>
      <c r="B19" s="89">
        <v>1.2509027777777779</v>
      </c>
      <c r="C19">
        <v>0.59305555555555556</v>
      </c>
      <c r="J19" s="26"/>
      <c r="K19" s="26"/>
      <c r="L19" s="26"/>
      <c r="M19" s="26"/>
      <c r="N19" s="26"/>
      <c r="O19" s="26"/>
    </row>
    <row r="20" spans="1:15" x14ac:dyDescent="0.15">
      <c r="A20" t="s">
        <v>830</v>
      </c>
      <c r="B20" s="89">
        <v>1.2509027777777779</v>
      </c>
      <c r="C20">
        <v>0.59583333333333333</v>
      </c>
      <c r="J20" s="26"/>
      <c r="K20" s="26"/>
      <c r="L20" s="26"/>
      <c r="M20" s="26"/>
      <c r="N20" s="26"/>
      <c r="O20" s="26"/>
    </row>
    <row r="21" spans="1:15" x14ac:dyDescent="0.15">
      <c r="A21" t="s">
        <v>831</v>
      </c>
      <c r="B21" s="89">
        <v>1.2509027777777779</v>
      </c>
      <c r="C21">
        <v>0.59861111111111109</v>
      </c>
      <c r="J21" s="26"/>
      <c r="K21" s="26"/>
      <c r="L21" s="26"/>
      <c r="M21" s="26"/>
      <c r="N21" s="26"/>
      <c r="O21" s="26"/>
    </row>
    <row r="22" spans="1:15" x14ac:dyDescent="0.15">
      <c r="A22" t="s">
        <v>832</v>
      </c>
      <c r="B22" s="89">
        <v>1.2509027777777779</v>
      </c>
      <c r="C22">
        <v>0.60069444444444442</v>
      </c>
      <c r="J22" s="26"/>
      <c r="K22" s="26"/>
      <c r="L22" s="26"/>
      <c r="M22" s="26"/>
      <c r="N22" s="26"/>
      <c r="O22" s="26"/>
    </row>
    <row r="23" spans="1:15" x14ac:dyDescent="0.15">
      <c r="A23" t="s">
        <v>833</v>
      </c>
      <c r="B23" s="89">
        <v>1.2509027777777779</v>
      </c>
      <c r="C23">
        <v>0.60347222222222219</v>
      </c>
      <c r="J23" s="26"/>
      <c r="K23" s="26"/>
      <c r="L23" s="26"/>
      <c r="M23" s="26"/>
      <c r="N23" s="26"/>
      <c r="O23" s="26"/>
    </row>
    <row r="24" spans="1:15" x14ac:dyDescent="0.15">
      <c r="A24" t="s">
        <v>834</v>
      </c>
      <c r="B24" s="89">
        <v>1.2509027777777779</v>
      </c>
      <c r="C24">
        <v>0.60625000000000007</v>
      </c>
      <c r="J24" s="26"/>
      <c r="K24" s="26"/>
      <c r="L24" s="26"/>
      <c r="M24" s="26"/>
      <c r="N24" s="26"/>
      <c r="O24" s="26"/>
    </row>
    <row r="25" spans="1:15" x14ac:dyDescent="0.15">
      <c r="A25" t="s">
        <v>835</v>
      </c>
      <c r="B25" s="89">
        <v>1.2509027777777779</v>
      </c>
      <c r="C25">
        <v>0.60902777777777783</v>
      </c>
      <c r="J25" s="26"/>
      <c r="K25" s="26"/>
      <c r="L25" s="26"/>
      <c r="M25" s="26"/>
      <c r="N25" s="26"/>
      <c r="O25" s="26"/>
    </row>
    <row r="26" spans="1:15" x14ac:dyDescent="0.15">
      <c r="A26" t="s">
        <v>836</v>
      </c>
      <c r="B26" s="89">
        <v>1.2509027777777779</v>
      </c>
      <c r="C26">
        <v>0.6118055555555556</v>
      </c>
      <c r="J26" s="26"/>
      <c r="K26" s="26"/>
      <c r="L26" s="26"/>
      <c r="M26" s="26"/>
      <c r="N26" s="26"/>
      <c r="O26" s="26"/>
    </row>
    <row r="27" spans="1:15" x14ac:dyDescent="0.15">
      <c r="A27" t="s">
        <v>837</v>
      </c>
      <c r="B27" s="89">
        <v>1.2509027777777779</v>
      </c>
      <c r="C27">
        <v>0.61458333333333337</v>
      </c>
      <c r="J27" s="26"/>
      <c r="K27" s="26"/>
      <c r="L27" s="26"/>
      <c r="M27" s="26"/>
      <c r="N27" s="26"/>
      <c r="O27" s="26"/>
    </row>
    <row r="28" spans="1:15" x14ac:dyDescent="0.15">
      <c r="A28" t="s">
        <v>838</v>
      </c>
      <c r="B28" s="89">
        <v>1.2509027777777779</v>
      </c>
      <c r="C28" s="44">
        <v>0.61736111111111114</v>
      </c>
      <c r="J28" s="26"/>
      <c r="K28" s="26"/>
      <c r="L28" s="26"/>
      <c r="M28" s="26"/>
      <c r="N28" s="26"/>
      <c r="O28" s="26"/>
    </row>
    <row r="29" spans="1:15" x14ac:dyDescent="0.15">
      <c r="A29" t="s">
        <v>839</v>
      </c>
      <c r="B29" s="89">
        <v>1.2509027777777779</v>
      </c>
      <c r="C29" s="44">
        <v>0.61944444444444446</v>
      </c>
      <c r="J29" s="26"/>
      <c r="K29" s="26"/>
      <c r="L29" s="26"/>
      <c r="M29" s="26"/>
      <c r="N29" s="26"/>
      <c r="O29" s="26"/>
    </row>
    <row r="30" spans="1:15" x14ac:dyDescent="0.15">
      <c r="A30" t="s">
        <v>840</v>
      </c>
      <c r="B30" s="89">
        <v>1.2509027777777779</v>
      </c>
      <c r="C30">
        <v>0.62222222222222223</v>
      </c>
      <c r="J30" s="26"/>
      <c r="K30" s="26"/>
      <c r="L30" s="26"/>
      <c r="M30" s="26"/>
      <c r="N30" s="26"/>
      <c r="O30" s="26"/>
    </row>
    <row r="31" spans="1:15" x14ac:dyDescent="0.15">
      <c r="A31" t="s">
        <v>841</v>
      </c>
      <c r="B31" s="89">
        <v>1.2509027777777779</v>
      </c>
      <c r="C31">
        <v>0.625</v>
      </c>
      <c r="J31" s="26"/>
      <c r="K31" s="26"/>
      <c r="L31" s="26"/>
      <c r="M31" s="26"/>
      <c r="N31" s="26"/>
      <c r="O31" s="26"/>
    </row>
    <row r="32" spans="1:15" x14ac:dyDescent="0.15">
      <c r="A32" t="s">
        <v>842</v>
      </c>
      <c r="B32" s="89">
        <v>1.2509027777777779</v>
      </c>
      <c r="C32">
        <v>0.62777777777777777</v>
      </c>
      <c r="J32" s="26"/>
      <c r="K32" s="26"/>
      <c r="L32" s="26"/>
      <c r="M32" s="26"/>
      <c r="N32" s="26"/>
      <c r="O32" s="26"/>
    </row>
    <row r="33" spans="1:15" x14ac:dyDescent="0.15">
      <c r="A33" t="s">
        <v>843</v>
      </c>
      <c r="B33" s="89">
        <v>1.2509027777777779</v>
      </c>
      <c r="C33">
        <v>0.63055555555555554</v>
      </c>
      <c r="J33" s="26"/>
      <c r="K33" s="26"/>
      <c r="L33" s="26"/>
      <c r="M33" s="26"/>
      <c r="N33" s="26"/>
      <c r="O33" s="26"/>
    </row>
    <row r="34" spans="1:15" x14ac:dyDescent="0.15">
      <c r="A34" t="s">
        <v>844</v>
      </c>
      <c r="B34" s="89">
        <v>1.2509027777777779</v>
      </c>
      <c r="C34">
        <v>0.63263888888888886</v>
      </c>
      <c r="J34" s="26"/>
      <c r="K34" s="26"/>
      <c r="L34" s="26"/>
      <c r="M34" s="26"/>
      <c r="N34" s="26"/>
      <c r="O34" s="26"/>
    </row>
    <row r="35" spans="1:15" x14ac:dyDescent="0.15">
      <c r="A35" t="s">
        <v>845</v>
      </c>
      <c r="B35" s="89">
        <v>1.2509027777777779</v>
      </c>
      <c r="C35">
        <v>0.63541666666666663</v>
      </c>
      <c r="J35" s="26"/>
      <c r="K35" s="26"/>
      <c r="L35" s="26"/>
      <c r="M35" s="26"/>
      <c r="N35" s="26"/>
      <c r="O35" s="26"/>
    </row>
    <row r="36" spans="1:15" x14ac:dyDescent="0.15">
      <c r="A36" t="s">
        <v>846</v>
      </c>
      <c r="B36" s="89">
        <v>1.2509027777777779</v>
      </c>
      <c r="C36">
        <v>0.6381944444444444</v>
      </c>
      <c r="J36" s="26"/>
      <c r="K36" s="26"/>
      <c r="L36" s="26"/>
      <c r="M36" s="26"/>
      <c r="N36" s="26"/>
      <c r="O36" s="26"/>
    </row>
    <row r="37" spans="1:15" x14ac:dyDescent="0.15">
      <c r="A37" t="s">
        <v>847</v>
      </c>
      <c r="B37" s="89">
        <v>1.2509027777777779</v>
      </c>
      <c r="C37">
        <v>0.64097222222222217</v>
      </c>
      <c r="J37" s="26"/>
      <c r="K37" s="26"/>
      <c r="L37" s="26"/>
      <c r="M37" s="26"/>
      <c r="N37" s="26"/>
      <c r="O37" s="26"/>
    </row>
    <row r="38" spans="1:15" x14ac:dyDescent="0.15">
      <c r="A38" t="s">
        <v>848</v>
      </c>
      <c r="B38" s="89">
        <v>1.2509027777777779</v>
      </c>
      <c r="C38" s="44">
        <v>0.64374999999999993</v>
      </c>
      <c r="J38" s="26"/>
      <c r="K38" s="26"/>
      <c r="L38" s="26"/>
      <c r="M38" s="26"/>
      <c r="N38" s="26"/>
      <c r="O38" s="26"/>
    </row>
    <row r="39" spans="1:15" x14ac:dyDescent="0.15">
      <c r="A39" t="s">
        <v>849</v>
      </c>
      <c r="B39" s="89">
        <v>1.2509027777777779</v>
      </c>
      <c r="C39">
        <v>0.64652777777777781</v>
      </c>
      <c r="J39" s="26"/>
      <c r="K39" s="26"/>
      <c r="L39" s="26"/>
      <c r="M39" s="26"/>
      <c r="N39" s="26"/>
      <c r="O39" s="26"/>
    </row>
    <row r="40" spans="1:15" x14ac:dyDescent="0.15">
      <c r="A40" t="s">
        <v>850</v>
      </c>
      <c r="B40" s="89">
        <v>1.2509027777777779</v>
      </c>
      <c r="C40">
        <v>0.64861111111111114</v>
      </c>
      <c r="J40" s="26"/>
      <c r="K40" s="26"/>
      <c r="L40" s="26"/>
      <c r="M40" s="26"/>
      <c r="N40" s="26"/>
      <c r="O40" s="26"/>
    </row>
    <row r="41" spans="1:15" x14ac:dyDescent="0.15">
      <c r="A41" t="s">
        <v>851</v>
      </c>
      <c r="B41" s="89">
        <v>1.2509027777777779</v>
      </c>
      <c r="C41">
        <v>0.65138888888888891</v>
      </c>
      <c r="J41" s="26"/>
      <c r="K41" s="26"/>
      <c r="L41" s="26"/>
      <c r="M41" s="26"/>
      <c r="N41" s="26"/>
      <c r="O41" s="26"/>
    </row>
    <row r="42" spans="1:15" x14ac:dyDescent="0.15">
      <c r="A42" t="s">
        <v>852</v>
      </c>
      <c r="B42" s="89">
        <v>1.2509027777777779</v>
      </c>
      <c r="C42">
        <v>0.65416666666666667</v>
      </c>
      <c r="J42" s="26"/>
      <c r="K42" s="26"/>
      <c r="L42" s="26"/>
      <c r="M42" s="26"/>
      <c r="N42" s="26"/>
      <c r="O42" s="26"/>
    </row>
    <row r="43" spans="1:15" x14ac:dyDescent="0.15">
      <c r="A43" t="s">
        <v>853</v>
      </c>
      <c r="B43" s="89">
        <v>1.2509027777777779</v>
      </c>
      <c r="C43">
        <v>0.65694444444444444</v>
      </c>
      <c r="J43" s="26"/>
      <c r="K43" s="26"/>
      <c r="L43" s="26"/>
      <c r="M43" s="26"/>
      <c r="N43" s="26"/>
      <c r="O43" s="26"/>
    </row>
    <row r="44" spans="1:15" x14ac:dyDescent="0.15">
      <c r="A44" t="s">
        <v>854</v>
      </c>
      <c r="B44" s="89">
        <v>1.2509027777777779</v>
      </c>
      <c r="C44">
        <v>0.65972222222222221</v>
      </c>
      <c r="J44" s="26"/>
      <c r="K44" s="26"/>
      <c r="L44" s="26"/>
      <c r="M44" s="26"/>
      <c r="N44" s="26"/>
      <c r="O44" s="26"/>
    </row>
    <row r="45" spans="1:15" x14ac:dyDescent="0.15">
      <c r="A45" t="s">
        <v>855</v>
      </c>
      <c r="B45" s="89">
        <v>1.2509027777777779</v>
      </c>
      <c r="C45">
        <v>0.66249999999999998</v>
      </c>
      <c r="J45" s="26"/>
      <c r="K45" s="26"/>
      <c r="L45" s="26"/>
      <c r="M45" s="26"/>
      <c r="N45" s="26"/>
      <c r="O45" s="26"/>
    </row>
    <row r="46" spans="1:15" x14ac:dyDescent="0.15">
      <c r="A46" t="s">
        <v>856</v>
      </c>
      <c r="B46" s="89">
        <v>1.2509027777777779</v>
      </c>
      <c r="C46">
        <v>0.6645833333333333</v>
      </c>
      <c r="J46" s="26"/>
      <c r="K46" s="26"/>
      <c r="L46" s="26"/>
      <c r="M46" s="26"/>
      <c r="N46" s="26"/>
      <c r="O46" s="26"/>
    </row>
    <row r="47" spans="1:15" x14ac:dyDescent="0.15">
      <c r="A47" t="s">
        <v>857</v>
      </c>
      <c r="B47" s="89">
        <v>1.2509027777777779</v>
      </c>
      <c r="C47">
        <v>0.66736111111111107</v>
      </c>
      <c r="J47" s="26"/>
      <c r="K47" s="26"/>
      <c r="L47" s="26"/>
      <c r="M47" s="26"/>
      <c r="N47" s="26"/>
      <c r="O47" s="26"/>
    </row>
    <row r="48" spans="1:15" x14ac:dyDescent="0.15">
      <c r="A48" t="s">
        <v>858</v>
      </c>
      <c r="B48" s="89">
        <v>1.2509027777777779</v>
      </c>
      <c r="C48">
        <v>0.67013888888888884</v>
      </c>
      <c r="J48" s="26"/>
      <c r="K48" s="26"/>
      <c r="L48" s="26"/>
      <c r="M48" s="26"/>
      <c r="N48" s="26"/>
      <c r="O48" s="26"/>
    </row>
    <row r="49" spans="1:15" x14ac:dyDescent="0.15">
      <c r="A49" t="s">
        <v>859</v>
      </c>
      <c r="B49" s="89">
        <v>1.2509027777777779</v>
      </c>
      <c r="C49">
        <v>0.67291666666666661</v>
      </c>
      <c r="J49" s="26"/>
      <c r="K49" s="26"/>
      <c r="L49" s="26"/>
      <c r="M49" s="26"/>
      <c r="N49" s="26"/>
      <c r="O49" s="26"/>
    </row>
    <row r="50" spans="1:15" x14ac:dyDescent="0.15">
      <c r="A50" t="s">
        <v>860</v>
      </c>
      <c r="B50" s="89">
        <v>1.2509027777777779</v>
      </c>
      <c r="C50">
        <v>0.67569444444444438</v>
      </c>
      <c r="J50" s="26"/>
      <c r="K50" s="26"/>
      <c r="L50" s="26"/>
      <c r="M50" s="26"/>
      <c r="N50" s="26"/>
      <c r="O50" s="26"/>
    </row>
    <row r="51" spans="1:15" x14ac:dyDescent="0.15">
      <c r="A51" t="s">
        <v>861</v>
      </c>
      <c r="B51" s="89">
        <v>1.2509027777777779</v>
      </c>
      <c r="C51">
        <v>0.67847222222222225</v>
      </c>
      <c r="J51" s="26"/>
      <c r="K51" s="26"/>
      <c r="L51" s="26"/>
      <c r="M51" s="26"/>
      <c r="N51" s="26"/>
      <c r="O51" s="26"/>
    </row>
    <row r="52" spans="1:15" x14ac:dyDescent="0.15">
      <c r="A52" t="s">
        <v>862</v>
      </c>
      <c r="B52" s="89">
        <v>1.2509027777777779</v>
      </c>
      <c r="C52">
        <v>0.68125000000000002</v>
      </c>
      <c r="J52" s="26"/>
      <c r="K52" s="26"/>
      <c r="L52" s="26"/>
      <c r="M52" s="26"/>
      <c r="N52" s="26"/>
      <c r="O52" s="26"/>
    </row>
    <row r="53" spans="1:15" x14ac:dyDescent="0.15">
      <c r="A53" t="s">
        <v>863</v>
      </c>
      <c r="B53" s="89">
        <v>1.2509027777777779</v>
      </c>
      <c r="C53">
        <v>0.68333333333333324</v>
      </c>
      <c r="J53" s="26"/>
      <c r="K53" s="26"/>
      <c r="L53" s="26"/>
      <c r="M53" s="26"/>
      <c r="N53" s="26"/>
      <c r="O53" s="26"/>
    </row>
    <row r="54" spans="1:15" x14ac:dyDescent="0.15">
      <c r="A54" t="s">
        <v>864</v>
      </c>
      <c r="B54" s="89">
        <v>1.2509027777777779</v>
      </c>
      <c r="C54">
        <v>0.68611111111111101</v>
      </c>
      <c r="J54" s="26"/>
      <c r="K54" s="26"/>
      <c r="L54" s="26"/>
      <c r="M54" s="26"/>
      <c r="N54" s="26"/>
      <c r="O54" s="26"/>
    </row>
    <row r="55" spans="1:15" x14ac:dyDescent="0.15">
      <c r="A55" t="s">
        <v>865</v>
      </c>
      <c r="B55" s="89">
        <v>1.2509027777777779</v>
      </c>
      <c r="C55">
        <v>0.68888888888888899</v>
      </c>
      <c r="J55" s="26"/>
      <c r="K55" s="26"/>
      <c r="L55" s="26"/>
      <c r="M55" s="26"/>
      <c r="N55" s="26"/>
      <c r="O55" s="26"/>
    </row>
    <row r="56" spans="1:15" x14ac:dyDescent="0.15">
      <c r="A56" t="s">
        <v>866</v>
      </c>
      <c r="B56" s="89">
        <v>1.2509027777777779</v>
      </c>
      <c r="C56">
        <v>0.69166666666666676</v>
      </c>
      <c r="J56" s="26"/>
      <c r="K56" s="26"/>
      <c r="L56" s="26"/>
      <c r="M56" s="26"/>
      <c r="N56" s="26"/>
      <c r="O56" s="26"/>
    </row>
    <row r="57" spans="1:15" x14ac:dyDescent="0.15">
      <c r="A57" t="s">
        <v>867</v>
      </c>
      <c r="B57" s="89">
        <v>1.2509027777777779</v>
      </c>
      <c r="C57">
        <v>0.69444444444444453</v>
      </c>
      <c r="J57" s="26"/>
      <c r="K57" s="26"/>
      <c r="L57" s="26"/>
      <c r="M57" s="26"/>
      <c r="N57" s="26"/>
      <c r="O57" s="26"/>
    </row>
    <row r="58" spans="1:15" x14ac:dyDescent="0.15">
      <c r="A58" t="s">
        <v>868</v>
      </c>
      <c r="B58" s="89">
        <v>1.2509027777777779</v>
      </c>
      <c r="C58">
        <v>0.69652777777777775</v>
      </c>
      <c r="J58" s="26"/>
      <c r="K58" s="26"/>
      <c r="L58" s="26"/>
      <c r="M58" s="26"/>
      <c r="N58" s="26"/>
      <c r="O58" s="26"/>
    </row>
    <row r="59" spans="1:15" x14ac:dyDescent="0.15">
      <c r="A59" t="s">
        <v>869</v>
      </c>
      <c r="B59" s="89">
        <v>1.2509027777777779</v>
      </c>
      <c r="C59">
        <v>0.69930555555555562</v>
      </c>
      <c r="J59" s="26"/>
      <c r="K59" s="26"/>
      <c r="L59" s="26"/>
      <c r="M59" s="26"/>
      <c r="N59" s="26"/>
      <c r="O59" s="26"/>
    </row>
    <row r="60" spans="1:15" x14ac:dyDescent="0.15">
      <c r="A60" t="s">
        <v>870</v>
      </c>
      <c r="B60" s="89">
        <v>1.2509027777777779</v>
      </c>
      <c r="C60">
        <v>0.70208333333333339</v>
      </c>
      <c r="J60" s="26"/>
      <c r="K60" s="26"/>
      <c r="L60" s="26"/>
      <c r="M60" s="26"/>
      <c r="N60" s="26"/>
      <c r="O60" s="26"/>
    </row>
    <row r="61" spans="1:15" x14ac:dyDescent="0.15">
      <c r="A61" t="s">
        <v>871</v>
      </c>
      <c r="B61" s="89">
        <v>1.2509027777777779</v>
      </c>
      <c r="C61">
        <v>0.70486111111111116</v>
      </c>
      <c r="J61" s="26"/>
      <c r="K61" s="26"/>
      <c r="L61" s="26"/>
      <c r="M61" s="26"/>
      <c r="N61" s="26"/>
      <c r="O61" s="26"/>
    </row>
    <row r="62" spans="1:15" x14ac:dyDescent="0.15">
      <c r="A62" t="s">
        <v>872</v>
      </c>
      <c r="B62" s="89">
        <v>1.2509027777777779</v>
      </c>
      <c r="C62">
        <v>0.70763888888888893</v>
      </c>
      <c r="J62" s="26"/>
      <c r="K62" s="26"/>
      <c r="L62" s="26"/>
      <c r="M62" s="26"/>
      <c r="N62" s="26"/>
      <c r="O62" s="26"/>
    </row>
    <row r="63" spans="1:15" x14ac:dyDescent="0.15">
      <c r="A63" t="s">
        <v>873</v>
      </c>
      <c r="B63" s="89">
        <v>1.2509027777777779</v>
      </c>
      <c r="C63">
        <v>0.7104166666666667</v>
      </c>
      <c r="J63" s="26"/>
      <c r="K63" s="26"/>
      <c r="L63" s="26"/>
      <c r="M63" s="26"/>
      <c r="N63" s="26"/>
      <c r="O63" s="26"/>
    </row>
    <row r="64" spans="1:15" x14ac:dyDescent="0.15">
      <c r="A64" t="s">
        <v>874</v>
      </c>
      <c r="B64" s="89">
        <v>1.2509027777777779</v>
      </c>
      <c r="C64">
        <v>0.71250000000000002</v>
      </c>
      <c r="J64" s="26"/>
      <c r="K64" s="26"/>
      <c r="L64" s="26"/>
      <c r="M64" s="26"/>
      <c r="N64" s="26"/>
      <c r="O64" s="26"/>
    </row>
    <row r="65" spans="1:15" x14ac:dyDescent="0.15">
      <c r="A65" t="s">
        <v>875</v>
      </c>
      <c r="B65" s="89">
        <v>1.2509027777777779</v>
      </c>
      <c r="C65">
        <v>0.71527777777777779</v>
      </c>
      <c r="J65" s="26"/>
      <c r="K65" s="26"/>
      <c r="L65" s="26"/>
      <c r="M65" s="26"/>
      <c r="N65" s="26"/>
      <c r="O65" s="26"/>
    </row>
    <row r="66" spans="1:15" x14ac:dyDescent="0.15">
      <c r="A66" t="s">
        <v>876</v>
      </c>
      <c r="B66" s="89">
        <v>1.2509027777777779</v>
      </c>
      <c r="C66">
        <v>0.71805555555555556</v>
      </c>
      <c r="J66" s="26"/>
      <c r="K66" s="26"/>
      <c r="L66" s="26"/>
      <c r="M66" s="26"/>
      <c r="N66" s="26"/>
      <c r="O66" s="26"/>
    </row>
    <row r="67" spans="1:15" x14ac:dyDescent="0.15">
      <c r="A67" t="s">
        <v>877</v>
      </c>
      <c r="B67" s="89">
        <v>1.2509027777777779</v>
      </c>
      <c r="C67">
        <v>0.72083333333333333</v>
      </c>
      <c r="J67" s="26"/>
      <c r="K67" s="26"/>
      <c r="L67" s="26"/>
      <c r="M67" s="26"/>
      <c r="N67" s="26"/>
      <c r="O67" s="26"/>
    </row>
    <row r="68" spans="1:15" x14ac:dyDescent="0.15">
      <c r="A68" t="s">
        <v>878</v>
      </c>
      <c r="B68" s="89">
        <v>1.2509027777777779</v>
      </c>
      <c r="C68">
        <v>0.72361111111111109</v>
      </c>
      <c r="J68" s="26"/>
      <c r="K68" s="26"/>
      <c r="L68" s="26"/>
      <c r="M68" s="26"/>
      <c r="N68" s="26"/>
      <c r="O68" s="26"/>
    </row>
    <row r="69" spans="1:15" x14ac:dyDescent="0.15">
      <c r="A69" t="s">
        <v>879</v>
      </c>
      <c r="B69" s="89">
        <v>1.2509027777777779</v>
      </c>
      <c r="C69">
        <v>0.72569444444444453</v>
      </c>
      <c r="J69" s="26"/>
      <c r="K69" s="26"/>
      <c r="L69" s="26"/>
      <c r="M69" s="26"/>
      <c r="N69" s="26"/>
      <c r="O69" s="26"/>
    </row>
    <row r="70" spans="1:15" x14ac:dyDescent="0.15">
      <c r="A70" t="s">
        <v>880</v>
      </c>
      <c r="B70" s="89">
        <v>1.2509027777777779</v>
      </c>
      <c r="C70">
        <v>0.7284722222222223</v>
      </c>
      <c r="J70" s="26"/>
      <c r="K70" s="26"/>
      <c r="L70" s="26"/>
      <c r="M70" s="26"/>
      <c r="N70" s="26"/>
      <c r="O70" s="26"/>
    </row>
    <row r="71" spans="1:15" x14ac:dyDescent="0.15">
      <c r="A71" t="s">
        <v>881</v>
      </c>
      <c r="B71" s="89">
        <v>1.2509027777777779</v>
      </c>
      <c r="C71">
        <v>0.73125000000000007</v>
      </c>
      <c r="J71" s="26"/>
      <c r="K71" s="26"/>
      <c r="L71" s="26"/>
      <c r="M71" s="26"/>
      <c r="N71" s="26"/>
      <c r="O71" s="26"/>
    </row>
    <row r="72" spans="1:15" x14ac:dyDescent="0.15">
      <c r="A72" t="s">
        <v>882</v>
      </c>
      <c r="B72" s="89">
        <v>1.2509027777777779</v>
      </c>
      <c r="C72">
        <v>0.73402777777777783</v>
      </c>
      <c r="J72" s="26"/>
      <c r="K72" s="26"/>
      <c r="L72" s="26"/>
      <c r="M72" s="26"/>
      <c r="N72" s="26"/>
      <c r="O72" s="26"/>
    </row>
    <row r="73" spans="1:15" x14ac:dyDescent="0.15">
      <c r="A73" t="s">
        <v>883</v>
      </c>
      <c r="B73" s="89">
        <v>1.2509027777777779</v>
      </c>
      <c r="C73">
        <v>0.7368055555555556</v>
      </c>
      <c r="J73" s="26"/>
      <c r="K73" s="26"/>
      <c r="L73" s="26"/>
      <c r="M73" s="26"/>
      <c r="N73" s="26"/>
      <c r="O73" s="26"/>
    </row>
    <row r="74" spans="1:15" x14ac:dyDescent="0.15">
      <c r="A74" t="s">
        <v>884</v>
      </c>
      <c r="B74" s="89">
        <v>1.2509027777777779</v>
      </c>
      <c r="C74">
        <v>0.73958333333333337</v>
      </c>
      <c r="J74" s="26"/>
      <c r="K74" s="26"/>
      <c r="L74" s="26"/>
      <c r="M74" s="26"/>
      <c r="N74" s="26"/>
      <c r="O74" s="26"/>
    </row>
    <row r="75" spans="1:15" x14ac:dyDescent="0.15">
      <c r="A75" t="s">
        <v>885</v>
      </c>
      <c r="B75" s="89">
        <v>1.2509027777777779</v>
      </c>
      <c r="C75">
        <v>0.74236111111111114</v>
      </c>
      <c r="J75" s="26"/>
      <c r="K75" s="26"/>
      <c r="L75" s="26"/>
      <c r="M75" s="26"/>
      <c r="N75" s="26"/>
      <c r="O75" s="26"/>
    </row>
    <row r="76" spans="1:15" x14ac:dyDescent="0.15">
      <c r="A76" t="s">
        <v>886</v>
      </c>
      <c r="B76" s="89">
        <v>1.2509027777777779</v>
      </c>
      <c r="C76">
        <v>0.74513888888888891</v>
      </c>
      <c r="J76" s="26"/>
      <c r="K76" s="26"/>
      <c r="L76" s="26"/>
      <c r="M76" s="26"/>
      <c r="N76" s="26"/>
      <c r="O76" s="26"/>
    </row>
    <row r="77" spans="1:15" x14ac:dyDescent="0.15">
      <c r="A77" t="s">
        <v>887</v>
      </c>
      <c r="B77" s="89">
        <v>1.2509027777777779</v>
      </c>
      <c r="C77">
        <v>0.74722222222222223</v>
      </c>
      <c r="J77" s="26"/>
      <c r="K77" s="26"/>
      <c r="L77" s="26"/>
      <c r="M77" s="26"/>
      <c r="N77" s="26"/>
      <c r="O77" s="26"/>
    </row>
    <row r="78" spans="1:15" x14ac:dyDescent="0.15">
      <c r="A78" t="s">
        <v>888</v>
      </c>
      <c r="B78" s="89">
        <v>1.2509027777777779</v>
      </c>
      <c r="C78">
        <v>0.75</v>
      </c>
      <c r="J78" s="26"/>
      <c r="K78" s="26"/>
      <c r="L78" s="26"/>
      <c r="M78" s="26"/>
      <c r="N78" s="26"/>
      <c r="O78" s="26"/>
    </row>
    <row r="79" spans="1:15" x14ac:dyDescent="0.15">
      <c r="A79" t="s">
        <v>889</v>
      </c>
      <c r="B79" s="89">
        <v>1.2509027777777779</v>
      </c>
      <c r="C79">
        <v>0.75277777777777777</v>
      </c>
      <c r="J79" s="26"/>
      <c r="K79" s="26"/>
      <c r="L79" s="26"/>
      <c r="M79" s="26"/>
      <c r="N79" s="26"/>
      <c r="O79" s="26"/>
    </row>
    <row r="80" spans="1:15" x14ac:dyDescent="0.15">
      <c r="A80" t="s">
        <v>890</v>
      </c>
      <c r="B80" s="89">
        <v>1.2509027777777779</v>
      </c>
      <c r="C80">
        <v>0.75555555555555554</v>
      </c>
      <c r="J80" s="26"/>
      <c r="K80" s="26"/>
      <c r="L80" s="26"/>
      <c r="M80" s="26"/>
      <c r="N80" s="26"/>
      <c r="O80" s="26"/>
    </row>
    <row r="81" spans="1:15" x14ac:dyDescent="0.15">
      <c r="A81" t="s">
        <v>892</v>
      </c>
      <c r="B81" s="89">
        <v>1.2509027777777779</v>
      </c>
      <c r="C81">
        <v>0.7583333333333333</v>
      </c>
      <c r="J81" s="26"/>
      <c r="K81" s="26"/>
      <c r="L81" s="26"/>
      <c r="M81" s="26"/>
      <c r="N81" s="26"/>
      <c r="O81" s="26"/>
    </row>
    <row r="82" spans="1:15" x14ac:dyDescent="0.15">
      <c r="A82" t="s">
        <v>893</v>
      </c>
      <c r="B82" s="89">
        <v>1.2509027777777779</v>
      </c>
      <c r="C82">
        <v>0.76041666666666663</v>
      </c>
      <c r="J82" s="26"/>
      <c r="K82" s="26"/>
      <c r="L82" s="26"/>
      <c r="M82" s="26"/>
      <c r="N82" s="26"/>
      <c r="O82" s="26"/>
    </row>
    <row r="83" spans="1:15" x14ac:dyDescent="0.15">
      <c r="A83" t="s">
        <v>894</v>
      </c>
      <c r="B83" s="89">
        <v>1.2509027777777779</v>
      </c>
      <c r="C83">
        <v>0.7631944444444444</v>
      </c>
      <c r="J83" s="26"/>
      <c r="K83" s="26"/>
      <c r="L83" s="26"/>
      <c r="M83" s="26"/>
      <c r="N83" s="26"/>
      <c r="O83" s="26"/>
    </row>
    <row r="84" spans="1:15" x14ac:dyDescent="0.15">
      <c r="A84" t="s">
        <v>895</v>
      </c>
      <c r="B84" s="89">
        <v>1.2509027777777779</v>
      </c>
      <c r="C84">
        <v>0.76597222222222217</v>
      </c>
      <c r="J84" s="26"/>
      <c r="K84" s="26"/>
      <c r="L84" s="26"/>
      <c r="M84" s="26"/>
      <c r="N84" s="26"/>
      <c r="O84" s="26"/>
    </row>
    <row r="85" spans="1:15" x14ac:dyDescent="0.15">
      <c r="A85" t="s">
        <v>896</v>
      </c>
      <c r="B85" s="89">
        <v>1.2509027777777779</v>
      </c>
      <c r="C85">
        <v>0.76874999999999993</v>
      </c>
      <c r="J85" s="26"/>
      <c r="K85" s="26"/>
      <c r="L85" s="26"/>
      <c r="M85" s="26"/>
      <c r="N85" s="26"/>
      <c r="O85" s="26"/>
    </row>
    <row r="86" spans="1:15" x14ac:dyDescent="0.15">
      <c r="A86" t="s">
        <v>898</v>
      </c>
      <c r="B86" s="89">
        <v>1.2509027777777779</v>
      </c>
      <c r="C86">
        <v>0.7715277777777777</v>
      </c>
      <c r="J86" s="26"/>
      <c r="K86" s="26"/>
      <c r="L86" s="26"/>
      <c r="M86" s="26"/>
      <c r="N86" s="26"/>
      <c r="O86" s="26"/>
    </row>
    <row r="87" spans="1:15" x14ac:dyDescent="0.15">
      <c r="A87" t="s">
        <v>900</v>
      </c>
      <c r="B87" s="89">
        <v>1.2509027777777779</v>
      </c>
      <c r="C87">
        <v>0.77430555555555547</v>
      </c>
      <c r="J87" s="26"/>
      <c r="K87" s="26"/>
      <c r="L87" s="26"/>
      <c r="M87" s="26"/>
      <c r="N87" s="26"/>
      <c r="O87" s="26"/>
    </row>
    <row r="88" spans="1:15" x14ac:dyDescent="0.15">
      <c r="A88" t="s">
        <v>901</v>
      </c>
      <c r="B88" s="89">
        <v>1.2509027777777779</v>
      </c>
      <c r="C88">
        <v>0.77638888888888891</v>
      </c>
      <c r="J88" s="26"/>
      <c r="K88" s="26"/>
      <c r="L88" s="26"/>
      <c r="M88" s="26"/>
      <c r="N88" s="26"/>
      <c r="O88" s="26"/>
    </row>
    <row r="89" spans="1:15" x14ac:dyDescent="0.15">
      <c r="A89" t="s">
        <v>903</v>
      </c>
      <c r="B89" s="89">
        <v>1.2509027777777779</v>
      </c>
      <c r="C89">
        <v>0.77916666666666667</v>
      </c>
      <c r="J89" s="26"/>
      <c r="K89" s="26"/>
      <c r="L89" s="26"/>
      <c r="M89" s="26"/>
      <c r="N89" s="26"/>
      <c r="O89" s="26"/>
    </row>
    <row r="90" spans="1:15" x14ac:dyDescent="0.15">
      <c r="A90" t="s">
        <v>906</v>
      </c>
      <c r="B90" s="89">
        <v>1.2509027777777779</v>
      </c>
      <c r="C90">
        <v>0.78194444444444444</v>
      </c>
      <c r="J90" s="26"/>
      <c r="K90" s="26"/>
      <c r="L90" s="26"/>
      <c r="M90" s="26"/>
      <c r="N90" s="26"/>
      <c r="O90" s="26"/>
    </row>
    <row r="91" spans="1:15" x14ac:dyDescent="0.15">
      <c r="A91" t="s">
        <v>907</v>
      </c>
      <c r="B91" s="89">
        <v>1.2509027777777779</v>
      </c>
      <c r="C91">
        <v>0.78472222222222221</v>
      </c>
      <c r="J91" s="26"/>
      <c r="K91" s="26"/>
      <c r="L91" s="26"/>
      <c r="M91" s="26"/>
      <c r="N91" s="26"/>
      <c r="O91" s="26"/>
    </row>
    <row r="92" spans="1:15" x14ac:dyDescent="0.15">
      <c r="A92" t="s">
        <v>908</v>
      </c>
      <c r="B92" s="89">
        <v>1.2509027777777779</v>
      </c>
      <c r="C92">
        <v>0.78749999999999998</v>
      </c>
      <c r="J92" s="26"/>
      <c r="K92" s="26"/>
      <c r="L92" s="26"/>
      <c r="M92" s="26"/>
      <c r="N92" s="26"/>
      <c r="O92" s="26"/>
    </row>
    <row r="93" spans="1:15" x14ac:dyDescent="0.15">
      <c r="A93" t="s">
        <v>910</v>
      </c>
      <c r="B93" s="89">
        <v>1.2509027777777779</v>
      </c>
      <c r="C93">
        <v>0.7895833333333333</v>
      </c>
      <c r="J93" s="26"/>
      <c r="K93" s="26"/>
      <c r="L93" s="26"/>
      <c r="M93" s="26"/>
      <c r="N93" s="26"/>
      <c r="O93" s="26"/>
    </row>
    <row r="94" spans="1:15" x14ac:dyDescent="0.15">
      <c r="A94" t="s">
        <v>911</v>
      </c>
      <c r="B94" s="89">
        <v>1.2509027777777779</v>
      </c>
      <c r="C94">
        <v>0.79236111111111107</v>
      </c>
      <c r="J94" s="26"/>
      <c r="K94" s="26"/>
      <c r="L94" s="26"/>
      <c r="M94" s="26"/>
      <c r="N94" s="26"/>
      <c r="O94" s="26"/>
    </row>
    <row r="95" spans="1:15" x14ac:dyDescent="0.15">
      <c r="A95" t="s">
        <v>912</v>
      </c>
      <c r="B95" s="89">
        <v>1.2509027777777779</v>
      </c>
      <c r="C95">
        <v>0.79513888888888884</v>
      </c>
      <c r="J95" s="26"/>
      <c r="K95" s="26"/>
      <c r="L95" s="26"/>
      <c r="M95" s="26"/>
      <c r="N95" s="26"/>
      <c r="O95" s="26"/>
    </row>
    <row r="96" spans="1:15" x14ac:dyDescent="0.15">
      <c r="A96" t="s">
        <v>913</v>
      </c>
      <c r="B96" s="89">
        <v>1.2509027777777779</v>
      </c>
      <c r="C96">
        <v>0.79791666666666661</v>
      </c>
      <c r="J96" s="26"/>
      <c r="K96" s="26"/>
      <c r="L96" s="26"/>
      <c r="M96" s="26"/>
      <c r="N96" s="26"/>
      <c r="O96" s="26"/>
    </row>
    <row r="97" spans="1:15" x14ac:dyDescent="0.15">
      <c r="A97" t="s">
        <v>914</v>
      </c>
      <c r="B97" s="89">
        <v>1.2509027777777779</v>
      </c>
      <c r="C97">
        <v>0.80069444444444438</v>
      </c>
      <c r="J97" s="26"/>
      <c r="K97" s="26"/>
      <c r="L97" s="26"/>
      <c r="M97" s="26"/>
      <c r="N97" s="26"/>
      <c r="O97" s="26"/>
    </row>
    <row r="98" spans="1:15" x14ac:dyDescent="0.15">
      <c r="A98" t="s">
        <v>915</v>
      </c>
      <c r="B98" s="89">
        <v>1.2509027777777779</v>
      </c>
      <c r="C98">
        <v>0.80347222222222225</v>
      </c>
      <c r="J98" s="26"/>
      <c r="K98" s="26"/>
      <c r="L98" s="26"/>
      <c r="M98" s="26"/>
      <c r="N98" s="26"/>
      <c r="O98" s="26"/>
    </row>
    <row r="99" spans="1:15" x14ac:dyDescent="0.15">
      <c r="A99" t="s">
        <v>917</v>
      </c>
      <c r="B99" s="89">
        <v>1.2509027777777779</v>
      </c>
      <c r="C99">
        <v>0.80555555555555547</v>
      </c>
      <c r="J99" s="26"/>
      <c r="K99" s="26"/>
      <c r="L99" s="26"/>
      <c r="M99" s="26"/>
      <c r="N99" s="26"/>
      <c r="O99" s="26"/>
    </row>
    <row r="100" spans="1:15" x14ac:dyDescent="0.15">
      <c r="A100" t="s">
        <v>918</v>
      </c>
      <c r="B100" s="89">
        <v>1.2509027777777779</v>
      </c>
      <c r="C100">
        <v>0.80833333333333324</v>
      </c>
      <c r="J100" s="26"/>
      <c r="K100" s="26"/>
      <c r="L100" s="26"/>
      <c r="M100" s="26"/>
      <c r="N100" s="26"/>
      <c r="O100" s="26"/>
    </row>
    <row r="101" spans="1:15" x14ac:dyDescent="0.15">
      <c r="A101" t="s">
        <v>919</v>
      </c>
      <c r="B101" s="89">
        <v>1.2509027777777779</v>
      </c>
      <c r="C101">
        <v>0.81111111111111101</v>
      </c>
      <c r="J101" s="26"/>
      <c r="K101" s="26"/>
      <c r="L101" s="26"/>
      <c r="M101" s="26"/>
      <c r="N101" s="26"/>
      <c r="O101" s="26"/>
    </row>
    <row r="102" spans="1:15" x14ac:dyDescent="0.15">
      <c r="A102" t="s">
        <v>920</v>
      </c>
      <c r="B102" s="89">
        <v>1.2509027777777779</v>
      </c>
      <c r="C102">
        <v>0.81388888888888899</v>
      </c>
      <c r="J102" s="26"/>
      <c r="K102" s="26"/>
      <c r="L102" s="26"/>
      <c r="M102" s="26"/>
      <c r="N102" s="26"/>
      <c r="O102" s="26"/>
    </row>
    <row r="103" spans="1:15" x14ac:dyDescent="0.15">
      <c r="A103" t="s">
        <v>921</v>
      </c>
      <c r="B103" s="89">
        <v>1.2509027777777779</v>
      </c>
      <c r="C103">
        <v>0.81666666666666676</v>
      </c>
      <c r="J103" s="26"/>
      <c r="K103" s="26"/>
      <c r="L103" s="26"/>
      <c r="M103" s="26"/>
      <c r="N103" s="26"/>
      <c r="O103" s="26"/>
    </row>
    <row r="104" spans="1:15" x14ac:dyDescent="0.15">
      <c r="A104" t="s">
        <v>923</v>
      </c>
      <c r="B104" s="89">
        <v>1.2509027777777779</v>
      </c>
      <c r="C104">
        <v>0.81944444444444453</v>
      </c>
      <c r="J104" s="26"/>
      <c r="K104" s="26"/>
      <c r="L104" s="26"/>
      <c r="M104" s="26"/>
      <c r="N104" s="26"/>
      <c r="O104" s="26"/>
    </row>
    <row r="105" spans="1:15" x14ac:dyDescent="0.15">
      <c r="A105" t="s">
        <v>925</v>
      </c>
      <c r="B105" s="89">
        <v>1.2509027777777779</v>
      </c>
      <c r="C105">
        <v>0.8222222222222223</v>
      </c>
      <c r="J105" s="26"/>
      <c r="K105" s="26"/>
      <c r="L105" s="26"/>
      <c r="M105" s="26"/>
      <c r="N105" s="26"/>
      <c r="O105" s="26"/>
    </row>
    <row r="106" spans="1:15" x14ac:dyDescent="0.15">
      <c r="A106" t="s">
        <v>926</v>
      </c>
      <c r="B106" s="89">
        <v>1.2509027777777779</v>
      </c>
      <c r="C106">
        <v>0.82430555555555562</v>
      </c>
      <c r="J106" s="26"/>
      <c r="K106" s="26"/>
      <c r="L106" s="26"/>
      <c r="M106" s="26"/>
      <c r="N106" s="26"/>
      <c r="O106" s="26"/>
    </row>
    <row r="107" spans="1:15" x14ac:dyDescent="0.15">
      <c r="A107" t="s">
        <v>927</v>
      </c>
      <c r="B107" s="89">
        <v>1.2509027777777779</v>
      </c>
      <c r="C107">
        <v>0.82708333333333339</v>
      </c>
      <c r="J107" s="26"/>
      <c r="K107" s="26"/>
      <c r="L107" s="26"/>
      <c r="M107" s="26"/>
      <c r="N107" s="26"/>
      <c r="O107" s="26"/>
    </row>
    <row r="108" spans="1:15" x14ac:dyDescent="0.15">
      <c r="A108" t="s">
        <v>928</v>
      </c>
      <c r="B108" s="89">
        <v>1.2509027777777779</v>
      </c>
      <c r="C108">
        <v>0.82986111111111116</v>
      </c>
      <c r="J108" s="26"/>
      <c r="K108" s="26"/>
      <c r="L108" s="26"/>
      <c r="M108" s="26"/>
      <c r="N108" s="26"/>
      <c r="O108" s="26"/>
    </row>
    <row r="109" spans="1:15" x14ac:dyDescent="0.15">
      <c r="A109" t="s">
        <v>1021</v>
      </c>
      <c r="B109" s="89">
        <v>1.2509027777777779</v>
      </c>
      <c r="C109">
        <v>0.83263888888888893</v>
      </c>
      <c r="J109" s="26"/>
      <c r="K109" s="26"/>
      <c r="L109" s="26"/>
      <c r="M109" s="26"/>
      <c r="N109" s="26"/>
      <c r="O109" s="26"/>
    </row>
    <row r="110" spans="1:15" x14ac:dyDescent="0.15">
      <c r="B110" s="89"/>
      <c r="J110" s="26"/>
      <c r="K110" s="26"/>
      <c r="L110" s="26"/>
      <c r="M110" s="26"/>
      <c r="N110" s="26"/>
      <c r="O110" s="26"/>
    </row>
    <row r="111" spans="1:15" x14ac:dyDescent="0.15">
      <c r="B111" s="89"/>
      <c r="J111" s="26"/>
      <c r="K111" s="26"/>
      <c r="L111" s="26"/>
      <c r="M111" s="26"/>
      <c r="N111" s="26"/>
      <c r="O111" s="26"/>
    </row>
    <row r="112" spans="1:15" x14ac:dyDescent="0.15">
      <c r="B112" s="89"/>
      <c r="J112" s="26"/>
      <c r="K112" s="26"/>
      <c r="L112" s="26"/>
      <c r="M112" s="26"/>
      <c r="N112" s="26"/>
      <c r="O112" s="26"/>
    </row>
    <row r="113" spans="2:15" x14ac:dyDescent="0.15">
      <c r="B113" s="89"/>
      <c r="J113" s="26"/>
      <c r="K113" s="26"/>
      <c r="L113" s="26"/>
      <c r="M113" s="26"/>
      <c r="N113" s="26"/>
      <c r="O113" s="26"/>
    </row>
    <row r="114" spans="2:15" x14ac:dyDescent="0.15">
      <c r="B114" s="89"/>
      <c r="J114" s="26"/>
      <c r="K114" s="26"/>
      <c r="L114" s="26"/>
      <c r="M114" s="26"/>
      <c r="N114" s="26"/>
      <c r="O114" s="26"/>
    </row>
    <row r="115" spans="2:15" x14ac:dyDescent="0.15">
      <c r="B115" s="89"/>
      <c r="J115" s="26"/>
      <c r="K115" s="26"/>
      <c r="L115" s="26"/>
      <c r="M115" s="26"/>
      <c r="N115" s="26"/>
      <c r="O115" s="26"/>
    </row>
    <row r="116" spans="2:15" x14ac:dyDescent="0.15">
      <c r="B116" s="89"/>
      <c r="J116" s="26"/>
      <c r="K116" s="26"/>
      <c r="L116" s="26"/>
      <c r="M116" s="26"/>
      <c r="N116" s="26"/>
      <c r="O116" s="26"/>
    </row>
    <row r="117" spans="2:15" x14ac:dyDescent="0.15">
      <c r="B117" s="89"/>
      <c r="J117" s="26"/>
      <c r="K117" s="26"/>
      <c r="L117" s="26"/>
      <c r="M117" s="26"/>
      <c r="N117" s="26"/>
      <c r="O117" s="26"/>
    </row>
    <row r="118" spans="2:15" x14ac:dyDescent="0.15">
      <c r="B118" s="89"/>
      <c r="J118" s="26"/>
      <c r="K118" s="26"/>
      <c r="L118" s="26"/>
      <c r="M118" s="26"/>
      <c r="N118" s="26"/>
      <c r="O118" s="26"/>
    </row>
    <row r="119" spans="2:15" x14ac:dyDescent="0.15">
      <c r="B119" s="89"/>
      <c r="J119" s="26"/>
      <c r="K119" s="26"/>
      <c r="L119" s="26"/>
      <c r="M119" s="26"/>
      <c r="N119" s="26"/>
      <c r="O119" s="26"/>
    </row>
    <row r="120" spans="2:15" x14ac:dyDescent="0.15">
      <c r="B120" s="89"/>
      <c r="J120" s="26"/>
      <c r="K120" s="26"/>
      <c r="L120" s="26"/>
      <c r="M120" s="26"/>
      <c r="N120" s="26"/>
      <c r="O120" s="26"/>
    </row>
    <row r="121" spans="2:15" x14ac:dyDescent="0.15">
      <c r="B121" s="89"/>
      <c r="J121" s="26"/>
      <c r="K121" s="26"/>
      <c r="L121" s="26"/>
      <c r="M121" s="26"/>
      <c r="N121" s="26"/>
      <c r="O121" s="26"/>
    </row>
    <row r="122" spans="2:15" x14ac:dyDescent="0.15">
      <c r="B122" s="89"/>
      <c r="J122" s="26"/>
      <c r="K122" s="26"/>
      <c r="L122" s="26"/>
      <c r="M122" s="26"/>
      <c r="N122" s="26"/>
      <c r="O122" s="26"/>
    </row>
    <row r="123" spans="2:15" x14ac:dyDescent="0.15">
      <c r="B123" s="89"/>
      <c r="J123" s="26"/>
      <c r="K123" s="26"/>
      <c r="L123" s="26"/>
      <c r="M123" s="26"/>
      <c r="N123" s="26"/>
      <c r="O123" s="26"/>
    </row>
    <row r="124" spans="2:15" x14ac:dyDescent="0.15">
      <c r="B124" s="89"/>
      <c r="J124" s="26"/>
      <c r="K124" s="26"/>
      <c r="L124" s="26"/>
      <c r="M124" s="26"/>
      <c r="N124" s="26"/>
      <c r="O124" s="26"/>
    </row>
    <row r="125" spans="2:15" x14ac:dyDescent="0.15">
      <c r="B125" s="89"/>
      <c r="J125" s="26"/>
      <c r="K125" s="26"/>
      <c r="L125" s="26"/>
      <c r="M125" s="26"/>
      <c r="N125" s="26"/>
      <c r="O125" s="26"/>
    </row>
    <row r="126" spans="2:15" x14ac:dyDescent="0.15">
      <c r="B126" s="89"/>
      <c r="J126" s="26"/>
      <c r="K126" s="26"/>
      <c r="L126" s="26"/>
      <c r="M126" s="26"/>
      <c r="N126" s="26"/>
      <c r="O126" s="26"/>
    </row>
    <row r="127" spans="2:15" x14ac:dyDescent="0.15">
      <c r="B127" s="89"/>
      <c r="J127" s="26"/>
      <c r="K127" s="26"/>
      <c r="L127" s="26"/>
      <c r="M127" s="26"/>
      <c r="N127" s="26"/>
      <c r="O127" s="26"/>
    </row>
    <row r="128" spans="2:15" x14ac:dyDescent="0.15">
      <c r="B128" s="89"/>
      <c r="J128" s="26"/>
      <c r="K128" s="26"/>
      <c r="L128" s="26"/>
      <c r="M128" s="26"/>
      <c r="N128" s="26"/>
      <c r="O128" s="26"/>
    </row>
    <row r="129" spans="2:15" x14ac:dyDescent="0.15">
      <c r="B129" s="89"/>
      <c r="J129" s="26"/>
      <c r="K129" s="26"/>
      <c r="L129" s="26"/>
      <c r="M129" s="26"/>
      <c r="N129" s="26"/>
      <c r="O129" s="26"/>
    </row>
    <row r="130" spans="2:15" x14ac:dyDescent="0.15">
      <c r="B130" s="89"/>
      <c r="J130" s="26"/>
      <c r="K130" s="26"/>
      <c r="L130" s="26"/>
      <c r="M130" s="26"/>
      <c r="N130" s="26"/>
      <c r="O130" s="26"/>
    </row>
    <row r="131" spans="2:15" x14ac:dyDescent="0.15">
      <c r="B131" s="89"/>
      <c r="J131" s="26"/>
      <c r="K131" s="26"/>
      <c r="L131" s="26"/>
      <c r="M131" s="26"/>
      <c r="N131" s="26"/>
      <c r="O131" s="26"/>
    </row>
    <row r="132" spans="2:15" x14ac:dyDescent="0.15">
      <c r="B132" s="89"/>
      <c r="J132" s="26"/>
      <c r="K132" s="26"/>
      <c r="L132" s="26"/>
      <c r="M132" s="26"/>
      <c r="N132" s="26"/>
      <c r="O132" s="26"/>
    </row>
    <row r="133" spans="2:15" x14ac:dyDescent="0.15">
      <c r="B133" s="89"/>
      <c r="J133" s="26"/>
      <c r="K133" s="26"/>
      <c r="L133" s="26"/>
      <c r="M133" s="26"/>
      <c r="N133" s="26"/>
      <c r="O133" s="26"/>
    </row>
    <row r="134" spans="2:15" x14ac:dyDescent="0.15">
      <c r="B134" s="89"/>
      <c r="J134" s="26"/>
      <c r="K134" s="26"/>
      <c r="L134" s="26"/>
      <c r="M134" s="26"/>
      <c r="N134" s="26"/>
      <c r="O134" s="26"/>
    </row>
    <row r="135" spans="2:15" x14ac:dyDescent="0.15">
      <c r="B135" s="89"/>
      <c r="J135" s="26"/>
      <c r="K135" s="26"/>
      <c r="L135" s="26"/>
      <c r="M135" s="26"/>
      <c r="N135" s="26"/>
      <c r="O135" s="26"/>
    </row>
    <row r="136" spans="2:15" x14ac:dyDescent="0.15">
      <c r="B136" s="89"/>
      <c r="J136" s="26"/>
      <c r="K136" s="26"/>
      <c r="L136" s="26"/>
      <c r="M136" s="26"/>
      <c r="N136" s="26"/>
      <c r="O136" s="26"/>
    </row>
    <row r="137" spans="2:15" x14ac:dyDescent="0.15">
      <c r="B137" s="89"/>
      <c r="J137" s="26"/>
      <c r="K137" s="26"/>
      <c r="L137" s="26"/>
      <c r="M137" s="26"/>
      <c r="N137" s="26"/>
      <c r="O137" s="26"/>
    </row>
    <row r="138" spans="2:15" x14ac:dyDescent="0.15">
      <c r="B138" s="89"/>
      <c r="J138" s="26"/>
      <c r="K138" s="26"/>
      <c r="L138" s="26"/>
      <c r="M138" s="26"/>
      <c r="N138" s="26"/>
      <c r="O138" s="26"/>
    </row>
    <row r="139" spans="2:15" x14ac:dyDescent="0.15">
      <c r="B139" s="89"/>
      <c r="J139" s="26"/>
      <c r="K139" s="26"/>
      <c r="L139" s="26"/>
      <c r="M139" s="26"/>
      <c r="N139" s="26"/>
      <c r="O139" s="26"/>
    </row>
    <row r="140" spans="2:15" x14ac:dyDescent="0.15">
      <c r="B140" s="89"/>
      <c r="J140" s="26"/>
      <c r="K140" s="26"/>
      <c r="L140" s="26"/>
      <c r="M140" s="26"/>
      <c r="N140" s="26"/>
      <c r="O140" s="26"/>
    </row>
    <row r="141" spans="2:15" x14ac:dyDescent="0.15">
      <c r="B141" s="89"/>
      <c r="J141" s="26"/>
      <c r="K141" s="26"/>
      <c r="L141" s="26"/>
      <c r="M141" s="26"/>
      <c r="N141" s="26"/>
      <c r="O141" s="26"/>
    </row>
    <row r="142" spans="2:15" x14ac:dyDescent="0.15">
      <c r="B142" s="89"/>
      <c r="J142" s="26"/>
      <c r="K142" s="26"/>
      <c r="L142" s="26"/>
      <c r="M142" s="26"/>
      <c r="N142" s="26"/>
      <c r="O142" s="26"/>
    </row>
    <row r="143" spans="2:15" x14ac:dyDescent="0.15">
      <c r="B143" s="89"/>
      <c r="J143" s="26"/>
      <c r="K143" s="26"/>
      <c r="L143" s="26"/>
      <c r="M143" s="26"/>
      <c r="N143" s="26"/>
      <c r="O143" s="26"/>
    </row>
    <row r="144" spans="2:15" x14ac:dyDescent="0.15">
      <c r="B144" s="89"/>
      <c r="J144" s="26"/>
      <c r="K144" s="26"/>
      <c r="L144" s="26"/>
      <c r="M144" s="26"/>
      <c r="N144" s="26"/>
      <c r="O144" s="26"/>
    </row>
    <row r="145" spans="2:15" x14ac:dyDescent="0.15">
      <c r="B145" s="89"/>
      <c r="J145" s="26"/>
      <c r="K145" s="26"/>
      <c r="L145" s="26"/>
      <c r="M145" s="26"/>
      <c r="N145" s="26"/>
      <c r="O145" s="26"/>
    </row>
    <row r="146" spans="2:15" x14ac:dyDescent="0.15">
      <c r="B146" s="89"/>
      <c r="J146" s="26"/>
      <c r="K146" s="26"/>
      <c r="L146" s="26"/>
      <c r="M146" s="26"/>
      <c r="N146" s="26"/>
      <c r="O146" s="26"/>
    </row>
    <row r="147" spans="2:15" x14ac:dyDescent="0.15">
      <c r="B147" s="89"/>
      <c r="J147" s="26"/>
      <c r="K147" s="26"/>
      <c r="L147" s="26"/>
      <c r="M147" s="26"/>
      <c r="N147" s="26"/>
      <c r="O147" s="26"/>
    </row>
    <row r="148" spans="2:15" x14ac:dyDescent="0.15">
      <c r="B148" s="89"/>
      <c r="J148" s="26"/>
      <c r="K148" s="26"/>
      <c r="L148" s="26"/>
      <c r="M148" s="26"/>
      <c r="N148" s="26"/>
      <c r="O148" s="26"/>
    </row>
    <row r="149" spans="2:15" x14ac:dyDescent="0.15">
      <c r="B149" s="89"/>
      <c r="J149" s="26"/>
      <c r="K149" s="26"/>
      <c r="L149" s="26"/>
      <c r="M149" s="26"/>
      <c r="N149" s="26"/>
      <c r="O149" s="26"/>
    </row>
    <row r="150" spans="2:15" x14ac:dyDescent="0.15">
      <c r="B150" s="89"/>
    </row>
    <row r="151" spans="2:15" x14ac:dyDescent="0.15">
      <c r="B151" s="89"/>
    </row>
    <row r="152" spans="2:15" x14ac:dyDescent="0.15">
      <c r="B152" s="89"/>
    </row>
    <row r="153" spans="2:15" x14ac:dyDescent="0.15">
      <c r="B153" s="89"/>
    </row>
    <row r="154" spans="2:15" x14ac:dyDescent="0.15">
      <c r="B154" s="89"/>
    </row>
    <row r="155" spans="2:15" x14ac:dyDescent="0.15">
      <c r="B155" s="89"/>
    </row>
    <row r="156" spans="2:15" x14ac:dyDescent="0.15">
      <c r="B156" s="89"/>
    </row>
    <row r="157" spans="2:15" x14ac:dyDescent="0.15">
      <c r="B157" s="89"/>
    </row>
    <row r="158" spans="2:15" x14ac:dyDescent="0.15">
      <c r="B158" s="89"/>
    </row>
    <row r="159" spans="2:15" x14ac:dyDescent="0.15">
      <c r="B159" s="89"/>
    </row>
    <row r="160" spans="2:15" x14ac:dyDescent="0.15">
      <c r="B160" s="89"/>
    </row>
    <row r="161" spans="2:2" x14ac:dyDescent="0.15">
      <c r="B161" s="89"/>
    </row>
    <row r="162" spans="2:2" x14ac:dyDescent="0.15">
      <c r="B162" s="89"/>
    </row>
    <row r="163" spans="2:2" x14ac:dyDescent="0.15">
      <c r="B163" s="89"/>
    </row>
    <row r="164" spans="2:2" x14ac:dyDescent="0.15">
      <c r="B164" s="89"/>
    </row>
    <row r="165" spans="2:2" x14ac:dyDescent="0.15">
      <c r="B165" s="89"/>
    </row>
    <row r="166" spans="2:2" x14ac:dyDescent="0.15">
      <c r="B166" s="89"/>
    </row>
    <row r="167" spans="2:2" x14ac:dyDescent="0.15">
      <c r="B167" s="89"/>
    </row>
    <row r="168" spans="2:2" x14ac:dyDescent="0.15">
      <c r="B168" s="89"/>
    </row>
    <row r="169" spans="2:2" x14ac:dyDescent="0.15">
      <c r="B169" s="89"/>
    </row>
    <row r="170" spans="2:2" x14ac:dyDescent="0.15">
      <c r="B170" s="89"/>
    </row>
    <row r="171" spans="2:2" x14ac:dyDescent="0.15">
      <c r="B171" s="89"/>
    </row>
    <row r="172" spans="2:2" x14ac:dyDescent="0.15">
      <c r="B172" s="89"/>
    </row>
    <row r="173" spans="2:2" x14ac:dyDescent="0.15">
      <c r="B173" s="89"/>
    </row>
    <row r="174" spans="2:2" x14ac:dyDescent="0.15">
      <c r="B174" s="89"/>
    </row>
    <row r="175" spans="2:2" x14ac:dyDescent="0.15">
      <c r="B175" s="89"/>
    </row>
    <row r="176" spans="2:2" x14ac:dyDescent="0.15">
      <c r="B176" s="89"/>
    </row>
    <row r="177" spans="2:2" x14ac:dyDescent="0.15">
      <c r="B177" s="89"/>
    </row>
    <row r="178" spans="2:2" x14ac:dyDescent="0.15">
      <c r="B178" s="89"/>
    </row>
    <row r="179" spans="2:2" x14ac:dyDescent="0.15">
      <c r="B179" s="89"/>
    </row>
    <row r="180" spans="2:2" x14ac:dyDescent="0.15">
      <c r="B180" s="89"/>
    </row>
    <row r="181" spans="2:2" x14ac:dyDescent="0.15">
      <c r="B181" s="89"/>
    </row>
    <row r="182" spans="2:2" x14ac:dyDescent="0.15">
      <c r="B182" s="89"/>
    </row>
    <row r="183" spans="2:2" x14ac:dyDescent="0.15">
      <c r="B183" s="89"/>
    </row>
    <row r="184" spans="2:2" x14ac:dyDescent="0.15">
      <c r="B184" s="89"/>
    </row>
    <row r="185" spans="2:2" x14ac:dyDescent="0.15">
      <c r="B185" s="89"/>
    </row>
    <row r="186" spans="2:2" x14ac:dyDescent="0.15">
      <c r="B186" s="89"/>
    </row>
    <row r="187" spans="2:2" x14ac:dyDescent="0.15">
      <c r="B187" s="89"/>
    </row>
    <row r="188" spans="2:2" x14ac:dyDescent="0.15">
      <c r="B188" s="89"/>
    </row>
    <row r="189" spans="2:2" x14ac:dyDescent="0.15">
      <c r="B189" s="89"/>
    </row>
    <row r="190" spans="2:2" x14ac:dyDescent="0.15">
      <c r="B190" s="89"/>
    </row>
    <row r="191" spans="2:2" x14ac:dyDescent="0.15">
      <c r="B191" s="89"/>
    </row>
    <row r="192" spans="2:2" x14ac:dyDescent="0.15">
      <c r="B192" s="89"/>
    </row>
    <row r="193" spans="2:2" x14ac:dyDescent="0.15">
      <c r="B193" s="89"/>
    </row>
    <row r="194" spans="2:2" x14ac:dyDescent="0.15">
      <c r="B194" s="89"/>
    </row>
    <row r="195" spans="2:2" x14ac:dyDescent="0.15">
      <c r="B195" s="89"/>
    </row>
    <row r="196" spans="2:2" x14ac:dyDescent="0.15">
      <c r="B196" s="89"/>
    </row>
    <row r="197" spans="2:2" x14ac:dyDescent="0.15">
      <c r="B197" s="89"/>
    </row>
    <row r="198" spans="2:2" x14ac:dyDescent="0.15">
      <c r="B198" s="89"/>
    </row>
    <row r="199" spans="2:2" x14ac:dyDescent="0.15">
      <c r="B199" s="89"/>
    </row>
    <row r="200" spans="2:2" x14ac:dyDescent="0.15">
      <c r="B200" s="89"/>
    </row>
    <row r="201" spans="2:2" x14ac:dyDescent="0.15">
      <c r="B201" s="89"/>
    </row>
    <row r="202" spans="2:2" x14ac:dyDescent="0.15">
      <c r="B202" s="89"/>
    </row>
    <row r="203" spans="2:2" x14ac:dyDescent="0.15">
      <c r="B203" s="89"/>
    </row>
    <row r="204" spans="2:2" x14ac:dyDescent="0.15">
      <c r="B204" s="89"/>
    </row>
    <row r="205" spans="2:2" x14ac:dyDescent="0.15">
      <c r="B205" s="89"/>
    </row>
    <row r="206" spans="2:2" x14ac:dyDescent="0.15">
      <c r="B206" s="89"/>
    </row>
    <row r="207" spans="2:2" x14ac:dyDescent="0.15">
      <c r="B207" s="89"/>
    </row>
    <row r="208" spans="2:2" x14ac:dyDescent="0.15">
      <c r="B208" s="89"/>
    </row>
    <row r="209" spans="2:2" x14ac:dyDescent="0.15">
      <c r="B209" s="89"/>
    </row>
    <row r="210" spans="2:2" x14ac:dyDescent="0.15">
      <c r="B210" s="89"/>
    </row>
    <row r="211" spans="2:2" x14ac:dyDescent="0.15">
      <c r="B211" s="89"/>
    </row>
    <row r="212" spans="2:2" x14ac:dyDescent="0.15">
      <c r="B212" s="89"/>
    </row>
    <row r="213" spans="2:2" x14ac:dyDescent="0.15">
      <c r="B213" s="89"/>
    </row>
    <row r="214" spans="2:2" x14ac:dyDescent="0.15">
      <c r="B214" s="89"/>
    </row>
    <row r="215" spans="2:2" x14ac:dyDescent="0.15">
      <c r="B215" s="89"/>
    </row>
    <row r="216" spans="2:2" x14ac:dyDescent="0.15">
      <c r="B216" s="89"/>
    </row>
    <row r="217" spans="2:2" x14ac:dyDescent="0.15">
      <c r="B217" s="89"/>
    </row>
    <row r="218" spans="2:2" x14ac:dyDescent="0.15">
      <c r="B218" s="89"/>
    </row>
    <row r="219" spans="2:2" x14ac:dyDescent="0.15">
      <c r="B219" s="89"/>
    </row>
    <row r="220" spans="2:2" x14ac:dyDescent="0.15">
      <c r="B220" s="89"/>
    </row>
    <row r="221" spans="2:2" x14ac:dyDescent="0.15">
      <c r="B221" s="89"/>
    </row>
    <row r="222" spans="2:2" x14ac:dyDescent="0.15">
      <c r="B222" s="89"/>
    </row>
    <row r="223" spans="2:2" x14ac:dyDescent="0.15">
      <c r="B223" s="89"/>
    </row>
    <row r="224" spans="2:2" x14ac:dyDescent="0.15">
      <c r="B224" s="89"/>
    </row>
    <row r="225" spans="2:2" x14ac:dyDescent="0.15">
      <c r="B225" s="89"/>
    </row>
    <row r="226" spans="2:2" x14ac:dyDescent="0.15">
      <c r="B226" s="89"/>
    </row>
    <row r="227" spans="2:2" x14ac:dyDescent="0.15">
      <c r="B227" s="89"/>
    </row>
    <row r="228" spans="2:2" x14ac:dyDescent="0.15">
      <c r="B228" s="89"/>
    </row>
    <row r="229" spans="2:2" x14ac:dyDescent="0.15">
      <c r="B229" s="89"/>
    </row>
    <row r="230" spans="2:2" x14ac:dyDescent="0.15">
      <c r="B230" s="89"/>
    </row>
    <row r="231" spans="2:2" x14ac:dyDescent="0.15">
      <c r="B231" s="89"/>
    </row>
    <row r="232" spans="2:2" x14ac:dyDescent="0.15">
      <c r="B232" s="89"/>
    </row>
    <row r="233" spans="2:2" x14ac:dyDescent="0.15">
      <c r="B233" s="89"/>
    </row>
    <row r="234" spans="2:2" x14ac:dyDescent="0.15">
      <c r="B234" s="89"/>
    </row>
    <row r="235" spans="2:2" x14ac:dyDescent="0.15">
      <c r="B235" s="89"/>
    </row>
    <row r="236" spans="2:2" x14ac:dyDescent="0.15">
      <c r="B236" s="89"/>
    </row>
    <row r="237" spans="2:2" x14ac:dyDescent="0.15">
      <c r="B237" s="89"/>
    </row>
    <row r="238" spans="2:2" x14ac:dyDescent="0.15">
      <c r="B238" s="89"/>
    </row>
    <row r="239" spans="2:2" x14ac:dyDescent="0.15">
      <c r="B239" s="89"/>
    </row>
    <row r="240" spans="2:2" x14ac:dyDescent="0.15">
      <c r="B240" s="89"/>
    </row>
    <row r="241" spans="2:2" x14ac:dyDescent="0.15">
      <c r="B241" s="89"/>
    </row>
    <row r="242" spans="2:2" x14ac:dyDescent="0.15">
      <c r="B242" s="89"/>
    </row>
    <row r="243" spans="2:2" x14ac:dyDescent="0.15">
      <c r="B243" s="89"/>
    </row>
    <row r="244" spans="2:2" x14ac:dyDescent="0.15">
      <c r="B244" s="89"/>
    </row>
    <row r="245" spans="2:2" x14ac:dyDescent="0.15">
      <c r="B245" s="89"/>
    </row>
    <row r="246" spans="2:2" x14ac:dyDescent="0.15">
      <c r="B246" s="89"/>
    </row>
    <row r="247" spans="2:2" x14ac:dyDescent="0.15">
      <c r="B247" s="89"/>
    </row>
    <row r="248" spans="2:2" x14ac:dyDescent="0.15">
      <c r="B248" s="89"/>
    </row>
    <row r="249" spans="2:2" x14ac:dyDescent="0.15">
      <c r="B249" s="89"/>
    </row>
    <row r="250" spans="2:2" x14ac:dyDescent="0.15">
      <c r="B250" s="89"/>
    </row>
    <row r="251" spans="2:2" x14ac:dyDescent="0.15">
      <c r="B251" s="89"/>
    </row>
    <row r="252" spans="2:2" x14ac:dyDescent="0.15">
      <c r="B252" s="89"/>
    </row>
    <row r="253" spans="2:2" x14ac:dyDescent="0.15">
      <c r="B253" s="89"/>
    </row>
    <row r="254" spans="2:2" x14ac:dyDescent="0.15">
      <c r="B254" s="89"/>
    </row>
    <row r="255" spans="2:2" x14ac:dyDescent="0.15">
      <c r="B255" s="89"/>
    </row>
    <row r="256" spans="2:2" x14ac:dyDescent="0.15">
      <c r="B256" s="89"/>
    </row>
    <row r="257" spans="2:2" x14ac:dyDescent="0.15">
      <c r="B257" s="89"/>
    </row>
    <row r="258" spans="2:2" x14ac:dyDescent="0.15">
      <c r="B258" s="89"/>
    </row>
    <row r="259" spans="2:2" x14ac:dyDescent="0.15">
      <c r="B259" s="89"/>
    </row>
    <row r="260" spans="2:2" x14ac:dyDescent="0.15">
      <c r="B260" s="89"/>
    </row>
    <row r="261" spans="2:2" x14ac:dyDescent="0.15">
      <c r="B261" s="89"/>
    </row>
    <row r="262" spans="2:2" x14ac:dyDescent="0.15">
      <c r="B262" s="89"/>
    </row>
    <row r="263" spans="2:2" x14ac:dyDescent="0.15">
      <c r="B263" s="89"/>
    </row>
    <row r="264" spans="2:2" x14ac:dyDescent="0.15">
      <c r="B264" s="89"/>
    </row>
    <row r="265" spans="2:2" x14ac:dyDescent="0.15">
      <c r="B265" s="89"/>
    </row>
    <row r="266" spans="2:2" x14ac:dyDescent="0.15">
      <c r="B266" s="89"/>
    </row>
    <row r="267" spans="2:2" x14ac:dyDescent="0.15">
      <c r="B267" s="89"/>
    </row>
    <row r="268" spans="2:2" x14ac:dyDescent="0.15">
      <c r="B268" s="89"/>
    </row>
    <row r="269" spans="2:2" x14ac:dyDescent="0.15">
      <c r="B269" s="89"/>
    </row>
    <row r="270" spans="2:2" x14ac:dyDescent="0.15">
      <c r="B270" s="89"/>
    </row>
    <row r="271" spans="2:2" x14ac:dyDescent="0.15">
      <c r="B271" s="89"/>
    </row>
    <row r="272" spans="2:2" x14ac:dyDescent="0.15">
      <c r="B272" s="89"/>
    </row>
    <row r="273" spans="2:2" x14ac:dyDescent="0.15">
      <c r="B273" s="89"/>
    </row>
    <row r="274" spans="2:2" x14ac:dyDescent="0.15">
      <c r="B274" s="89"/>
    </row>
    <row r="275" spans="2:2" x14ac:dyDescent="0.15">
      <c r="B275" s="89"/>
    </row>
    <row r="276" spans="2:2" x14ac:dyDescent="0.15">
      <c r="B276" s="89"/>
    </row>
    <row r="277" spans="2:2" x14ac:dyDescent="0.15">
      <c r="B277" s="89"/>
    </row>
    <row r="278" spans="2:2" x14ac:dyDescent="0.15">
      <c r="B278" s="89"/>
    </row>
    <row r="279" spans="2:2" x14ac:dyDescent="0.15">
      <c r="B279" s="89"/>
    </row>
    <row r="280" spans="2:2" x14ac:dyDescent="0.15">
      <c r="B280" s="89"/>
    </row>
    <row r="281" spans="2:2" x14ac:dyDescent="0.15">
      <c r="B281" s="89"/>
    </row>
    <row r="282" spans="2:2" x14ac:dyDescent="0.15">
      <c r="B282" s="89"/>
    </row>
    <row r="283" spans="2:2" x14ac:dyDescent="0.15">
      <c r="B283" s="89"/>
    </row>
    <row r="284" spans="2:2" x14ac:dyDescent="0.15">
      <c r="B284" s="89"/>
    </row>
    <row r="285" spans="2:2" x14ac:dyDescent="0.15">
      <c r="B285" s="89"/>
    </row>
    <row r="286" spans="2:2" x14ac:dyDescent="0.15">
      <c r="B286" s="89"/>
    </row>
    <row r="287" spans="2:2" x14ac:dyDescent="0.15">
      <c r="B287" s="89"/>
    </row>
    <row r="288" spans="2:2" x14ac:dyDescent="0.15">
      <c r="B288" s="89"/>
    </row>
    <row r="289" spans="2:2" x14ac:dyDescent="0.15">
      <c r="B289" s="89"/>
    </row>
    <row r="290" spans="2:2" x14ac:dyDescent="0.15">
      <c r="B290" s="89"/>
    </row>
    <row r="291" spans="2:2" x14ac:dyDescent="0.15">
      <c r="B291" s="89"/>
    </row>
    <row r="292" spans="2:2" x14ac:dyDescent="0.15">
      <c r="B292" s="89"/>
    </row>
    <row r="293" spans="2:2" x14ac:dyDescent="0.15">
      <c r="B293" s="89"/>
    </row>
    <row r="294" spans="2:2" x14ac:dyDescent="0.15">
      <c r="B294" s="89"/>
    </row>
    <row r="295" spans="2:2" x14ac:dyDescent="0.15">
      <c r="B295" s="89"/>
    </row>
    <row r="296" spans="2:2" x14ac:dyDescent="0.15">
      <c r="B296" s="89"/>
    </row>
    <row r="297" spans="2:2" x14ac:dyDescent="0.15">
      <c r="B297" s="89"/>
    </row>
    <row r="298" spans="2:2" x14ac:dyDescent="0.15">
      <c r="B298" s="89"/>
    </row>
    <row r="299" spans="2:2" x14ac:dyDescent="0.15">
      <c r="B299" s="89"/>
    </row>
    <row r="300" spans="2:2" x14ac:dyDescent="0.15">
      <c r="B300" s="89"/>
    </row>
    <row r="301" spans="2:2" x14ac:dyDescent="0.15">
      <c r="B301" s="89"/>
    </row>
    <row r="302" spans="2:2" x14ac:dyDescent="0.15">
      <c r="B302" s="89"/>
    </row>
    <row r="303" spans="2:2" x14ac:dyDescent="0.15">
      <c r="B303" s="89"/>
    </row>
    <row r="304" spans="2:2" x14ac:dyDescent="0.15">
      <c r="B304" s="89"/>
    </row>
    <row r="305" spans="2:2" x14ac:dyDescent="0.15">
      <c r="B305" s="89"/>
    </row>
    <row r="306" spans="2:2" x14ac:dyDescent="0.15">
      <c r="B306" s="89"/>
    </row>
    <row r="307" spans="2:2" x14ac:dyDescent="0.15">
      <c r="B307" s="89"/>
    </row>
    <row r="308" spans="2:2" x14ac:dyDescent="0.15">
      <c r="B308" s="89"/>
    </row>
    <row r="309" spans="2:2" x14ac:dyDescent="0.15">
      <c r="B309" s="89"/>
    </row>
    <row r="310" spans="2:2" x14ac:dyDescent="0.15">
      <c r="B310" s="89"/>
    </row>
    <row r="311" spans="2:2" x14ac:dyDescent="0.15">
      <c r="B311" s="89"/>
    </row>
    <row r="312" spans="2:2" x14ac:dyDescent="0.15">
      <c r="B312" s="89"/>
    </row>
    <row r="313" spans="2:2" x14ac:dyDescent="0.15">
      <c r="B313" s="89"/>
    </row>
    <row r="314" spans="2:2" x14ac:dyDescent="0.15">
      <c r="B314" s="89"/>
    </row>
    <row r="315" spans="2:2" x14ac:dyDescent="0.15">
      <c r="B315" s="89"/>
    </row>
    <row r="316" spans="2:2" x14ac:dyDescent="0.15">
      <c r="B316" s="89"/>
    </row>
    <row r="317" spans="2:2" x14ac:dyDescent="0.15">
      <c r="B317" s="89"/>
    </row>
    <row r="318" spans="2:2" x14ac:dyDescent="0.15">
      <c r="B318" s="89"/>
    </row>
    <row r="319" spans="2:2" x14ac:dyDescent="0.15">
      <c r="B319" s="89"/>
    </row>
    <row r="320" spans="2:2" x14ac:dyDescent="0.15">
      <c r="B320" s="89"/>
    </row>
    <row r="321" spans="2:2" x14ac:dyDescent="0.15">
      <c r="B321" s="89"/>
    </row>
    <row r="322" spans="2:2" x14ac:dyDescent="0.15">
      <c r="B322" s="89"/>
    </row>
    <row r="323" spans="2:2" x14ac:dyDescent="0.15">
      <c r="B323" s="89"/>
    </row>
    <row r="324" spans="2:2" x14ac:dyDescent="0.15">
      <c r="B324" s="89"/>
    </row>
    <row r="325" spans="2:2" x14ac:dyDescent="0.15">
      <c r="B325" s="89"/>
    </row>
    <row r="326" spans="2:2" x14ac:dyDescent="0.15">
      <c r="B326" s="89"/>
    </row>
    <row r="327" spans="2:2" x14ac:dyDescent="0.15">
      <c r="B327" s="89"/>
    </row>
    <row r="328" spans="2:2" x14ac:dyDescent="0.15">
      <c r="B328" s="89"/>
    </row>
    <row r="329" spans="2:2" x14ac:dyDescent="0.15">
      <c r="B329" s="89"/>
    </row>
    <row r="330" spans="2:2" x14ac:dyDescent="0.15">
      <c r="B330" s="89"/>
    </row>
    <row r="331" spans="2:2" x14ac:dyDescent="0.15">
      <c r="B331" s="89"/>
    </row>
    <row r="332" spans="2:2" x14ac:dyDescent="0.15">
      <c r="B332" s="89"/>
    </row>
    <row r="333" spans="2:2" x14ac:dyDescent="0.15">
      <c r="B333" s="89"/>
    </row>
    <row r="334" spans="2:2" x14ac:dyDescent="0.15">
      <c r="B334" s="89"/>
    </row>
    <row r="335" spans="2:2" x14ac:dyDescent="0.15">
      <c r="B335" s="89"/>
    </row>
    <row r="336" spans="2:2" x14ac:dyDescent="0.15">
      <c r="B336" s="89"/>
    </row>
    <row r="337" spans="2:2" x14ac:dyDescent="0.15">
      <c r="B337" s="89"/>
    </row>
    <row r="338" spans="2:2" x14ac:dyDescent="0.15">
      <c r="B338" s="89"/>
    </row>
    <row r="339" spans="2:2" x14ac:dyDescent="0.15">
      <c r="B339" s="89"/>
    </row>
    <row r="340" spans="2:2" x14ac:dyDescent="0.15">
      <c r="B340" s="89"/>
    </row>
    <row r="341" spans="2:2" x14ac:dyDescent="0.15">
      <c r="B341" s="89"/>
    </row>
    <row r="342" spans="2:2" x14ac:dyDescent="0.15">
      <c r="B342" s="89"/>
    </row>
    <row r="343" spans="2:2" x14ac:dyDescent="0.15">
      <c r="B343" s="89"/>
    </row>
    <row r="344" spans="2:2" x14ac:dyDescent="0.15">
      <c r="B344" s="89"/>
    </row>
    <row r="345" spans="2:2" x14ac:dyDescent="0.15">
      <c r="B345" s="89"/>
    </row>
    <row r="346" spans="2:2" x14ac:dyDescent="0.15">
      <c r="B346" s="89"/>
    </row>
    <row r="347" spans="2:2" x14ac:dyDescent="0.15">
      <c r="B347" s="89"/>
    </row>
    <row r="348" spans="2:2" x14ac:dyDescent="0.15">
      <c r="B348" s="89"/>
    </row>
    <row r="349" spans="2:2" x14ac:dyDescent="0.15">
      <c r="B349" s="89"/>
    </row>
    <row r="350" spans="2:2" x14ac:dyDescent="0.15">
      <c r="B350" s="89"/>
    </row>
    <row r="351" spans="2:2" x14ac:dyDescent="0.15">
      <c r="B351" s="89"/>
    </row>
    <row r="352" spans="2:2" x14ac:dyDescent="0.15">
      <c r="B352" s="89"/>
    </row>
    <row r="353" spans="2:2" x14ac:dyDescent="0.15">
      <c r="B353" s="89"/>
    </row>
    <row r="354" spans="2:2" x14ac:dyDescent="0.15">
      <c r="B354" s="89"/>
    </row>
    <row r="355" spans="2:2" x14ac:dyDescent="0.15">
      <c r="B355" s="89"/>
    </row>
    <row r="356" spans="2:2" x14ac:dyDescent="0.15">
      <c r="B356" s="89"/>
    </row>
    <row r="357" spans="2:2" x14ac:dyDescent="0.15">
      <c r="B357" s="89"/>
    </row>
    <row r="358" spans="2:2" x14ac:dyDescent="0.15">
      <c r="B358" s="89"/>
    </row>
    <row r="359" spans="2:2" x14ac:dyDescent="0.15">
      <c r="B359" s="89"/>
    </row>
    <row r="360" spans="2:2" x14ac:dyDescent="0.15">
      <c r="B360" s="89"/>
    </row>
    <row r="361" spans="2:2" x14ac:dyDescent="0.15">
      <c r="B361" s="89"/>
    </row>
    <row r="362" spans="2:2" x14ac:dyDescent="0.15">
      <c r="B362" s="89"/>
    </row>
    <row r="363" spans="2:2" x14ac:dyDescent="0.15">
      <c r="B363" s="89"/>
    </row>
    <row r="364" spans="2:2" x14ac:dyDescent="0.15">
      <c r="B364" s="89"/>
    </row>
    <row r="365" spans="2:2" x14ac:dyDescent="0.15">
      <c r="B365" s="89"/>
    </row>
    <row r="366" spans="2:2" x14ac:dyDescent="0.15">
      <c r="B366" s="89"/>
    </row>
    <row r="367" spans="2:2" x14ac:dyDescent="0.15">
      <c r="B367" s="89"/>
    </row>
    <row r="368" spans="2:2" x14ac:dyDescent="0.15">
      <c r="B368" s="89"/>
    </row>
    <row r="369" spans="2:2" x14ac:dyDescent="0.15">
      <c r="B369" s="89"/>
    </row>
    <row r="370" spans="2:2" x14ac:dyDescent="0.15">
      <c r="B370" s="89"/>
    </row>
    <row r="371" spans="2:2" x14ac:dyDescent="0.15">
      <c r="B371" s="89"/>
    </row>
    <row r="372" spans="2:2" x14ac:dyDescent="0.15">
      <c r="B372" s="89"/>
    </row>
    <row r="373" spans="2:2" x14ac:dyDescent="0.15">
      <c r="B373" s="89"/>
    </row>
    <row r="374" spans="2:2" x14ac:dyDescent="0.15">
      <c r="B374" s="89"/>
    </row>
    <row r="375" spans="2:2" x14ac:dyDescent="0.15">
      <c r="B375" s="89"/>
    </row>
    <row r="376" spans="2:2" x14ac:dyDescent="0.15">
      <c r="B376" s="89"/>
    </row>
    <row r="377" spans="2:2" x14ac:dyDescent="0.15">
      <c r="B377" s="89"/>
    </row>
    <row r="378" spans="2:2" x14ac:dyDescent="0.15">
      <c r="B378" s="89"/>
    </row>
    <row r="379" spans="2:2" x14ac:dyDescent="0.15">
      <c r="B379" s="89"/>
    </row>
    <row r="380" spans="2:2" x14ac:dyDescent="0.15">
      <c r="B380" s="89"/>
    </row>
    <row r="381" spans="2:2" x14ac:dyDescent="0.15">
      <c r="B381" s="89"/>
    </row>
    <row r="382" spans="2:2" x14ac:dyDescent="0.15">
      <c r="B382" s="89"/>
    </row>
    <row r="383" spans="2:2" x14ac:dyDescent="0.15">
      <c r="B383" s="89"/>
    </row>
    <row r="384" spans="2:2" x14ac:dyDescent="0.15">
      <c r="B384" s="89"/>
    </row>
    <row r="385" spans="2:2" x14ac:dyDescent="0.15">
      <c r="B385" s="89"/>
    </row>
    <row r="386" spans="2:2" x14ac:dyDescent="0.15">
      <c r="B386" s="89"/>
    </row>
    <row r="387" spans="2:2" x14ac:dyDescent="0.15">
      <c r="B387" s="89"/>
    </row>
    <row r="388" spans="2:2" x14ac:dyDescent="0.15">
      <c r="B388" s="89"/>
    </row>
    <row r="389" spans="2:2" x14ac:dyDescent="0.15">
      <c r="B389" s="89"/>
    </row>
    <row r="390" spans="2:2" x14ac:dyDescent="0.15">
      <c r="B390" s="89"/>
    </row>
    <row r="391" spans="2:2" x14ac:dyDescent="0.15">
      <c r="B391" s="89"/>
    </row>
    <row r="392" spans="2:2" x14ac:dyDescent="0.15">
      <c r="B392" s="89"/>
    </row>
    <row r="393" spans="2:2" x14ac:dyDescent="0.15">
      <c r="B393" s="89"/>
    </row>
    <row r="394" spans="2:2" x14ac:dyDescent="0.15">
      <c r="B394" s="89"/>
    </row>
    <row r="395" spans="2:2" x14ac:dyDescent="0.15">
      <c r="B395" s="89"/>
    </row>
    <row r="396" spans="2:2" x14ac:dyDescent="0.15">
      <c r="B396" s="89"/>
    </row>
    <row r="397" spans="2:2" x14ac:dyDescent="0.15">
      <c r="B397" s="89"/>
    </row>
    <row r="398" spans="2:2" x14ac:dyDescent="0.15">
      <c r="B398" s="89"/>
    </row>
    <row r="399" spans="2:2" x14ac:dyDescent="0.15">
      <c r="B399" s="89"/>
    </row>
    <row r="400" spans="2:2" x14ac:dyDescent="0.15">
      <c r="B400" s="89"/>
    </row>
    <row r="401" spans="2:2" x14ac:dyDescent="0.15">
      <c r="B401" s="89"/>
    </row>
    <row r="402" spans="2:2" x14ac:dyDescent="0.15">
      <c r="B402" s="89"/>
    </row>
    <row r="403" spans="2:2" x14ac:dyDescent="0.15">
      <c r="B403" s="89"/>
    </row>
    <row r="404" spans="2:2" x14ac:dyDescent="0.15">
      <c r="B404" s="89"/>
    </row>
    <row r="405" spans="2:2" x14ac:dyDescent="0.15">
      <c r="B405" s="89"/>
    </row>
    <row r="406" spans="2:2" x14ac:dyDescent="0.15">
      <c r="B406" s="89"/>
    </row>
    <row r="407" spans="2:2" x14ac:dyDescent="0.15">
      <c r="B407" s="89"/>
    </row>
    <row r="408" spans="2:2" x14ac:dyDescent="0.15">
      <c r="B408" s="89"/>
    </row>
    <row r="409" spans="2:2" x14ac:dyDescent="0.15">
      <c r="B409" s="89"/>
    </row>
    <row r="410" spans="2:2" x14ac:dyDescent="0.15">
      <c r="B410" s="89"/>
    </row>
    <row r="411" spans="2:2" x14ac:dyDescent="0.15">
      <c r="B411" s="89"/>
    </row>
    <row r="412" spans="2:2" x14ac:dyDescent="0.15">
      <c r="B412" s="89"/>
    </row>
    <row r="413" spans="2:2" x14ac:dyDescent="0.15">
      <c r="B413" s="89"/>
    </row>
    <row r="414" spans="2:2" x14ac:dyDescent="0.15">
      <c r="B414" s="89"/>
    </row>
    <row r="415" spans="2:2" x14ac:dyDescent="0.15">
      <c r="B415" s="89"/>
    </row>
    <row r="416" spans="2:2" x14ac:dyDescent="0.15">
      <c r="B416" s="89"/>
    </row>
    <row r="417" spans="2:2" x14ac:dyDescent="0.15">
      <c r="B417" s="89"/>
    </row>
    <row r="418" spans="2:2" x14ac:dyDescent="0.15">
      <c r="B418" s="89"/>
    </row>
    <row r="419" spans="2:2" x14ac:dyDescent="0.15">
      <c r="B419" s="89"/>
    </row>
    <row r="420" spans="2:2" x14ac:dyDescent="0.15">
      <c r="B420" s="89"/>
    </row>
    <row r="421" spans="2:2" x14ac:dyDescent="0.15">
      <c r="B421" s="89"/>
    </row>
    <row r="422" spans="2:2" x14ac:dyDescent="0.15">
      <c r="B422" s="89"/>
    </row>
    <row r="423" spans="2:2" x14ac:dyDescent="0.15">
      <c r="B423" s="89"/>
    </row>
    <row r="424" spans="2:2" x14ac:dyDescent="0.15">
      <c r="B424" s="89"/>
    </row>
    <row r="425" spans="2:2" x14ac:dyDescent="0.15">
      <c r="B425" s="89"/>
    </row>
    <row r="426" spans="2:2" x14ac:dyDescent="0.15">
      <c r="B426" s="89"/>
    </row>
    <row r="427" spans="2:2" x14ac:dyDescent="0.15">
      <c r="B427" s="89"/>
    </row>
    <row r="428" spans="2:2" x14ac:dyDescent="0.15">
      <c r="B428" s="89"/>
    </row>
    <row r="429" spans="2:2" x14ac:dyDescent="0.15">
      <c r="B429" s="89"/>
    </row>
    <row r="430" spans="2:2" x14ac:dyDescent="0.15">
      <c r="B430" s="89"/>
    </row>
    <row r="431" spans="2:2" x14ac:dyDescent="0.15">
      <c r="B431" s="89"/>
    </row>
    <row r="432" spans="2:2" x14ac:dyDescent="0.15">
      <c r="B432" s="89"/>
    </row>
    <row r="433" spans="2:2" x14ac:dyDescent="0.15">
      <c r="B433" s="89"/>
    </row>
    <row r="434" spans="2:2" x14ac:dyDescent="0.15">
      <c r="B434" s="89"/>
    </row>
    <row r="435" spans="2:2" x14ac:dyDescent="0.15">
      <c r="B435" s="89"/>
    </row>
    <row r="436" spans="2:2" x14ac:dyDescent="0.15">
      <c r="B436" s="89"/>
    </row>
    <row r="437" spans="2:2" x14ac:dyDescent="0.15">
      <c r="B437" s="89"/>
    </row>
    <row r="438" spans="2:2" x14ac:dyDescent="0.15">
      <c r="B438" s="89"/>
    </row>
    <row r="439" spans="2:2" x14ac:dyDescent="0.15">
      <c r="B439" s="89"/>
    </row>
    <row r="440" spans="2:2" x14ac:dyDescent="0.15">
      <c r="B440" s="89"/>
    </row>
    <row r="441" spans="2:2" x14ac:dyDescent="0.15">
      <c r="B441" s="89"/>
    </row>
    <row r="442" spans="2:2" x14ac:dyDescent="0.15">
      <c r="B442" s="89"/>
    </row>
    <row r="443" spans="2:2" x14ac:dyDescent="0.15">
      <c r="B443" s="89"/>
    </row>
    <row r="444" spans="2:2" x14ac:dyDescent="0.15">
      <c r="B444" s="89"/>
    </row>
    <row r="445" spans="2:2" x14ac:dyDescent="0.15">
      <c r="B445" s="89"/>
    </row>
    <row r="446" spans="2:2" x14ac:dyDescent="0.15">
      <c r="B446" s="89"/>
    </row>
    <row r="447" spans="2:2" x14ac:dyDescent="0.15">
      <c r="B447" s="89"/>
    </row>
    <row r="448" spans="2:2" x14ac:dyDescent="0.15">
      <c r="B448" s="89"/>
    </row>
    <row r="449" spans="2:2" x14ac:dyDescent="0.15">
      <c r="B449" s="89"/>
    </row>
    <row r="450" spans="2:2" x14ac:dyDescent="0.15">
      <c r="B450" s="89"/>
    </row>
    <row r="451" spans="2:2" x14ac:dyDescent="0.15">
      <c r="B451" s="89"/>
    </row>
    <row r="452" spans="2:2" x14ac:dyDescent="0.15">
      <c r="B452" s="89"/>
    </row>
    <row r="453" spans="2:2" x14ac:dyDescent="0.15">
      <c r="B453" s="89"/>
    </row>
    <row r="454" spans="2:2" x14ac:dyDescent="0.15">
      <c r="B454" s="89"/>
    </row>
    <row r="455" spans="2:2" x14ac:dyDescent="0.15">
      <c r="B455" s="89"/>
    </row>
    <row r="456" spans="2:2" x14ac:dyDescent="0.15">
      <c r="B456" s="89"/>
    </row>
    <row r="457" spans="2:2" x14ac:dyDescent="0.15">
      <c r="B457" s="89"/>
    </row>
    <row r="458" spans="2:2" x14ac:dyDescent="0.15">
      <c r="B458" s="89"/>
    </row>
    <row r="459" spans="2:2" x14ac:dyDescent="0.15">
      <c r="B459" s="89"/>
    </row>
    <row r="460" spans="2:2" x14ac:dyDescent="0.15">
      <c r="B460" s="89"/>
    </row>
    <row r="461" spans="2:2" x14ac:dyDescent="0.15">
      <c r="B461" s="89"/>
    </row>
    <row r="462" spans="2:2" x14ac:dyDescent="0.15">
      <c r="B462" s="89"/>
    </row>
    <row r="463" spans="2:2" x14ac:dyDescent="0.15">
      <c r="B463" s="89"/>
    </row>
    <row r="464" spans="2:2" x14ac:dyDescent="0.15">
      <c r="B464" s="89"/>
    </row>
    <row r="465" spans="2:2" x14ac:dyDescent="0.15">
      <c r="B465" s="89"/>
    </row>
    <row r="466" spans="2:2" x14ac:dyDescent="0.15">
      <c r="B466" s="89"/>
    </row>
    <row r="467" spans="2:2" x14ac:dyDescent="0.15">
      <c r="B467" s="89"/>
    </row>
    <row r="468" spans="2:2" x14ac:dyDescent="0.15">
      <c r="B468" s="89"/>
    </row>
    <row r="469" spans="2:2" x14ac:dyDescent="0.15">
      <c r="B469" s="89"/>
    </row>
    <row r="470" spans="2:2" x14ac:dyDescent="0.15">
      <c r="B470" s="89"/>
    </row>
    <row r="471" spans="2:2" x14ac:dyDescent="0.15">
      <c r="B471" s="89"/>
    </row>
    <row r="472" spans="2:2" x14ac:dyDescent="0.15">
      <c r="B472" s="89"/>
    </row>
    <row r="473" spans="2:2" x14ac:dyDescent="0.15">
      <c r="B473" s="89"/>
    </row>
    <row r="474" spans="2:2" x14ac:dyDescent="0.15">
      <c r="B474" s="89"/>
    </row>
    <row r="475" spans="2:2" x14ac:dyDescent="0.15">
      <c r="B475" s="89"/>
    </row>
    <row r="476" spans="2:2" x14ac:dyDescent="0.15">
      <c r="B476" s="89"/>
    </row>
    <row r="477" spans="2:2" x14ac:dyDescent="0.15">
      <c r="B477" s="89"/>
    </row>
    <row r="478" spans="2:2" x14ac:dyDescent="0.15">
      <c r="B478" s="89"/>
    </row>
    <row r="479" spans="2:2" x14ac:dyDescent="0.15">
      <c r="B479" s="89"/>
    </row>
    <row r="480" spans="2:2" x14ac:dyDescent="0.15">
      <c r="B480" s="89"/>
    </row>
    <row r="481" spans="2:2" x14ac:dyDescent="0.15">
      <c r="B481" s="89"/>
    </row>
    <row r="482" spans="2:2" x14ac:dyDescent="0.15">
      <c r="B482" s="89"/>
    </row>
    <row r="483" spans="2:2" x14ac:dyDescent="0.15">
      <c r="B483" s="89"/>
    </row>
    <row r="484" spans="2:2" x14ac:dyDescent="0.15">
      <c r="B484" s="89"/>
    </row>
    <row r="485" spans="2:2" x14ac:dyDescent="0.15">
      <c r="B485" s="89"/>
    </row>
  </sheetData>
  <phoneticPr fontId="18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4" name="Button 1">
              <controlPr defaultSize="0" print="0" autoFill="0" autoPict="0" macro="[0]!Module1.FinalBlock">
                <anchor moveWithCells="1" sizeWithCells="1">
                  <from>
                    <xdr:col>0</xdr:col>
                    <xdr:colOff>12700</xdr:colOff>
                    <xdr:row>1</xdr:row>
                    <xdr:rowOff>12700</xdr:rowOff>
                  </from>
                  <to>
                    <xdr:col>1</xdr:col>
                    <xdr:colOff>533400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7" r:id="rId5" name="Button 3">
              <controlPr defaultSize="0" print="0" autoFill="0" autoLine="0" autoPict="0" macro="[0]!Clear">
                <anchor moveWithCells="1" sizeWithCells="1">
                  <from>
                    <xdr:col>1</xdr:col>
                    <xdr:colOff>558800</xdr:colOff>
                    <xdr:row>1</xdr:row>
                    <xdr:rowOff>25400</xdr:rowOff>
                  </from>
                  <to>
                    <xdr:col>3</xdr:col>
                    <xdr:colOff>203200</xdr:colOff>
                    <xdr:row>4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400-000000000000}">
  <sheetPr codeName="Sheet24"/>
  <dimension ref="A2:W109"/>
  <sheetViews>
    <sheetView workbookViewId="0">
      <selection activeCell="C3" sqref="C3"/>
    </sheetView>
  </sheetViews>
  <sheetFormatPr baseColWidth="10" defaultColWidth="8.83203125" defaultRowHeight="13" x14ac:dyDescent="0.15"/>
  <cols>
    <col min="4" max="19" width="11" bestFit="1" customWidth="1"/>
  </cols>
  <sheetData>
    <row r="2" spans="1:23" x14ac:dyDescent="0.15"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  <c r="O2">
        <v>12</v>
      </c>
      <c r="P2">
        <v>13</v>
      </c>
      <c r="Q2">
        <v>14</v>
      </c>
      <c r="R2">
        <v>15</v>
      </c>
      <c r="S2">
        <v>16</v>
      </c>
      <c r="T2">
        <v>17</v>
      </c>
      <c r="U2">
        <v>18</v>
      </c>
      <c r="V2">
        <v>19</v>
      </c>
      <c r="W2">
        <v>20</v>
      </c>
    </row>
    <row r="3" spans="1:23" x14ac:dyDescent="0.15">
      <c r="D3">
        <v>5.76</v>
      </c>
      <c r="E3">
        <v>10.883000000000004</v>
      </c>
      <c r="F3">
        <v>15.934999999999997</v>
      </c>
      <c r="G3">
        <v>21.077999999999996</v>
      </c>
      <c r="H3">
        <v>26.17199999999999</v>
      </c>
      <c r="I3">
        <v>31.300000000000004</v>
      </c>
      <c r="J3">
        <v>36.428999999999995</v>
      </c>
      <c r="K3">
        <v>41.514000000000003</v>
      </c>
      <c r="L3">
        <v>46.562000000000005</v>
      </c>
      <c r="M3">
        <v>51.718000000000011</v>
      </c>
      <c r="N3">
        <v>56.837999999999987</v>
      </c>
      <c r="O3">
        <v>61.926999999999985</v>
      </c>
      <c r="P3">
        <v>66.974999999999994</v>
      </c>
      <c r="Q3">
        <v>72.02000000000001</v>
      </c>
      <c r="R3">
        <v>77.128999999999991</v>
      </c>
      <c r="S3">
        <v>82.251000000000005</v>
      </c>
      <c r="T3">
        <v>87.367999999999995</v>
      </c>
      <c r="U3">
        <v>92.501000000000005</v>
      </c>
      <c r="V3">
        <v>97.625</v>
      </c>
      <c r="W3">
        <v>102.74100000000001</v>
      </c>
    </row>
    <row r="4" spans="1:23" x14ac:dyDescent="0.15">
      <c r="D4">
        <v>5.76</v>
      </c>
      <c r="E4">
        <v>10.883000000000004</v>
      </c>
      <c r="F4">
        <v>15.934999999999997</v>
      </c>
      <c r="G4">
        <v>21.077999999999996</v>
      </c>
      <c r="H4">
        <v>26.17199999999999</v>
      </c>
      <c r="I4">
        <v>31.300000000000004</v>
      </c>
      <c r="J4">
        <v>36.428999999999995</v>
      </c>
      <c r="K4">
        <v>41.514000000000003</v>
      </c>
      <c r="L4">
        <v>46.562000000000005</v>
      </c>
      <c r="M4">
        <v>51.718000000000011</v>
      </c>
      <c r="N4">
        <v>56.837999999999987</v>
      </c>
      <c r="O4">
        <v>61.926999999999985</v>
      </c>
      <c r="P4">
        <v>66.974999999999994</v>
      </c>
      <c r="Q4">
        <v>72.02000000000001</v>
      </c>
      <c r="R4">
        <v>77.128999999999991</v>
      </c>
      <c r="S4">
        <v>82.251000000000005</v>
      </c>
      <c r="T4">
        <v>87.367999999999995</v>
      </c>
      <c r="U4">
        <v>92.501000000000005</v>
      </c>
      <c r="V4">
        <v>97.625</v>
      </c>
      <c r="W4">
        <v>102.74100000000001</v>
      </c>
    </row>
    <row r="5" spans="1:23" ht="14" thickBot="1" x14ac:dyDescent="0.2">
      <c r="A5" t="s">
        <v>514</v>
      </c>
      <c r="D5">
        <v>988990600</v>
      </c>
      <c r="E5">
        <v>990375300</v>
      </c>
      <c r="F5">
        <v>990469400</v>
      </c>
      <c r="G5">
        <v>990765400</v>
      </c>
      <c r="H5">
        <v>991982300</v>
      </c>
      <c r="I5">
        <v>992525500</v>
      </c>
      <c r="J5">
        <v>992741000</v>
      </c>
      <c r="K5">
        <v>993369200</v>
      </c>
      <c r="L5">
        <v>994315100</v>
      </c>
      <c r="M5">
        <v>994408100</v>
      </c>
      <c r="N5">
        <v>994510100</v>
      </c>
      <c r="O5">
        <v>995949300</v>
      </c>
      <c r="P5">
        <v>996627400</v>
      </c>
      <c r="Q5">
        <v>997226200</v>
      </c>
      <c r="R5">
        <v>998649500</v>
      </c>
      <c r="S5">
        <v>998251400</v>
      </c>
      <c r="T5">
        <v>998963600</v>
      </c>
      <c r="U5">
        <v>999596500</v>
      </c>
      <c r="V5">
        <v>999894700</v>
      </c>
      <c r="W5">
        <v>1000506000</v>
      </c>
    </row>
    <row r="6" spans="1:23" x14ac:dyDescent="0.15">
      <c r="A6" s="3">
        <v>4.96</v>
      </c>
      <c r="B6" s="4"/>
      <c r="C6" s="4"/>
      <c r="D6" s="4"/>
      <c r="E6" s="4"/>
      <c r="F6" s="4"/>
      <c r="G6" s="4"/>
      <c r="H6" s="4"/>
    </row>
    <row r="7" spans="1:23" ht="14" thickBot="1" x14ac:dyDescent="0.2">
      <c r="A7" s="6">
        <v>0.8</v>
      </c>
      <c r="B7" s="6"/>
      <c r="C7" s="7"/>
      <c r="D7" s="6"/>
      <c r="E7" s="6"/>
      <c r="F7" s="6"/>
      <c r="G7" s="6"/>
      <c r="H7" s="6"/>
    </row>
    <row r="8" spans="1:23" x14ac:dyDescent="0.15">
      <c r="A8" t="s">
        <v>805</v>
      </c>
      <c r="B8" s="40"/>
      <c r="D8" s="31">
        <v>1048257000</v>
      </c>
      <c r="E8" s="31">
        <v>1050563000</v>
      </c>
      <c r="F8" s="31">
        <v>1052646000</v>
      </c>
      <c r="G8" s="31">
        <v>1054681000</v>
      </c>
      <c r="H8" s="31">
        <v>1056487000</v>
      </c>
      <c r="I8" s="31">
        <v>1058430000</v>
      </c>
      <c r="J8" s="31">
        <v>1060421000</v>
      </c>
      <c r="K8" s="31">
        <v>1061215000</v>
      </c>
      <c r="L8" s="31">
        <v>1062162000</v>
      </c>
      <c r="M8" s="31">
        <v>1063181000</v>
      </c>
      <c r="N8" s="31">
        <v>1064122000</v>
      </c>
      <c r="O8" s="31">
        <v>1065586000</v>
      </c>
      <c r="P8" s="31">
        <v>1066807000</v>
      </c>
      <c r="Q8" s="31">
        <v>1068047000</v>
      </c>
      <c r="R8" s="31">
        <v>1069079000</v>
      </c>
      <c r="S8" s="31">
        <v>1070718000</v>
      </c>
      <c r="T8">
        <v>1071607000</v>
      </c>
      <c r="U8">
        <v>1072162000</v>
      </c>
      <c r="V8">
        <v>1072524000</v>
      </c>
      <c r="W8">
        <v>1073869000</v>
      </c>
    </row>
    <row r="9" spans="1:23" x14ac:dyDescent="0.15">
      <c r="A9" t="s">
        <v>816</v>
      </c>
      <c r="B9" s="40"/>
      <c r="D9" s="31">
        <v>1063498000</v>
      </c>
      <c r="E9" s="31">
        <v>1064523000</v>
      </c>
      <c r="F9" s="31">
        <v>1065655000</v>
      </c>
      <c r="G9" s="31">
        <v>1067058000</v>
      </c>
      <c r="H9" s="31">
        <v>1067421000</v>
      </c>
      <c r="I9" s="31">
        <v>1068007000</v>
      </c>
      <c r="J9" s="31">
        <v>1068723000</v>
      </c>
      <c r="K9" s="31">
        <v>1069420000</v>
      </c>
      <c r="L9" s="31">
        <v>1069796000</v>
      </c>
      <c r="M9" s="31">
        <v>1070128000</v>
      </c>
      <c r="N9" s="31">
        <v>1070315000</v>
      </c>
      <c r="O9" s="31">
        <v>1070586000</v>
      </c>
      <c r="P9" s="31">
        <v>1071145000</v>
      </c>
      <c r="Q9" s="31">
        <v>1071812000</v>
      </c>
      <c r="R9" s="31">
        <v>1072208000</v>
      </c>
      <c r="S9" s="31">
        <v>1072649000</v>
      </c>
      <c r="T9">
        <v>1072868000</v>
      </c>
      <c r="U9">
        <v>1073221000</v>
      </c>
      <c r="V9">
        <v>1074085000</v>
      </c>
      <c r="W9">
        <v>1074324000</v>
      </c>
    </row>
    <row r="10" spans="1:23" x14ac:dyDescent="0.15">
      <c r="A10" t="s">
        <v>817</v>
      </c>
      <c r="B10" s="40"/>
      <c r="D10" s="31">
        <v>1054275000</v>
      </c>
      <c r="E10" s="31">
        <v>1055036000</v>
      </c>
      <c r="F10" s="31">
        <v>1055531000</v>
      </c>
      <c r="G10" s="31">
        <v>1056113000</v>
      </c>
      <c r="H10" s="31">
        <v>1056791000</v>
      </c>
      <c r="I10" s="31">
        <v>1057271000</v>
      </c>
      <c r="J10" s="31">
        <v>1057657000</v>
      </c>
      <c r="K10" s="31">
        <v>1058103000</v>
      </c>
      <c r="L10" s="31">
        <v>1059241000</v>
      </c>
      <c r="M10" s="31">
        <v>1059648000</v>
      </c>
      <c r="N10" s="31">
        <v>1059904000</v>
      </c>
      <c r="O10" s="31">
        <v>1060009000</v>
      </c>
      <c r="P10" s="31">
        <v>1060444000</v>
      </c>
      <c r="Q10" s="31">
        <v>1060486000</v>
      </c>
      <c r="R10" s="31">
        <v>1060809000</v>
      </c>
      <c r="S10" s="31">
        <v>1061508000</v>
      </c>
      <c r="T10">
        <v>1062697000</v>
      </c>
      <c r="U10">
        <v>1063274000</v>
      </c>
      <c r="V10">
        <v>1063293000</v>
      </c>
      <c r="W10">
        <v>1063686000</v>
      </c>
    </row>
    <row r="11" spans="1:23" x14ac:dyDescent="0.15">
      <c r="A11" t="s">
        <v>820</v>
      </c>
      <c r="B11" s="40"/>
      <c r="D11" s="31">
        <v>1071566000</v>
      </c>
      <c r="E11" s="31">
        <v>1071712000</v>
      </c>
      <c r="F11" s="31">
        <v>1072617000</v>
      </c>
      <c r="G11" s="31">
        <v>1073536000</v>
      </c>
      <c r="H11" s="31">
        <v>1074029000</v>
      </c>
      <c r="I11" s="31">
        <v>1074278000</v>
      </c>
      <c r="J11" s="31">
        <v>1074471000</v>
      </c>
      <c r="K11" s="31">
        <v>1075035000</v>
      </c>
      <c r="L11" s="31">
        <v>1075514000</v>
      </c>
      <c r="M11" s="31">
        <v>1075898000</v>
      </c>
      <c r="N11" s="31">
        <v>1076470000</v>
      </c>
      <c r="O11" s="31">
        <v>1077156000</v>
      </c>
      <c r="P11" s="31">
        <v>1077333000</v>
      </c>
      <c r="Q11" s="31">
        <v>1077913000</v>
      </c>
      <c r="R11" s="31">
        <v>1077954000</v>
      </c>
      <c r="S11" s="31">
        <v>1078654000</v>
      </c>
      <c r="T11">
        <v>1078924000</v>
      </c>
      <c r="U11">
        <v>1079494000</v>
      </c>
      <c r="V11">
        <v>1079653000</v>
      </c>
      <c r="W11">
        <v>1080242000</v>
      </c>
    </row>
    <row r="12" spans="1:23" x14ac:dyDescent="0.15">
      <c r="A12" t="s">
        <v>821</v>
      </c>
      <c r="B12" s="40"/>
      <c r="D12" s="31">
        <v>1095013000</v>
      </c>
      <c r="E12" s="31">
        <v>1095515000</v>
      </c>
      <c r="F12" s="31">
        <v>1096136000</v>
      </c>
      <c r="G12" s="31">
        <v>1097301000</v>
      </c>
      <c r="H12" s="31">
        <v>1098169000</v>
      </c>
      <c r="I12" s="31">
        <v>1098834000</v>
      </c>
      <c r="J12" s="31">
        <v>1099730000</v>
      </c>
      <c r="K12" s="31">
        <v>1100281000</v>
      </c>
      <c r="L12" s="31">
        <v>1100631000</v>
      </c>
      <c r="M12" s="31">
        <v>1100510000</v>
      </c>
      <c r="N12" s="31">
        <v>1100742000</v>
      </c>
      <c r="O12" s="31">
        <v>1101447000</v>
      </c>
      <c r="P12" s="31">
        <v>1102124000</v>
      </c>
      <c r="Q12" s="31">
        <v>1101964000</v>
      </c>
      <c r="R12" s="31">
        <v>1102189000</v>
      </c>
      <c r="S12" s="31">
        <v>1102831000</v>
      </c>
      <c r="T12">
        <v>1103757000</v>
      </c>
      <c r="U12">
        <v>1104079000</v>
      </c>
      <c r="V12">
        <v>1104464000</v>
      </c>
      <c r="W12">
        <v>1104531000</v>
      </c>
    </row>
    <row r="13" spans="1:23" x14ac:dyDescent="0.15">
      <c r="A13" t="s">
        <v>823</v>
      </c>
      <c r="B13" s="40"/>
      <c r="D13" s="31">
        <v>1096254000</v>
      </c>
      <c r="E13" s="31">
        <v>1097220000</v>
      </c>
      <c r="F13" s="31">
        <v>1097876000</v>
      </c>
      <c r="G13" s="31">
        <v>1098504000</v>
      </c>
      <c r="H13" s="31">
        <v>1099398000</v>
      </c>
      <c r="I13" s="31">
        <v>1100171000</v>
      </c>
      <c r="J13" s="31">
        <v>1100460000</v>
      </c>
      <c r="K13" s="31">
        <v>1100950000</v>
      </c>
      <c r="L13" s="31">
        <v>1101779000</v>
      </c>
      <c r="M13" s="31">
        <v>1102426000</v>
      </c>
      <c r="N13" s="31">
        <v>1103048000</v>
      </c>
      <c r="O13" s="31">
        <v>1103826000</v>
      </c>
      <c r="P13" s="31">
        <v>1104774000</v>
      </c>
      <c r="Q13" s="31">
        <v>1105600000</v>
      </c>
      <c r="R13" s="31">
        <v>1106443000</v>
      </c>
      <c r="S13" s="31">
        <v>1107031000</v>
      </c>
      <c r="T13">
        <v>1107647000</v>
      </c>
      <c r="U13">
        <v>1108001000</v>
      </c>
      <c r="V13">
        <v>1107981000</v>
      </c>
      <c r="W13">
        <v>1108082000</v>
      </c>
    </row>
    <row r="14" spans="1:23" x14ac:dyDescent="0.15">
      <c r="A14" t="s">
        <v>824</v>
      </c>
      <c r="B14" s="40"/>
      <c r="D14" s="31">
        <v>1092874000</v>
      </c>
      <c r="E14" s="31">
        <v>1093767000</v>
      </c>
      <c r="F14" s="31">
        <v>1094105000</v>
      </c>
      <c r="G14" s="31">
        <v>1094701000</v>
      </c>
      <c r="H14" s="31">
        <v>1095488000</v>
      </c>
      <c r="I14" s="31">
        <v>1096291000</v>
      </c>
      <c r="J14" s="31">
        <v>1096952000</v>
      </c>
      <c r="K14" s="31">
        <v>1097363000</v>
      </c>
      <c r="L14" s="31">
        <v>1097810000</v>
      </c>
      <c r="M14" s="31">
        <v>1098379000</v>
      </c>
      <c r="N14" s="31">
        <v>1099295000</v>
      </c>
      <c r="O14" s="31">
        <v>1099769000</v>
      </c>
      <c r="P14" s="31">
        <v>1100231000</v>
      </c>
      <c r="Q14" s="31">
        <v>1100170000</v>
      </c>
      <c r="R14" s="31">
        <v>1099972000</v>
      </c>
      <c r="S14" s="31">
        <v>1100749000</v>
      </c>
      <c r="T14">
        <v>1101204000</v>
      </c>
      <c r="U14">
        <v>1101913000</v>
      </c>
      <c r="V14">
        <v>1102446000</v>
      </c>
      <c r="W14">
        <v>1102501000</v>
      </c>
    </row>
    <row r="15" spans="1:23" x14ac:dyDescent="0.15">
      <c r="A15" t="s">
        <v>825</v>
      </c>
      <c r="B15" s="40"/>
      <c r="D15" s="31">
        <v>1066168000</v>
      </c>
      <c r="E15" s="31">
        <v>1067576000</v>
      </c>
      <c r="F15" s="31">
        <v>1068628000</v>
      </c>
      <c r="G15" s="31">
        <v>1069486000</v>
      </c>
      <c r="H15" s="31">
        <v>1070777000</v>
      </c>
      <c r="I15" s="31">
        <v>1071147000</v>
      </c>
      <c r="J15" s="31">
        <v>1071675000</v>
      </c>
      <c r="K15" s="31">
        <v>1072069000</v>
      </c>
      <c r="L15" s="31">
        <v>1073105000</v>
      </c>
      <c r="M15" s="31">
        <v>1073695000</v>
      </c>
      <c r="N15" s="31">
        <v>1074233000</v>
      </c>
      <c r="O15" s="31">
        <v>1074527000</v>
      </c>
      <c r="P15" s="31">
        <v>1074730000</v>
      </c>
      <c r="Q15" s="31">
        <v>1075349000</v>
      </c>
      <c r="R15" s="31">
        <v>1075545000</v>
      </c>
      <c r="S15" s="31">
        <v>1075755000</v>
      </c>
      <c r="T15">
        <v>1076293000</v>
      </c>
      <c r="U15">
        <v>1076437000</v>
      </c>
      <c r="V15">
        <v>1077519000</v>
      </c>
      <c r="W15">
        <v>1078043000</v>
      </c>
    </row>
    <row r="16" spans="1:23" x14ac:dyDescent="0.15">
      <c r="A16" t="s">
        <v>826</v>
      </c>
      <c r="B16" s="40"/>
      <c r="D16" s="31">
        <v>1082884000</v>
      </c>
      <c r="E16" s="31">
        <v>1083686000</v>
      </c>
      <c r="F16" s="31">
        <v>1084154000</v>
      </c>
      <c r="G16" s="31">
        <v>1085260000</v>
      </c>
      <c r="H16" s="31">
        <v>1085985000</v>
      </c>
      <c r="I16" s="31">
        <v>1086740000</v>
      </c>
      <c r="J16" s="31">
        <v>1087395000</v>
      </c>
      <c r="K16" s="31">
        <v>1087587000</v>
      </c>
      <c r="L16" s="31">
        <v>1087873000</v>
      </c>
      <c r="M16" s="31">
        <v>1088413000</v>
      </c>
      <c r="N16" s="31">
        <v>1089121000</v>
      </c>
      <c r="O16" s="31">
        <v>1090065000</v>
      </c>
      <c r="P16" s="31">
        <v>1090316000</v>
      </c>
      <c r="Q16" s="31">
        <v>1091202000</v>
      </c>
      <c r="R16" s="31">
        <v>1091671000</v>
      </c>
      <c r="S16" s="31">
        <v>1092258000</v>
      </c>
      <c r="T16">
        <v>1092715000</v>
      </c>
      <c r="U16">
        <v>1093066000</v>
      </c>
      <c r="V16">
        <v>1093029000</v>
      </c>
      <c r="W16">
        <v>1093058000</v>
      </c>
    </row>
    <row r="17" spans="1:23" x14ac:dyDescent="0.15">
      <c r="A17" t="s">
        <v>827</v>
      </c>
      <c r="B17" s="40"/>
      <c r="D17" s="31">
        <v>1086519000</v>
      </c>
      <c r="E17" s="31">
        <v>1087321000</v>
      </c>
      <c r="F17" s="31">
        <v>1087907000</v>
      </c>
      <c r="G17" s="31">
        <v>1088521000</v>
      </c>
      <c r="H17" s="31">
        <v>1089302000</v>
      </c>
      <c r="I17" s="31">
        <v>1089929000</v>
      </c>
      <c r="J17" s="31">
        <v>1091521000</v>
      </c>
      <c r="K17" s="31">
        <v>1092423000</v>
      </c>
      <c r="L17" s="31">
        <v>1092933000</v>
      </c>
      <c r="M17" s="31">
        <v>1093704000</v>
      </c>
      <c r="N17" s="31">
        <v>1093882000</v>
      </c>
      <c r="O17" s="31">
        <v>1094717000</v>
      </c>
      <c r="P17" s="31">
        <v>1095427000</v>
      </c>
      <c r="Q17" s="31">
        <v>1095708000</v>
      </c>
      <c r="R17" s="31">
        <v>1096095000</v>
      </c>
      <c r="S17" s="31">
        <v>1096344000</v>
      </c>
      <c r="T17">
        <v>1096722000</v>
      </c>
      <c r="U17">
        <v>1097636000</v>
      </c>
      <c r="V17">
        <v>1097774000</v>
      </c>
      <c r="W17">
        <v>1098810000</v>
      </c>
    </row>
    <row r="18" spans="1:23" x14ac:dyDescent="0.15">
      <c r="A18" t="s">
        <v>828</v>
      </c>
      <c r="B18" s="40"/>
      <c r="D18" s="31">
        <v>1084173000</v>
      </c>
      <c r="E18" s="31">
        <v>1085023000</v>
      </c>
      <c r="F18" s="31">
        <v>1086051000</v>
      </c>
      <c r="G18" s="31">
        <v>1087065000</v>
      </c>
      <c r="H18" s="31">
        <v>1087115000</v>
      </c>
      <c r="I18" s="31">
        <v>1087669000</v>
      </c>
      <c r="J18" s="31">
        <v>1088290000</v>
      </c>
      <c r="K18" s="31">
        <v>1088484000</v>
      </c>
      <c r="L18" s="31">
        <v>1089331000</v>
      </c>
      <c r="M18" s="31">
        <v>1089645000</v>
      </c>
      <c r="N18" s="31">
        <v>1089346000</v>
      </c>
      <c r="O18" s="31">
        <v>1089515000</v>
      </c>
      <c r="P18" s="31">
        <v>1089822000</v>
      </c>
      <c r="Q18" s="31">
        <v>1090527000</v>
      </c>
      <c r="R18" s="31">
        <v>1091591000</v>
      </c>
      <c r="S18" s="31">
        <v>1092097000</v>
      </c>
      <c r="T18">
        <v>1092655000</v>
      </c>
      <c r="U18">
        <v>1093422000</v>
      </c>
      <c r="V18">
        <v>1093853000</v>
      </c>
      <c r="W18">
        <v>1094433000</v>
      </c>
    </row>
    <row r="19" spans="1:23" x14ac:dyDescent="0.15">
      <c r="A19" t="s">
        <v>829</v>
      </c>
      <c r="B19" s="40"/>
      <c r="D19" s="31">
        <v>1062418000</v>
      </c>
      <c r="E19" s="31">
        <v>1063634000</v>
      </c>
      <c r="F19" s="31">
        <v>1064327000</v>
      </c>
      <c r="G19" s="31">
        <v>1065023000</v>
      </c>
      <c r="H19" s="31">
        <v>1065874000</v>
      </c>
      <c r="I19" s="31">
        <v>1066071000</v>
      </c>
      <c r="J19" s="31">
        <v>1067134000</v>
      </c>
      <c r="K19" s="31">
        <v>1067188000</v>
      </c>
      <c r="L19" s="31">
        <v>1067530000</v>
      </c>
      <c r="M19" s="31">
        <v>1067820000</v>
      </c>
      <c r="N19" s="31">
        <v>1068185000</v>
      </c>
      <c r="O19" s="31">
        <v>1068629000</v>
      </c>
      <c r="P19" s="31">
        <v>1069297000</v>
      </c>
      <c r="Q19" s="31">
        <v>1069662000</v>
      </c>
      <c r="R19" s="31">
        <v>1070371000</v>
      </c>
      <c r="S19" s="31">
        <v>1070692000</v>
      </c>
      <c r="T19">
        <v>1070533000</v>
      </c>
      <c r="U19">
        <v>1070932000</v>
      </c>
      <c r="V19">
        <v>1071553000</v>
      </c>
      <c r="W19">
        <v>1071785000</v>
      </c>
    </row>
    <row r="20" spans="1:23" x14ac:dyDescent="0.15">
      <c r="A20" t="s">
        <v>830</v>
      </c>
      <c r="B20" s="40"/>
      <c r="D20" s="31">
        <v>1080980000</v>
      </c>
      <c r="E20" s="31">
        <v>1081570000</v>
      </c>
      <c r="F20" s="31">
        <v>1082636000</v>
      </c>
      <c r="G20" s="31">
        <v>1083063000</v>
      </c>
      <c r="H20" s="31">
        <v>1084016000</v>
      </c>
      <c r="I20" s="31">
        <v>1084822000</v>
      </c>
      <c r="J20" s="31">
        <v>1085514000</v>
      </c>
      <c r="K20" s="31">
        <v>1085684000</v>
      </c>
      <c r="L20" s="31">
        <v>1085871000</v>
      </c>
      <c r="M20" s="31">
        <v>1086127000</v>
      </c>
      <c r="N20" s="31">
        <v>1086453000</v>
      </c>
      <c r="O20" s="31">
        <v>1086591000</v>
      </c>
      <c r="P20" s="31">
        <v>1087046000</v>
      </c>
      <c r="Q20" s="31">
        <v>1087477000</v>
      </c>
      <c r="R20" s="31">
        <v>1087689000</v>
      </c>
      <c r="S20" s="31">
        <v>1088717000</v>
      </c>
      <c r="T20">
        <v>1089358000</v>
      </c>
      <c r="U20">
        <v>1089925000</v>
      </c>
      <c r="V20">
        <v>1090521000</v>
      </c>
      <c r="W20">
        <v>1090986000</v>
      </c>
    </row>
    <row r="21" spans="1:23" x14ac:dyDescent="0.15">
      <c r="A21" t="s">
        <v>831</v>
      </c>
      <c r="B21" s="40"/>
      <c r="D21" s="31">
        <v>1084531000</v>
      </c>
      <c r="E21" s="31">
        <v>1085711000</v>
      </c>
      <c r="F21" s="31">
        <v>1086482000</v>
      </c>
      <c r="G21" s="31">
        <v>1086579000</v>
      </c>
      <c r="H21" s="31">
        <v>1086968000</v>
      </c>
      <c r="I21" s="31">
        <v>1087527000</v>
      </c>
      <c r="J21" s="31">
        <v>1088768000</v>
      </c>
      <c r="K21" s="31">
        <v>1089536000</v>
      </c>
      <c r="L21" s="31">
        <v>1089805000</v>
      </c>
      <c r="M21" s="31">
        <v>1090248000</v>
      </c>
      <c r="N21" s="31">
        <v>1090859000</v>
      </c>
      <c r="O21" s="31">
        <v>1091292000</v>
      </c>
      <c r="P21" s="31">
        <v>1091546000</v>
      </c>
      <c r="Q21" s="31">
        <v>1092344000</v>
      </c>
      <c r="R21" s="31">
        <v>1093021000</v>
      </c>
      <c r="S21" s="31">
        <v>1093027000</v>
      </c>
      <c r="T21">
        <v>1093298000</v>
      </c>
      <c r="U21">
        <v>1094275000</v>
      </c>
      <c r="V21">
        <v>1094507000</v>
      </c>
      <c r="W21">
        <v>1094306000</v>
      </c>
    </row>
    <row r="22" spans="1:23" x14ac:dyDescent="0.15">
      <c r="A22" t="s">
        <v>832</v>
      </c>
      <c r="B22" s="40"/>
      <c r="D22">
        <v>1075697000</v>
      </c>
      <c r="E22">
        <v>1076326000</v>
      </c>
      <c r="F22">
        <v>1077097000</v>
      </c>
      <c r="G22">
        <v>1077950000</v>
      </c>
      <c r="H22">
        <v>1078755000</v>
      </c>
      <c r="I22">
        <v>1079822000</v>
      </c>
      <c r="J22">
        <v>1080434000</v>
      </c>
      <c r="K22">
        <v>1080840000</v>
      </c>
      <c r="L22">
        <v>1081802000</v>
      </c>
      <c r="M22">
        <v>1081960000</v>
      </c>
      <c r="N22">
        <v>1082488000</v>
      </c>
      <c r="O22">
        <v>1083129000</v>
      </c>
      <c r="P22">
        <v>1082666000</v>
      </c>
      <c r="Q22">
        <v>1083169000</v>
      </c>
      <c r="R22">
        <v>1083063000</v>
      </c>
      <c r="S22">
        <v>1082936000</v>
      </c>
      <c r="T22">
        <v>1083420000</v>
      </c>
      <c r="U22">
        <v>1084376000</v>
      </c>
      <c r="V22">
        <v>1084882000</v>
      </c>
      <c r="W22">
        <v>1085167000</v>
      </c>
    </row>
    <row r="23" spans="1:23" x14ac:dyDescent="0.15">
      <c r="A23" t="s">
        <v>833</v>
      </c>
      <c r="B23" s="40"/>
      <c r="D23">
        <v>1061228000</v>
      </c>
      <c r="E23">
        <v>1062352000</v>
      </c>
      <c r="F23">
        <v>1063375000</v>
      </c>
      <c r="G23">
        <v>1064172000</v>
      </c>
      <c r="H23">
        <v>1065776000</v>
      </c>
      <c r="I23">
        <v>1066594000</v>
      </c>
      <c r="J23">
        <v>1067036000</v>
      </c>
      <c r="K23">
        <v>1067483000</v>
      </c>
      <c r="L23">
        <v>1068019000</v>
      </c>
      <c r="M23">
        <v>1068814000</v>
      </c>
      <c r="N23">
        <v>1069352000</v>
      </c>
      <c r="O23">
        <v>1069572000</v>
      </c>
      <c r="P23">
        <v>1069598000</v>
      </c>
      <c r="Q23">
        <v>1069748000</v>
      </c>
      <c r="R23">
        <v>1069460000</v>
      </c>
      <c r="S23">
        <v>1069348000</v>
      </c>
      <c r="T23">
        <v>1070046000</v>
      </c>
      <c r="U23">
        <v>1070047000</v>
      </c>
      <c r="V23">
        <v>1070414000</v>
      </c>
      <c r="W23">
        <v>1070989000</v>
      </c>
    </row>
    <row r="24" spans="1:23" x14ac:dyDescent="0.15">
      <c r="A24" t="s">
        <v>834</v>
      </c>
      <c r="B24" s="40"/>
      <c r="D24">
        <v>1048365000</v>
      </c>
      <c r="E24">
        <v>1049509000</v>
      </c>
      <c r="F24">
        <v>1050041000</v>
      </c>
      <c r="G24">
        <v>1050237000</v>
      </c>
      <c r="H24">
        <v>1051234000</v>
      </c>
      <c r="I24">
        <v>1051698000</v>
      </c>
      <c r="J24">
        <v>1051848000</v>
      </c>
      <c r="K24">
        <v>1051890000</v>
      </c>
      <c r="L24">
        <v>1053027000</v>
      </c>
      <c r="M24">
        <v>1053739000</v>
      </c>
      <c r="N24">
        <v>1055082000</v>
      </c>
      <c r="O24">
        <v>1055900000</v>
      </c>
      <c r="P24">
        <v>1056318000</v>
      </c>
      <c r="Q24">
        <v>1056928000</v>
      </c>
      <c r="R24">
        <v>1057815000</v>
      </c>
      <c r="S24">
        <v>1057564000</v>
      </c>
      <c r="T24">
        <v>1058306000</v>
      </c>
      <c r="U24">
        <v>1058698000</v>
      </c>
      <c r="V24">
        <v>1058919000</v>
      </c>
      <c r="W24">
        <v>1059178000</v>
      </c>
    </row>
    <row r="25" spans="1:23" x14ac:dyDescent="0.15">
      <c r="A25" t="s">
        <v>835</v>
      </c>
      <c r="B25" s="40"/>
      <c r="D25">
        <v>1042742000</v>
      </c>
      <c r="E25">
        <v>1043991000</v>
      </c>
      <c r="F25">
        <v>1045025000</v>
      </c>
      <c r="G25">
        <v>1045880000</v>
      </c>
      <c r="H25">
        <v>1046555000</v>
      </c>
      <c r="I25">
        <v>1047553000</v>
      </c>
      <c r="J25">
        <v>1047818000</v>
      </c>
      <c r="K25">
        <v>1048221000</v>
      </c>
      <c r="L25">
        <v>1048786000</v>
      </c>
      <c r="M25">
        <v>1049421000</v>
      </c>
      <c r="N25">
        <v>1049785000</v>
      </c>
      <c r="O25">
        <v>1050122000</v>
      </c>
      <c r="P25">
        <v>1050343000</v>
      </c>
      <c r="Q25">
        <v>1050772000</v>
      </c>
      <c r="R25">
        <v>1050797000</v>
      </c>
      <c r="S25">
        <v>1051210000</v>
      </c>
      <c r="T25">
        <v>1051696000</v>
      </c>
      <c r="U25">
        <v>1051948000</v>
      </c>
      <c r="V25">
        <v>1052711000</v>
      </c>
      <c r="W25">
        <v>1053293000</v>
      </c>
    </row>
    <row r="26" spans="1:23" x14ac:dyDescent="0.15">
      <c r="A26" t="s">
        <v>836</v>
      </c>
      <c r="B26" s="40"/>
      <c r="D26">
        <v>1044680000</v>
      </c>
      <c r="E26">
        <v>1045663000</v>
      </c>
      <c r="F26">
        <v>1046354000</v>
      </c>
      <c r="G26">
        <v>1046936000</v>
      </c>
      <c r="H26">
        <v>1047953000</v>
      </c>
      <c r="I26">
        <v>1049543000</v>
      </c>
      <c r="J26">
        <v>1050295000</v>
      </c>
      <c r="K26">
        <v>1050507000</v>
      </c>
      <c r="L26">
        <v>1050789000</v>
      </c>
      <c r="M26">
        <v>1051077000</v>
      </c>
      <c r="N26">
        <v>1051784000</v>
      </c>
      <c r="O26">
        <v>1052342000</v>
      </c>
      <c r="P26">
        <v>1053037000</v>
      </c>
      <c r="Q26">
        <v>1053758000</v>
      </c>
      <c r="R26">
        <v>1054402000</v>
      </c>
      <c r="S26">
        <v>1054597000</v>
      </c>
      <c r="T26">
        <v>1054756000</v>
      </c>
      <c r="U26">
        <v>1055334000</v>
      </c>
      <c r="V26">
        <v>1055100000</v>
      </c>
      <c r="W26">
        <v>1055225000</v>
      </c>
    </row>
    <row r="27" spans="1:23" x14ac:dyDescent="0.15">
      <c r="A27" t="s">
        <v>837</v>
      </c>
      <c r="B27" s="40"/>
      <c r="D27">
        <v>1054284000</v>
      </c>
      <c r="E27">
        <v>1054964000</v>
      </c>
      <c r="F27">
        <v>1055360000</v>
      </c>
      <c r="G27">
        <v>1056230000</v>
      </c>
      <c r="H27">
        <v>1056672000</v>
      </c>
      <c r="I27">
        <v>1057484000</v>
      </c>
      <c r="J27">
        <v>1058135000</v>
      </c>
      <c r="K27">
        <v>1058777000</v>
      </c>
      <c r="L27">
        <v>1059921000</v>
      </c>
      <c r="M27">
        <v>1060956000</v>
      </c>
      <c r="N27">
        <v>1061405000</v>
      </c>
      <c r="O27">
        <v>1061651000</v>
      </c>
      <c r="P27">
        <v>1061964000</v>
      </c>
      <c r="Q27">
        <v>1062552000</v>
      </c>
      <c r="R27">
        <v>1062831000</v>
      </c>
      <c r="S27">
        <v>1063105000</v>
      </c>
      <c r="T27">
        <v>1063544000</v>
      </c>
      <c r="U27">
        <v>1063607000</v>
      </c>
      <c r="V27">
        <v>1064174000</v>
      </c>
      <c r="W27">
        <v>1064659000</v>
      </c>
    </row>
    <row r="28" spans="1:23" x14ac:dyDescent="0.15">
      <c r="A28" t="s">
        <v>838</v>
      </c>
      <c r="B28" s="40"/>
      <c r="D28">
        <v>1085999000</v>
      </c>
      <c r="E28">
        <v>1087221000</v>
      </c>
      <c r="F28">
        <v>1087960000</v>
      </c>
      <c r="G28">
        <v>1088314000</v>
      </c>
      <c r="H28">
        <v>1088638000</v>
      </c>
      <c r="I28">
        <v>1089618000</v>
      </c>
      <c r="J28">
        <v>1090158000</v>
      </c>
      <c r="K28">
        <v>1090767000</v>
      </c>
      <c r="L28">
        <v>1091083000</v>
      </c>
      <c r="M28">
        <v>1091467000</v>
      </c>
      <c r="N28">
        <v>1091735000</v>
      </c>
      <c r="O28">
        <v>1092061000</v>
      </c>
      <c r="P28">
        <v>1092228000</v>
      </c>
      <c r="Q28">
        <v>1092948000</v>
      </c>
      <c r="R28">
        <v>1093743000</v>
      </c>
      <c r="S28">
        <v>1094288000</v>
      </c>
      <c r="T28">
        <v>1094533000</v>
      </c>
      <c r="U28">
        <v>1094964000</v>
      </c>
      <c r="V28">
        <v>1095332000</v>
      </c>
      <c r="W28">
        <v>1095934000</v>
      </c>
    </row>
    <row r="29" spans="1:23" x14ac:dyDescent="0.15">
      <c r="A29" t="s">
        <v>839</v>
      </c>
      <c r="B29" s="40"/>
      <c r="D29">
        <v>1083529000</v>
      </c>
      <c r="E29">
        <v>1084351000</v>
      </c>
      <c r="F29">
        <v>1085315000</v>
      </c>
      <c r="G29">
        <v>1086108000</v>
      </c>
      <c r="H29">
        <v>1086919000</v>
      </c>
      <c r="I29">
        <v>1087619000</v>
      </c>
      <c r="J29">
        <v>1088697000</v>
      </c>
      <c r="K29">
        <v>1089108000</v>
      </c>
      <c r="L29">
        <v>1089371000</v>
      </c>
      <c r="M29">
        <v>1089825000</v>
      </c>
      <c r="N29">
        <v>1089948000</v>
      </c>
      <c r="O29">
        <v>1090337000</v>
      </c>
      <c r="P29">
        <v>1090954000</v>
      </c>
      <c r="Q29">
        <v>1091603000</v>
      </c>
      <c r="R29">
        <v>1091848000</v>
      </c>
      <c r="S29">
        <v>1092324000</v>
      </c>
      <c r="T29">
        <v>1092498000</v>
      </c>
      <c r="U29">
        <v>1093026000</v>
      </c>
      <c r="V29">
        <v>1093612000</v>
      </c>
      <c r="W29">
        <v>1094019000</v>
      </c>
    </row>
    <row r="30" spans="1:23" x14ac:dyDescent="0.15">
      <c r="A30" t="s">
        <v>840</v>
      </c>
      <c r="B30" s="40"/>
      <c r="D30">
        <v>1083058000</v>
      </c>
      <c r="E30">
        <v>1083688000</v>
      </c>
      <c r="F30">
        <v>1084144000</v>
      </c>
      <c r="G30">
        <v>1084686000</v>
      </c>
      <c r="H30">
        <v>1085625000</v>
      </c>
      <c r="I30">
        <v>1086292000</v>
      </c>
      <c r="J30">
        <v>1087025000</v>
      </c>
      <c r="K30">
        <v>1087123000</v>
      </c>
      <c r="L30">
        <v>1088026000</v>
      </c>
      <c r="M30">
        <v>1089081000</v>
      </c>
      <c r="N30">
        <v>1089669000</v>
      </c>
      <c r="O30">
        <v>1090661000</v>
      </c>
      <c r="P30">
        <v>1091057000</v>
      </c>
      <c r="Q30">
        <v>1091256000</v>
      </c>
      <c r="R30">
        <v>1091639000</v>
      </c>
      <c r="S30">
        <v>1092046000</v>
      </c>
      <c r="T30">
        <v>1092913000</v>
      </c>
      <c r="U30">
        <v>1093164000</v>
      </c>
      <c r="V30">
        <v>1093523000</v>
      </c>
      <c r="W30">
        <v>1093699000</v>
      </c>
    </row>
    <row r="31" spans="1:23" x14ac:dyDescent="0.15">
      <c r="A31" t="s">
        <v>841</v>
      </c>
      <c r="B31" s="40"/>
      <c r="D31">
        <v>1051885000</v>
      </c>
      <c r="E31">
        <v>1052576000</v>
      </c>
      <c r="F31">
        <v>1053506000</v>
      </c>
      <c r="G31">
        <v>1054705000</v>
      </c>
      <c r="H31">
        <v>1055581000</v>
      </c>
      <c r="I31">
        <v>1056558000</v>
      </c>
      <c r="J31">
        <v>1057303000</v>
      </c>
      <c r="K31">
        <v>1058057000</v>
      </c>
      <c r="L31">
        <v>1058818000</v>
      </c>
      <c r="M31">
        <v>1059300000</v>
      </c>
      <c r="N31">
        <v>1059934000</v>
      </c>
      <c r="O31">
        <v>1060537000</v>
      </c>
      <c r="P31">
        <v>1060928000</v>
      </c>
      <c r="Q31">
        <v>1061120000</v>
      </c>
      <c r="R31">
        <v>1061685000</v>
      </c>
      <c r="S31">
        <v>1061422000</v>
      </c>
      <c r="T31">
        <v>1061223000</v>
      </c>
      <c r="U31">
        <v>1061805000</v>
      </c>
      <c r="V31">
        <v>1061710000</v>
      </c>
      <c r="W31">
        <v>1061761000</v>
      </c>
    </row>
    <row r="32" spans="1:23" x14ac:dyDescent="0.15">
      <c r="A32" t="s">
        <v>842</v>
      </c>
      <c r="B32" s="40"/>
      <c r="D32">
        <v>1076987000</v>
      </c>
      <c r="E32">
        <v>1077299000</v>
      </c>
      <c r="F32">
        <v>1078463000</v>
      </c>
      <c r="G32">
        <v>1079190000</v>
      </c>
      <c r="H32">
        <v>1079705000</v>
      </c>
      <c r="I32">
        <v>1080307000</v>
      </c>
      <c r="J32">
        <v>1080902000</v>
      </c>
      <c r="K32">
        <v>1081013000</v>
      </c>
      <c r="L32">
        <v>1082124000</v>
      </c>
      <c r="M32">
        <v>1082887000</v>
      </c>
      <c r="N32">
        <v>1083444000</v>
      </c>
      <c r="O32">
        <v>1083689000</v>
      </c>
      <c r="P32">
        <v>1084027000</v>
      </c>
      <c r="Q32">
        <v>1084507000</v>
      </c>
      <c r="R32">
        <v>1084799000</v>
      </c>
      <c r="S32">
        <v>1086106000</v>
      </c>
      <c r="T32">
        <v>1086383000</v>
      </c>
      <c r="U32">
        <v>1086953000</v>
      </c>
      <c r="V32">
        <v>1088159000</v>
      </c>
      <c r="W32">
        <v>1088272000</v>
      </c>
    </row>
    <row r="33" spans="1:23" x14ac:dyDescent="0.15">
      <c r="A33" t="s">
        <v>843</v>
      </c>
      <c r="B33" s="40"/>
      <c r="D33">
        <v>1073446000</v>
      </c>
      <c r="E33">
        <v>1074204000</v>
      </c>
      <c r="F33">
        <v>1075033000</v>
      </c>
      <c r="G33">
        <v>1076259000</v>
      </c>
      <c r="H33">
        <v>1077899000</v>
      </c>
      <c r="I33">
        <v>1078482000</v>
      </c>
      <c r="J33">
        <v>1078597000</v>
      </c>
      <c r="K33">
        <v>1079528000</v>
      </c>
      <c r="L33">
        <v>1080024000</v>
      </c>
      <c r="M33">
        <v>1080607000</v>
      </c>
      <c r="N33">
        <v>1081068000</v>
      </c>
      <c r="O33">
        <v>1081663000</v>
      </c>
      <c r="P33">
        <v>1082437000</v>
      </c>
      <c r="Q33">
        <v>1082892000</v>
      </c>
      <c r="R33">
        <v>1083046000</v>
      </c>
      <c r="S33">
        <v>1083094000</v>
      </c>
      <c r="T33">
        <v>1082815000</v>
      </c>
      <c r="U33">
        <v>1082741000</v>
      </c>
      <c r="V33">
        <v>1083221000</v>
      </c>
      <c r="W33">
        <v>1084033000</v>
      </c>
    </row>
    <row r="34" spans="1:23" x14ac:dyDescent="0.15">
      <c r="A34" t="s">
        <v>844</v>
      </c>
      <c r="B34" s="40"/>
      <c r="D34">
        <v>1074195000</v>
      </c>
      <c r="E34">
        <v>1074940000</v>
      </c>
      <c r="F34">
        <v>1075745000</v>
      </c>
      <c r="G34">
        <v>1077011000</v>
      </c>
      <c r="H34">
        <v>1077722000</v>
      </c>
      <c r="I34">
        <v>1078435000</v>
      </c>
      <c r="J34">
        <v>1078288000</v>
      </c>
      <c r="K34">
        <v>1078469000</v>
      </c>
      <c r="L34">
        <v>1079013000</v>
      </c>
      <c r="M34">
        <v>1079848000</v>
      </c>
      <c r="N34">
        <v>1080017000</v>
      </c>
      <c r="O34">
        <v>1080328000</v>
      </c>
      <c r="P34">
        <v>1080523000</v>
      </c>
      <c r="Q34">
        <v>1081031000</v>
      </c>
      <c r="R34">
        <v>1081380000</v>
      </c>
      <c r="S34">
        <v>1081417000</v>
      </c>
      <c r="T34">
        <v>1082206000</v>
      </c>
      <c r="U34">
        <v>1082762000</v>
      </c>
      <c r="V34">
        <v>1082331000</v>
      </c>
      <c r="W34">
        <v>1083217000</v>
      </c>
    </row>
    <row r="35" spans="1:23" x14ac:dyDescent="0.15">
      <c r="A35" t="s">
        <v>845</v>
      </c>
      <c r="B35" s="40"/>
      <c r="D35">
        <v>1045861000</v>
      </c>
      <c r="E35">
        <v>1046647000</v>
      </c>
      <c r="F35">
        <v>1047906000</v>
      </c>
      <c r="G35">
        <v>1048863000</v>
      </c>
      <c r="H35">
        <v>1049711000</v>
      </c>
      <c r="I35">
        <v>1050286000</v>
      </c>
      <c r="J35">
        <v>1050628000</v>
      </c>
      <c r="K35">
        <v>1050984000</v>
      </c>
      <c r="L35">
        <v>1051839000</v>
      </c>
      <c r="M35">
        <v>1052756000</v>
      </c>
      <c r="N35">
        <v>1053497000</v>
      </c>
      <c r="O35">
        <v>1053913000</v>
      </c>
      <c r="P35">
        <v>1054845000</v>
      </c>
      <c r="Q35">
        <v>1055692000</v>
      </c>
      <c r="R35">
        <v>1056513000</v>
      </c>
      <c r="S35">
        <v>1057116000</v>
      </c>
      <c r="T35">
        <v>1057640000</v>
      </c>
      <c r="U35">
        <v>1058710000</v>
      </c>
      <c r="V35">
        <v>1058785000</v>
      </c>
      <c r="W35">
        <v>1058999000</v>
      </c>
    </row>
    <row r="36" spans="1:23" x14ac:dyDescent="0.15">
      <c r="A36" t="s">
        <v>846</v>
      </c>
      <c r="B36" s="40"/>
      <c r="D36">
        <v>1069550000</v>
      </c>
      <c r="E36">
        <v>1069893000</v>
      </c>
      <c r="F36">
        <v>1070739000</v>
      </c>
      <c r="G36">
        <v>1071671000</v>
      </c>
      <c r="H36">
        <v>1072254000</v>
      </c>
      <c r="I36">
        <v>1072909000</v>
      </c>
      <c r="J36">
        <v>1073689000</v>
      </c>
      <c r="K36">
        <v>1074325000</v>
      </c>
      <c r="L36">
        <v>1074828000</v>
      </c>
      <c r="M36">
        <v>1074994000</v>
      </c>
      <c r="N36">
        <v>1075281000</v>
      </c>
      <c r="O36">
        <v>1075797000</v>
      </c>
      <c r="P36">
        <v>1076237000</v>
      </c>
      <c r="Q36">
        <v>1076800000</v>
      </c>
      <c r="R36">
        <v>1076623000</v>
      </c>
      <c r="S36">
        <v>1076354000</v>
      </c>
      <c r="T36">
        <v>1076771000</v>
      </c>
      <c r="U36">
        <v>1077404000</v>
      </c>
      <c r="V36">
        <v>1077092000</v>
      </c>
      <c r="W36">
        <v>1077512000</v>
      </c>
    </row>
    <row r="37" spans="1:23" x14ac:dyDescent="0.15">
      <c r="A37" t="s">
        <v>847</v>
      </c>
      <c r="B37" s="40"/>
      <c r="D37">
        <v>1063553000</v>
      </c>
      <c r="E37">
        <v>1064287000</v>
      </c>
      <c r="F37">
        <v>1065167000</v>
      </c>
      <c r="G37">
        <v>1065665000</v>
      </c>
      <c r="H37">
        <v>1066337000</v>
      </c>
      <c r="I37">
        <v>1067352000</v>
      </c>
      <c r="J37">
        <v>1068030000</v>
      </c>
      <c r="K37">
        <v>1068933000</v>
      </c>
      <c r="L37">
        <v>1069508000</v>
      </c>
      <c r="M37">
        <v>1070467000</v>
      </c>
      <c r="N37">
        <v>1071053000</v>
      </c>
      <c r="O37">
        <v>1070968000</v>
      </c>
      <c r="P37">
        <v>1071598000</v>
      </c>
      <c r="Q37">
        <v>1071993000</v>
      </c>
      <c r="R37">
        <v>1072546000</v>
      </c>
      <c r="S37">
        <v>1073053000</v>
      </c>
      <c r="T37">
        <v>1073546000</v>
      </c>
      <c r="U37">
        <v>1073733000</v>
      </c>
      <c r="V37">
        <v>1074403000</v>
      </c>
      <c r="W37">
        <v>1074619000</v>
      </c>
    </row>
    <row r="38" spans="1:23" x14ac:dyDescent="0.15">
      <c r="A38" t="s">
        <v>848</v>
      </c>
      <c r="B38" s="40"/>
      <c r="D38">
        <v>1063131000</v>
      </c>
      <c r="E38">
        <v>1064038000</v>
      </c>
      <c r="F38">
        <v>1064913000</v>
      </c>
      <c r="G38">
        <v>1066187000</v>
      </c>
      <c r="H38">
        <v>1067116000</v>
      </c>
      <c r="I38">
        <v>1068452000</v>
      </c>
      <c r="J38">
        <v>1069344000</v>
      </c>
      <c r="K38">
        <v>1069937000</v>
      </c>
      <c r="L38">
        <v>1070173000</v>
      </c>
      <c r="M38">
        <v>1070686000</v>
      </c>
      <c r="N38">
        <v>1071235000</v>
      </c>
      <c r="O38">
        <v>1072557000</v>
      </c>
      <c r="P38">
        <v>1073124000</v>
      </c>
      <c r="Q38">
        <v>1073683000</v>
      </c>
      <c r="R38">
        <v>1073556000</v>
      </c>
      <c r="S38">
        <v>1074116000</v>
      </c>
      <c r="T38">
        <v>1074547000</v>
      </c>
      <c r="U38">
        <v>1074711000</v>
      </c>
      <c r="V38">
        <v>1075016000</v>
      </c>
      <c r="W38">
        <v>1075388000</v>
      </c>
    </row>
    <row r="39" spans="1:23" x14ac:dyDescent="0.15">
      <c r="A39" t="s">
        <v>849</v>
      </c>
      <c r="B39" s="40"/>
      <c r="D39">
        <v>1039123000</v>
      </c>
      <c r="E39">
        <v>1040142000</v>
      </c>
      <c r="F39">
        <v>1040990000</v>
      </c>
      <c r="G39">
        <v>1041251000</v>
      </c>
      <c r="H39">
        <v>1042306000</v>
      </c>
      <c r="I39">
        <v>1042920000</v>
      </c>
      <c r="J39">
        <v>1043498000</v>
      </c>
      <c r="K39">
        <v>1044445000</v>
      </c>
      <c r="L39">
        <v>1045499000</v>
      </c>
      <c r="M39">
        <v>1045861000</v>
      </c>
      <c r="N39">
        <v>1046756000</v>
      </c>
      <c r="O39">
        <v>1046802000</v>
      </c>
      <c r="P39">
        <v>1047084000</v>
      </c>
      <c r="Q39">
        <v>1047343000</v>
      </c>
      <c r="R39">
        <v>1047711000</v>
      </c>
      <c r="S39">
        <v>1047723000</v>
      </c>
      <c r="T39">
        <v>1047948000</v>
      </c>
      <c r="U39">
        <v>1048096000</v>
      </c>
      <c r="V39">
        <v>1048071000</v>
      </c>
      <c r="W39">
        <v>1048189000</v>
      </c>
    </row>
    <row r="40" spans="1:23" x14ac:dyDescent="0.15">
      <c r="A40" t="s">
        <v>850</v>
      </c>
      <c r="B40" s="40"/>
      <c r="D40">
        <v>1032606000</v>
      </c>
      <c r="E40">
        <v>1033982000</v>
      </c>
      <c r="F40">
        <v>1035128000</v>
      </c>
      <c r="G40">
        <v>1036124000</v>
      </c>
      <c r="H40">
        <v>1036689000</v>
      </c>
      <c r="I40">
        <v>1037458000</v>
      </c>
      <c r="J40">
        <v>1037735000</v>
      </c>
      <c r="K40">
        <v>1038554000</v>
      </c>
      <c r="L40">
        <v>1038906000</v>
      </c>
      <c r="M40">
        <v>1039106000</v>
      </c>
      <c r="N40">
        <v>1039798000</v>
      </c>
      <c r="O40">
        <v>1040039000</v>
      </c>
      <c r="P40">
        <v>1040491000</v>
      </c>
      <c r="Q40">
        <v>1041169000</v>
      </c>
      <c r="R40">
        <v>1041327000</v>
      </c>
      <c r="S40">
        <v>1041480000</v>
      </c>
      <c r="T40">
        <v>1041613000</v>
      </c>
      <c r="U40">
        <v>1041590000</v>
      </c>
      <c r="V40">
        <v>1041948000</v>
      </c>
      <c r="W40">
        <v>1042615000</v>
      </c>
    </row>
    <row r="41" spans="1:23" x14ac:dyDescent="0.15">
      <c r="A41" t="s">
        <v>851</v>
      </c>
      <c r="B41" s="40"/>
      <c r="D41">
        <v>1033957000</v>
      </c>
      <c r="E41">
        <v>1034398000</v>
      </c>
      <c r="F41">
        <v>1035179000</v>
      </c>
      <c r="G41">
        <v>1036478000</v>
      </c>
      <c r="H41">
        <v>1037484000</v>
      </c>
      <c r="I41">
        <v>1038702000</v>
      </c>
      <c r="J41">
        <v>1039678000</v>
      </c>
      <c r="K41">
        <v>1040438000</v>
      </c>
      <c r="L41">
        <v>1040572000</v>
      </c>
      <c r="M41">
        <v>1041119000</v>
      </c>
      <c r="N41">
        <v>1041860000</v>
      </c>
      <c r="O41">
        <v>1042003000</v>
      </c>
      <c r="P41">
        <v>1042342000</v>
      </c>
      <c r="Q41">
        <v>1042481000</v>
      </c>
      <c r="R41">
        <v>1043775000</v>
      </c>
      <c r="S41">
        <v>1043593000</v>
      </c>
      <c r="T41">
        <v>1043739000</v>
      </c>
      <c r="U41">
        <v>1044470000</v>
      </c>
      <c r="V41">
        <v>1043947000</v>
      </c>
      <c r="W41">
        <v>1044220000</v>
      </c>
    </row>
    <row r="42" spans="1:23" x14ac:dyDescent="0.15">
      <c r="A42" t="s">
        <v>852</v>
      </c>
      <c r="B42" s="40"/>
      <c r="D42">
        <v>1031987000</v>
      </c>
      <c r="E42">
        <v>1032386000</v>
      </c>
      <c r="F42">
        <v>1032910000</v>
      </c>
      <c r="G42">
        <v>1033667000</v>
      </c>
      <c r="H42">
        <v>1033807000</v>
      </c>
      <c r="I42">
        <v>1033724000</v>
      </c>
      <c r="J42">
        <v>1034435000</v>
      </c>
      <c r="K42">
        <v>1035346000</v>
      </c>
      <c r="L42">
        <v>1036291000</v>
      </c>
      <c r="M42">
        <v>1037092000</v>
      </c>
      <c r="N42">
        <v>1037007000</v>
      </c>
      <c r="O42">
        <v>1037651000</v>
      </c>
      <c r="P42">
        <v>1037900000</v>
      </c>
      <c r="Q42">
        <v>1038215000</v>
      </c>
      <c r="R42">
        <v>1038225000</v>
      </c>
      <c r="S42">
        <v>1038888000</v>
      </c>
      <c r="T42">
        <v>1038793000</v>
      </c>
      <c r="U42">
        <v>1039133000</v>
      </c>
      <c r="V42">
        <v>1039769000</v>
      </c>
      <c r="W42">
        <v>1039520000</v>
      </c>
    </row>
    <row r="43" spans="1:23" x14ac:dyDescent="0.15">
      <c r="A43" t="s">
        <v>853</v>
      </c>
      <c r="B43" s="40"/>
      <c r="D43">
        <v>1030041000</v>
      </c>
      <c r="E43">
        <v>1031051000</v>
      </c>
      <c r="F43">
        <v>1032117000</v>
      </c>
      <c r="G43">
        <v>1033111000</v>
      </c>
      <c r="H43">
        <v>1033357000</v>
      </c>
      <c r="I43">
        <v>1034001000</v>
      </c>
      <c r="J43">
        <v>1034449000</v>
      </c>
      <c r="K43">
        <v>1034888000</v>
      </c>
      <c r="L43">
        <v>1035751000</v>
      </c>
      <c r="M43">
        <v>1036026000</v>
      </c>
      <c r="N43">
        <v>1036452000</v>
      </c>
      <c r="O43">
        <v>1036167000</v>
      </c>
      <c r="P43">
        <v>1036895000</v>
      </c>
      <c r="Q43">
        <v>1037447000</v>
      </c>
      <c r="R43">
        <v>1038225000</v>
      </c>
      <c r="S43">
        <v>1038891000</v>
      </c>
      <c r="T43">
        <v>1038902000</v>
      </c>
      <c r="U43">
        <v>1038462000</v>
      </c>
      <c r="V43">
        <v>1038762000</v>
      </c>
      <c r="W43">
        <v>1039224000</v>
      </c>
    </row>
    <row r="44" spans="1:23" x14ac:dyDescent="0.15">
      <c r="A44" t="s">
        <v>854</v>
      </c>
      <c r="B44" s="40"/>
      <c r="D44">
        <v>1068319000</v>
      </c>
      <c r="E44">
        <v>1069315000</v>
      </c>
      <c r="F44">
        <v>1070815000</v>
      </c>
      <c r="G44">
        <v>1071151000</v>
      </c>
      <c r="H44">
        <v>1071506000</v>
      </c>
      <c r="I44">
        <v>1072505000</v>
      </c>
      <c r="J44">
        <v>1072853000</v>
      </c>
      <c r="K44">
        <v>1073581000</v>
      </c>
      <c r="L44">
        <v>1074759000</v>
      </c>
      <c r="M44">
        <v>1075559000</v>
      </c>
      <c r="N44">
        <v>1076017000</v>
      </c>
      <c r="O44">
        <v>1076562000</v>
      </c>
      <c r="P44">
        <v>1077265000</v>
      </c>
      <c r="Q44">
        <v>1077505000</v>
      </c>
      <c r="R44">
        <v>1078367000</v>
      </c>
      <c r="S44">
        <v>1078393000</v>
      </c>
      <c r="T44">
        <v>1079324000</v>
      </c>
      <c r="U44">
        <v>1079926000</v>
      </c>
      <c r="V44">
        <v>1079772000</v>
      </c>
      <c r="W44">
        <v>1079563000</v>
      </c>
    </row>
    <row r="45" spans="1:23" x14ac:dyDescent="0.15">
      <c r="A45" t="s">
        <v>855</v>
      </c>
      <c r="B45" s="40"/>
      <c r="D45">
        <v>1070849000</v>
      </c>
      <c r="E45">
        <v>1071991000</v>
      </c>
      <c r="F45">
        <v>1073190000</v>
      </c>
      <c r="G45">
        <v>1074037000</v>
      </c>
      <c r="H45">
        <v>1074676000</v>
      </c>
      <c r="I45">
        <v>1075443000</v>
      </c>
      <c r="J45">
        <v>1075755000</v>
      </c>
      <c r="K45">
        <v>1076322000</v>
      </c>
      <c r="L45">
        <v>1076614000</v>
      </c>
      <c r="M45">
        <v>1076998000</v>
      </c>
      <c r="N45">
        <v>1077209000</v>
      </c>
      <c r="O45">
        <v>1078179000</v>
      </c>
      <c r="P45">
        <v>1078457000</v>
      </c>
      <c r="Q45">
        <v>1079071000</v>
      </c>
      <c r="R45">
        <v>1079558000</v>
      </c>
      <c r="S45">
        <v>1079884000</v>
      </c>
      <c r="T45">
        <v>1080084000</v>
      </c>
      <c r="U45">
        <v>1079717000</v>
      </c>
      <c r="V45">
        <v>1080314000</v>
      </c>
      <c r="W45">
        <v>1080819000</v>
      </c>
    </row>
    <row r="46" spans="1:23" x14ac:dyDescent="0.15">
      <c r="A46" t="s">
        <v>856</v>
      </c>
      <c r="B46" s="40"/>
      <c r="D46">
        <v>1068253000</v>
      </c>
      <c r="E46">
        <v>1068528000</v>
      </c>
      <c r="F46">
        <v>1069213000</v>
      </c>
      <c r="G46">
        <v>1069882000</v>
      </c>
      <c r="H46">
        <v>1070405000</v>
      </c>
      <c r="I46">
        <v>1070884000</v>
      </c>
      <c r="J46">
        <v>1071796000</v>
      </c>
      <c r="K46">
        <v>1072430000</v>
      </c>
      <c r="L46">
        <v>1073004000</v>
      </c>
      <c r="M46">
        <v>1073437000</v>
      </c>
      <c r="N46">
        <v>1073759000</v>
      </c>
      <c r="O46">
        <v>1074428000</v>
      </c>
      <c r="P46">
        <v>1074992000</v>
      </c>
      <c r="Q46">
        <v>1075350000</v>
      </c>
      <c r="R46">
        <v>1075821000</v>
      </c>
      <c r="S46">
        <v>1076437000</v>
      </c>
      <c r="T46">
        <v>1076480000</v>
      </c>
      <c r="U46">
        <v>1077211000</v>
      </c>
      <c r="V46">
        <v>1077566000</v>
      </c>
      <c r="W46">
        <v>1078225000</v>
      </c>
    </row>
    <row r="47" spans="1:23" x14ac:dyDescent="0.15">
      <c r="A47" t="s">
        <v>857</v>
      </c>
      <c r="B47" s="40"/>
      <c r="D47">
        <v>1027055000</v>
      </c>
      <c r="E47">
        <v>1027985000</v>
      </c>
      <c r="F47">
        <v>1028814000</v>
      </c>
      <c r="G47">
        <v>1029824000</v>
      </c>
      <c r="H47">
        <v>1030533000</v>
      </c>
      <c r="I47">
        <v>1031557000</v>
      </c>
      <c r="J47">
        <v>1032207000</v>
      </c>
      <c r="K47">
        <v>1033356000</v>
      </c>
      <c r="L47">
        <v>1033787000</v>
      </c>
      <c r="M47">
        <v>1033941000</v>
      </c>
      <c r="N47">
        <v>1034571000</v>
      </c>
      <c r="O47">
        <v>1035203000</v>
      </c>
      <c r="P47">
        <v>1035743000</v>
      </c>
      <c r="Q47">
        <v>1035997000</v>
      </c>
      <c r="R47">
        <v>1036033000</v>
      </c>
      <c r="S47">
        <v>1036478000</v>
      </c>
      <c r="T47">
        <v>1037158000</v>
      </c>
      <c r="U47">
        <v>1037905000</v>
      </c>
      <c r="V47">
        <v>1037572000</v>
      </c>
      <c r="W47">
        <v>1037824000</v>
      </c>
    </row>
    <row r="48" spans="1:23" x14ac:dyDescent="0.15">
      <c r="A48" t="s">
        <v>858</v>
      </c>
      <c r="B48" s="40"/>
      <c r="D48">
        <v>1055784000</v>
      </c>
      <c r="E48">
        <v>1055894000</v>
      </c>
      <c r="F48">
        <v>1056490000</v>
      </c>
      <c r="G48">
        <v>1057145000</v>
      </c>
      <c r="H48">
        <v>1057835000</v>
      </c>
      <c r="I48">
        <v>1058726000</v>
      </c>
      <c r="J48">
        <v>1059404000</v>
      </c>
      <c r="K48">
        <v>1059918000</v>
      </c>
      <c r="L48">
        <v>1060471000</v>
      </c>
      <c r="M48">
        <v>1061037000</v>
      </c>
      <c r="N48">
        <v>1061227000</v>
      </c>
      <c r="O48">
        <v>1061257000</v>
      </c>
      <c r="P48">
        <v>1061187000</v>
      </c>
      <c r="Q48">
        <v>1061299000</v>
      </c>
      <c r="R48">
        <v>1061489000</v>
      </c>
      <c r="S48">
        <v>1062013000</v>
      </c>
      <c r="T48">
        <v>1062541000</v>
      </c>
      <c r="U48">
        <v>1063220000</v>
      </c>
      <c r="V48">
        <v>1063437000</v>
      </c>
      <c r="W48">
        <v>1063633000</v>
      </c>
    </row>
    <row r="49" spans="1:23" x14ac:dyDescent="0.15">
      <c r="A49" t="s">
        <v>859</v>
      </c>
      <c r="B49" s="40"/>
      <c r="D49">
        <v>1057753000</v>
      </c>
      <c r="E49">
        <v>1058608000</v>
      </c>
      <c r="F49">
        <v>1059087000</v>
      </c>
      <c r="G49">
        <v>1059969000</v>
      </c>
      <c r="H49">
        <v>1060682000</v>
      </c>
      <c r="I49">
        <v>1061356000</v>
      </c>
      <c r="J49">
        <v>1062007000</v>
      </c>
      <c r="K49">
        <v>1062327000</v>
      </c>
      <c r="L49">
        <v>1062840000</v>
      </c>
      <c r="M49">
        <v>1063410000</v>
      </c>
      <c r="N49">
        <v>1063462000</v>
      </c>
      <c r="O49">
        <v>1063825000</v>
      </c>
      <c r="P49">
        <v>1064273000</v>
      </c>
      <c r="Q49">
        <v>1064882000</v>
      </c>
      <c r="R49">
        <v>1065037000</v>
      </c>
      <c r="S49">
        <v>1065442000</v>
      </c>
      <c r="T49">
        <v>1065380000</v>
      </c>
      <c r="U49">
        <v>1065529000</v>
      </c>
      <c r="V49">
        <v>1065698000</v>
      </c>
      <c r="W49">
        <v>1066017000</v>
      </c>
    </row>
    <row r="50" spans="1:23" x14ac:dyDescent="0.15">
      <c r="A50" t="s">
        <v>860</v>
      </c>
      <c r="B50" s="40"/>
      <c r="D50">
        <v>1059206000</v>
      </c>
      <c r="E50">
        <v>1060593000</v>
      </c>
      <c r="F50">
        <v>1060957000</v>
      </c>
      <c r="G50">
        <v>1062025000</v>
      </c>
      <c r="H50">
        <v>1063064000</v>
      </c>
      <c r="I50">
        <v>1063851000</v>
      </c>
      <c r="J50">
        <v>1064385000</v>
      </c>
      <c r="K50">
        <v>1064510000</v>
      </c>
      <c r="L50">
        <v>1064912000</v>
      </c>
      <c r="M50">
        <v>1065609000</v>
      </c>
      <c r="N50">
        <v>1065917000</v>
      </c>
      <c r="O50">
        <v>1066789000</v>
      </c>
      <c r="P50">
        <v>1066966000</v>
      </c>
      <c r="Q50">
        <v>1067533000</v>
      </c>
      <c r="R50">
        <v>1068444000</v>
      </c>
      <c r="S50">
        <v>1068460000</v>
      </c>
      <c r="T50">
        <v>1068827000</v>
      </c>
      <c r="U50">
        <v>1068942000</v>
      </c>
      <c r="V50">
        <v>1069550000</v>
      </c>
      <c r="W50">
        <v>1069554000</v>
      </c>
    </row>
    <row r="51" spans="1:23" x14ac:dyDescent="0.15">
      <c r="A51" t="s">
        <v>861</v>
      </c>
      <c r="B51" s="40"/>
      <c r="D51">
        <v>1033497000</v>
      </c>
      <c r="E51">
        <v>1034802000</v>
      </c>
      <c r="F51">
        <v>1036020000</v>
      </c>
      <c r="G51">
        <v>1036000000</v>
      </c>
      <c r="H51">
        <v>1035775000</v>
      </c>
      <c r="I51">
        <v>1036547000</v>
      </c>
      <c r="J51">
        <v>1037226000</v>
      </c>
      <c r="K51">
        <v>1038257000</v>
      </c>
      <c r="L51">
        <v>1038454000</v>
      </c>
      <c r="M51">
        <v>1039384000</v>
      </c>
      <c r="N51">
        <v>1040097000</v>
      </c>
      <c r="O51">
        <v>1041495000</v>
      </c>
      <c r="P51">
        <v>1041905000</v>
      </c>
      <c r="Q51">
        <v>1042618000</v>
      </c>
      <c r="R51">
        <v>1042987000</v>
      </c>
      <c r="S51">
        <v>1043729000</v>
      </c>
      <c r="T51">
        <v>1043765000</v>
      </c>
      <c r="U51">
        <v>1043995000</v>
      </c>
      <c r="V51">
        <v>1044430000</v>
      </c>
      <c r="W51">
        <v>1044634000</v>
      </c>
    </row>
    <row r="52" spans="1:23" x14ac:dyDescent="0.15">
      <c r="A52" t="s">
        <v>862</v>
      </c>
      <c r="B52" s="40"/>
      <c r="D52">
        <v>1048999000</v>
      </c>
      <c r="E52">
        <v>1050042000</v>
      </c>
      <c r="F52">
        <v>1050400000</v>
      </c>
      <c r="G52">
        <v>1051111000</v>
      </c>
      <c r="H52">
        <v>1052142000</v>
      </c>
      <c r="I52">
        <v>1052948000</v>
      </c>
      <c r="J52">
        <v>1053346000</v>
      </c>
      <c r="K52">
        <v>1053911000</v>
      </c>
      <c r="L52">
        <v>1054480000</v>
      </c>
      <c r="M52">
        <v>1055169000</v>
      </c>
      <c r="N52">
        <v>1055557000</v>
      </c>
      <c r="O52">
        <v>1056441000</v>
      </c>
      <c r="P52">
        <v>1057069000</v>
      </c>
      <c r="Q52">
        <v>1057514000</v>
      </c>
      <c r="R52">
        <v>1057745000</v>
      </c>
      <c r="S52">
        <v>1057917000</v>
      </c>
      <c r="T52">
        <v>1058412000</v>
      </c>
      <c r="U52">
        <v>1059188000</v>
      </c>
      <c r="V52">
        <v>1058980000</v>
      </c>
      <c r="W52">
        <v>1058914000</v>
      </c>
    </row>
    <row r="53" spans="1:23" x14ac:dyDescent="0.15">
      <c r="A53" t="s">
        <v>863</v>
      </c>
      <c r="B53" s="40"/>
      <c r="D53">
        <v>1053204000</v>
      </c>
      <c r="E53">
        <v>1053894000</v>
      </c>
      <c r="F53">
        <v>1054241000</v>
      </c>
      <c r="G53">
        <v>1055088000</v>
      </c>
      <c r="H53">
        <v>1055446000</v>
      </c>
      <c r="I53">
        <v>1055943000</v>
      </c>
      <c r="J53">
        <v>1057066000</v>
      </c>
      <c r="K53">
        <v>1058191000</v>
      </c>
      <c r="L53">
        <v>1058412000</v>
      </c>
      <c r="M53">
        <v>1058497000</v>
      </c>
      <c r="N53">
        <v>1059129000</v>
      </c>
      <c r="O53">
        <v>1060233000</v>
      </c>
      <c r="P53">
        <v>1060555000</v>
      </c>
      <c r="Q53">
        <v>1060543000</v>
      </c>
      <c r="R53">
        <v>1060922000</v>
      </c>
      <c r="S53">
        <v>1061242000</v>
      </c>
      <c r="T53">
        <v>1061552000</v>
      </c>
      <c r="U53">
        <v>1062167000</v>
      </c>
      <c r="V53">
        <v>1062980000</v>
      </c>
      <c r="W53">
        <v>1063151000</v>
      </c>
    </row>
    <row r="54" spans="1:23" x14ac:dyDescent="0.15">
      <c r="A54" t="s">
        <v>864</v>
      </c>
      <c r="B54" s="40"/>
      <c r="D54">
        <v>1045259000</v>
      </c>
      <c r="E54">
        <v>1046118000</v>
      </c>
      <c r="F54">
        <v>1047082000</v>
      </c>
      <c r="G54">
        <v>1047594000</v>
      </c>
      <c r="H54">
        <v>1047755000</v>
      </c>
      <c r="I54">
        <v>1048636000</v>
      </c>
      <c r="J54">
        <v>1049682000</v>
      </c>
      <c r="K54">
        <v>1050762000</v>
      </c>
      <c r="L54">
        <v>1051563000</v>
      </c>
      <c r="M54">
        <v>1052060000</v>
      </c>
      <c r="N54">
        <v>1052347000</v>
      </c>
      <c r="O54">
        <v>1053020000</v>
      </c>
      <c r="P54">
        <v>1053936000</v>
      </c>
      <c r="Q54">
        <v>1054606000</v>
      </c>
      <c r="R54">
        <v>1055058000</v>
      </c>
      <c r="S54">
        <v>1055556000</v>
      </c>
      <c r="T54">
        <v>1055471000</v>
      </c>
      <c r="U54">
        <v>1055651000</v>
      </c>
      <c r="V54">
        <v>1056152000</v>
      </c>
      <c r="W54">
        <v>1056941000</v>
      </c>
    </row>
    <row r="55" spans="1:23" x14ac:dyDescent="0.15">
      <c r="A55" t="s">
        <v>865</v>
      </c>
      <c r="B55" s="40"/>
      <c r="D55">
        <v>1028632000</v>
      </c>
      <c r="E55">
        <v>1029294000</v>
      </c>
      <c r="F55">
        <v>1029150000</v>
      </c>
      <c r="G55">
        <v>1029621000</v>
      </c>
      <c r="H55">
        <v>1030622000</v>
      </c>
      <c r="I55">
        <v>1031947000</v>
      </c>
      <c r="J55">
        <v>1033163000</v>
      </c>
      <c r="K55">
        <v>1033327000</v>
      </c>
      <c r="L55">
        <v>1033951000</v>
      </c>
      <c r="M55">
        <v>1034427000</v>
      </c>
      <c r="N55">
        <v>1035424000</v>
      </c>
      <c r="O55">
        <v>1035866000</v>
      </c>
      <c r="P55">
        <v>1036466000</v>
      </c>
      <c r="Q55">
        <v>1037036000</v>
      </c>
      <c r="R55">
        <v>1037368000</v>
      </c>
      <c r="S55">
        <v>1037116000</v>
      </c>
      <c r="T55">
        <v>1037959000</v>
      </c>
      <c r="U55">
        <v>1037952000</v>
      </c>
      <c r="V55">
        <v>1038005000</v>
      </c>
      <c r="W55">
        <v>1038730000</v>
      </c>
    </row>
    <row r="56" spans="1:23" x14ac:dyDescent="0.15">
      <c r="A56" t="s">
        <v>866</v>
      </c>
      <c r="B56" s="40"/>
      <c r="D56">
        <v>1018387000</v>
      </c>
      <c r="E56">
        <v>1018817000</v>
      </c>
      <c r="F56">
        <v>1020042000</v>
      </c>
      <c r="G56">
        <v>1021091000</v>
      </c>
      <c r="H56">
        <v>1021760000</v>
      </c>
      <c r="I56">
        <v>1022492000</v>
      </c>
      <c r="J56">
        <v>1023229000</v>
      </c>
      <c r="K56">
        <v>1023421000</v>
      </c>
      <c r="L56">
        <v>1023296000</v>
      </c>
      <c r="M56">
        <v>1023965000</v>
      </c>
      <c r="N56">
        <v>1024526000</v>
      </c>
      <c r="O56">
        <v>1024647000</v>
      </c>
      <c r="P56">
        <v>1025241000</v>
      </c>
      <c r="Q56">
        <v>1025747000</v>
      </c>
      <c r="R56">
        <v>1026153000</v>
      </c>
      <c r="S56">
        <v>1026996000</v>
      </c>
      <c r="T56">
        <v>1027142000</v>
      </c>
      <c r="U56">
        <v>1027441000</v>
      </c>
      <c r="V56">
        <v>1027904000</v>
      </c>
      <c r="W56">
        <v>1028214000</v>
      </c>
    </row>
    <row r="57" spans="1:23" x14ac:dyDescent="0.15">
      <c r="A57" t="s">
        <v>867</v>
      </c>
      <c r="B57" s="40"/>
      <c r="D57">
        <v>1031996000</v>
      </c>
      <c r="E57">
        <v>1032977000</v>
      </c>
      <c r="F57">
        <v>1033705000</v>
      </c>
      <c r="G57">
        <v>1034314000</v>
      </c>
      <c r="H57">
        <v>1034864000</v>
      </c>
      <c r="I57">
        <v>1035096000</v>
      </c>
      <c r="J57">
        <v>1035688000</v>
      </c>
      <c r="K57">
        <v>1036480000</v>
      </c>
      <c r="L57">
        <v>1037283000</v>
      </c>
      <c r="M57">
        <v>1038156000</v>
      </c>
      <c r="N57">
        <v>1038524000</v>
      </c>
      <c r="O57">
        <v>1038444000</v>
      </c>
      <c r="P57">
        <v>1039046000</v>
      </c>
      <c r="Q57">
        <v>1038911000</v>
      </c>
      <c r="R57">
        <v>1038843000</v>
      </c>
      <c r="S57">
        <v>1039608000</v>
      </c>
      <c r="T57">
        <v>1039674000</v>
      </c>
      <c r="U57">
        <v>1040158000</v>
      </c>
      <c r="V57">
        <v>1040749000</v>
      </c>
      <c r="W57">
        <v>1041327000</v>
      </c>
    </row>
    <row r="58" spans="1:23" x14ac:dyDescent="0.15">
      <c r="A58" t="s">
        <v>868</v>
      </c>
      <c r="B58" s="40"/>
      <c r="D58">
        <v>1024250000</v>
      </c>
      <c r="E58">
        <v>1025733000</v>
      </c>
      <c r="F58">
        <v>1026441000</v>
      </c>
      <c r="G58">
        <v>1027171000</v>
      </c>
      <c r="H58">
        <v>1027900000</v>
      </c>
      <c r="I58">
        <v>1028927000</v>
      </c>
      <c r="J58">
        <v>1030001000</v>
      </c>
      <c r="K58">
        <v>1030789000</v>
      </c>
      <c r="L58">
        <v>1031602000</v>
      </c>
      <c r="M58">
        <v>1032478000</v>
      </c>
      <c r="N58">
        <v>1033529000</v>
      </c>
      <c r="O58">
        <v>1033818000</v>
      </c>
      <c r="P58">
        <v>1033819000</v>
      </c>
      <c r="Q58">
        <v>1034198000</v>
      </c>
      <c r="R58">
        <v>1034614000</v>
      </c>
      <c r="S58">
        <v>1035293000</v>
      </c>
      <c r="T58">
        <v>1036550000</v>
      </c>
      <c r="U58">
        <v>1036824000</v>
      </c>
      <c r="V58">
        <v>1037022000</v>
      </c>
      <c r="W58">
        <v>1036919000</v>
      </c>
    </row>
    <row r="59" spans="1:23" x14ac:dyDescent="0.15">
      <c r="A59" t="s">
        <v>869</v>
      </c>
      <c r="B59" s="40"/>
      <c r="D59">
        <v>1028827000</v>
      </c>
      <c r="E59">
        <v>1029545000</v>
      </c>
      <c r="F59">
        <v>1030602000</v>
      </c>
      <c r="G59">
        <v>1030563000</v>
      </c>
      <c r="H59">
        <v>1030502000</v>
      </c>
      <c r="I59">
        <v>1031199000</v>
      </c>
      <c r="J59">
        <v>1032304000</v>
      </c>
      <c r="K59">
        <v>1033030000</v>
      </c>
      <c r="L59">
        <v>1033814000</v>
      </c>
      <c r="M59">
        <v>1034109000</v>
      </c>
      <c r="N59">
        <v>1034147000</v>
      </c>
      <c r="O59">
        <v>1034210000</v>
      </c>
      <c r="P59">
        <v>1034841000</v>
      </c>
      <c r="Q59">
        <v>1035484000</v>
      </c>
      <c r="R59">
        <v>1036320000</v>
      </c>
      <c r="S59">
        <v>1037006000</v>
      </c>
      <c r="T59">
        <v>1036523000</v>
      </c>
      <c r="U59">
        <v>1035600000</v>
      </c>
      <c r="V59">
        <v>1036209000</v>
      </c>
      <c r="W59">
        <v>1036791000</v>
      </c>
    </row>
    <row r="60" spans="1:23" x14ac:dyDescent="0.15">
      <c r="A60" t="s">
        <v>870</v>
      </c>
      <c r="B60" s="40"/>
      <c r="D60">
        <v>1059594000</v>
      </c>
      <c r="E60">
        <v>1060798000</v>
      </c>
      <c r="F60">
        <v>1062352000</v>
      </c>
      <c r="G60">
        <v>1063123000</v>
      </c>
      <c r="H60">
        <v>1063387000</v>
      </c>
      <c r="I60">
        <v>1063928000</v>
      </c>
      <c r="J60">
        <v>1064909000</v>
      </c>
      <c r="K60">
        <v>1065945000</v>
      </c>
      <c r="L60">
        <v>1066459000</v>
      </c>
      <c r="M60">
        <v>1066676000</v>
      </c>
      <c r="N60">
        <v>1067329000</v>
      </c>
      <c r="O60">
        <v>1067723000</v>
      </c>
      <c r="P60">
        <v>1068555000</v>
      </c>
      <c r="Q60">
        <v>1069501000</v>
      </c>
      <c r="R60">
        <v>1069654000</v>
      </c>
      <c r="S60">
        <v>1069764000</v>
      </c>
      <c r="T60">
        <v>1070191000</v>
      </c>
      <c r="U60">
        <v>1070873000</v>
      </c>
      <c r="V60">
        <v>1071916000</v>
      </c>
      <c r="W60">
        <v>1072556000</v>
      </c>
    </row>
    <row r="61" spans="1:23" x14ac:dyDescent="0.15">
      <c r="A61" t="s">
        <v>871</v>
      </c>
      <c r="B61" s="40"/>
      <c r="D61">
        <v>1052283000</v>
      </c>
      <c r="E61">
        <v>1053649000</v>
      </c>
      <c r="F61">
        <v>1054137000</v>
      </c>
      <c r="G61">
        <v>1054937000</v>
      </c>
      <c r="H61">
        <v>1055463000</v>
      </c>
      <c r="I61">
        <v>1056179000</v>
      </c>
      <c r="J61">
        <v>1056964000</v>
      </c>
      <c r="K61">
        <v>1057701000</v>
      </c>
      <c r="L61">
        <v>1058748000</v>
      </c>
      <c r="M61">
        <v>1059951000</v>
      </c>
      <c r="N61">
        <v>1060679000</v>
      </c>
      <c r="O61">
        <v>1061338000</v>
      </c>
      <c r="P61">
        <v>1061901000</v>
      </c>
      <c r="Q61">
        <v>1061613000</v>
      </c>
      <c r="R61">
        <v>1061761000</v>
      </c>
      <c r="S61">
        <v>1062200000</v>
      </c>
      <c r="T61">
        <v>1062933000</v>
      </c>
      <c r="U61">
        <v>1063108000</v>
      </c>
      <c r="V61">
        <v>1063762000</v>
      </c>
      <c r="W61">
        <v>1064154000</v>
      </c>
    </row>
    <row r="62" spans="1:23" x14ac:dyDescent="0.15">
      <c r="A62" t="s">
        <v>872</v>
      </c>
      <c r="B62" s="40"/>
      <c r="D62">
        <v>1056583000</v>
      </c>
      <c r="E62">
        <v>1057472000</v>
      </c>
      <c r="F62">
        <v>1058042000</v>
      </c>
      <c r="G62">
        <v>1059091000</v>
      </c>
      <c r="H62">
        <v>1060144000</v>
      </c>
      <c r="I62">
        <v>1061039000</v>
      </c>
      <c r="J62">
        <v>1061899000</v>
      </c>
      <c r="K62">
        <v>1062809000</v>
      </c>
      <c r="L62">
        <v>1063435000</v>
      </c>
      <c r="M62">
        <v>1063844000</v>
      </c>
      <c r="N62">
        <v>1064143000</v>
      </c>
      <c r="O62">
        <v>1064646000</v>
      </c>
      <c r="P62">
        <v>1065424000</v>
      </c>
      <c r="Q62">
        <v>1065835000</v>
      </c>
      <c r="R62">
        <v>1066613000</v>
      </c>
      <c r="S62">
        <v>1067221000</v>
      </c>
      <c r="T62">
        <v>1067431000</v>
      </c>
      <c r="U62">
        <v>1067839000</v>
      </c>
      <c r="V62">
        <v>1068462000</v>
      </c>
      <c r="W62">
        <v>1068556000</v>
      </c>
    </row>
    <row r="63" spans="1:23" x14ac:dyDescent="0.15">
      <c r="A63" t="s">
        <v>873</v>
      </c>
      <c r="D63">
        <v>1026335000</v>
      </c>
      <c r="E63">
        <v>1028093000</v>
      </c>
      <c r="F63">
        <v>1028148000</v>
      </c>
      <c r="G63">
        <v>1028137000</v>
      </c>
      <c r="H63">
        <v>1029323000</v>
      </c>
      <c r="I63">
        <v>1030414000</v>
      </c>
      <c r="J63">
        <v>1029899000</v>
      </c>
      <c r="K63">
        <v>1030232000</v>
      </c>
      <c r="L63">
        <v>1031535000</v>
      </c>
      <c r="M63">
        <v>1031541000</v>
      </c>
      <c r="N63">
        <v>1031636000</v>
      </c>
      <c r="O63">
        <v>1032440000</v>
      </c>
      <c r="P63">
        <v>1032214000</v>
      </c>
      <c r="Q63">
        <v>1032617000</v>
      </c>
      <c r="R63">
        <v>1033839000</v>
      </c>
      <c r="S63">
        <v>1033956000</v>
      </c>
      <c r="T63">
        <v>1034052000</v>
      </c>
      <c r="U63">
        <v>1034892000</v>
      </c>
      <c r="V63">
        <v>1034944000</v>
      </c>
      <c r="W63">
        <v>1034406000</v>
      </c>
    </row>
    <row r="64" spans="1:23" x14ac:dyDescent="0.15">
      <c r="A64" t="s">
        <v>874</v>
      </c>
      <c r="D64">
        <v>1059973000</v>
      </c>
      <c r="E64">
        <v>1060894000</v>
      </c>
      <c r="F64">
        <v>1060963000</v>
      </c>
      <c r="G64">
        <v>1061596000</v>
      </c>
      <c r="H64">
        <v>1063026000</v>
      </c>
      <c r="I64">
        <v>1063479000</v>
      </c>
      <c r="J64">
        <v>1064244000</v>
      </c>
      <c r="K64">
        <v>1064823000</v>
      </c>
      <c r="L64">
        <v>1065150000</v>
      </c>
      <c r="M64">
        <v>1066122000</v>
      </c>
      <c r="N64">
        <v>1066763000</v>
      </c>
      <c r="O64">
        <v>1067566000</v>
      </c>
      <c r="P64">
        <v>1067435000</v>
      </c>
      <c r="Q64">
        <v>1067362000</v>
      </c>
      <c r="R64">
        <v>1067990000</v>
      </c>
      <c r="S64">
        <v>1068723000</v>
      </c>
      <c r="T64">
        <v>1069410000</v>
      </c>
      <c r="U64">
        <v>1069299000</v>
      </c>
      <c r="V64">
        <v>1069451000</v>
      </c>
      <c r="W64">
        <v>1070178000</v>
      </c>
    </row>
    <row r="65" spans="1:23" x14ac:dyDescent="0.15">
      <c r="A65" t="s">
        <v>875</v>
      </c>
      <c r="D65">
        <v>1064089000</v>
      </c>
      <c r="E65">
        <v>1064912000</v>
      </c>
      <c r="F65">
        <v>1065570000</v>
      </c>
      <c r="G65">
        <v>1066057000</v>
      </c>
      <c r="H65">
        <v>1066650000</v>
      </c>
      <c r="I65">
        <v>1067484000</v>
      </c>
      <c r="J65">
        <v>1068068000</v>
      </c>
      <c r="K65">
        <v>1068641000</v>
      </c>
      <c r="L65">
        <v>1069358000</v>
      </c>
      <c r="M65">
        <v>1069601000</v>
      </c>
      <c r="N65">
        <v>1070202000</v>
      </c>
      <c r="O65">
        <v>1071177000</v>
      </c>
      <c r="P65">
        <v>1071375000</v>
      </c>
      <c r="Q65">
        <v>1071688000</v>
      </c>
      <c r="R65">
        <v>1071160000</v>
      </c>
      <c r="S65">
        <v>1071458000</v>
      </c>
      <c r="T65">
        <v>1071667000</v>
      </c>
      <c r="U65">
        <v>1072202000</v>
      </c>
      <c r="V65">
        <v>1072301000</v>
      </c>
      <c r="W65">
        <v>1072626000</v>
      </c>
    </row>
    <row r="66" spans="1:23" x14ac:dyDescent="0.15">
      <c r="A66" t="s">
        <v>876</v>
      </c>
      <c r="D66">
        <v>1062069000</v>
      </c>
      <c r="E66">
        <v>1062490000</v>
      </c>
      <c r="F66">
        <v>1062898000</v>
      </c>
      <c r="G66">
        <v>1063485000</v>
      </c>
      <c r="H66">
        <v>1064304000</v>
      </c>
      <c r="I66">
        <v>1065011000</v>
      </c>
      <c r="J66">
        <v>1065665000</v>
      </c>
      <c r="K66">
        <v>1066492000</v>
      </c>
      <c r="L66">
        <v>1067149000</v>
      </c>
      <c r="M66">
        <v>1067762000</v>
      </c>
      <c r="N66">
        <v>1068484000</v>
      </c>
      <c r="O66">
        <v>1068821000</v>
      </c>
      <c r="P66">
        <v>1069319000</v>
      </c>
      <c r="Q66">
        <v>1069340000</v>
      </c>
      <c r="R66">
        <v>1069859000</v>
      </c>
      <c r="S66">
        <v>1070493000</v>
      </c>
      <c r="T66">
        <v>1071144000</v>
      </c>
      <c r="U66">
        <v>1071988000</v>
      </c>
      <c r="V66">
        <v>1071752000</v>
      </c>
      <c r="W66">
        <v>1071441000</v>
      </c>
    </row>
    <row r="67" spans="1:23" x14ac:dyDescent="0.15">
      <c r="A67" t="s">
        <v>877</v>
      </c>
      <c r="D67">
        <v>1022862000</v>
      </c>
      <c r="E67">
        <v>1023781000</v>
      </c>
      <c r="F67">
        <v>1024834000</v>
      </c>
      <c r="G67">
        <v>1025625000</v>
      </c>
      <c r="H67">
        <v>1026000000</v>
      </c>
      <c r="I67">
        <v>1026719000</v>
      </c>
      <c r="J67">
        <v>1027352000</v>
      </c>
      <c r="K67">
        <v>1027845000</v>
      </c>
      <c r="L67">
        <v>1028688000</v>
      </c>
      <c r="M67">
        <v>1028556000</v>
      </c>
      <c r="N67">
        <v>1029259000</v>
      </c>
      <c r="O67">
        <v>1029790000</v>
      </c>
      <c r="P67">
        <v>1030381000</v>
      </c>
      <c r="Q67">
        <v>1031114000</v>
      </c>
      <c r="R67">
        <v>1031632000</v>
      </c>
      <c r="S67">
        <v>1031835000</v>
      </c>
      <c r="T67">
        <v>1032073000</v>
      </c>
      <c r="U67">
        <v>1032226000</v>
      </c>
      <c r="V67">
        <v>1032325000</v>
      </c>
      <c r="W67">
        <v>1032838000</v>
      </c>
    </row>
    <row r="68" spans="1:23" x14ac:dyDescent="0.15">
      <c r="A68" t="s">
        <v>878</v>
      </c>
      <c r="D68">
        <v>1043087000</v>
      </c>
      <c r="E68">
        <v>1043433000</v>
      </c>
      <c r="F68">
        <v>1043534000</v>
      </c>
      <c r="G68">
        <v>1044637000</v>
      </c>
      <c r="H68">
        <v>1045712000</v>
      </c>
      <c r="I68">
        <v>1046974000</v>
      </c>
      <c r="J68">
        <v>1047400000</v>
      </c>
      <c r="K68">
        <v>1047322000</v>
      </c>
      <c r="L68">
        <v>1047425000</v>
      </c>
      <c r="M68">
        <v>1047716000</v>
      </c>
      <c r="N68">
        <v>1048421000</v>
      </c>
      <c r="O68">
        <v>1049199000</v>
      </c>
      <c r="P68">
        <v>1049262000</v>
      </c>
      <c r="Q68">
        <v>1049388000</v>
      </c>
      <c r="R68">
        <v>1048934000</v>
      </c>
      <c r="S68">
        <v>1049590000</v>
      </c>
      <c r="T68">
        <v>1050119000</v>
      </c>
      <c r="U68">
        <v>1050580000</v>
      </c>
      <c r="V68">
        <v>1051406000</v>
      </c>
      <c r="W68">
        <v>1051045000</v>
      </c>
    </row>
    <row r="69" spans="1:23" x14ac:dyDescent="0.15">
      <c r="A69" t="s">
        <v>879</v>
      </c>
      <c r="D69">
        <v>1038114000</v>
      </c>
      <c r="E69">
        <v>1039171000</v>
      </c>
      <c r="F69">
        <v>1040201000</v>
      </c>
      <c r="G69">
        <v>1040599000</v>
      </c>
      <c r="H69">
        <v>1041155000</v>
      </c>
      <c r="I69">
        <v>1041207000</v>
      </c>
      <c r="J69">
        <v>1040991000</v>
      </c>
      <c r="K69">
        <v>1041919000</v>
      </c>
      <c r="L69">
        <v>1042806000</v>
      </c>
      <c r="M69">
        <v>1044033000</v>
      </c>
      <c r="N69">
        <v>1044586000</v>
      </c>
      <c r="O69">
        <v>1045187000</v>
      </c>
      <c r="P69">
        <v>1045516000</v>
      </c>
      <c r="Q69">
        <v>1046067000</v>
      </c>
      <c r="R69">
        <v>1046824000</v>
      </c>
      <c r="S69">
        <v>1047350000</v>
      </c>
      <c r="T69">
        <v>1047800000</v>
      </c>
      <c r="U69">
        <v>1048535000</v>
      </c>
      <c r="V69">
        <v>1048406000</v>
      </c>
      <c r="W69">
        <v>1048466000</v>
      </c>
    </row>
    <row r="70" spans="1:23" x14ac:dyDescent="0.15">
      <c r="A70" t="s">
        <v>880</v>
      </c>
      <c r="D70">
        <v>1029821000</v>
      </c>
      <c r="E70">
        <v>1030721000</v>
      </c>
      <c r="F70">
        <v>1031463000</v>
      </c>
      <c r="G70">
        <v>1032769000</v>
      </c>
      <c r="H70">
        <v>1033808000</v>
      </c>
      <c r="I70">
        <v>1035187000</v>
      </c>
      <c r="J70">
        <v>1035948000</v>
      </c>
      <c r="K70">
        <v>1036630000</v>
      </c>
      <c r="L70">
        <v>1037194000</v>
      </c>
      <c r="M70">
        <v>1037896000</v>
      </c>
      <c r="N70">
        <v>1038412000</v>
      </c>
      <c r="O70">
        <v>1038502000</v>
      </c>
      <c r="P70">
        <v>1039190000</v>
      </c>
      <c r="Q70">
        <v>1039754000</v>
      </c>
      <c r="R70">
        <v>1040597000</v>
      </c>
      <c r="S70">
        <v>1040820000</v>
      </c>
      <c r="T70">
        <v>1040557000</v>
      </c>
      <c r="U70">
        <v>1040769000</v>
      </c>
      <c r="V70">
        <v>1041228000</v>
      </c>
      <c r="W70">
        <v>1041707000</v>
      </c>
    </row>
    <row r="71" spans="1:23" x14ac:dyDescent="0.15">
      <c r="A71" t="s">
        <v>881</v>
      </c>
      <c r="D71">
        <v>1011403000</v>
      </c>
      <c r="E71">
        <v>1011960000</v>
      </c>
      <c r="F71">
        <v>1012982000</v>
      </c>
      <c r="G71">
        <v>1013077000</v>
      </c>
      <c r="H71">
        <v>1013466000</v>
      </c>
      <c r="I71">
        <v>1013606000</v>
      </c>
      <c r="J71">
        <v>1014261000</v>
      </c>
      <c r="K71">
        <v>1014632000</v>
      </c>
      <c r="L71">
        <v>1015138000</v>
      </c>
      <c r="M71">
        <v>1015712000</v>
      </c>
      <c r="N71">
        <v>1016192000</v>
      </c>
      <c r="O71">
        <v>1016716000</v>
      </c>
      <c r="P71">
        <v>1018054000</v>
      </c>
      <c r="Q71">
        <v>1018268000</v>
      </c>
      <c r="R71">
        <v>1018332000</v>
      </c>
      <c r="S71">
        <v>1018521000</v>
      </c>
      <c r="T71">
        <v>1019168000</v>
      </c>
      <c r="U71">
        <v>1019000000</v>
      </c>
      <c r="V71">
        <v>1019298000</v>
      </c>
      <c r="W71">
        <v>1019429000</v>
      </c>
    </row>
    <row r="72" spans="1:23" x14ac:dyDescent="0.15">
      <c r="A72" t="s">
        <v>882</v>
      </c>
      <c r="D72">
        <v>1009094000</v>
      </c>
      <c r="E72">
        <v>1010086000</v>
      </c>
      <c r="F72">
        <v>1011322000</v>
      </c>
      <c r="G72">
        <v>1012194000</v>
      </c>
      <c r="H72">
        <v>1012769000</v>
      </c>
      <c r="I72">
        <v>1013804000</v>
      </c>
      <c r="J72">
        <v>1014529000</v>
      </c>
      <c r="K72">
        <v>1014887000</v>
      </c>
      <c r="L72">
        <v>1015357000</v>
      </c>
      <c r="M72">
        <v>1015489000</v>
      </c>
      <c r="N72">
        <v>1015993000</v>
      </c>
      <c r="O72">
        <v>1016450000</v>
      </c>
      <c r="P72">
        <v>1017056000</v>
      </c>
      <c r="Q72">
        <v>1017919000</v>
      </c>
      <c r="R72">
        <v>1018038000</v>
      </c>
      <c r="S72">
        <v>1018442000</v>
      </c>
      <c r="T72">
        <v>1018221000</v>
      </c>
      <c r="U72">
        <v>1018782000</v>
      </c>
      <c r="V72">
        <v>1019303000</v>
      </c>
      <c r="W72">
        <v>1019680000</v>
      </c>
    </row>
    <row r="73" spans="1:23" x14ac:dyDescent="0.15">
      <c r="A73" t="s">
        <v>883</v>
      </c>
      <c r="D73">
        <v>1002391000</v>
      </c>
      <c r="E73">
        <v>1003389000</v>
      </c>
      <c r="F73">
        <v>1004143000</v>
      </c>
      <c r="G73">
        <v>1005667000</v>
      </c>
      <c r="H73">
        <v>1006593000</v>
      </c>
      <c r="I73">
        <v>1006484000</v>
      </c>
      <c r="J73">
        <v>1006586000</v>
      </c>
      <c r="K73">
        <v>1006919000</v>
      </c>
      <c r="L73">
        <v>1008012000</v>
      </c>
      <c r="M73">
        <v>1008904000</v>
      </c>
      <c r="N73">
        <v>1008940000</v>
      </c>
      <c r="O73">
        <v>1009123000</v>
      </c>
      <c r="P73">
        <v>1009659000</v>
      </c>
      <c r="Q73">
        <v>1010054000</v>
      </c>
      <c r="R73">
        <v>1010793000</v>
      </c>
      <c r="S73">
        <v>1010403000</v>
      </c>
      <c r="T73">
        <v>1010336000</v>
      </c>
      <c r="U73">
        <v>1011112000</v>
      </c>
      <c r="V73">
        <v>1011830000</v>
      </c>
      <c r="W73">
        <v>1011567000</v>
      </c>
    </row>
    <row r="74" spans="1:23" x14ac:dyDescent="0.15">
      <c r="A74" t="s">
        <v>884</v>
      </c>
      <c r="D74">
        <v>1013209000</v>
      </c>
      <c r="E74">
        <v>1014470000</v>
      </c>
      <c r="F74">
        <v>1015777000</v>
      </c>
      <c r="G74">
        <v>1016027000</v>
      </c>
      <c r="H74">
        <v>1016368000</v>
      </c>
      <c r="I74">
        <v>1016841000</v>
      </c>
      <c r="J74">
        <v>1017575000</v>
      </c>
      <c r="K74">
        <v>1018040000</v>
      </c>
      <c r="L74">
        <v>1018416000</v>
      </c>
      <c r="M74">
        <v>1018407000</v>
      </c>
      <c r="N74">
        <v>1018034000</v>
      </c>
      <c r="O74">
        <v>1018325000</v>
      </c>
      <c r="P74">
        <v>1018952000</v>
      </c>
      <c r="Q74">
        <v>1019685000</v>
      </c>
      <c r="R74">
        <v>1020011000</v>
      </c>
      <c r="S74">
        <v>1020186000</v>
      </c>
      <c r="T74">
        <v>1020221000</v>
      </c>
      <c r="U74">
        <v>882156200</v>
      </c>
      <c r="V74">
        <v>1027702000</v>
      </c>
      <c r="W74">
        <v>1026834000</v>
      </c>
    </row>
    <row r="75" spans="1:23" x14ac:dyDescent="0.15">
      <c r="A75" t="s">
        <v>885</v>
      </c>
      <c r="D75">
        <v>1011486000</v>
      </c>
      <c r="E75">
        <v>1012415000</v>
      </c>
      <c r="F75">
        <v>1013903000</v>
      </c>
      <c r="G75">
        <v>1014849000</v>
      </c>
      <c r="H75">
        <v>1014899000</v>
      </c>
      <c r="I75">
        <v>1015335000</v>
      </c>
      <c r="J75">
        <v>1015772000</v>
      </c>
      <c r="K75">
        <v>1016600000</v>
      </c>
      <c r="L75">
        <v>1017618000</v>
      </c>
      <c r="M75">
        <v>1018209000</v>
      </c>
      <c r="N75">
        <v>1019291000</v>
      </c>
      <c r="O75">
        <v>1019124000</v>
      </c>
      <c r="P75">
        <v>1018913000</v>
      </c>
      <c r="Q75">
        <v>1018989000</v>
      </c>
      <c r="R75">
        <v>1019561000</v>
      </c>
      <c r="S75">
        <v>1020301000</v>
      </c>
      <c r="T75">
        <v>1020640000</v>
      </c>
      <c r="U75">
        <v>1021235000</v>
      </c>
      <c r="V75">
        <v>1021367000</v>
      </c>
      <c r="W75">
        <v>1021286000</v>
      </c>
    </row>
    <row r="76" spans="1:23" x14ac:dyDescent="0.15">
      <c r="A76" t="s">
        <v>886</v>
      </c>
      <c r="D76">
        <v>1038984000</v>
      </c>
      <c r="E76">
        <v>1039898000</v>
      </c>
      <c r="F76">
        <v>1041146000</v>
      </c>
      <c r="G76">
        <v>1041721000</v>
      </c>
      <c r="H76">
        <v>1042140000</v>
      </c>
      <c r="I76">
        <v>1042673000</v>
      </c>
      <c r="J76">
        <v>1043063000</v>
      </c>
      <c r="K76">
        <v>1043104000</v>
      </c>
      <c r="L76">
        <v>1043984000</v>
      </c>
      <c r="M76">
        <v>1044864000</v>
      </c>
      <c r="N76">
        <v>1045405000</v>
      </c>
      <c r="O76">
        <v>1045728000</v>
      </c>
      <c r="P76">
        <v>1046067000</v>
      </c>
      <c r="Q76">
        <v>1045388000</v>
      </c>
      <c r="R76">
        <v>1045870000</v>
      </c>
      <c r="S76">
        <v>1046930000</v>
      </c>
      <c r="T76">
        <v>1046986000</v>
      </c>
      <c r="U76">
        <v>1046797000</v>
      </c>
      <c r="V76">
        <v>1046797000</v>
      </c>
      <c r="W76">
        <v>1047624000</v>
      </c>
    </row>
    <row r="77" spans="1:23" x14ac:dyDescent="0.15">
      <c r="A77" t="s">
        <v>887</v>
      </c>
      <c r="D77">
        <v>1036952000</v>
      </c>
      <c r="E77">
        <v>1037693000</v>
      </c>
      <c r="F77">
        <v>1038922000</v>
      </c>
      <c r="G77">
        <v>1040043000</v>
      </c>
      <c r="H77">
        <v>1040764000</v>
      </c>
      <c r="I77">
        <v>1041344000</v>
      </c>
      <c r="J77">
        <v>1042128000</v>
      </c>
      <c r="K77">
        <v>1042751000</v>
      </c>
      <c r="L77">
        <v>1042906000</v>
      </c>
      <c r="M77">
        <v>1043693000</v>
      </c>
      <c r="N77">
        <v>1043931000</v>
      </c>
      <c r="O77">
        <v>1044489000</v>
      </c>
      <c r="P77">
        <v>1045083000</v>
      </c>
      <c r="Q77">
        <v>1045926000</v>
      </c>
      <c r="R77">
        <v>1046306000</v>
      </c>
      <c r="S77">
        <v>1046946000</v>
      </c>
      <c r="T77">
        <v>1046663000</v>
      </c>
      <c r="U77">
        <v>1047291000</v>
      </c>
      <c r="V77">
        <v>1048247000</v>
      </c>
      <c r="W77">
        <v>1048865000</v>
      </c>
    </row>
    <row r="78" spans="1:23" x14ac:dyDescent="0.15">
      <c r="A78" t="s">
        <v>888</v>
      </c>
      <c r="D78">
        <v>1034867000</v>
      </c>
      <c r="E78">
        <v>1035499000</v>
      </c>
      <c r="F78">
        <v>1036428000</v>
      </c>
      <c r="G78">
        <v>1037543000</v>
      </c>
      <c r="H78">
        <v>1038072000</v>
      </c>
      <c r="I78">
        <v>1038644000</v>
      </c>
      <c r="J78">
        <v>1039140000</v>
      </c>
      <c r="K78">
        <v>1039646000</v>
      </c>
      <c r="L78">
        <v>1040209000</v>
      </c>
      <c r="M78">
        <v>1041243000</v>
      </c>
      <c r="N78">
        <v>1042192000</v>
      </c>
      <c r="O78">
        <v>1043433000</v>
      </c>
      <c r="P78">
        <v>1044032000</v>
      </c>
      <c r="Q78">
        <v>1044498000</v>
      </c>
      <c r="R78">
        <v>1044863000</v>
      </c>
      <c r="S78">
        <v>1045006000</v>
      </c>
      <c r="T78">
        <v>1045303000</v>
      </c>
      <c r="U78">
        <v>1045323000</v>
      </c>
      <c r="V78">
        <v>1045640000</v>
      </c>
      <c r="W78">
        <v>1045624000</v>
      </c>
    </row>
    <row r="79" spans="1:23" x14ac:dyDescent="0.15">
      <c r="A79" t="s">
        <v>889</v>
      </c>
      <c r="D79">
        <v>1011186000</v>
      </c>
      <c r="E79">
        <v>1011996000</v>
      </c>
      <c r="F79">
        <v>1012282000</v>
      </c>
      <c r="G79">
        <v>1012901000</v>
      </c>
      <c r="H79">
        <v>1013940000</v>
      </c>
      <c r="I79">
        <v>1015160000</v>
      </c>
      <c r="J79">
        <v>1016021000</v>
      </c>
      <c r="K79">
        <v>1016507000</v>
      </c>
      <c r="L79">
        <v>1016719000</v>
      </c>
      <c r="M79">
        <v>1016789000</v>
      </c>
      <c r="N79">
        <v>1017787000</v>
      </c>
      <c r="O79">
        <v>1018617000</v>
      </c>
      <c r="P79">
        <v>1018957000</v>
      </c>
      <c r="Q79">
        <v>1018726000</v>
      </c>
      <c r="R79">
        <v>1018778000</v>
      </c>
      <c r="S79">
        <v>1019481000</v>
      </c>
      <c r="T79">
        <v>1019736000</v>
      </c>
      <c r="U79">
        <v>1020086000</v>
      </c>
      <c r="V79">
        <v>1020555000</v>
      </c>
      <c r="W79">
        <v>1021475000</v>
      </c>
    </row>
    <row r="80" spans="1:23" x14ac:dyDescent="0.15">
      <c r="A80" t="s">
        <v>890</v>
      </c>
      <c r="D80">
        <v>1038786000</v>
      </c>
      <c r="E80">
        <v>1039940000</v>
      </c>
      <c r="F80">
        <v>1040811000</v>
      </c>
      <c r="G80">
        <v>1041640000</v>
      </c>
      <c r="H80">
        <v>1042496000</v>
      </c>
      <c r="I80">
        <v>1043508000</v>
      </c>
      <c r="J80">
        <v>1044099000</v>
      </c>
      <c r="K80">
        <v>1044521000</v>
      </c>
      <c r="L80">
        <v>1045359000</v>
      </c>
      <c r="M80">
        <v>1045431000</v>
      </c>
      <c r="N80">
        <v>1045993000</v>
      </c>
      <c r="O80">
        <v>1046490000</v>
      </c>
      <c r="P80">
        <v>1046459000</v>
      </c>
      <c r="Q80">
        <v>1046944000</v>
      </c>
      <c r="R80">
        <v>1047476000</v>
      </c>
      <c r="S80">
        <v>1047522000</v>
      </c>
      <c r="T80">
        <v>1047647000</v>
      </c>
      <c r="U80">
        <v>1047959000</v>
      </c>
      <c r="V80">
        <v>1048256000</v>
      </c>
      <c r="W80">
        <v>1048354000</v>
      </c>
    </row>
    <row r="81" spans="1:23" x14ac:dyDescent="0.15">
      <c r="A81" t="s">
        <v>892</v>
      </c>
      <c r="D81">
        <v>1039676000</v>
      </c>
      <c r="E81">
        <v>1040468000</v>
      </c>
      <c r="F81">
        <v>1041218000</v>
      </c>
      <c r="G81">
        <v>1041875000</v>
      </c>
      <c r="H81">
        <v>1042985000</v>
      </c>
      <c r="I81">
        <v>1043864000</v>
      </c>
      <c r="J81">
        <v>1044761000</v>
      </c>
      <c r="K81">
        <v>1045037000</v>
      </c>
      <c r="L81">
        <v>1046160000</v>
      </c>
      <c r="M81">
        <v>1046371000</v>
      </c>
      <c r="N81">
        <v>1047133000</v>
      </c>
      <c r="O81">
        <v>1047810000</v>
      </c>
      <c r="P81">
        <v>1048040000</v>
      </c>
      <c r="Q81">
        <v>1048077000</v>
      </c>
      <c r="R81">
        <v>1047906000</v>
      </c>
      <c r="S81">
        <v>1048827000</v>
      </c>
      <c r="T81">
        <v>1048768000</v>
      </c>
      <c r="U81">
        <v>1049176000</v>
      </c>
      <c r="V81">
        <v>1049890000</v>
      </c>
      <c r="W81">
        <v>1050078000</v>
      </c>
    </row>
    <row r="82" spans="1:23" x14ac:dyDescent="0.15">
      <c r="A82" t="s">
        <v>893</v>
      </c>
      <c r="D82">
        <v>1036033000</v>
      </c>
      <c r="E82">
        <v>1036444000</v>
      </c>
      <c r="F82">
        <v>1037036000</v>
      </c>
      <c r="G82">
        <v>1037731000</v>
      </c>
      <c r="H82">
        <v>1039019000</v>
      </c>
      <c r="I82">
        <v>1039932000</v>
      </c>
      <c r="J82">
        <v>1040349000</v>
      </c>
      <c r="K82">
        <v>1040709000</v>
      </c>
      <c r="L82">
        <v>1040907000</v>
      </c>
      <c r="M82">
        <v>1040489000</v>
      </c>
      <c r="N82">
        <v>1040919000</v>
      </c>
      <c r="O82">
        <v>1041243000</v>
      </c>
      <c r="P82">
        <v>1041647000</v>
      </c>
      <c r="Q82">
        <v>1041964000</v>
      </c>
      <c r="R82">
        <v>1042187000</v>
      </c>
      <c r="S82">
        <v>1042444000</v>
      </c>
      <c r="T82">
        <v>1042678000</v>
      </c>
      <c r="U82">
        <v>1043041000</v>
      </c>
      <c r="V82">
        <v>1043608000</v>
      </c>
      <c r="W82">
        <v>1043997000</v>
      </c>
    </row>
    <row r="83" spans="1:23" x14ac:dyDescent="0.15">
      <c r="A83" t="s">
        <v>894</v>
      </c>
      <c r="D83">
        <v>1009998000</v>
      </c>
      <c r="E83">
        <v>1011026000</v>
      </c>
      <c r="F83">
        <v>1011827000</v>
      </c>
      <c r="G83">
        <v>1012973000</v>
      </c>
      <c r="H83">
        <v>1013462000</v>
      </c>
      <c r="I83">
        <v>1014212000</v>
      </c>
      <c r="J83">
        <v>1014626000</v>
      </c>
      <c r="K83">
        <v>1015648000</v>
      </c>
      <c r="L83">
        <v>1016848000</v>
      </c>
      <c r="M83">
        <v>1017412000</v>
      </c>
      <c r="N83">
        <v>1017380000</v>
      </c>
      <c r="O83">
        <v>1017921000</v>
      </c>
      <c r="P83">
        <v>1018179000</v>
      </c>
      <c r="Q83">
        <v>1018640000</v>
      </c>
      <c r="R83">
        <v>1019069000</v>
      </c>
      <c r="S83">
        <v>1019743000</v>
      </c>
      <c r="T83">
        <v>1020360000</v>
      </c>
      <c r="U83">
        <v>1021051000</v>
      </c>
      <c r="V83">
        <v>1021282000</v>
      </c>
      <c r="W83">
        <v>1021731000</v>
      </c>
    </row>
    <row r="84" spans="1:23" x14ac:dyDescent="0.15">
      <c r="A84" t="s">
        <v>895</v>
      </c>
      <c r="D84">
        <v>1029753000</v>
      </c>
      <c r="E84">
        <v>1030478000</v>
      </c>
      <c r="F84">
        <v>1031006000</v>
      </c>
      <c r="G84">
        <v>1031665000</v>
      </c>
      <c r="H84">
        <v>1032620000</v>
      </c>
      <c r="I84">
        <v>1033571000</v>
      </c>
      <c r="J84">
        <v>1034410000</v>
      </c>
      <c r="K84">
        <v>1034720000</v>
      </c>
      <c r="L84">
        <v>1035006000</v>
      </c>
      <c r="M84">
        <v>1034982000</v>
      </c>
      <c r="N84">
        <v>1035179000</v>
      </c>
      <c r="O84">
        <v>1035519000</v>
      </c>
      <c r="P84">
        <v>1035557000</v>
      </c>
      <c r="Q84">
        <v>1036153000</v>
      </c>
      <c r="R84">
        <v>1036633000</v>
      </c>
      <c r="S84">
        <v>1037185000</v>
      </c>
      <c r="T84">
        <v>1037507000</v>
      </c>
      <c r="U84">
        <v>1038135000</v>
      </c>
      <c r="V84">
        <v>1038569000</v>
      </c>
      <c r="W84">
        <v>1038492000</v>
      </c>
    </row>
    <row r="85" spans="1:23" x14ac:dyDescent="0.15">
      <c r="A85" t="s">
        <v>896</v>
      </c>
      <c r="D85">
        <v>1029809000</v>
      </c>
      <c r="E85">
        <v>1030109000</v>
      </c>
      <c r="F85">
        <v>1031332000</v>
      </c>
      <c r="G85">
        <v>1032146000</v>
      </c>
      <c r="H85">
        <v>1032698000</v>
      </c>
      <c r="I85">
        <v>1032953000</v>
      </c>
      <c r="J85">
        <v>1033484000</v>
      </c>
      <c r="K85">
        <v>1034305000</v>
      </c>
      <c r="L85">
        <v>1034786000</v>
      </c>
      <c r="M85">
        <v>1035000000</v>
      </c>
      <c r="N85">
        <v>1035744000</v>
      </c>
      <c r="O85">
        <v>1036069000</v>
      </c>
      <c r="P85">
        <v>1036812000</v>
      </c>
      <c r="Q85">
        <v>1036591000</v>
      </c>
      <c r="R85">
        <v>1037032000</v>
      </c>
      <c r="S85">
        <v>1037819000</v>
      </c>
      <c r="T85">
        <v>1038170000</v>
      </c>
      <c r="U85">
        <v>1038181000</v>
      </c>
      <c r="V85">
        <v>1038876000</v>
      </c>
      <c r="W85">
        <v>1039338000</v>
      </c>
    </row>
    <row r="86" spans="1:23" x14ac:dyDescent="0.15">
      <c r="A86" t="s">
        <v>898</v>
      </c>
      <c r="D86">
        <v>1029150000</v>
      </c>
      <c r="E86">
        <v>1029996000</v>
      </c>
      <c r="F86">
        <v>1030738000</v>
      </c>
      <c r="G86">
        <v>1032144000</v>
      </c>
      <c r="H86">
        <v>1033037000</v>
      </c>
      <c r="I86">
        <v>1032931000</v>
      </c>
      <c r="J86">
        <v>1033387000</v>
      </c>
      <c r="K86">
        <v>1034149000</v>
      </c>
      <c r="L86">
        <v>1034219000</v>
      </c>
      <c r="M86">
        <v>1034435000</v>
      </c>
      <c r="N86">
        <v>1034832000</v>
      </c>
      <c r="O86">
        <v>1035273000</v>
      </c>
      <c r="P86">
        <v>1035988000</v>
      </c>
      <c r="Q86">
        <v>1035802000</v>
      </c>
      <c r="R86">
        <v>1036345000</v>
      </c>
      <c r="S86">
        <v>1036221000</v>
      </c>
      <c r="T86">
        <v>1036553000</v>
      </c>
      <c r="U86">
        <v>1036650000</v>
      </c>
      <c r="V86">
        <v>1036942000</v>
      </c>
      <c r="W86">
        <v>1037157000</v>
      </c>
    </row>
    <row r="87" spans="1:23" x14ac:dyDescent="0.15">
      <c r="A87" t="s">
        <v>900</v>
      </c>
      <c r="D87">
        <v>1003984000</v>
      </c>
      <c r="E87">
        <v>1005096000</v>
      </c>
      <c r="F87">
        <v>1006003000</v>
      </c>
      <c r="G87">
        <v>1006689000</v>
      </c>
      <c r="H87">
        <v>1007453000</v>
      </c>
      <c r="I87">
        <v>1008097000</v>
      </c>
      <c r="J87">
        <v>1008836000</v>
      </c>
      <c r="K87">
        <v>1009801000</v>
      </c>
      <c r="L87">
        <v>1010454000</v>
      </c>
      <c r="M87">
        <v>1010397000</v>
      </c>
      <c r="N87">
        <v>1011086000</v>
      </c>
      <c r="O87">
        <v>1011237000</v>
      </c>
      <c r="P87">
        <v>1011833000</v>
      </c>
      <c r="Q87">
        <v>1012898000</v>
      </c>
      <c r="R87">
        <v>1013407000</v>
      </c>
      <c r="S87">
        <v>1014066000</v>
      </c>
      <c r="T87">
        <v>1014157000</v>
      </c>
      <c r="U87">
        <v>1014511000</v>
      </c>
      <c r="V87">
        <v>1014816000</v>
      </c>
      <c r="W87">
        <v>1015380000</v>
      </c>
    </row>
    <row r="88" spans="1:23" x14ac:dyDescent="0.15">
      <c r="A88" t="s">
        <v>901</v>
      </c>
      <c r="D88">
        <v>1001464000</v>
      </c>
      <c r="E88">
        <v>1002248000</v>
      </c>
      <c r="F88">
        <v>1003092000</v>
      </c>
      <c r="G88">
        <v>1003932000</v>
      </c>
      <c r="H88">
        <v>1004056000</v>
      </c>
      <c r="I88">
        <v>1004184000</v>
      </c>
      <c r="J88">
        <v>1004702000</v>
      </c>
      <c r="K88">
        <v>1004761000</v>
      </c>
      <c r="L88">
        <v>1005253000</v>
      </c>
      <c r="M88">
        <v>1005826000</v>
      </c>
      <c r="N88">
        <v>1006189000</v>
      </c>
      <c r="O88">
        <v>1006884000</v>
      </c>
      <c r="P88">
        <v>1007282000</v>
      </c>
      <c r="Q88">
        <v>1007719000</v>
      </c>
      <c r="R88">
        <v>1008247000</v>
      </c>
      <c r="S88">
        <v>1008658000</v>
      </c>
      <c r="T88">
        <v>1009150000</v>
      </c>
      <c r="U88">
        <v>1009450000</v>
      </c>
      <c r="V88">
        <v>1009607000</v>
      </c>
      <c r="W88">
        <v>1009786000</v>
      </c>
    </row>
    <row r="89" spans="1:23" x14ac:dyDescent="0.15">
      <c r="A89" t="s">
        <v>903</v>
      </c>
      <c r="D89">
        <v>994431900</v>
      </c>
      <c r="E89">
        <v>995787100</v>
      </c>
      <c r="F89">
        <v>996698900</v>
      </c>
      <c r="G89">
        <v>998083600</v>
      </c>
      <c r="H89">
        <v>998781100</v>
      </c>
      <c r="I89">
        <v>998848000</v>
      </c>
      <c r="J89">
        <v>999396900</v>
      </c>
      <c r="K89">
        <v>999726900</v>
      </c>
      <c r="L89">
        <v>1000572000</v>
      </c>
      <c r="M89">
        <v>1001664000</v>
      </c>
      <c r="N89">
        <v>1002249000</v>
      </c>
      <c r="O89">
        <v>1002655000</v>
      </c>
      <c r="P89">
        <v>1003138000</v>
      </c>
      <c r="Q89">
        <v>1003371000</v>
      </c>
      <c r="R89">
        <v>1003418000</v>
      </c>
      <c r="S89">
        <v>1003734000</v>
      </c>
      <c r="T89">
        <v>1003231000</v>
      </c>
      <c r="U89">
        <v>1003834000</v>
      </c>
      <c r="V89">
        <v>1004205000</v>
      </c>
      <c r="W89">
        <v>1004473000</v>
      </c>
    </row>
    <row r="90" spans="1:23" x14ac:dyDescent="0.15">
      <c r="A90" t="s">
        <v>906</v>
      </c>
      <c r="D90">
        <v>993426000</v>
      </c>
      <c r="E90">
        <v>994485200</v>
      </c>
      <c r="F90">
        <v>994540700</v>
      </c>
      <c r="G90">
        <v>996365500</v>
      </c>
      <c r="H90">
        <v>996617200</v>
      </c>
      <c r="I90">
        <v>997366900</v>
      </c>
      <c r="J90">
        <v>997830700</v>
      </c>
      <c r="K90">
        <v>998470300</v>
      </c>
      <c r="L90">
        <v>998842300</v>
      </c>
      <c r="M90">
        <v>998537200</v>
      </c>
      <c r="N90">
        <v>999208600</v>
      </c>
      <c r="O90">
        <v>999653200</v>
      </c>
      <c r="P90">
        <v>1000048000</v>
      </c>
      <c r="Q90">
        <v>1000644000</v>
      </c>
      <c r="R90">
        <v>1000994000</v>
      </c>
      <c r="S90">
        <v>1001654000</v>
      </c>
      <c r="T90">
        <v>1002120000</v>
      </c>
      <c r="U90">
        <v>1002306000</v>
      </c>
      <c r="V90">
        <v>1002597000</v>
      </c>
      <c r="W90">
        <v>1003240000</v>
      </c>
    </row>
    <row r="91" spans="1:23" x14ac:dyDescent="0.15">
      <c r="A91" t="s">
        <v>907</v>
      </c>
      <c r="D91">
        <v>999639500</v>
      </c>
      <c r="E91">
        <v>1000706000</v>
      </c>
      <c r="F91">
        <v>1001757000</v>
      </c>
      <c r="G91">
        <v>1002823000</v>
      </c>
      <c r="H91">
        <v>1003526000</v>
      </c>
      <c r="I91">
        <v>1004184000</v>
      </c>
      <c r="J91">
        <v>1004838000</v>
      </c>
      <c r="K91">
        <v>1005238000</v>
      </c>
      <c r="L91">
        <v>1006053000</v>
      </c>
      <c r="M91">
        <v>1006927000</v>
      </c>
      <c r="N91">
        <v>1007764000</v>
      </c>
      <c r="O91">
        <v>1007775000</v>
      </c>
      <c r="P91">
        <v>1007745000</v>
      </c>
      <c r="Q91">
        <v>1008782000</v>
      </c>
      <c r="R91">
        <v>1009715000</v>
      </c>
      <c r="S91">
        <v>1010385000</v>
      </c>
      <c r="T91">
        <v>1011264000</v>
      </c>
      <c r="U91">
        <v>1011842000</v>
      </c>
      <c r="V91">
        <v>1012147000</v>
      </c>
      <c r="W91">
        <v>1011739000</v>
      </c>
    </row>
    <row r="92" spans="1:23" x14ac:dyDescent="0.15">
      <c r="A92" t="s">
        <v>908</v>
      </c>
      <c r="D92">
        <v>1028695000</v>
      </c>
      <c r="E92">
        <v>1029516000</v>
      </c>
      <c r="F92">
        <v>1030198000</v>
      </c>
      <c r="G92">
        <v>1030790000</v>
      </c>
      <c r="H92">
        <v>1031781000</v>
      </c>
      <c r="I92">
        <v>1032073000</v>
      </c>
      <c r="J92">
        <v>1032466000</v>
      </c>
      <c r="K92">
        <v>1033142000</v>
      </c>
      <c r="L92">
        <v>1033471000</v>
      </c>
      <c r="M92">
        <v>1034191000</v>
      </c>
      <c r="N92">
        <v>1035232000</v>
      </c>
      <c r="O92">
        <v>1035328000</v>
      </c>
      <c r="P92">
        <v>1035638000</v>
      </c>
      <c r="Q92">
        <v>1036457000</v>
      </c>
      <c r="R92">
        <v>1037075000</v>
      </c>
      <c r="S92">
        <v>1037401000</v>
      </c>
      <c r="T92">
        <v>1037600000</v>
      </c>
      <c r="U92">
        <v>1037932000</v>
      </c>
      <c r="V92">
        <v>1038214000</v>
      </c>
      <c r="W92">
        <v>1038717000</v>
      </c>
    </row>
    <row r="93" spans="1:23" x14ac:dyDescent="0.15">
      <c r="A93" t="s">
        <v>910</v>
      </c>
      <c r="D93">
        <v>1032782000</v>
      </c>
      <c r="E93">
        <v>1034000000</v>
      </c>
      <c r="F93">
        <v>1034638000</v>
      </c>
      <c r="G93">
        <v>1035375000</v>
      </c>
      <c r="H93">
        <v>1035834000</v>
      </c>
      <c r="I93">
        <v>1036873000</v>
      </c>
      <c r="J93">
        <v>1037256000</v>
      </c>
      <c r="K93">
        <v>1037843000</v>
      </c>
      <c r="L93">
        <v>1038221000</v>
      </c>
      <c r="M93">
        <v>1038507000</v>
      </c>
      <c r="N93">
        <v>1038987000</v>
      </c>
      <c r="O93">
        <v>1039505000</v>
      </c>
      <c r="P93">
        <v>1039788000</v>
      </c>
      <c r="Q93">
        <v>1040676000</v>
      </c>
      <c r="R93">
        <v>1041223000</v>
      </c>
      <c r="S93">
        <v>1041415000</v>
      </c>
      <c r="T93">
        <v>1041895000</v>
      </c>
      <c r="U93">
        <v>1042415000</v>
      </c>
      <c r="V93">
        <v>1043148000</v>
      </c>
      <c r="W93">
        <v>1043528000</v>
      </c>
    </row>
    <row r="94" spans="1:23" x14ac:dyDescent="0.15">
      <c r="A94" t="s">
        <v>911</v>
      </c>
      <c r="D94">
        <v>1025262000</v>
      </c>
      <c r="E94">
        <v>1026562000</v>
      </c>
      <c r="F94">
        <v>1027368000</v>
      </c>
      <c r="G94">
        <v>1028469000</v>
      </c>
      <c r="H94">
        <v>1028820000</v>
      </c>
      <c r="I94">
        <v>1029179000</v>
      </c>
      <c r="J94">
        <v>1030143000</v>
      </c>
      <c r="K94">
        <v>1030040000</v>
      </c>
      <c r="L94">
        <v>1029691000</v>
      </c>
      <c r="M94">
        <v>1031035000</v>
      </c>
      <c r="N94">
        <v>1032011000</v>
      </c>
      <c r="O94">
        <v>1031661000</v>
      </c>
      <c r="P94">
        <v>1031893000</v>
      </c>
      <c r="Q94">
        <v>1032795000</v>
      </c>
      <c r="R94">
        <v>1033147000</v>
      </c>
      <c r="S94">
        <v>1033291000</v>
      </c>
      <c r="T94">
        <v>1033718000</v>
      </c>
      <c r="U94">
        <v>1034135000</v>
      </c>
      <c r="V94">
        <v>1033969000</v>
      </c>
      <c r="W94">
        <v>1034635000</v>
      </c>
    </row>
    <row r="95" spans="1:23" x14ac:dyDescent="0.15">
      <c r="A95" t="s">
        <v>912</v>
      </c>
      <c r="D95">
        <v>999293700</v>
      </c>
      <c r="E95">
        <v>999687200</v>
      </c>
      <c r="F95">
        <v>1000514000</v>
      </c>
      <c r="G95">
        <v>1001239000</v>
      </c>
      <c r="H95">
        <v>1001338000</v>
      </c>
      <c r="I95">
        <v>1002387000</v>
      </c>
      <c r="J95">
        <v>1003833000</v>
      </c>
      <c r="K95">
        <v>1004597000</v>
      </c>
      <c r="L95">
        <v>1004933000</v>
      </c>
      <c r="M95">
        <v>1004966000</v>
      </c>
      <c r="N95">
        <v>1005160000</v>
      </c>
      <c r="O95">
        <v>1006183000</v>
      </c>
      <c r="P95">
        <v>1007295000</v>
      </c>
      <c r="Q95">
        <v>1007939000</v>
      </c>
      <c r="R95">
        <v>1008380000</v>
      </c>
      <c r="S95">
        <v>1007961000</v>
      </c>
      <c r="T95">
        <v>1008370000</v>
      </c>
      <c r="U95">
        <v>1008940000</v>
      </c>
      <c r="V95">
        <v>1009064000</v>
      </c>
      <c r="W95">
        <v>1009175000</v>
      </c>
    </row>
    <row r="96" spans="1:23" x14ac:dyDescent="0.15">
      <c r="A96" t="s">
        <v>913</v>
      </c>
      <c r="D96">
        <v>1022302000</v>
      </c>
      <c r="E96">
        <v>1023110000</v>
      </c>
      <c r="F96">
        <v>1023775000</v>
      </c>
      <c r="G96">
        <v>1024337000</v>
      </c>
      <c r="H96">
        <v>1025131000</v>
      </c>
      <c r="I96">
        <v>1025639000</v>
      </c>
      <c r="J96">
        <v>1025956000</v>
      </c>
      <c r="K96">
        <v>1026553000</v>
      </c>
      <c r="L96">
        <v>1027408000</v>
      </c>
      <c r="M96">
        <v>1027965000</v>
      </c>
      <c r="N96">
        <v>1028029000</v>
      </c>
      <c r="O96">
        <v>1028852000</v>
      </c>
      <c r="P96">
        <v>1029189000</v>
      </c>
      <c r="Q96">
        <v>1029289000</v>
      </c>
      <c r="R96">
        <v>1029630000</v>
      </c>
      <c r="S96">
        <v>1030137000</v>
      </c>
      <c r="T96">
        <v>1030791000</v>
      </c>
      <c r="U96">
        <v>1030751000</v>
      </c>
      <c r="V96">
        <v>1030876000</v>
      </c>
      <c r="W96">
        <v>1030684000</v>
      </c>
    </row>
    <row r="97" spans="1:23" x14ac:dyDescent="0.15">
      <c r="A97" t="s">
        <v>914</v>
      </c>
      <c r="D97">
        <v>1030037000</v>
      </c>
      <c r="E97">
        <v>1031078000</v>
      </c>
      <c r="F97">
        <v>1032432000</v>
      </c>
      <c r="G97">
        <v>1033337000</v>
      </c>
      <c r="H97">
        <v>1034441000</v>
      </c>
      <c r="I97">
        <v>1035856000</v>
      </c>
      <c r="J97">
        <v>1036387000</v>
      </c>
      <c r="K97">
        <v>1036909000</v>
      </c>
      <c r="L97">
        <v>1037613000</v>
      </c>
      <c r="M97">
        <v>1038415000</v>
      </c>
      <c r="N97">
        <v>1038679000</v>
      </c>
      <c r="O97">
        <v>1039010000</v>
      </c>
      <c r="P97">
        <v>1039214000</v>
      </c>
      <c r="Q97">
        <v>1039100000</v>
      </c>
      <c r="R97">
        <v>1039523000</v>
      </c>
      <c r="S97">
        <v>1040043000</v>
      </c>
      <c r="T97">
        <v>1040642000</v>
      </c>
      <c r="U97">
        <v>1040411000</v>
      </c>
      <c r="V97">
        <v>1040520000</v>
      </c>
      <c r="W97">
        <v>1040590000</v>
      </c>
    </row>
    <row r="98" spans="1:23" x14ac:dyDescent="0.15">
      <c r="A98" t="s">
        <v>915</v>
      </c>
      <c r="D98">
        <v>1023681000</v>
      </c>
      <c r="E98">
        <v>1024398000</v>
      </c>
      <c r="F98">
        <v>1024732000</v>
      </c>
      <c r="G98">
        <v>1024978000</v>
      </c>
      <c r="H98">
        <v>1025879000</v>
      </c>
      <c r="I98">
        <v>1026736000</v>
      </c>
      <c r="J98">
        <v>1027326000</v>
      </c>
      <c r="K98">
        <v>1027606000</v>
      </c>
      <c r="L98">
        <v>1028108000</v>
      </c>
      <c r="M98">
        <v>1028888000</v>
      </c>
      <c r="N98">
        <v>1029672000</v>
      </c>
      <c r="O98">
        <v>1030093000</v>
      </c>
      <c r="P98">
        <v>1030349000</v>
      </c>
      <c r="Q98">
        <v>1031031000</v>
      </c>
      <c r="R98">
        <v>1030794000</v>
      </c>
      <c r="S98">
        <v>1031162000</v>
      </c>
      <c r="T98">
        <v>1030920000</v>
      </c>
      <c r="U98">
        <v>1031356000</v>
      </c>
      <c r="V98">
        <v>1031828000</v>
      </c>
      <c r="W98">
        <v>1031682000</v>
      </c>
    </row>
    <row r="99" spans="1:23" x14ac:dyDescent="0.15">
      <c r="A99" t="s">
        <v>917</v>
      </c>
      <c r="D99">
        <v>996629700</v>
      </c>
      <c r="E99">
        <v>997724100</v>
      </c>
      <c r="F99">
        <v>998829800</v>
      </c>
      <c r="G99">
        <v>999650900</v>
      </c>
      <c r="H99">
        <v>1000753000</v>
      </c>
      <c r="I99">
        <v>1001381000</v>
      </c>
      <c r="J99">
        <v>1001795000</v>
      </c>
      <c r="K99">
        <v>1002204000</v>
      </c>
      <c r="L99">
        <v>1002837000</v>
      </c>
      <c r="M99">
        <v>1003345000</v>
      </c>
      <c r="N99">
        <v>1003367000</v>
      </c>
      <c r="O99">
        <v>1003245000</v>
      </c>
      <c r="P99">
        <v>1003680000</v>
      </c>
      <c r="Q99">
        <v>1004001000</v>
      </c>
      <c r="R99">
        <v>1004636000</v>
      </c>
      <c r="S99">
        <v>1005115000</v>
      </c>
      <c r="T99">
        <v>1005685000</v>
      </c>
      <c r="U99">
        <v>1006267000</v>
      </c>
      <c r="V99">
        <v>1006789000</v>
      </c>
      <c r="W99">
        <v>1007006000</v>
      </c>
    </row>
    <row r="100" spans="1:23" x14ac:dyDescent="0.15">
      <c r="A100" t="s">
        <v>918</v>
      </c>
      <c r="D100">
        <v>1013865000</v>
      </c>
      <c r="E100">
        <v>1014696000</v>
      </c>
      <c r="F100">
        <v>1015655000</v>
      </c>
      <c r="G100">
        <v>1016727000</v>
      </c>
      <c r="H100">
        <v>1016980000</v>
      </c>
      <c r="I100">
        <v>1017809000</v>
      </c>
      <c r="J100">
        <v>1018365000</v>
      </c>
      <c r="K100">
        <v>1019241000</v>
      </c>
      <c r="L100">
        <v>1019545000</v>
      </c>
      <c r="M100">
        <v>1020213000</v>
      </c>
      <c r="N100">
        <v>1020597000</v>
      </c>
      <c r="O100">
        <v>1020986000</v>
      </c>
      <c r="P100">
        <v>1021514000</v>
      </c>
      <c r="Q100">
        <v>1021899000</v>
      </c>
      <c r="R100">
        <v>1022437000</v>
      </c>
      <c r="S100">
        <v>1022734000</v>
      </c>
      <c r="T100">
        <v>1023269000</v>
      </c>
      <c r="U100">
        <v>1023463000</v>
      </c>
      <c r="V100">
        <v>1023775000</v>
      </c>
      <c r="W100">
        <v>1024416000</v>
      </c>
    </row>
    <row r="101" spans="1:23" x14ac:dyDescent="0.15">
      <c r="A101" t="s">
        <v>919</v>
      </c>
      <c r="D101">
        <v>1016749000</v>
      </c>
      <c r="E101">
        <v>1017490000</v>
      </c>
      <c r="F101">
        <v>1018465000</v>
      </c>
      <c r="G101">
        <v>1019351000</v>
      </c>
      <c r="H101">
        <v>1019836000</v>
      </c>
      <c r="I101">
        <v>1020324000</v>
      </c>
      <c r="J101">
        <v>1021211000</v>
      </c>
      <c r="K101">
        <v>1021898000</v>
      </c>
      <c r="L101">
        <v>1022589000</v>
      </c>
      <c r="M101">
        <v>1022772000</v>
      </c>
      <c r="N101">
        <v>1022734000</v>
      </c>
      <c r="O101">
        <v>1022835000</v>
      </c>
      <c r="P101">
        <v>1023350000</v>
      </c>
      <c r="Q101">
        <v>1023546000</v>
      </c>
      <c r="R101">
        <v>1023682000</v>
      </c>
      <c r="S101">
        <v>1024428000</v>
      </c>
      <c r="T101">
        <v>1024720000</v>
      </c>
      <c r="U101">
        <v>1024950000</v>
      </c>
      <c r="V101">
        <v>1025461000</v>
      </c>
      <c r="W101">
        <v>1025876000</v>
      </c>
    </row>
    <row r="102" spans="1:23" x14ac:dyDescent="0.15">
      <c r="A102" t="s">
        <v>920</v>
      </c>
      <c r="D102">
        <v>1019064000</v>
      </c>
      <c r="E102">
        <v>1020465000</v>
      </c>
      <c r="F102">
        <v>1021027000</v>
      </c>
      <c r="G102">
        <v>1021825000</v>
      </c>
      <c r="H102">
        <v>1022400000</v>
      </c>
      <c r="I102">
        <v>1023310000</v>
      </c>
      <c r="J102">
        <v>1024011000</v>
      </c>
      <c r="K102">
        <v>1025369000</v>
      </c>
      <c r="L102">
        <v>1026159000</v>
      </c>
      <c r="M102">
        <v>1026902000</v>
      </c>
      <c r="N102">
        <v>1027418000</v>
      </c>
      <c r="O102">
        <v>1027462000</v>
      </c>
      <c r="P102">
        <v>1027927000</v>
      </c>
      <c r="Q102">
        <v>1027867000</v>
      </c>
      <c r="R102">
        <v>1028190000</v>
      </c>
      <c r="S102">
        <v>1029063000</v>
      </c>
      <c r="T102">
        <v>1029199000</v>
      </c>
      <c r="U102">
        <v>1029528000</v>
      </c>
      <c r="V102">
        <v>1029855000</v>
      </c>
      <c r="W102">
        <v>1030163000</v>
      </c>
    </row>
    <row r="103" spans="1:23" x14ac:dyDescent="0.15">
      <c r="A103" t="s">
        <v>921</v>
      </c>
      <c r="D103">
        <v>992491500</v>
      </c>
      <c r="E103">
        <v>993209300</v>
      </c>
      <c r="F103">
        <v>993998700</v>
      </c>
      <c r="G103">
        <v>995154300</v>
      </c>
      <c r="H103">
        <v>995833600</v>
      </c>
      <c r="I103">
        <v>996601400</v>
      </c>
      <c r="J103">
        <v>997502900</v>
      </c>
      <c r="K103">
        <v>997525600</v>
      </c>
      <c r="L103">
        <v>997447400</v>
      </c>
      <c r="M103">
        <v>997979300</v>
      </c>
      <c r="N103">
        <v>999031700</v>
      </c>
      <c r="O103">
        <v>999436500</v>
      </c>
      <c r="P103">
        <v>999842500</v>
      </c>
      <c r="Q103">
        <v>999824400</v>
      </c>
      <c r="R103">
        <v>1000476000</v>
      </c>
      <c r="S103">
        <v>1001360000</v>
      </c>
      <c r="T103">
        <v>1001631000</v>
      </c>
      <c r="U103">
        <v>1002201000</v>
      </c>
      <c r="V103">
        <v>1002358000</v>
      </c>
      <c r="W103">
        <v>1002622000</v>
      </c>
    </row>
    <row r="104" spans="1:23" x14ac:dyDescent="0.15">
      <c r="A104" t="s">
        <v>923</v>
      </c>
      <c r="D104">
        <v>983722800</v>
      </c>
      <c r="E104">
        <v>984112900</v>
      </c>
      <c r="F104">
        <v>985197100</v>
      </c>
      <c r="G104">
        <v>985629200</v>
      </c>
      <c r="H104">
        <v>986519400</v>
      </c>
      <c r="I104">
        <v>987127300</v>
      </c>
      <c r="J104">
        <v>987988100</v>
      </c>
      <c r="K104">
        <v>988657200</v>
      </c>
      <c r="L104">
        <v>988850000</v>
      </c>
      <c r="M104">
        <v>988944100</v>
      </c>
      <c r="N104">
        <v>989419300</v>
      </c>
      <c r="O104">
        <v>990464900</v>
      </c>
      <c r="P104">
        <v>991330200</v>
      </c>
      <c r="Q104">
        <v>991534300</v>
      </c>
      <c r="R104">
        <v>992135400</v>
      </c>
      <c r="S104">
        <v>992830600</v>
      </c>
      <c r="T104">
        <v>993545000</v>
      </c>
      <c r="U104">
        <v>993909100</v>
      </c>
      <c r="V104">
        <v>994092800</v>
      </c>
      <c r="W104">
        <v>993680000</v>
      </c>
    </row>
    <row r="105" spans="1:23" x14ac:dyDescent="0.15">
      <c r="A105" t="s">
        <v>925</v>
      </c>
      <c r="D105">
        <v>979497300</v>
      </c>
      <c r="E105">
        <v>979991700</v>
      </c>
      <c r="F105">
        <v>980413600</v>
      </c>
      <c r="G105">
        <v>980872900</v>
      </c>
      <c r="H105">
        <v>981094000</v>
      </c>
      <c r="I105">
        <v>981694000</v>
      </c>
      <c r="J105">
        <v>982901700</v>
      </c>
      <c r="K105">
        <v>983186400</v>
      </c>
      <c r="L105">
        <v>984626700</v>
      </c>
      <c r="M105">
        <v>985630300</v>
      </c>
      <c r="N105">
        <v>986647600</v>
      </c>
      <c r="O105">
        <v>987305400</v>
      </c>
      <c r="P105">
        <v>987262300</v>
      </c>
      <c r="Q105">
        <v>987349600</v>
      </c>
      <c r="R105">
        <v>987663700</v>
      </c>
      <c r="S105">
        <v>988394100</v>
      </c>
      <c r="T105">
        <v>989309300</v>
      </c>
      <c r="U105">
        <v>989748100</v>
      </c>
      <c r="V105">
        <v>990233500</v>
      </c>
      <c r="W105">
        <v>989878600</v>
      </c>
    </row>
    <row r="106" spans="1:23" x14ac:dyDescent="0.15">
      <c r="A106" t="s">
        <v>926</v>
      </c>
      <c r="D106">
        <v>982160100</v>
      </c>
      <c r="E106">
        <v>982966400</v>
      </c>
      <c r="F106">
        <v>983997300</v>
      </c>
      <c r="G106">
        <v>984780900</v>
      </c>
      <c r="H106">
        <v>985912700</v>
      </c>
      <c r="I106">
        <v>986641900</v>
      </c>
      <c r="J106">
        <v>987077400</v>
      </c>
      <c r="K106">
        <v>987406300</v>
      </c>
      <c r="L106">
        <v>987459600</v>
      </c>
      <c r="M106">
        <v>987998300</v>
      </c>
      <c r="N106">
        <v>988590300</v>
      </c>
      <c r="O106">
        <v>989311500</v>
      </c>
      <c r="P106">
        <v>990072500</v>
      </c>
      <c r="Q106">
        <v>990576000</v>
      </c>
      <c r="R106">
        <v>990835700</v>
      </c>
      <c r="S106">
        <v>990927600</v>
      </c>
      <c r="T106">
        <v>991301800</v>
      </c>
      <c r="U106">
        <v>991530900</v>
      </c>
      <c r="V106">
        <v>992629800</v>
      </c>
      <c r="W106">
        <v>993352200</v>
      </c>
    </row>
    <row r="107" spans="1:23" x14ac:dyDescent="0.15">
      <c r="A107" t="s">
        <v>927</v>
      </c>
      <c r="D107">
        <v>996992600</v>
      </c>
      <c r="E107">
        <v>861543300</v>
      </c>
      <c r="F107">
        <v>1002957000</v>
      </c>
      <c r="G107">
        <v>1006810000</v>
      </c>
      <c r="H107">
        <v>1004412000</v>
      </c>
      <c r="I107">
        <v>1002730000</v>
      </c>
      <c r="J107">
        <v>1002182000</v>
      </c>
      <c r="K107">
        <v>1002053000</v>
      </c>
      <c r="L107">
        <v>1002634000</v>
      </c>
      <c r="M107">
        <v>1002395000</v>
      </c>
      <c r="N107">
        <v>1002471000</v>
      </c>
      <c r="O107">
        <v>1002039000</v>
      </c>
      <c r="P107">
        <v>1003049000</v>
      </c>
      <c r="Q107">
        <v>1003805000</v>
      </c>
      <c r="R107">
        <v>1004242000</v>
      </c>
      <c r="S107">
        <v>1003641000</v>
      </c>
      <c r="T107">
        <v>1004428000</v>
      </c>
      <c r="U107">
        <v>1004515000</v>
      </c>
      <c r="V107">
        <v>1004650000</v>
      </c>
      <c r="W107">
        <v>1004918000</v>
      </c>
    </row>
    <row r="108" spans="1:23" x14ac:dyDescent="0.15">
      <c r="A108" t="s">
        <v>928</v>
      </c>
      <c r="D108">
        <v>1009522000</v>
      </c>
      <c r="E108">
        <v>1009632000</v>
      </c>
      <c r="F108">
        <v>1010743000</v>
      </c>
      <c r="G108">
        <v>1010784000</v>
      </c>
      <c r="H108">
        <v>1011237000</v>
      </c>
      <c r="I108">
        <v>1012701000</v>
      </c>
      <c r="J108">
        <v>1012697000</v>
      </c>
      <c r="K108">
        <v>1012416000</v>
      </c>
      <c r="L108">
        <v>1013352000</v>
      </c>
      <c r="M108">
        <v>1013437000</v>
      </c>
      <c r="N108">
        <v>1013179000</v>
      </c>
      <c r="O108">
        <v>1013891000</v>
      </c>
      <c r="P108">
        <v>1013940000</v>
      </c>
      <c r="Q108">
        <v>1014460000</v>
      </c>
      <c r="R108">
        <v>1014830000</v>
      </c>
      <c r="S108">
        <v>1014672000</v>
      </c>
      <c r="T108">
        <v>1014954000</v>
      </c>
      <c r="U108">
        <v>1015236000</v>
      </c>
      <c r="V108">
        <v>1015033000</v>
      </c>
      <c r="W108">
        <v>1015734000</v>
      </c>
    </row>
    <row r="109" spans="1:23" x14ac:dyDescent="0.15">
      <c r="A109" t="s">
        <v>1021</v>
      </c>
      <c r="D109">
        <v>988990600</v>
      </c>
      <c r="E109">
        <v>990375300</v>
      </c>
      <c r="F109">
        <v>990469400</v>
      </c>
      <c r="G109">
        <v>990765400</v>
      </c>
      <c r="H109">
        <v>991982300</v>
      </c>
      <c r="I109">
        <v>992525500</v>
      </c>
      <c r="J109">
        <v>992741000</v>
      </c>
      <c r="K109">
        <v>993369200</v>
      </c>
      <c r="L109">
        <v>994315100</v>
      </c>
      <c r="M109">
        <v>994408100</v>
      </c>
      <c r="N109">
        <v>994510100</v>
      </c>
      <c r="O109">
        <v>995949300</v>
      </c>
      <c r="P109">
        <v>996627400</v>
      </c>
      <c r="Q109">
        <v>997226200</v>
      </c>
      <c r="R109">
        <v>998649500</v>
      </c>
      <c r="S109">
        <v>998251400</v>
      </c>
      <c r="T109">
        <v>998963600</v>
      </c>
      <c r="U109">
        <v>999596500</v>
      </c>
      <c r="V109">
        <v>999894700</v>
      </c>
      <c r="W109">
        <v>1000506000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2" r:id="rId4" name="Drop Down 2">
              <controlPr defaultSize="0" autoLine="0" autoPict="0" macro="[0]!Pick_raw">
                <anchor moveWithCells="1">
                  <from>
                    <xdr:col>3</xdr:col>
                    <xdr:colOff>393700</xdr:colOff>
                    <xdr:row>0</xdr:row>
                    <xdr:rowOff>25400</xdr:rowOff>
                  </from>
                  <to>
                    <xdr:col>5</xdr:col>
                    <xdr:colOff>533400</xdr:colOff>
                    <xdr:row>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7" r:id="rId5" name="Drop Down 7">
              <controlPr defaultSize="0" autoLine="0" autoPict="0" macro="[0]!Set_plotx">
                <anchor moveWithCells="1">
                  <from>
                    <xdr:col>5</xdr:col>
                    <xdr:colOff>723900</xdr:colOff>
                    <xdr:row>0</xdr:row>
                    <xdr:rowOff>25400</xdr:rowOff>
                  </from>
                  <to>
                    <xdr:col>8</xdr:col>
                    <xdr:colOff>12700</xdr:colOff>
                    <xdr:row>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9" r:id="rId6" name="Button 9">
              <controlPr defaultSize="0" print="0" autoFill="0" autoPict="0" macro="[0]!Show_control">
                <anchor moveWithCells="1" sizeWithCells="1">
                  <from>
                    <xdr:col>0</xdr:col>
                    <xdr:colOff>0</xdr:colOff>
                    <xdr:row>0</xdr:row>
                    <xdr:rowOff>12700</xdr:rowOff>
                  </from>
                  <to>
                    <xdr:col>1</xdr:col>
                    <xdr:colOff>292100</xdr:colOff>
                    <xdr:row>3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500-000000000000}">
  <sheetPr codeName="Sheet26"/>
  <dimension ref="A2:W109"/>
  <sheetViews>
    <sheetView workbookViewId="0">
      <selection activeCell="Q12" sqref="Q12"/>
    </sheetView>
  </sheetViews>
  <sheetFormatPr baseColWidth="10" defaultColWidth="8.83203125" defaultRowHeight="13" x14ac:dyDescent="0.15"/>
  <sheetData>
    <row r="2" spans="1:23" x14ac:dyDescent="0.15"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  <c r="O2">
        <v>12</v>
      </c>
      <c r="P2">
        <v>13</v>
      </c>
      <c r="Q2">
        <v>14</v>
      </c>
      <c r="R2">
        <v>15</v>
      </c>
      <c r="S2">
        <v>16</v>
      </c>
      <c r="T2">
        <v>17</v>
      </c>
      <c r="U2">
        <v>18</v>
      </c>
      <c r="V2">
        <v>19</v>
      </c>
      <c r="W2">
        <v>20</v>
      </c>
    </row>
    <row r="3" spans="1:23" x14ac:dyDescent="0.15">
      <c r="D3">
        <v>5.76</v>
      </c>
      <c r="E3">
        <v>10.883000000000004</v>
      </c>
      <c r="F3">
        <v>15.934999999999997</v>
      </c>
      <c r="G3">
        <v>21.077999999999996</v>
      </c>
      <c r="H3">
        <v>26.17199999999999</v>
      </c>
      <c r="I3">
        <v>31.300000000000004</v>
      </c>
      <c r="J3">
        <v>36.428999999999995</v>
      </c>
      <c r="K3">
        <v>41.514000000000003</v>
      </c>
      <c r="L3">
        <v>46.562000000000005</v>
      </c>
      <c r="M3">
        <v>51.718000000000011</v>
      </c>
      <c r="N3">
        <v>56.837999999999987</v>
      </c>
      <c r="O3">
        <v>61.926999999999985</v>
      </c>
      <c r="P3">
        <v>66.974999999999994</v>
      </c>
      <c r="Q3">
        <v>72.02000000000001</v>
      </c>
      <c r="R3">
        <v>77.128999999999991</v>
      </c>
      <c r="S3">
        <v>82.251000000000005</v>
      </c>
      <c r="T3">
        <v>87.367999999999995</v>
      </c>
      <c r="U3">
        <v>92.501000000000005</v>
      </c>
      <c r="V3">
        <v>97.625</v>
      </c>
      <c r="W3">
        <v>102.74100000000001</v>
      </c>
    </row>
    <row r="4" spans="1:23" x14ac:dyDescent="0.15">
      <c r="D4">
        <v>5.76</v>
      </c>
      <c r="E4">
        <v>10.883000000000004</v>
      </c>
      <c r="F4">
        <v>15.934999999999997</v>
      </c>
      <c r="G4">
        <v>21.077999999999996</v>
      </c>
      <c r="H4">
        <v>26.17199999999999</v>
      </c>
      <c r="I4">
        <v>31.300000000000004</v>
      </c>
      <c r="J4">
        <v>36.428999999999995</v>
      </c>
      <c r="K4">
        <v>41.514000000000003</v>
      </c>
      <c r="L4">
        <v>46.562000000000005</v>
      </c>
      <c r="M4">
        <v>51.718000000000011</v>
      </c>
      <c r="N4">
        <v>56.837999999999987</v>
      </c>
      <c r="O4">
        <v>61.926999999999985</v>
      </c>
      <c r="P4">
        <v>66.974999999999994</v>
      </c>
      <c r="Q4">
        <v>72.02000000000001</v>
      </c>
      <c r="R4">
        <v>77.128999999999991</v>
      </c>
      <c r="S4">
        <v>82.251000000000005</v>
      </c>
      <c r="T4">
        <v>87.367999999999995</v>
      </c>
      <c r="U4">
        <v>92.501000000000005</v>
      </c>
      <c r="V4">
        <v>97.625</v>
      </c>
      <c r="W4">
        <v>102.74100000000001</v>
      </c>
    </row>
    <row r="5" spans="1:23" x14ac:dyDescent="0.15">
      <c r="A5" t="s">
        <v>515</v>
      </c>
      <c r="D5">
        <v>37465.32</v>
      </c>
      <c r="E5">
        <v>40300.51</v>
      </c>
      <c r="F5">
        <v>44080.76</v>
      </c>
      <c r="G5">
        <v>38410.379999999997</v>
      </c>
      <c r="H5">
        <v>40300.51</v>
      </c>
      <c r="I5">
        <v>36520.26</v>
      </c>
      <c r="J5">
        <v>45025.82</v>
      </c>
      <c r="K5">
        <v>41245.57</v>
      </c>
      <c r="L5">
        <v>43135.69</v>
      </c>
      <c r="M5">
        <v>38410.379999999997</v>
      </c>
      <c r="N5">
        <v>44080.76</v>
      </c>
      <c r="O5">
        <v>38410.379999999997</v>
      </c>
      <c r="P5">
        <v>42190.63</v>
      </c>
      <c r="Q5">
        <v>40300.51</v>
      </c>
      <c r="R5">
        <v>39355.449999999997</v>
      </c>
      <c r="S5">
        <v>40300.51</v>
      </c>
      <c r="T5">
        <v>41245.57</v>
      </c>
      <c r="U5">
        <v>44080.76</v>
      </c>
      <c r="V5">
        <v>39355.449999999997</v>
      </c>
      <c r="W5">
        <v>37465.32</v>
      </c>
    </row>
    <row r="6" spans="1:23" x14ac:dyDescent="0.15">
      <c r="A6">
        <v>4.96</v>
      </c>
    </row>
    <row r="7" spans="1:23" x14ac:dyDescent="0.15">
      <c r="A7">
        <v>0.8</v>
      </c>
    </row>
    <row r="8" spans="1:23" x14ac:dyDescent="0.15">
      <c r="A8" t="s">
        <v>805</v>
      </c>
      <c r="D8">
        <v>44080.76</v>
      </c>
      <c r="E8">
        <v>39355.449999999997</v>
      </c>
      <c r="F8">
        <v>43135.69</v>
      </c>
      <c r="G8">
        <v>46915.94</v>
      </c>
      <c r="H8">
        <v>46915.94</v>
      </c>
      <c r="I8">
        <v>43135.69</v>
      </c>
      <c r="J8">
        <v>42190.63</v>
      </c>
      <c r="K8">
        <v>45970.879999999997</v>
      </c>
      <c r="L8">
        <v>43135.69</v>
      </c>
      <c r="M8">
        <v>42190.63</v>
      </c>
      <c r="N8">
        <v>42190.63</v>
      </c>
      <c r="O8">
        <v>45970.879999999997</v>
      </c>
      <c r="P8">
        <v>46915.94</v>
      </c>
      <c r="Q8">
        <v>45970.879999999997</v>
      </c>
      <c r="R8">
        <v>43135.69</v>
      </c>
      <c r="S8">
        <v>44080.76</v>
      </c>
      <c r="T8">
        <v>43135.69</v>
      </c>
      <c r="U8">
        <v>44080.76</v>
      </c>
      <c r="V8">
        <v>44080.76</v>
      </c>
      <c r="W8">
        <v>43135.69</v>
      </c>
    </row>
    <row r="9" spans="1:23" x14ac:dyDescent="0.15">
      <c r="A9" t="s">
        <v>816</v>
      </c>
      <c r="D9">
        <v>39355.449999999997</v>
      </c>
      <c r="E9">
        <v>44080.76</v>
      </c>
      <c r="F9">
        <v>37465.32</v>
      </c>
      <c r="G9">
        <v>45025.82</v>
      </c>
      <c r="H9">
        <v>42190.63</v>
      </c>
      <c r="I9">
        <v>46915.94</v>
      </c>
      <c r="J9">
        <v>39355.449999999997</v>
      </c>
      <c r="K9">
        <v>41245.57</v>
      </c>
      <c r="L9">
        <v>43135.69</v>
      </c>
      <c r="M9">
        <v>42190.63</v>
      </c>
      <c r="N9">
        <v>42190.63</v>
      </c>
      <c r="O9">
        <v>42190.63</v>
      </c>
      <c r="P9">
        <v>44080.76</v>
      </c>
      <c r="Q9">
        <v>42190.63</v>
      </c>
      <c r="R9">
        <v>42190.63</v>
      </c>
      <c r="S9">
        <v>42190.63</v>
      </c>
      <c r="T9">
        <v>46915.94</v>
      </c>
      <c r="U9">
        <v>37465.32</v>
      </c>
      <c r="V9">
        <v>40300.51</v>
      </c>
      <c r="W9">
        <v>47861</v>
      </c>
    </row>
    <row r="10" spans="1:23" x14ac:dyDescent="0.15">
      <c r="A10" t="s">
        <v>817</v>
      </c>
      <c r="D10">
        <v>45970.879999999997</v>
      </c>
      <c r="E10">
        <v>44080.76</v>
      </c>
      <c r="F10">
        <v>40300.51</v>
      </c>
      <c r="G10">
        <v>40300.51</v>
      </c>
      <c r="H10">
        <v>45025.82</v>
      </c>
      <c r="I10">
        <v>39355.449999999997</v>
      </c>
      <c r="J10">
        <v>39355.449999999997</v>
      </c>
      <c r="K10">
        <v>45025.82</v>
      </c>
      <c r="L10">
        <v>37465.32</v>
      </c>
      <c r="M10">
        <v>45025.82</v>
      </c>
      <c r="N10">
        <v>41245.57</v>
      </c>
      <c r="O10">
        <v>45970.879999999997</v>
      </c>
      <c r="P10">
        <v>41245.57</v>
      </c>
      <c r="Q10">
        <v>45970.879999999997</v>
      </c>
      <c r="R10">
        <v>46915.94</v>
      </c>
      <c r="S10">
        <v>39355.449999999997</v>
      </c>
      <c r="T10">
        <v>45970.879999999997</v>
      </c>
      <c r="U10">
        <v>45970.879999999997</v>
      </c>
      <c r="V10">
        <v>41245.57</v>
      </c>
      <c r="W10">
        <v>40300.51</v>
      </c>
    </row>
    <row r="11" spans="1:23" x14ac:dyDescent="0.15">
      <c r="A11" t="s">
        <v>820</v>
      </c>
      <c r="D11">
        <v>44080.76</v>
      </c>
      <c r="E11">
        <v>36520.26</v>
      </c>
      <c r="F11">
        <v>43135.69</v>
      </c>
      <c r="G11">
        <v>40300.51</v>
      </c>
      <c r="H11">
        <v>45025.82</v>
      </c>
      <c r="I11">
        <v>44080.76</v>
      </c>
      <c r="J11">
        <v>43135.69</v>
      </c>
      <c r="K11">
        <v>45970.879999999997</v>
      </c>
      <c r="L11">
        <v>42190.63</v>
      </c>
      <c r="M11">
        <v>43135.69</v>
      </c>
      <c r="N11">
        <v>42190.63</v>
      </c>
      <c r="O11">
        <v>41245.57</v>
      </c>
      <c r="P11">
        <v>40300.51</v>
      </c>
      <c r="Q11">
        <v>45970.879999999997</v>
      </c>
      <c r="R11">
        <v>37465.32</v>
      </c>
      <c r="S11">
        <v>48806.07</v>
      </c>
      <c r="T11">
        <v>44080.76</v>
      </c>
      <c r="U11">
        <v>43135.69</v>
      </c>
      <c r="V11">
        <v>40300.51</v>
      </c>
      <c r="W11">
        <v>39355.449999999997</v>
      </c>
    </row>
    <row r="12" spans="1:23" x14ac:dyDescent="0.15">
      <c r="A12" t="s">
        <v>821</v>
      </c>
      <c r="D12">
        <v>44080.76</v>
      </c>
      <c r="E12">
        <v>42190.63</v>
      </c>
      <c r="F12">
        <v>40300.51</v>
      </c>
      <c r="G12">
        <v>43135.69</v>
      </c>
      <c r="H12">
        <v>47861</v>
      </c>
      <c r="I12">
        <v>41245.57</v>
      </c>
      <c r="J12">
        <v>42190.63</v>
      </c>
      <c r="K12">
        <v>48806.07</v>
      </c>
      <c r="L12">
        <v>39355.449999999997</v>
      </c>
      <c r="M12">
        <v>45025.82</v>
      </c>
      <c r="N12">
        <v>46915.94</v>
      </c>
      <c r="O12">
        <v>45970.879999999997</v>
      </c>
      <c r="P12">
        <v>46915.94</v>
      </c>
      <c r="Q12">
        <v>42190.63</v>
      </c>
      <c r="R12">
        <v>43135.69</v>
      </c>
      <c r="S12">
        <v>42190.63</v>
      </c>
      <c r="T12">
        <v>45025.82</v>
      </c>
      <c r="U12">
        <v>40300.51</v>
      </c>
      <c r="V12">
        <v>41245.57</v>
      </c>
      <c r="W12">
        <v>42190.63</v>
      </c>
    </row>
    <row r="13" spans="1:23" x14ac:dyDescent="0.15">
      <c r="A13" t="s">
        <v>823</v>
      </c>
      <c r="D13">
        <v>42190.63</v>
      </c>
      <c r="E13">
        <v>45025.82</v>
      </c>
      <c r="F13">
        <v>42190.63</v>
      </c>
      <c r="G13">
        <v>42190.63</v>
      </c>
      <c r="H13">
        <v>41245.57</v>
      </c>
      <c r="I13">
        <v>45025.82</v>
      </c>
      <c r="J13">
        <v>41245.57</v>
      </c>
      <c r="K13">
        <v>45025.82</v>
      </c>
      <c r="L13">
        <v>43135.69</v>
      </c>
      <c r="M13">
        <v>44080.76</v>
      </c>
      <c r="N13">
        <v>41245.57</v>
      </c>
      <c r="O13">
        <v>38410.379999999997</v>
      </c>
      <c r="P13">
        <v>47861</v>
      </c>
      <c r="Q13">
        <v>40300.51</v>
      </c>
      <c r="R13">
        <v>43135.69</v>
      </c>
      <c r="S13">
        <v>43135.69</v>
      </c>
      <c r="T13">
        <v>45970.879999999997</v>
      </c>
      <c r="U13">
        <v>42190.63</v>
      </c>
      <c r="V13">
        <v>42190.63</v>
      </c>
      <c r="W13">
        <v>43135.69</v>
      </c>
    </row>
    <row r="14" spans="1:23" x14ac:dyDescent="0.15">
      <c r="A14" t="s">
        <v>824</v>
      </c>
      <c r="D14">
        <v>45970.879999999997</v>
      </c>
      <c r="E14">
        <v>44080.76</v>
      </c>
      <c r="F14">
        <v>44080.76</v>
      </c>
      <c r="G14">
        <v>44080.76</v>
      </c>
      <c r="H14">
        <v>45025.82</v>
      </c>
      <c r="I14">
        <v>48806.07</v>
      </c>
      <c r="J14">
        <v>45025.82</v>
      </c>
      <c r="K14">
        <v>46915.94</v>
      </c>
      <c r="L14">
        <v>43135.69</v>
      </c>
      <c r="M14">
        <v>45970.879999999997</v>
      </c>
      <c r="N14">
        <v>45025.82</v>
      </c>
      <c r="O14">
        <v>44080.76</v>
      </c>
      <c r="P14">
        <v>43135.69</v>
      </c>
      <c r="Q14">
        <v>44080.76</v>
      </c>
      <c r="R14">
        <v>44080.76</v>
      </c>
      <c r="S14">
        <v>48806.07</v>
      </c>
      <c r="T14">
        <v>47861</v>
      </c>
      <c r="U14">
        <v>45970.879999999997</v>
      </c>
      <c r="V14">
        <v>46915.94</v>
      </c>
      <c r="W14">
        <v>42190.63</v>
      </c>
    </row>
    <row r="15" spans="1:23" x14ac:dyDescent="0.15">
      <c r="A15" t="s">
        <v>825</v>
      </c>
      <c r="D15">
        <v>39355.449999999997</v>
      </c>
      <c r="E15">
        <v>41245.57</v>
      </c>
      <c r="F15">
        <v>43135.69</v>
      </c>
      <c r="G15">
        <v>45970.879999999997</v>
      </c>
      <c r="H15">
        <v>34630.14</v>
      </c>
      <c r="I15">
        <v>44080.76</v>
      </c>
      <c r="J15">
        <v>40300.51</v>
      </c>
      <c r="K15">
        <v>41245.57</v>
      </c>
      <c r="L15">
        <v>45970.879999999997</v>
      </c>
      <c r="M15">
        <v>45970.879999999997</v>
      </c>
      <c r="N15">
        <v>39355.449999999997</v>
      </c>
      <c r="O15">
        <v>44080.76</v>
      </c>
      <c r="P15">
        <v>40300.51</v>
      </c>
      <c r="Q15">
        <v>39355.449999999997</v>
      </c>
      <c r="R15">
        <v>43135.69</v>
      </c>
      <c r="S15">
        <v>43135.69</v>
      </c>
      <c r="T15">
        <v>37465.32</v>
      </c>
      <c r="U15">
        <v>43135.69</v>
      </c>
      <c r="V15">
        <v>40300.51</v>
      </c>
      <c r="W15">
        <v>42190.63</v>
      </c>
    </row>
    <row r="16" spans="1:23" x14ac:dyDescent="0.15">
      <c r="A16" t="s">
        <v>826</v>
      </c>
      <c r="D16">
        <v>48806.07</v>
      </c>
      <c r="E16">
        <v>41245.57</v>
      </c>
      <c r="F16">
        <v>44080.76</v>
      </c>
      <c r="G16">
        <v>41245.57</v>
      </c>
      <c r="H16">
        <v>40300.51</v>
      </c>
      <c r="I16">
        <v>41245.57</v>
      </c>
      <c r="J16">
        <v>39355.449999999997</v>
      </c>
      <c r="K16">
        <v>45970.879999999997</v>
      </c>
      <c r="L16">
        <v>40300.51</v>
      </c>
      <c r="M16">
        <v>39355.449999999997</v>
      </c>
      <c r="N16">
        <v>44080.76</v>
      </c>
      <c r="O16">
        <v>44080.76</v>
      </c>
      <c r="P16">
        <v>44080.76</v>
      </c>
      <c r="Q16">
        <v>39355.449999999997</v>
      </c>
      <c r="R16">
        <v>41245.57</v>
      </c>
      <c r="S16">
        <v>39355.449999999997</v>
      </c>
      <c r="T16">
        <v>40300.51</v>
      </c>
      <c r="U16">
        <v>43135.69</v>
      </c>
      <c r="V16">
        <v>40300.51</v>
      </c>
      <c r="W16">
        <v>43135.69</v>
      </c>
    </row>
    <row r="17" spans="1:23" x14ac:dyDescent="0.15">
      <c r="A17" t="s">
        <v>827</v>
      </c>
      <c r="D17">
        <v>44080.76</v>
      </c>
      <c r="E17">
        <v>41245.57</v>
      </c>
      <c r="F17">
        <v>43135.69</v>
      </c>
      <c r="G17">
        <v>45025.82</v>
      </c>
      <c r="H17">
        <v>37465.32</v>
      </c>
      <c r="I17">
        <v>39355.449999999997</v>
      </c>
      <c r="J17">
        <v>39355.449999999997</v>
      </c>
      <c r="K17">
        <v>44080.76</v>
      </c>
      <c r="L17">
        <v>45970.879999999997</v>
      </c>
      <c r="M17">
        <v>35575.199999999997</v>
      </c>
      <c r="N17">
        <v>46915.94</v>
      </c>
      <c r="O17">
        <v>38410.379999999997</v>
      </c>
      <c r="P17">
        <v>43135.69</v>
      </c>
      <c r="Q17">
        <v>40300.51</v>
      </c>
      <c r="R17">
        <v>38410.379999999997</v>
      </c>
      <c r="S17">
        <v>46915.94</v>
      </c>
      <c r="T17">
        <v>43135.69</v>
      </c>
      <c r="U17">
        <v>44080.76</v>
      </c>
      <c r="V17">
        <v>39355.449999999997</v>
      </c>
      <c r="W17">
        <v>45025.82</v>
      </c>
    </row>
    <row r="18" spans="1:23" x14ac:dyDescent="0.15">
      <c r="A18" t="s">
        <v>828</v>
      </c>
      <c r="D18">
        <v>41245.57</v>
      </c>
      <c r="E18">
        <v>35575.199999999997</v>
      </c>
      <c r="F18">
        <v>50696.19</v>
      </c>
      <c r="G18">
        <v>37465.32</v>
      </c>
      <c r="H18">
        <v>47861</v>
      </c>
      <c r="I18">
        <v>47861</v>
      </c>
      <c r="J18">
        <v>40300.51</v>
      </c>
      <c r="K18">
        <v>38410.379999999997</v>
      </c>
      <c r="L18">
        <v>45025.82</v>
      </c>
      <c r="M18">
        <v>45970.879999999997</v>
      </c>
      <c r="N18">
        <v>42190.63</v>
      </c>
      <c r="O18">
        <v>41245.57</v>
      </c>
      <c r="P18">
        <v>43135.69</v>
      </c>
      <c r="Q18">
        <v>44080.76</v>
      </c>
      <c r="R18">
        <v>40300.51</v>
      </c>
      <c r="S18">
        <v>45970.879999999997</v>
      </c>
      <c r="T18">
        <v>43135.69</v>
      </c>
      <c r="U18">
        <v>41245.57</v>
      </c>
      <c r="V18">
        <v>43135.69</v>
      </c>
      <c r="W18">
        <v>40300.51</v>
      </c>
    </row>
    <row r="19" spans="1:23" x14ac:dyDescent="0.15">
      <c r="A19" t="s">
        <v>829</v>
      </c>
      <c r="D19">
        <v>44080.76</v>
      </c>
      <c r="E19">
        <v>46915.94</v>
      </c>
      <c r="F19">
        <v>42190.63</v>
      </c>
      <c r="G19">
        <v>47861</v>
      </c>
      <c r="H19">
        <v>41245.57</v>
      </c>
      <c r="I19">
        <v>41245.57</v>
      </c>
      <c r="J19">
        <v>41245.57</v>
      </c>
      <c r="K19">
        <v>38410.379999999997</v>
      </c>
      <c r="L19">
        <v>41245.57</v>
      </c>
      <c r="M19">
        <v>41245.57</v>
      </c>
      <c r="N19">
        <v>41245.57</v>
      </c>
      <c r="O19">
        <v>42190.63</v>
      </c>
      <c r="P19">
        <v>41245.57</v>
      </c>
      <c r="Q19">
        <v>38410.379999999997</v>
      </c>
      <c r="R19">
        <v>43135.69</v>
      </c>
      <c r="S19">
        <v>39355.449999999997</v>
      </c>
      <c r="T19">
        <v>45025.82</v>
      </c>
      <c r="U19">
        <v>43135.69</v>
      </c>
      <c r="V19">
        <v>43135.69</v>
      </c>
      <c r="W19">
        <v>41245.57</v>
      </c>
    </row>
    <row r="20" spans="1:23" x14ac:dyDescent="0.15">
      <c r="A20" t="s">
        <v>830</v>
      </c>
      <c r="D20">
        <v>43135.69</v>
      </c>
      <c r="E20">
        <v>42190.63</v>
      </c>
      <c r="F20">
        <v>42190.63</v>
      </c>
      <c r="G20">
        <v>43135.69</v>
      </c>
      <c r="H20">
        <v>45025.82</v>
      </c>
      <c r="I20">
        <v>40300.51</v>
      </c>
      <c r="J20">
        <v>40300.51</v>
      </c>
      <c r="K20">
        <v>44080.76</v>
      </c>
      <c r="L20">
        <v>45025.82</v>
      </c>
      <c r="M20">
        <v>42190.63</v>
      </c>
      <c r="N20">
        <v>42190.63</v>
      </c>
      <c r="O20">
        <v>42190.63</v>
      </c>
      <c r="P20">
        <v>45970.879999999997</v>
      </c>
      <c r="Q20">
        <v>44080.76</v>
      </c>
      <c r="R20">
        <v>41245.57</v>
      </c>
      <c r="S20">
        <v>39355.449999999997</v>
      </c>
      <c r="T20">
        <v>45025.82</v>
      </c>
      <c r="U20">
        <v>49751.13</v>
      </c>
      <c r="V20">
        <v>39355.449999999997</v>
      </c>
      <c r="W20">
        <v>42190.63</v>
      </c>
    </row>
    <row r="21" spans="1:23" x14ac:dyDescent="0.15">
      <c r="A21" t="s">
        <v>831</v>
      </c>
      <c r="D21">
        <v>39355.449999999997</v>
      </c>
      <c r="E21">
        <v>39355.449999999997</v>
      </c>
      <c r="F21">
        <v>44080.76</v>
      </c>
      <c r="G21">
        <v>39355.449999999997</v>
      </c>
      <c r="H21">
        <v>39355.449999999997</v>
      </c>
      <c r="I21">
        <v>42190.63</v>
      </c>
      <c r="J21">
        <v>46915.94</v>
      </c>
      <c r="K21">
        <v>43135.69</v>
      </c>
      <c r="L21">
        <v>39355.449999999997</v>
      </c>
      <c r="M21">
        <v>43135.69</v>
      </c>
      <c r="N21">
        <v>39355.449999999997</v>
      </c>
      <c r="O21">
        <v>42190.63</v>
      </c>
      <c r="P21">
        <v>44080.76</v>
      </c>
      <c r="Q21">
        <v>42190.63</v>
      </c>
      <c r="R21">
        <v>43135.69</v>
      </c>
      <c r="S21">
        <v>41245.57</v>
      </c>
      <c r="T21">
        <v>43135.69</v>
      </c>
      <c r="U21">
        <v>43135.69</v>
      </c>
      <c r="V21">
        <v>43135.69</v>
      </c>
      <c r="W21">
        <v>43135.69</v>
      </c>
    </row>
    <row r="22" spans="1:23" x14ac:dyDescent="0.15">
      <c r="A22" t="s">
        <v>832</v>
      </c>
      <c r="D22">
        <v>45025.82</v>
      </c>
      <c r="E22">
        <v>45025.82</v>
      </c>
      <c r="F22">
        <v>40300.51</v>
      </c>
      <c r="G22">
        <v>45025.82</v>
      </c>
      <c r="H22">
        <v>40300.51</v>
      </c>
      <c r="I22">
        <v>45970.879999999997</v>
      </c>
      <c r="J22">
        <v>44080.76</v>
      </c>
      <c r="K22">
        <v>44080.76</v>
      </c>
      <c r="L22">
        <v>44080.76</v>
      </c>
      <c r="M22">
        <v>43135.69</v>
      </c>
      <c r="N22">
        <v>40300.51</v>
      </c>
      <c r="O22">
        <v>43135.69</v>
      </c>
      <c r="P22">
        <v>42190.63</v>
      </c>
      <c r="Q22">
        <v>42190.63</v>
      </c>
      <c r="R22">
        <v>42190.63</v>
      </c>
      <c r="S22">
        <v>32740.01</v>
      </c>
      <c r="T22">
        <v>40300.51</v>
      </c>
      <c r="U22">
        <v>45025.82</v>
      </c>
      <c r="V22">
        <v>48806.07</v>
      </c>
      <c r="W22">
        <v>44080.76</v>
      </c>
    </row>
    <row r="23" spans="1:23" x14ac:dyDescent="0.15">
      <c r="A23" t="s">
        <v>833</v>
      </c>
      <c r="D23">
        <v>42190.63</v>
      </c>
      <c r="E23">
        <v>40300.51</v>
      </c>
      <c r="F23">
        <v>42190.63</v>
      </c>
      <c r="G23">
        <v>42190.63</v>
      </c>
      <c r="H23">
        <v>42190.63</v>
      </c>
      <c r="I23">
        <v>41245.57</v>
      </c>
      <c r="J23">
        <v>46915.94</v>
      </c>
      <c r="K23">
        <v>45025.82</v>
      </c>
      <c r="L23">
        <v>40300.51</v>
      </c>
      <c r="M23">
        <v>44080.76</v>
      </c>
      <c r="N23">
        <v>41245.57</v>
      </c>
      <c r="O23">
        <v>41245.57</v>
      </c>
      <c r="P23">
        <v>46915.94</v>
      </c>
      <c r="Q23">
        <v>47861</v>
      </c>
      <c r="R23">
        <v>40300.51</v>
      </c>
      <c r="S23">
        <v>43135.69</v>
      </c>
      <c r="T23">
        <v>42190.63</v>
      </c>
      <c r="U23">
        <v>46915.94</v>
      </c>
      <c r="V23">
        <v>47861</v>
      </c>
      <c r="W23">
        <v>44080.76</v>
      </c>
    </row>
    <row r="24" spans="1:23" x14ac:dyDescent="0.15">
      <c r="A24" t="s">
        <v>834</v>
      </c>
      <c r="D24">
        <v>44080.76</v>
      </c>
      <c r="E24">
        <v>44080.76</v>
      </c>
      <c r="F24">
        <v>47861</v>
      </c>
      <c r="G24">
        <v>44080.76</v>
      </c>
      <c r="H24">
        <v>43135.69</v>
      </c>
      <c r="I24">
        <v>45970.879999999997</v>
      </c>
      <c r="J24">
        <v>41245.57</v>
      </c>
      <c r="K24">
        <v>47861</v>
      </c>
      <c r="L24">
        <v>41245.57</v>
      </c>
      <c r="M24">
        <v>40300.51</v>
      </c>
      <c r="N24">
        <v>45025.82</v>
      </c>
      <c r="O24">
        <v>43135.69</v>
      </c>
      <c r="P24">
        <v>45025.82</v>
      </c>
      <c r="Q24">
        <v>41245.57</v>
      </c>
      <c r="R24">
        <v>41245.57</v>
      </c>
      <c r="S24">
        <v>44080.76</v>
      </c>
      <c r="T24">
        <v>44080.76</v>
      </c>
      <c r="U24">
        <v>41245.57</v>
      </c>
      <c r="V24">
        <v>43135.69</v>
      </c>
      <c r="W24">
        <v>46915.94</v>
      </c>
    </row>
    <row r="25" spans="1:23" x14ac:dyDescent="0.15">
      <c r="A25" t="s">
        <v>835</v>
      </c>
      <c r="D25">
        <v>37465.32</v>
      </c>
      <c r="E25">
        <v>45025.82</v>
      </c>
      <c r="F25">
        <v>44080.76</v>
      </c>
      <c r="G25">
        <v>41245.57</v>
      </c>
      <c r="H25">
        <v>42190.63</v>
      </c>
      <c r="I25">
        <v>42190.63</v>
      </c>
      <c r="J25">
        <v>41245.57</v>
      </c>
      <c r="K25">
        <v>46915.94</v>
      </c>
      <c r="L25">
        <v>45025.82</v>
      </c>
      <c r="M25">
        <v>41245.57</v>
      </c>
      <c r="N25">
        <v>48806.07</v>
      </c>
      <c r="O25">
        <v>39355.449999999997</v>
      </c>
      <c r="P25">
        <v>44080.76</v>
      </c>
      <c r="Q25">
        <v>40300.51</v>
      </c>
      <c r="R25">
        <v>45970.879999999997</v>
      </c>
      <c r="S25">
        <v>38410.379999999997</v>
      </c>
      <c r="T25">
        <v>42190.63</v>
      </c>
      <c r="U25">
        <v>46915.94</v>
      </c>
      <c r="V25">
        <v>45970.879999999997</v>
      </c>
      <c r="W25">
        <v>45025.82</v>
      </c>
    </row>
    <row r="26" spans="1:23" x14ac:dyDescent="0.15">
      <c r="A26" t="s">
        <v>836</v>
      </c>
      <c r="D26">
        <v>45025.82</v>
      </c>
      <c r="E26">
        <v>43135.69</v>
      </c>
      <c r="F26">
        <v>44080.76</v>
      </c>
      <c r="G26">
        <v>40300.51</v>
      </c>
      <c r="H26">
        <v>41245.57</v>
      </c>
      <c r="I26">
        <v>42190.63</v>
      </c>
      <c r="J26">
        <v>46915.94</v>
      </c>
      <c r="K26">
        <v>44080.76</v>
      </c>
      <c r="L26">
        <v>42190.63</v>
      </c>
      <c r="M26">
        <v>40300.51</v>
      </c>
      <c r="N26">
        <v>45970.879999999997</v>
      </c>
      <c r="O26">
        <v>43135.69</v>
      </c>
      <c r="P26">
        <v>40300.51</v>
      </c>
      <c r="Q26">
        <v>44080.76</v>
      </c>
      <c r="R26">
        <v>45025.82</v>
      </c>
      <c r="S26">
        <v>42190.63</v>
      </c>
      <c r="T26">
        <v>42190.63</v>
      </c>
      <c r="U26">
        <v>44080.76</v>
      </c>
      <c r="V26">
        <v>40300.51</v>
      </c>
      <c r="W26">
        <v>45970.879999999997</v>
      </c>
    </row>
    <row r="27" spans="1:23" x14ac:dyDescent="0.15">
      <c r="A27" t="s">
        <v>837</v>
      </c>
      <c r="D27">
        <v>45970.879999999997</v>
      </c>
      <c r="E27">
        <v>42190.63</v>
      </c>
      <c r="F27">
        <v>45025.82</v>
      </c>
      <c r="G27">
        <v>42190.63</v>
      </c>
      <c r="H27">
        <v>44080.76</v>
      </c>
      <c r="I27">
        <v>38410.379999999997</v>
      </c>
      <c r="J27">
        <v>45025.82</v>
      </c>
      <c r="K27">
        <v>44080.76</v>
      </c>
      <c r="L27">
        <v>48806.07</v>
      </c>
      <c r="M27">
        <v>43135.69</v>
      </c>
      <c r="N27">
        <v>39355.449999999997</v>
      </c>
      <c r="O27">
        <v>43135.69</v>
      </c>
      <c r="P27">
        <v>40300.51</v>
      </c>
      <c r="Q27">
        <v>41245.57</v>
      </c>
      <c r="R27">
        <v>45025.82</v>
      </c>
      <c r="S27">
        <v>44080.76</v>
      </c>
      <c r="T27">
        <v>40300.51</v>
      </c>
      <c r="U27">
        <v>39355.449999999997</v>
      </c>
      <c r="V27">
        <v>40300.51</v>
      </c>
      <c r="W27">
        <v>45025.82</v>
      </c>
    </row>
    <row r="28" spans="1:23" x14ac:dyDescent="0.15">
      <c r="A28" t="s">
        <v>838</v>
      </c>
      <c r="D28">
        <v>44080.76</v>
      </c>
      <c r="E28">
        <v>42190.63</v>
      </c>
      <c r="F28">
        <v>37465.32</v>
      </c>
      <c r="G28">
        <v>43135.69</v>
      </c>
      <c r="H28">
        <v>45970.879999999997</v>
      </c>
      <c r="I28">
        <v>44080.76</v>
      </c>
      <c r="J28">
        <v>41245.57</v>
      </c>
      <c r="K28">
        <v>41245.57</v>
      </c>
      <c r="L28">
        <v>46915.94</v>
      </c>
      <c r="M28">
        <v>44080.76</v>
      </c>
      <c r="N28">
        <v>41245.57</v>
      </c>
      <c r="O28">
        <v>43135.69</v>
      </c>
      <c r="P28">
        <v>38410.379999999997</v>
      </c>
      <c r="Q28">
        <v>42190.63</v>
      </c>
      <c r="R28">
        <v>43135.69</v>
      </c>
      <c r="S28">
        <v>39355.449999999997</v>
      </c>
      <c r="T28">
        <v>45025.82</v>
      </c>
      <c r="U28">
        <v>42190.63</v>
      </c>
      <c r="V28">
        <v>37465.32</v>
      </c>
      <c r="W28">
        <v>42190.63</v>
      </c>
    </row>
    <row r="29" spans="1:23" x14ac:dyDescent="0.15">
      <c r="A29" t="s">
        <v>839</v>
      </c>
      <c r="D29">
        <v>43135.69</v>
      </c>
      <c r="E29">
        <v>45025.82</v>
      </c>
      <c r="F29">
        <v>45025.82</v>
      </c>
      <c r="G29">
        <v>43135.69</v>
      </c>
      <c r="H29">
        <v>42190.63</v>
      </c>
      <c r="I29">
        <v>44080.76</v>
      </c>
      <c r="J29">
        <v>46915.94</v>
      </c>
      <c r="K29">
        <v>42190.63</v>
      </c>
      <c r="L29">
        <v>44080.76</v>
      </c>
      <c r="M29">
        <v>44080.76</v>
      </c>
      <c r="N29">
        <v>42190.63</v>
      </c>
      <c r="O29">
        <v>41245.57</v>
      </c>
      <c r="P29">
        <v>45970.879999999997</v>
      </c>
      <c r="Q29">
        <v>44080.76</v>
      </c>
      <c r="R29">
        <v>43135.69</v>
      </c>
      <c r="S29">
        <v>43135.69</v>
      </c>
      <c r="T29">
        <v>53531.38</v>
      </c>
      <c r="U29">
        <v>45970.879999999997</v>
      </c>
      <c r="V29">
        <v>46915.94</v>
      </c>
      <c r="W29">
        <v>37465.32</v>
      </c>
    </row>
    <row r="30" spans="1:23" x14ac:dyDescent="0.15">
      <c r="A30" t="s">
        <v>840</v>
      </c>
      <c r="D30">
        <v>45970.879999999997</v>
      </c>
      <c r="E30">
        <v>47861</v>
      </c>
      <c r="F30">
        <v>44080.76</v>
      </c>
      <c r="G30">
        <v>42190.63</v>
      </c>
      <c r="H30">
        <v>45025.82</v>
      </c>
      <c r="I30">
        <v>43135.69</v>
      </c>
      <c r="J30">
        <v>42190.63</v>
      </c>
      <c r="K30">
        <v>45970.879999999997</v>
      </c>
      <c r="L30">
        <v>39355.449999999997</v>
      </c>
      <c r="M30">
        <v>44080.76</v>
      </c>
      <c r="N30">
        <v>42190.63</v>
      </c>
      <c r="O30">
        <v>45025.82</v>
      </c>
      <c r="P30">
        <v>44080.76</v>
      </c>
      <c r="Q30">
        <v>42190.63</v>
      </c>
      <c r="R30">
        <v>45970.879999999997</v>
      </c>
      <c r="S30">
        <v>41245.57</v>
      </c>
      <c r="T30">
        <v>45025.82</v>
      </c>
      <c r="U30">
        <v>45025.82</v>
      </c>
      <c r="V30">
        <v>42190.63</v>
      </c>
      <c r="W30">
        <v>39355.449999999997</v>
      </c>
    </row>
    <row r="31" spans="1:23" x14ac:dyDescent="0.15">
      <c r="A31" t="s">
        <v>841</v>
      </c>
      <c r="D31">
        <v>39355.449999999997</v>
      </c>
      <c r="E31">
        <v>43135.69</v>
      </c>
      <c r="F31">
        <v>44080.76</v>
      </c>
      <c r="G31">
        <v>45970.879999999997</v>
      </c>
      <c r="H31">
        <v>44080.76</v>
      </c>
      <c r="I31">
        <v>43135.69</v>
      </c>
      <c r="J31">
        <v>42190.63</v>
      </c>
      <c r="K31">
        <v>44080.76</v>
      </c>
      <c r="L31">
        <v>42190.63</v>
      </c>
      <c r="M31">
        <v>46915.94</v>
      </c>
      <c r="N31">
        <v>35575.199999999997</v>
      </c>
      <c r="O31">
        <v>41245.57</v>
      </c>
      <c r="P31">
        <v>40300.51</v>
      </c>
      <c r="Q31">
        <v>40300.51</v>
      </c>
      <c r="R31">
        <v>44080.76</v>
      </c>
      <c r="S31">
        <v>42190.63</v>
      </c>
      <c r="T31">
        <v>40300.51</v>
      </c>
      <c r="U31">
        <v>42190.63</v>
      </c>
      <c r="V31">
        <v>45025.82</v>
      </c>
      <c r="W31">
        <v>44080.76</v>
      </c>
    </row>
    <row r="32" spans="1:23" x14ac:dyDescent="0.15">
      <c r="A32" t="s">
        <v>842</v>
      </c>
      <c r="D32">
        <v>44080.76</v>
      </c>
      <c r="E32">
        <v>38410.379999999997</v>
      </c>
      <c r="F32">
        <v>43135.69</v>
      </c>
      <c r="G32">
        <v>38410.379999999997</v>
      </c>
      <c r="H32">
        <v>44080.76</v>
      </c>
      <c r="I32">
        <v>43135.69</v>
      </c>
      <c r="J32">
        <v>41245.57</v>
      </c>
      <c r="K32">
        <v>45970.879999999997</v>
      </c>
      <c r="L32">
        <v>45025.82</v>
      </c>
      <c r="M32">
        <v>42190.63</v>
      </c>
      <c r="N32">
        <v>43135.69</v>
      </c>
      <c r="O32">
        <v>44080.76</v>
      </c>
      <c r="P32">
        <v>39355.449999999997</v>
      </c>
      <c r="Q32">
        <v>45025.82</v>
      </c>
      <c r="R32">
        <v>40300.51</v>
      </c>
      <c r="S32">
        <v>40300.51</v>
      </c>
      <c r="T32">
        <v>38410.379999999997</v>
      </c>
      <c r="U32">
        <v>41245.57</v>
      </c>
      <c r="V32">
        <v>41245.57</v>
      </c>
      <c r="W32">
        <v>41245.57</v>
      </c>
    </row>
    <row r="33" spans="1:23" x14ac:dyDescent="0.15">
      <c r="A33" t="s">
        <v>843</v>
      </c>
      <c r="D33">
        <v>42190.63</v>
      </c>
      <c r="E33">
        <v>42190.63</v>
      </c>
      <c r="F33">
        <v>45025.82</v>
      </c>
      <c r="G33">
        <v>41245.57</v>
      </c>
      <c r="H33">
        <v>41245.57</v>
      </c>
      <c r="I33">
        <v>45025.82</v>
      </c>
      <c r="J33">
        <v>41245.57</v>
      </c>
      <c r="K33">
        <v>45025.82</v>
      </c>
      <c r="L33">
        <v>47861</v>
      </c>
      <c r="M33">
        <v>43135.69</v>
      </c>
      <c r="N33">
        <v>42190.63</v>
      </c>
      <c r="O33">
        <v>47861</v>
      </c>
      <c r="P33">
        <v>45025.82</v>
      </c>
      <c r="Q33">
        <v>49751.13</v>
      </c>
      <c r="R33">
        <v>43135.69</v>
      </c>
      <c r="S33">
        <v>43135.69</v>
      </c>
      <c r="T33">
        <v>44080.76</v>
      </c>
      <c r="U33">
        <v>44080.76</v>
      </c>
      <c r="V33">
        <v>43135.69</v>
      </c>
      <c r="W33">
        <v>42190.63</v>
      </c>
    </row>
    <row r="34" spans="1:23" x14ac:dyDescent="0.15">
      <c r="A34" t="s">
        <v>844</v>
      </c>
      <c r="D34">
        <v>48806.07</v>
      </c>
      <c r="E34">
        <v>45025.82</v>
      </c>
      <c r="F34">
        <v>41245.57</v>
      </c>
      <c r="G34">
        <v>44080.76</v>
      </c>
      <c r="H34">
        <v>42190.63</v>
      </c>
      <c r="I34">
        <v>40300.51</v>
      </c>
      <c r="J34">
        <v>46915.94</v>
      </c>
      <c r="K34">
        <v>41245.57</v>
      </c>
      <c r="L34">
        <v>42190.63</v>
      </c>
      <c r="M34">
        <v>47861</v>
      </c>
      <c r="N34">
        <v>45025.82</v>
      </c>
      <c r="O34">
        <v>42190.63</v>
      </c>
      <c r="P34">
        <v>44080.76</v>
      </c>
      <c r="Q34">
        <v>45970.879999999997</v>
      </c>
      <c r="R34">
        <v>44080.76</v>
      </c>
      <c r="S34">
        <v>42190.63</v>
      </c>
      <c r="T34">
        <v>42190.63</v>
      </c>
      <c r="U34">
        <v>46915.94</v>
      </c>
      <c r="V34">
        <v>46915.94</v>
      </c>
      <c r="W34">
        <v>43135.69</v>
      </c>
    </row>
    <row r="35" spans="1:23" x14ac:dyDescent="0.15">
      <c r="A35" t="s">
        <v>845</v>
      </c>
      <c r="D35">
        <v>39355.449999999997</v>
      </c>
      <c r="E35">
        <v>43135.69</v>
      </c>
      <c r="F35">
        <v>46915.94</v>
      </c>
      <c r="G35">
        <v>43135.69</v>
      </c>
      <c r="H35">
        <v>40300.51</v>
      </c>
      <c r="I35">
        <v>44080.76</v>
      </c>
      <c r="J35">
        <v>43135.69</v>
      </c>
      <c r="K35">
        <v>39355.449999999997</v>
      </c>
      <c r="L35">
        <v>44080.76</v>
      </c>
      <c r="M35">
        <v>43135.69</v>
      </c>
      <c r="N35">
        <v>39355.449999999997</v>
      </c>
      <c r="O35">
        <v>44080.76</v>
      </c>
      <c r="P35">
        <v>37465.32</v>
      </c>
      <c r="Q35">
        <v>43135.69</v>
      </c>
      <c r="R35">
        <v>35575.199999999997</v>
      </c>
      <c r="S35">
        <v>41245.57</v>
      </c>
      <c r="T35">
        <v>43135.69</v>
      </c>
      <c r="U35">
        <v>35575.199999999997</v>
      </c>
      <c r="V35">
        <v>45025.82</v>
      </c>
      <c r="W35">
        <v>45970.879999999997</v>
      </c>
    </row>
    <row r="36" spans="1:23" x14ac:dyDescent="0.15">
      <c r="A36" t="s">
        <v>846</v>
      </c>
      <c r="D36">
        <v>42190.63</v>
      </c>
      <c r="E36">
        <v>45970.879999999997</v>
      </c>
      <c r="F36">
        <v>42190.63</v>
      </c>
      <c r="G36">
        <v>41245.57</v>
      </c>
      <c r="H36">
        <v>45025.82</v>
      </c>
      <c r="I36">
        <v>40300.51</v>
      </c>
      <c r="J36">
        <v>41245.57</v>
      </c>
      <c r="K36">
        <v>42190.63</v>
      </c>
      <c r="L36">
        <v>37465.32</v>
      </c>
      <c r="M36">
        <v>43135.69</v>
      </c>
      <c r="N36">
        <v>45025.82</v>
      </c>
      <c r="O36">
        <v>45970.879999999997</v>
      </c>
      <c r="P36">
        <v>44080.76</v>
      </c>
      <c r="Q36">
        <v>40300.51</v>
      </c>
      <c r="R36">
        <v>41245.57</v>
      </c>
      <c r="S36">
        <v>46915.94</v>
      </c>
      <c r="T36">
        <v>45025.82</v>
      </c>
      <c r="U36">
        <v>36520.26</v>
      </c>
      <c r="V36">
        <v>41245.57</v>
      </c>
      <c r="W36">
        <v>41245.57</v>
      </c>
    </row>
    <row r="37" spans="1:23" x14ac:dyDescent="0.15">
      <c r="A37" t="s">
        <v>847</v>
      </c>
      <c r="D37">
        <v>44080.76</v>
      </c>
      <c r="E37">
        <v>42190.63</v>
      </c>
      <c r="F37">
        <v>44080.76</v>
      </c>
      <c r="G37">
        <v>44080.76</v>
      </c>
      <c r="H37">
        <v>44080.76</v>
      </c>
      <c r="I37">
        <v>45025.82</v>
      </c>
      <c r="J37">
        <v>39355.449999999997</v>
      </c>
      <c r="K37">
        <v>40300.51</v>
      </c>
      <c r="L37">
        <v>41245.57</v>
      </c>
      <c r="M37">
        <v>42190.63</v>
      </c>
      <c r="N37">
        <v>46915.94</v>
      </c>
      <c r="O37">
        <v>42190.63</v>
      </c>
      <c r="P37">
        <v>43135.69</v>
      </c>
      <c r="Q37">
        <v>44080.76</v>
      </c>
      <c r="R37">
        <v>44080.76</v>
      </c>
      <c r="S37">
        <v>41245.57</v>
      </c>
      <c r="T37">
        <v>39355.449999999997</v>
      </c>
      <c r="U37">
        <v>39355.449999999997</v>
      </c>
      <c r="V37">
        <v>38410.379999999997</v>
      </c>
      <c r="W37">
        <v>42190.63</v>
      </c>
    </row>
    <row r="38" spans="1:23" x14ac:dyDescent="0.15">
      <c r="A38" t="s">
        <v>848</v>
      </c>
      <c r="D38">
        <v>44080.76</v>
      </c>
      <c r="E38">
        <v>41245.57</v>
      </c>
      <c r="F38">
        <v>44080.76</v>
      </c>
      <c r="G38">
        <v>44080.76</v>
      </c>
      <c r="H38">
        <v>41245.57</v>
      </c>
      <c r="I38">
        <v>42190.63</v>
      </c>
      <c r="J38">
        <v>45025.82</v>
      </c>
      <c r="K38">
        <v>42190.63</v>
      </c>
      <c r="L38">
        <v>40300.51</v>
      </c>
      <c r="M38">
        <v>45970.879999999997</v>
      </c>
      <c r="N38">
        <v>40300.51</v>
      </c>
      <c r="O38">
        <v>42190.63</v>
      </c>
      <c r="P38">
        <v>41245.57</v>
      </c>
      <c r="Q38">
        <v>47861</v>
      </c>
      <c r="R38">
        <v>42190.63</v>
      </c>
      <c r="S38">
        <v>38410.379999999997</v>
      </c>
      <c r="T38">
        <v>40300.51</v>
      </c>
      <c r="U38">
        <v>46915.94</v>
      </c>
      <c r="V38">
        <v>36520.26</v>
      </c>
      <c r="W38">
        <v>44080.76</v>
      </c>
    </row>
    <row r="39" spans="1:23" x14ac:dyDescent="0.15">
      <c r="A39" t="s">
        <v>849</v>
      </c>
      <c r="D39">
        <v>39355.449999999997</v>
      </c>
      <c r="E39">
        <v>46915.94</v>
      </c>
      <c r="F39">
        <v>43135.69</v>
      </c>
      <c r="G39">
        <v>35575.199999999997</v>
      </c>
      <c r="H39">
        <v>43135.69</v>
      </c>
      <c r="I39">
        <v>43135.69</v>
      </c>
      <c r="J39">
        <v>47861</v>
      </c>
      <c r="K39">
        <v>42190.63</v>
      </c>
      <c r="L39">
        <v>45970.879999999997</v>
      </c>
      <c r="M39">
        <v>41245.57</v>
      </c>
      <c r="N39">
        <v>40300.51</v>
      </c>
      <c r="O39">
        <v>40300.51</v>
      </c>
      <c r="P39">
        <v>42190.63</v>
      </c>
      <c r="Q39">
        <v>45970.879999999997</v>
      </c>
      <c r="R39">
        <v>43135.69</v>
      </c>
      <c r="S39">
        <v>38410.379999999997</v>
      </c>
      <c r="T39">
        <v>48806.07</v>
      </c>
      <c r="U39">
        <v>42190.63</v>
      </c>
      <c r="V39">
        <v>39355.449999999997</v>
      </c>
      <c r="W39">
        <v>41245.57</v>
      </c>
    </row>
    <row r="40" spans="1:23" x14ac:dyDescent="0.15">
      <c r="A40" t="s">
        <v>850</v>
      </c>
      <c r="D40">
        <v>45970.879999999997</v>
      </c>
      <c r="E40">
        <v>40300.51</v>
      </c>
      <c r="F40">
        <v>41245.57</v>
      </c>
      <c r="G40">
        <v>42190.63</v>
      </c>
      <c r="H40">
        <v>45025.82</v>
      </c>
      <c r="I40">
        <v>41245.57</v>
      </c>
      <c r="J40">
        <v>42190.63</v>
      </c>
      <c r="K40">
        <v>46915.94</v>
      </c>
      <c r="L40">
        <v>42190.63</v>
      </c>
      <c r="M40">
        <v>43135.69</v>
      </c>
      <c r="N40">
        <v>39355.449999999997</v>
      </c>
      <c r="O40">
        <v>40300.51</v>
      </c>
      <c r="P40">
        <v>38410.379999999997</v>
      </c>
      <c r="Q40">
        <v>43135.69</v>
      </c>
      <c r="R40">
        <v>41245.57</v>
      </c>
      <c r="S40">
        <v>41245.57</v>
      </c>
      <c r="T40">
        <v>40300.51</v>
      </c>
      <c r="U40">
        <v>43135.69</v>
      </c>
      <c r="V40">
        <v>43135.69</v>
      </c>
      <c r="W40">
        <v>44080.76</v>
      </c>
    </row>
    <row r="41" spans="1:23" x14ac:dyDescent="0.15">
      <c r="A41" t="s">
        <v>851</v>
      </c>
      <c r="D41">
        <v>41245.57</v>
      </c>
      <c r="E41">
        <v>45025.82</v>
      </c>
      <c r="F41">
        <v>37465.32</v>
      </c>
      <c r="G41">
        <v>43135.69</v>
      </c>
      <c r="H41">
        <v>36520.26</v>
      </c>
      <c r="I41">
        <v>37465.32</v>
      </c>
      <c r="J41">
        <v>40300.51</v>
      </c>
      <c r="K41">
        <v>41245.57</v>
      </c>
      <c r="L41">
        <v>43135.69</v>
      </c>
      <c r="M41">
        <v>44080.76</v>
      </c>
      <c r="N41">
        <v>43135.69</v>
      </c>
      <c r="O41">
        <v>43135.69</v>
      </c>
      <c r="P41">
        <v>41245.57</v>
      </c>
      <c r="Q41">
        <v>42190.63</v>
      </c>
      <c r="R41">
        <v>40300.51</v>
      </c>
      <c r="S41">
        <v>45025.82</v>
      </c>
      <c r="T41">
        <v>40300.51</v>
      </c>
      <c r="U41">
        <v>43135.69</v>
      </c>
      <c r="V41">
        <v>45025.82</v>
      </c>
      <c r="W41">
        <v>42190.63</v>
      </c>
    </row>
    <row r="42" spans="1:23" x14ac:dyDescent="0.15">
      <c r="A42" t="s">
        <v>852</v>
      </c>
      <c r="D42">
        <v>45970.879999999997</v>
      </c>
      <c r="E42">
        <v>38410.379999999997</v>
      </c>
      <c r="F42">
        <v>41245.57</v>
      </c>
      <c r="G42">
        <v>39355.449999999997</v>
      </c>
      <c r="H42">
        <v>40300.51</v>
      </c>
      <c r="I42">
        <v>43135.69</v>
      </c>
      <c r="J42">
        <v>43135.69</v>
      </c>
      <c r="K42">
        <v>39355.449999999997</v>
      </c>
      <c r="L42">
        <v>36520.26</v>
      </c>
      <c r="M42">
        <v>40300.51</v>
      </c>
      <c r="N42">
        <v>41245.57</v>
      </c>
      <c r="O42">
        <v>42190.63</v>
      </c>
      <c r="P42">
        <v>43135.69</v>
      </c>
      <c r="Q42">
        <v>42190.63</v>
      </c>
      <c r="R42">
        <v>42190.63</v>
      </c>
      <c r="S42">
        <v>41245.57</v>
      </c>
      <c r="T42">
        <v>40300.51</v>
      </c>
      <c r="U42">
        <v>44080.76</v>
      </c>
      <c r="V42">
        <v>38410.379999999997</v>
      </c>
      <c r="W42">
        <v>42190.63</v>
      </c>
    </row>
    <row r="43" spans="1:23" x14ac:dyDescent="0.15">
      <c r="A43" t="s">
        <v>853</v>
      </c>
      <c r="D43">
        <v>41245.57</v>
      </c>
      <c r="E43">
        <v>39355.449999999997</v>
      </c>
      <c r="F43">
        <v>45970.879999999997</v>
      </c>
      <c r="G43">
        <v>43135.69</v>
      </c>
      <c r="H43">
        <v>43135.69</v>
      </c>
      <c r="I43">
        <v>46915.94</v>
      </c>
      <c r="J43">
        <v>44080.76</v>
      </c>
      <c r="K43">
        <v>40300.51</v>
      </c>
      <c r="L43">
        <v>40300.51</v>
      </c>
      <c r="M43">
        <v>39355.449999999997</v>
      </c>
      <c r="N43">
        <v>40300.51</v>
      </c>
      <c r="O43">
        <v>41245.57</v>
      </c>
      <c r="P43">
        <v>42190.63</v>
      </c>
      <c r="Q43">
        <v>39355.449999999997</v>
      </c>
      <c r="R43">
        <v>42190.63</v>
      </c>
      <c r="S43">
        <v>32740.01</v>
      </c>
      <c r="T43">
        <v>45025.82</v>
      </c>
      <c r="U43">
        <v>38410.379999999997</v>
      </c>
      <c r="V43">
        <v>40300.51</v>
      </c>
      <c r="W43">
        <v>44080.76</v>
      </c>
    </row>
    <row r="44" spans="1:23" x14ac:dyDescent="0.15">
      <c r="A44" t="s">
        <v>854</v>
      </c>
      <c r="D44">
        <v>47861</v>
      </c>
      <c r="E44">
        <v>45025.82</v>
      </c>
      <c r="F44">
        <v>41245.57</v>
      </c>
      <c r="G44">
        <v>44080.76</v>
      </c>
      <c r="H44">
        <v>41245.57</v>
      </c>
      <c r="I44">
        <v>39355.449999999997</v>
      </c>
      <c r="J44">
        <v>42190.63</v>
      </c>
      <c r="K44">
        <v>42190.63</v>
      </c>
      <c r="L44">
        <v>45970.879999999997</v>
      </c>
      <c r="M44">
        <v>42190.63</v>
      </c>
      <c r="N44">
        <v>42190.63</v>
      </c>
      <c r="O44">
        <v>42190.63</v>
      </c>
      <c r="P44">
        <v>41245.57</v>
      </c>
      <c r="Q44">
        <v>42190.63</v>
      </c>
      <c r="R44">
        <v>42190.63</v>
      </c>
      <c r="S44">
        <v>44080.76</v>
      </c>
      <c r="T44">
        <v>41245.57</v>
      </c>
      <c r="U44">
        <v>41245.57</v>
      </c>
      <c r="V44">
        <v>43135.69</v>
      </c>
      <c r="W44">
        <v>37465.32</v>
      </c>
    </row>
    <row r="45" spans="1:23" x14ac:dyDescent="0.15">
      <c r="A45" t="s">
        <v>855</v>
      </c>
      <c r="D45">
        <v>41245.57</v>
      </c>
      <c r="E45">
        <v>39355.449999999997</v>
      </c>
      <c r="F45">
        <v>43135.69</v>
      </c>
      <c r="G45">
        <v>42190.63</v>
      </c>
      <c r="H45">
        <v>36520.26</v>
      </c>
      <c r="I45">
        <v>40300.51</v>
      </c>
      <c r="J45">
        <v>42190.63</v>
      </c>
      <c r="K45">
        <v>44080.76</v>
      </c>
      <c r="L45">
        <v>40300.51</v>
      </c>
      <c r="M45">
        <v>38410.379999999997</v>
      </c>
      <c r="N45">
        <v>38410.379999999997</v>
      </c>
      <c r="O45">
        <v>43135.69</v>
      </c>
      <c r="P45">
        <v>41245.57</v>
      </c>
      <c r="Q45">
        <v>44080.76</v>
      </c>
      <c r="R45">
        <v>41245.57</v>
      </c>
      <c r="S45">
        <v>44080.76</v>
      </c>
      <c r="T45">
        <v>45970.879999999997</v>
      </c>
      <c r="U45">
        <v>45025.82</v>
      </c>
      <c r="V45">
        <v>39355.449999999997</v>
      </c>
      <c r="W45">
        <v>37465.32</v>
      </c>
    </row>
    <row r="46" spans="1:23" x14ac:dyDescent="0.15">
      <c r="A46" t="s">
        <v>856</v>
      </c>
      <c r="D46">
        <v>37465.32</v>
      </c>
      <c r="E46">
        <v>42190.63</v>
      </c>
      <c r="F46">
        <v>38410.379999999997</v>
      </c>
      <c r="G46">
        <v>42190.63</v>
      </c>
      <c r="H46">
        <v>45970.879999999997</v>
      </c>
      <c r="I46">
        <v>36520.26</v>
      </c>
      <c r="J46">
        <v>42190.63</v>
      </c>
      <c r="K46">
        <v>45970.879999999997</v>
      </c>
      <c r="L46">
        <v>37465.32</v>
      </c>
      <c r="M46">
        <v>43135.69</v>
      </c>
      <c r="N46">
        <v>39355.449999999997</v>
      </c>
      <c r="O46">
        <v>43135.69</v>
      </c>
      <c r="P46">
        <v>40300.51</v>
      </c>
      <c r="Q46">
        <v>42190.63</v>
      </c>
      <c r="R46">
        <v>41245.57</v>
      </c>
      <c r="S46">
        <v>45025.82</v>
      </c>
      <c r="T46">
        <v>40300.51</v>
      </c>
      <c r="U46">
        <v>38410.379999999997</v>
      </c>
      <c r="V46">
        <v>41245.57</v>
      </c>
      <c r="W46">
        <v>44080.76</v>
      </c>
    </row>
    <row r="47" spans="1:23" x14ac:dyDescent="0.15">
      <c r="A47" t="s">
        <v>857</v>
      </c>
      <c r="D47">
        <v>38410.379999999997</v>
      </c>
      <c r="E47">
        <v>38410.379999999997</v>
      </c>
      <c r="F47">
        <v>41245.57</v>
      </c>
      <c r="G47">
        <v>40300.51</v>
      </c>
      <c r="H47">
        <v>45025.82</v>
      </c>
      <c r="I47">
        <v>40300.51</v>
      </c>
      <c r="J47">
        <v>44080.76</v>
      </c>
      <c r="K47">
        <v>40300.51</v>
      </c>
      <c r="L47">
        <v>36520.26</v>
      </c>
      <c r="M47">
        <v>40300.51</v>
      </c>
      <c r="N47">
        <v>45025.82</v>
      </c>
      <c r="O47">
        <v>43135.69</v>
      </c>
      <c r="P47">
        <v>39355.449999999997</v>
      </c>
      <c r="Q47">
        <v>40300.51</v>
      </c>
      <c r="R47">
        <v>46915.94</v>
      </c>
      <c r="S47">
        <v>35575.199999999997</v>
      </c>
      <c r="T47">
        <v>44080.76</v>
      </c>
      <c r="U47">
        <v>39355.449999999997</v>
      </c>
      <c r="V47">
        <v>38410.379999999997</v>
      </c>
      <c r="W47">
        <v>43135.69</v>
      </c>
    </row>
    <row r="48" spans="1:23" x14ac:dyDescent="0.15">
      <c r="A48" t="s">
        <v>858</v>
      </c>
      <c r="D48">
        <v>43135.69</v>
      </c>
      <c r="E48">
        <v>40300.51</v>
      </c>
      <c r="F48">
        <v>40300.51</v>
      </c>
      <c r="G48">
        <v>43135.69</v>
      </c>
      <c r="H48">
        <v>41245.57</v>
      </c>
      <c r="I48">
        <v>38410.379999999997</v>
      </c>
      <c r="J48">
        <v>41245.57</v>
      </c>
      <c r="K48">
        <v>41245.57</v>
      </c>
      <c r="L48">
        <v>44080.76</v>
      </c>
      <c r="M48">
        <v>45970.879999999997</v>
      </c>
      <c r="N48">
        <v>42190.63</v>
      </c>
      <c r="O48">
        <v>40300.51</v>
      </c>
      <c r="P48">
        <v>43135.69</v>
      </c>
      <c r="Q48">
        <v>48806.07</v>
      </c>
      <c r="R48">
        <v>43135.69</v>
      </c>
      <c r="S48">
        <v>41245.57</v>
      </c>
      <c r="T48">
        <v>40300.51</v>
      </c>
      <c r="U48">
        <v>43135.69</v>
      </c>
      <c r="V48">
        <v>41245.57</v>
      </c>
      <c r="W48">
        <v>36520.26</v>
      </c>
    </row>
    <row r="49" spans="1:23" x14ac:dyDescent="0.15">
      <c r="A49" t="s">
        <v>859</v>
      </c>
      <c r="D49">
        <v>41245.57</v>
      </c>
      <c r="E49">
        <v>40300.51</v>
      </c>
      <c r="F49">
        <v>41245.57</v>
      </c>
      <c r="G49">
        <v>41245.57</v>
      </c>
      <c r="H49">
        <v>41245.57</v>
      </c>
      <c r="I49">
        <v>41245.57</v>
      </c>
      <c r="J49">
        <v>42190.63</v>
      </c>
      <c r="K49">
        <v>41245.57</v>
      </c>
      <c r="L49">
        <v>44080.76</v>
      </c>
      <c r="M49">
        <v>43135.69</v>
      </c>
      <c r="N49">
        <v>45025.82</v>
      </c>
      <c r="O49">
        <v>37465.32</v>
      </c>
      <c r="P49">
        <v>40300.51</v>
      </c>
      <c r="Q49">
        <v>44080.76</v>
      </c>
      <c r="R49">
        <v>40300.51</v>
      </c>
      <c r="S49">
        <v>44080.76</v>
      </c>
      <c r="T49">
        <v>41245.57</v>
      </c>
      <c r="U49">
        <v>39355.449999999997</v>
      </c>
      <c r="V49">
        <v>44080.76</v>
      </c>
      <c r="W49">
        <v>44080.76</v>
      </c>
    </row>
    <row r="50" spans="1:23" x14ac:dyDescent="0.15">
      <c r="A50" t="s">
        <v>860</v>
      </c>
      <c r="D50">
        <v>45025.82</v>
      </c>
      <c r="E50">
        <v>43135.69</v>
      </c>
      <c r="F50">
        <v>42190.63</v>
      </c>
      <c r="G50">
        <v>41245.57</v>
      </c>
      <c r="H50">
        <v>42190.63</v>
      </c>
      <c r="I50">
        <v>37465.32</v>
      </c>
      <c r="J50">
        <v>45970.879999999997</v>
      </c>
      <c r="K50">
        <v>42190.63</v>
      </c>
      <c r="L50">
        <v>39355.449999999997</v>
      </c>
      <c r="M50">
        <v>42190.63</v>
      </c>
      <c r="N50">
        <v>34630.14</v>
      </c>
      <c r="O50">
        <v>36520.26</v>
      </c>
      <c r="P50">
        <v>44080.76</v>
      </c>
      <c r="Q50">
        <v>41245.57</v>
      </c>
      <c r="R50">
        <v>42190.63</v>
      </c>
      <c r="S50">
        <v>40300.51</v>
      </c>
      <c r="T50">
        <v>41245.57</v>
      </c>
      <c r="U50">
        <v>45025.82</v>
      </c>
      <c r="V50">
        <v>45025.82</v>
      </c>
      <c r="W50">
        <v>42190.63</v>
      </c>
    </row>
    <row r="51" spans="1:23" x14ac:dyDescent="0.15">
      <c r="A51" t="s">
        <v>861</v>
      </c>
      <c r="D51">
        <v>41245.57</v>
      </c>
      <c r="E51">
        <v>43135.69</v>
      </c>
      <c r="F51">
        <v>33685.07</v>
      </c>
      <c r="G51">
        <v>40300.51</v>
      </c>
      <c r="H51">
        <v>40300.51</v>
      </c>
      <c r="I51">
        <v>36520.26</v>
      </c>
      <c r="J51">
        <v>40300.51</v>
      </c>
      <c r="K51">
        <v>40300.51</v>
      </c>
      <c r="L51">
        <v>40300.51</v>
      </c>
      <c r="M51">
        <v>39355.449999999997</v>
      </c>
      <c r="N51">
        <v>36520.26</v>
      </c>
      <c r="O51">
        <v>42190.63</v>
      </c>
      <c r="P51">
        <v>38410.379999999997</v>
      </c>
      <c r="Q51">
        <v>38410.379999999997</v>
      </c>
      <c r="R51">
        <v>38410.379999999997</v>
      </c>
      <c r="S51">
        <v>39355.449999999997</v>
      </c>
      <c r="T51">
        <v>39355.449999999997</v>
      </c>
      <c r="U51">
        <v>43135.69</v>
      </c>
      <c r="V51">
        <v>43135.69</v>
      </c>
      <c r="W51">
        <v>40300.51</v>
      </c>
    </row>
    <row r="52" spans="1:23" x14ac:dyDescent="0.15">
      <c r="A52" t="s">
        <v>862</v>
      </c>
      <c r="D52">
        <v>42190.63</v>
      </c>
      <c r="E52">
        <v>45025.82</v>
      </c>
      <c r="F52">
        <v>40300.51</v>
      </c>
      <c r="G52">
        <v>43135.69</v>
      </c>
      <c r="H52">
        <v>41245.57</v>
      </c>
      <c r="I52">
        <v>39355.449999999997</v>
      </c>
      <c r="J52">
        <v>41245.57</v>
      </c>
      <c r="K52">
        <v>39355.449999999997</v>
      </c>
      <c r="L52">
        <v>38410.379999999997</v>
      </c>
      <c r="M52">
        <v>38410.379999999997</v>
      </c>
      <c r="N52">
        <v>44080.76</v>
      </c>
      <c r="O52">
        <v>40300.51</v>
      </c>
      <c r="P52">
        <v>41245.57</v>
      </c>
      <c r="Q52">
        <v>45025.82</v>
      </c>
      <c r="R52">
        <v>43135.69</v>
      </c>
      <c r="S52">
        <v>41245.57</v>
      </c>
      <c r="T52">
        <v>36520.26</v>
      </c>
      <c r="U52">
        <v>42190.63</v>
      </c>
      <c r="V52">
        <v>41245.57</v>
      </c>
      <c r="W52">
        <v>42190.63</v>
      </c>
    </row>
    <row r="53" spans="1:23" x14ac:dyDescent="0.15">
      <c r="A53" t="s">
        <v>863</v>
      </c>
      <c r="D53">
        <v>39355.449999999997</v>
      </c>
      <c r="E53">
        <v>38410.379999999997</v>
      </c>
      <c r="F53">
        <v>37465.32</v>
      </c>
      <c r="G53">
        <v>41245.57</v>
      </c>
      <c r="H53">
        <v>44080.76</v>
      </c>
      <c r="I53">
        <v>42190.63</v>
      </c>
      <c r="J53">
        <v>43135.69</v>
      </c>
      <c r="K53">
        <v>45025.82</v>
      </c>
      <c r="L53">
        <v>43135.69</v>
      </c>
      <c r="M53">
        <v>46915.94</v>
      </c>
      <c r="N53">
        <v>42190.63</v>
      </c>
      <c r="O53">
        <v>42190.63</v>
      </c>
      <c r="P53">
        <v>45025.82</v>
      </c>
      <c r="Q53">
        <v>44080.76</v>
      </c>
      <c r="R53">
        <v>42190.63</v>
      </c>
      <c r="S53">
        <v>45025.82</v>
      </c>
      <c r="T53">
        <v>44080.76</v>
      </c>
      <c r="U53">
        <v>43135.69</v>
      </c>
      <c r="V53">
        <v>39355.449999999997</v>
      </c>
      <c r="W53">
        <v>44080.76</v>
      </c>
    </row>
    <row r="54" spans="1:23" x14ac:dyDescent="0.15">
      <c r="A54" t="s">
        <v>864</v>
      </c>
      <c r="D54">
        <v>43135.69</v>
      </c>
      <c r="E54">
        <v>41245.57</v>
      </c>
      <c r="F54">
        <v>45025.82</v>
      </c>
      <c r="G54">
        <v>45025.82</v>
      </c>
      <c r="H54">
        <v>44080.76</v>
      </c>
      <c r="I54">
        <v>42190.63</v>
      </c>
      <c r="J54">
        <v>43135.69</v>
      </c>
      <c r="K54">
        <v>46915.94</v>
      </c>
      <c r="L54">
        <v>40300.51</v>
      </c>
      <c r="M54">
        <v>40300.51</v>
      </c>
      <c r="N54">
        <v>40300.51</v>
      </c>
      <c r="O54">
        <v>40300.51</v>
      </c>
      <c r="P54">
        <v>45025.82</v>
      </c>
      <c r="Q54">
        <v>40300.51</v>
      </c>
      <c r="R54">
        <v>41245.57</v>
      </c>
      <c r="S54">
        <v>45025.82</v>
      </c>
      <c r="T54">
        <v>37465.32</v>
      </c>
      <c r="U54">
        <v>45025.82</v>
      </c>
      <c r="V54">
        <v>42190.63</v>
      </c>
      <c r="W54">
        <v>43135.69</v>
      </c>
    </row>
    <row r="55" spans="1:23" x14ac:dyDescent="0.15">
      <c r="A55" t="s">
        <v>865</v>
      </c>
      <c r="D55">
        <v>42190.63</v>
      </c>
      <c r="E55">
        <v>43135.69</v>
      </c>
      <c r="F55">
        <v>44080.76</v>
      </c>
      <c r="G55">
        <v>42190.63</v>
      </c>
      <c r="H55">
        <v>33685.07</v>
      </c>
      <c r="I55">
        <v>45025.82</v>
      </c>
      <c r="J55">
        <v>42190.63</v>
      </c>
      <c r="K55">
        <v>44080.76</v>
      </c>
      <c r="L55">
        <v>41245.57</v>
      </c>
      <c r="M55">
        <v>46915.94</v>
      </c>
      <c r="N55">
        <v>42190.63</v>
      </c>
      <c r="O55">
        <v>42190.63</v>
      </c>
      <c r="P55">
        <v>35575.199999999997</v>
      </c>
      <c r="Q55">
        <v>36520.26</v>
      </c>
      <c r="R55">
        <v>42190.63</v>
      </c>
      <c r="S55">
        <v>45970.879999999997</v>
      </c>
      <c r="T55">
        <v>46915.94</v>
      </c>
      <c r="U55">
        <v>41245.57</v>
      </c>
      <c r="V55">
        <v>41245.57</v>
      </c>
      <c r="W55">
        <v>42190.63</v>
      </c>
    </row>
    <row r="56" spans="1:23" x14ac:dyDescent="0.15">
      <c r="A56" t="s">
        <v>866</v>
      </c>
      <c r="D56">
        <v>41245.57</v>
      </c>
      <c r="E56">
        <v>38410.379999999997</v>
      </c>
      <c r="F56">
        <v>43135.69</v>
      </c>
      <c r="G56">
        <v>45025.82</v>
      </c>
      <c r="H56">
        <v>38410.379999999997</v>
      </c>
      <c r="I56">
        <v>41245.57</v>
      </c>
      <c r="J56">
        <v>45970.879999999997</v>
      </c>
      <c r="K56">
        <v>38410.379999999997</v>
      </c>
      <c r="L56">
        <v>39355.449999999997</v>
      </c>
      <c r="M56">
        <v>41245.57</v>
      </c>
      <c r="N56">
        <v>39355.449999999997</v>
      </c>
      <c r="O56">
        <v>42190.63</v>
      </c>
      <c r="P56">
        <v>40300.51</v>
      </c>
      <c r="Q56">
        <v>42190.63</v>
      </c>
      <c r="R56">
        <v>38410.379999999997</v>
      </c>
      <c r="S56">
        <v>38410.379999999997</v>
      </c>
      <c r="T56">
        <v>45970.879999999997</v>
      </c>
      <c r="U56">
        <v>42190.63</v>
      </c>
      <c r="V56">
        <v>45970.879999999997</v>
      </c>
      <c r="W56">
        <v>37465.32</v>
      </c>
    </row>
    <row r="57" spans="1:23" x14ac:dyDescent="0.15">
      <c r="A57" t="s">
        <v>867</v>
      </c>
      <c r="D57">
        <v>43135.69</v>
      </c>
      <c r="E57">
        <v>42190.63</v>
      </c>
      <c r="F57">
        <v>39355.449999999997</v>
      </c>
      <c r="G57">
        <v>40300.51</v>
      </c>
      <c r="H57">
        <v>43135.69</v>
      </c>
      <c r="I57">
        <v>36520.26</v>
      </c>
      <c r="J57">
        <v>43135.69</v>
      </c>
      <c r="K57">
        <v>39355.449999999997</v>
      </c>
      <c r="L57">
        <v>41245.57</v>
      </c>
      <c r="M57">
        <v>41245.57</v>
      </c>
      <c r="N57">
        <v>38410.379999999997</v>
      </c>
      <c r="O57">
        <v>44080.76</v>
      </c>
      <c r="P57">
        <v>40300.51</v>
      </c>
      <c r="Q57">
        <v>42190.63</v>
      </c>
      <c r="R57">
        <v>42190.63</v>
      </c>
      <c r="S57">
        <v>41245.57</v>
      </c>
      <c r="T57">
        <v>44080.76</v>
      </c>
      <c r="U57">
        <v>41245.57</v>
      </c>
      <c r="V57">
        <v>45025.82</v>
      </c>
      <c r="W57">
        <v>45970.879999999997</v>
      </c>
    </row>
    <row r="58" spans="1:23" x14ac:dyDescent="0.15">
      <c r="A58" t="s">
        <v>868</v>
      </c>
      <c r="D58">
        <v>47861</v>
      </c>
      <c r="E58">
        <v>39355.449999999997</v>
      </c>
      <c r="F58">
        <v>39355.449999999997</v>
      </c>
      <c r="G58">
        <v>43135.69</v>
      </c>
      <c r="H58">
        <v>38410.379999999997</v>
      </c>
      <c r="I58">
        <v>42190.63</v>
      </c>
      <c r="J58">
        <v>40300.51</v>
      </c>
      <c r="K58">
        <v>43135.69</v>
      </c>
      <c r="L58">
        <v>38410.379999999997</v>
      </c>
      <c r="M58">
        <v>45970.879999999997</v>
      </c>
      <c r="N58">
        <v>42190.63</v>
      </c>
      <c r="O58">
        <v>42190.63</v>
      </c>
      <c r="P58">
        <v>39355.449999999997</v>
      </c>
      <c r="Q58">
        <v>45025.82</v>
      </c>
      <c r="R58">
        <v>43135.69</v>
      </c>
      <c r="S58">
        <v>44080.76</v>
      </c>
      <c r="T58">
        <v>42190.63</v>
      </c>
      <c r="U58">
        <v>41245.57</v>
      </c>
      <c r="V58">
        <v>43135.69</v>
      </c>
      <c r="W58">
        <v>40300.51</v>
      </c>
    </row>
    <row r="59" spans="1:23" x14ac:dyDescent="0.15">
      <c r="A59" t="s">
        <v>869</v>
      </c>
      <c r="D59">
        <v>45025.82</v>
      </c>
      <c r="E59">
        <v>40300.51</v>
      </c>
      <c r="F59">
        <v>45025.82</v>
      </c>
      <c r="G59">
        <v>45025.82</v>
      </c>
      <c r="H59">
        <v>40300.51</v>
      </c>
      <c r="I59">
        <v>41245.57</v>
      </c>
      <c r="J59">
        <v>45970.879999999997</v>
      </c>
      <c r="K59">
        <v>45970.879999999997</v>
      </c>
      <c r="L59">
        <v>45970.879999999997</v>
      </c>
      <c r="M59">
        <v>38410.379999999997</v>
      </c>
      <c r="N59">
        <v>46915.94</v>
      </c>
      <c r="O59">
        <v>45025.82</v>
      </c>
      <c r="P59">
        <v>44080.76</v>
      </c>
      <c r="Q59">
        <v>41245.57</v>
      </c>
      <c r="R59">
        <v>45025.82</v>
      </c>
      <c r="S59">
        <v>43135.69</v>
      </c>
      <c r="T59">
        <v>41245.57</v>
      </c>
      <c r="U59">
        <v>46915.94</v>
      </c>
      <c r="V59">
        <v>45970.879999999997</v>
      </c>
      <c r="W59">
        <v>44080.76</v>
      </c>
    </row>
    <row r="60" spans="1:23" x14ac:dyDescent="0.15">
      <c r="A60" t="s">
        <v>870</v>
      </c>
      <c r="D60">
        <v>44080.76</v>
      </c>
      <c r="E60">
        <v>45025.82</v>
      </c>
      <c r="F60">
        <v>47861</v>
      </c>
      <c r="G60">
        <v>44080.76</v>
      </c>
      <c r="H60">
        <v>42190.63</v>
      </c>
      <c r="I60">
        <v>42190.63</v>
      </c>
      <c r="J60">
        <v>44080.76</v>
      </c>
      <c r="K60">
        <v>33685.07</v>
      </c>
      <c r="L60">
        <v>44080.76</v>
      </c>
      <c r="M60">
        <v>45025.82</v>
      </c>
      <c r="N60">
        <v>43135.69</v>
      </c>
      <c r="O60">
        <v>42190.63</v>
      </c>
      <c r="P60">
        <v>40300.51</v>
      </c>
      <c r="Q60">
        <v>45970.879999999997</v>
      </c>
      <c r="R60">
        <v>46915.94</v>
      </c>
      <c r="S60">
        <v>43135.69</v>
      </c>
      <c r="T60">
        <v>43135.69</v>
      </c>
      <c r="U60">
        <v>43135.69</v>
      </c>
      <c r="V60">
        <v>45970.879999999997</v>
      </c>
      <c r="W60">
        <v>41245.57</v>
      </c>
    </row>
    <row r="61" spans="1:23" x14ac:dyDescent="0.15">
      <c r="A61" t="s">
        <v>871</v>
      </c>
      <c r="D61">
        <v>43135.69</v>
      </c>
      <c r="E61">
        <v>48806.07</v>
      </c>
      <c r="F61">
        <v>45025.82</v>
      </c>
      <c r="G61">
        <v>43135.69</v>
      </c>
      <c r="H61">
        <v>44080.76</v>
      </c>
      <c r="I61">
        <v>45970.879999999997</v>
      </c>
      <c r="J61">
        <v>45025.82</v>
      </c>
      <c r="K61">
        <v>42190.63</v>
      </c>
      <c r="L61">
        <v>40300.51</v>
      </c>
      <c r="M61">
        <v>41245.57</v>
      </c>
      <c r="N61">
        <v>45970.879999999997</v>
      </c>
      <c r="O61">
        <v>40300.51</v>
      </c>
      <c r="P61">
        <v>41245.57</v>
      </c>
      <c r="Q61">
        <v>45025.82</v>
      </c>
      <c r="R61">
        <v>47861</v>
      </c>
      <c r="S61">
        <v>44080.76</v>
      </c>
      <c r="T61">
        <v>48806.07</v>
      </c>
      <c r="U61">
        <v>45025.82</v>
      </c>
      <c r="V61">
        <v>45970.879999999997</v>
      </c>
      <c r="W61">
        <v>43135.69</v>
      </c>
    </row>
    <row r="62" spans="1:23" x14ac:dyDescent="0.15">
      <c r="A62" t="s">
        <v>872</v>
      </c>
      <c r="D62">
        <v>45970.879999999997</v>
      </c>
      <c r="E62">
        <v>39355.449999999997</v>
      </c>
      <c r="F62">
        <v>45025.82</v>
      </c>
      <c r="G62">
        <v>39355.449999999997</v>
      </c>
      <c r="H62">
        <v>43135.69</v>
      </c>
      <c r="I62">
        <v>45025.82</v>
      </c>
      <c r="J62">
        <v>45970.879999999997</v>
      </c>
      <c r="K62">
        <v>41245.57</v>
      </c>
      <c r="L62">
        <v>41245.57</v>
      </c>
      <c r="M62">
        <v>43135.69</v>
      </c>
      <c r="N62">
        <v>44080.76</v>
      </c>
      <c r="O62">
        <v>46915.94</v>
      </c>
      <c r="P62">
        <v>44080.76</v>
      </c>
      <c r="Q62">
        <v>45025.82</v>
      </c>
      <c r="R62">
        <v>47861</v>
      </c>
      <c r="S62">
        <v>44080.76</v>
      </c>
      <c r="T62">
        <v>41245.57</v>
      </c>
      <c r="U62">
        <v>44080.76</v>
      </c>
      <c r="V62">
        <v>42190.63</v>
      </c>
      <c r="W62">
        <v>45970.879999999997</v>
      </c>
    </row>
    <row r="63" spans="1:23" x14ac:dyDescent="0.15">
      <c r="A63" t="s">
        <v>873</v>
      </c>
      <c r="D63">
        <v>36520.26</v>
      </c>
      <c r="E63">
        <v>47861</v>
      </c>
      <c r="F63">
        <v>40300.51</v>
      </c>
      <c r="G63">
        <v>45970.879999999997</v>
      </c>
      <c r="H63">
        <v>44080.76</v>
      </c>
      <c r="I63">
        <v>44080.76</v>
      </c>
      <c r="J63">
        <v>43135.69</v>
      </c>
      <c r="K63">
        <v>42190.63</v>
      </c>
      <c r="L63">
        <v>40300.51</v>
      </c>
      <c r="M63">
        <v>46915.94</v>
      </c>
      <c r="N63">
        <v>38410.379999999997</v>
      </c>
      <c r="O63">
        <v>42190.63</v>
      </c>
      <c r="P63">
        <v>43135.69</v>
      </c>
      <c r="Q63">
        <v>40300.51</v>
      </c>
      <c r="R63">
        <v>41245.57</v>
      </c>
      <c r="S63">
        <v>42190.63</v>
      </c>
      <c r="T63">
        <v>37465.32</v>
      </c>
      <c r="U63">
        <v>44080.76</v>
      </c>
      <c r="V63">
        <v>40300.51</v>
      </c>
      <c r="W63">
        <v>43135.69</v>
      </c>
    </row>
    <row r="64" spans="1:23" x14ac:dyDescent="0.15">
      <c r="A64" t="s">
        <v>874</v>
      </c>
      <c r="D64">
        <v>40300.51</v>
      </c>
      <c r="E64">
        <v>45970.879999999997</v>
      </c>
      <c r="F64">
        <v>40300.51</v>
      </c>
      <c r="G64">
        <v>46915.94</v>
      </c>
      <c r="H64">
        <v>45970.879999999997</v>
      </c>
      <c r="I64">
        <v>43135.69</v>
      </c>
      <c r="J64">
        <v>41245.57</v>
      </c>
      <c r="K64">
        <v>43135.69</v>
      </c>
      <c r="L64">
        <v>41245.57</v>
      </c>
      <c r="M64">
        <v>41245.57</v>
      </c>
      <c r="N64">
        <v>35575.199999999997</v>
      </c>
      <c r="O64">
        <v>41245.57</v>
      </c>
      <c r="P64">
        <v>44080.76</v>
      </c>
      <c r="Q64">
        <v>45970.879999999997</v>
      </c>
      <c r="R64">
        <v>39355.449999999997</v>
      </c>
      <c r="S64">
        <v>46915.94</v>
      </c>
      <c r="T64">
        <v>47861</v>
      </c>
      <c r="U64">
        <v>47861</v>
      </c>
      <c r="V64">
        <v>43135.69</v>
      </c>
      <c r="W64">
        <v>45025.82</v>
      </c>
    </row>
    <row r="65" spans="1:23" x14ac:dyDescent="0.15">
      <c r="A65" t="s">
        <v>875</v>
      </c>
      <c r="D65">
        <v>41245.57</v>
      </c>
      <c r="E65">
        <v>45025.82</v>
      </c>
      <c r="F65">
        <v>45025.82</v>
      </c>
      <c r="G65">
        <v>43135.69</v>
      </c>
      <c r="H65">
        <v>44080.76</v>
      </c>
      <c r="I65">
        <v>48806.07</v>
      </c>
      <c r="J65">
        <v>41245.57</v>
      </c>
      <c r="K65">
        <v>45025.82</v>
      </c>
      <c r="L65">
        <v>43135.69</v>
      </c>
      <c r="M65">
        <v>42190.63</v>
      </c>
      <c r="N65">
        <v>45970.879999999997</v>
      </c>
      <c r="O65">
        <v>45970.879999999997</v>
      </c>
      <c r="P65">
        <v>43135.69</v>
      </c>
      <c r="Q65">
        <v>45025.82</v>
      </c>
      <c r="R65">
        <v>45025.82</v>
      </c>
      <c r="S65">
        <v>41245.57</v>
      </c>
      <c r="T65">
        <v>45970.879999999997</v>
      </c>
      <c r="U65">
        <v>44080.76</v>
      </c>
      <c r="V65">
        <v>45025.82</v>
      </c>
      <c r="W65">
        <v>40300.51</v>
      </c>
    </row>
    <row r="66" spans="1:23" x14ac:dyDescent="0.15">
      <c r="A66" t="s">
        <v>876</v>
      </c>
      <c r="D66">
        <v>38410.379999999997</v>
      </c>
      <c r="E66">
        <v>36520.26</v>
      </c>
      <c r="F66">
        <v>48806.07</v>
      </c>
      <c r="G66">
        <v>45970.879999999997</v>
      </c>
      <c r="H66">
        <v>42190.63</v>
      </c>
      <c r="I66">
        <v>44080.76</v>
      </c>
      <c r="J66">
        <v>44080.76</v>
      </c>
      <c r="K66">
        <v>46915.94</v>
      </c>
      <c r="L66">
        <v>42190.63</v>
      </c>
      <c r="M66">
        <v>45970.879999999997</v>
      </c>
      <c r="N66">
        <v>45025.82</v>
      </c>
      <c r="O66">
        <v>41245.57</v>
      </c>
      <c r="P66">
        <v>39355.449999999997</v>
      </c>
      <c r="Q66">
        <v>41245.57</v>
      </c>
      <c r="R66">
        <v>40300.51</v>
      </c>
      <c r="S66">
        <v>40300.51</v>
      </c>
      <c r="T66">
        <v>42190.63</v>
      </c>
      <c r="U66">
        <v>47861</v>
      </c>
      <c r="V66">
        <v>41245.57</v>
      </c>
      <c r="W66">
        <v>45025.82</v>
      </c>
    </row>
    <row r="67" spans="1:23" x14ac:dyDescent="0.15">
      <c r="A67" t="s">
        <v>877</v>
      </c>
      <c r="D67">
        <v>47861</v>
      </c>
      <c r="E67">
        <v>47861</v>
      </c>
      <c r="F67">
        <v>46915.94</v>
      </c>
      <c r="G67">
        <v>41245.57</v>
      </c>
      <c r="H67">
        <v>43135.69</v>
      </c>
      <c r="I67">
        <v>45025.82</v>
      </c>
      <c r="J67">
        <v>44080.76</v>
      </c>
      <c r="K67">
        <v>44080.76</v>
      </c>
      <c r="L67">
        <v>44080.76</v>
      </c>
      <c r="M67">
        <v>41245.57</v>
      </c>
      <c r="N67">
        <v>43135.69</v>
      </c>
      <c r="O67">
        <v>41245.57</v>
      </c>
      <c r="P67">
        <v>45025.82</v>
      </c>
      <c r="Q67">
        <v>44080.76</v>
      </c>
      <c r="R67">
        <v>42190.63</v>
      </c>
      <c r="S67">
        <v>41245.57</v>
      </c>
      <c r="T67">
        <v>46915.94</v>
      </c>
      <c r="U67">
        <v>41245.57</v>
      </c>
      <c r="V67">
        <v>45970.879999999997</v>
      </c>
      <c r="W67">
        <v>47861</v>
      </c>
    </row>
    <row r="68" spans="1:23" x14ac:dyDescent="0.15">
      <c r="A68" t="s">
        <v>878</v>
      </c>
      <c r="D68">
        <v>44080.76</v>
      </c>
      <c r="E68">
        <v>43135.69</v>
      </c>
      <c r="F68">
        <v>44080.76</v>
      </c>
      <c r="G68">
        <v>40300.51</v>
      </c>
      <c r="H68">
        <v>50696.19</v>
      </c>
      <c r="I68">
        <v>42190.63</v>
      </c>
      <c r="J68">
        <v>44080.76</v>
      </c>
      <c r="K68">
        <v>45025.82</v>
      </c>
      <c r="L68">
        <v>41245.57</v>
      </c>
      <c r="M68">
        <v>45970.879999999997</v>
      </c>
      <c r="N68">
        <v>44080.76</v>
      </c>
      <c r="O68">
        <v>40300.51</v>
      </c>
      <c r="P68">
        <v>41245.57</v>
      </c>
      <c r="Q68">
        <v>45025.82</v>
      </c>
      <c r="R68">
        <v>39355.449999999997</v>
      </c>
      <c r="S68">
        <v>45970.879999999997</v>
      </c>
      <c r="T68">
        <v>42190.63</v>
      </c>
      <c r="U68">
        <v>45970.879999999997</v>
      </c>
      <c r="V68">
        <v>46915.94</v>
      </c>
      <c r="W68">
        <v>43135.69</v>
      </c>
    </row>
    <row r="69" spans="1:23" x14ac:dyDescent="0.15">
      <c r="A69" t="s">
        <v>879</v>
      </c>
      <c r="D69">
        <v>46915.94</v>
      </c>
      <c r="E69">
        <v>47861</v>
      </c>
      <c r="F69">
        <v>45970.879999999997</v>
      </c>
      <c r="G69">
        <v>40300.51</v>
      </c>
      <c r="H69">
        <v>41245.57</v>
      </c>
      <c r="I69">
        <v>45025.82</v>
      </c>
      <c r="J69">
        <v>45025.82</v>
      </c>
      <c r="K69">
        <v>44080.76</v>
      </c>
      <c r="L69">
        <v>38410.379999999997</v>
      </c>
      <c r="M69">
        <v>45025.82</v>
      </c>
      <c r="N69">
        <v>45025.82</v>
      </c>
      <c r="O69">
        <v>41245.57</v>
      </c>
      <c r="P69">
        <v>46915.94</v>
      </c>
      <c r="Q69">
        <v>48806.07</v>
      </c>
      <c r="R69">
        <v>45970.879999999997</v>
      </c>
      <c r="S69">
        <v>45025.82</v>
      </c>
      <c r="T69">
        <v>41245.57</v>
      </c>
      <c r="U69">
        <v>45970.879999999997</v>
      </c>
      <c r="V69">
        <v>45970.879999999997</v>
      </c>
      <c r="W69">
        <v>43135.69</v>
      </c>
    </row>
    <row r="70" spans="1:23" x14ac:dyDescent="0.15">
      <c r="A70" t="s">
        <v>880</v>
      </c>
      <c r="D70">
        <v>45025.82</v>
      </c>
      <c r="E70">
        <v>44080.76</v>
      </c>
      <c r="F70">
        <v>44080.76</v>
      </c>
      <c r="G70">
        <v>44080.76</v>
      </c>
      <c r="H70">
        <v>43135.69</v>
      </c>
      <c r="I70">
        <v>46915.94</v>
      </c>
      <c r="J70">
        <v>41245.57</v>
      </c>
      <c r="K70">
        <v>39355.449999999997</v>
      </c>
      <c r="L70">
        <v>48806.07</v>
      </c>
      <c r="M70">
        <v>43135.69</v>
      </c>
      <c r="N70">
        <v>45970.879999999997</v>
      </c>
      <c r="O70">
        <v>45025.82</v>
      </c>
      <c r="P70">
        <v>45970.879999999997</v>
      </c>
      <c r="Q70">
        <v>40300.51</v>
      </c>
      <c r="R70">
        <v>39355.449999999997</v>
      </c>
      <c r="S70">
        <v>45970.879999999997</v>
      </c>
      <c r="T70">
        <v>42190.63</v>
      </c>
      <c r="U70">
        <v>48806.07</v>
      </c>
      <c r="V70">
        <v>40300.51</v>
      </c>
      <c r="W70">
        <v>45970.879999999997</v>
      </c>
    </row>
    <row r="71" spans="1:23" x14ac:dyDescent="0.15">
      <c r="A71" t="s">
        <v>881</v>
      </c>
      <c r="D71">
        <v>44080.76</v>
      </c>
      <c r="E71">
        <v>41245.57</v>
      </c>
      <c r="F71">
        <v>43135.69</v>
      </c>
      <c r="G71">
        <v>44080.76</v>
      </c>
      <c r="H71">
        <v>48806.07</v>
      </c>
      <c r="I71">
        <v>45970.879999999997</v>
      </c>
      <c r="J71">
        <v>48806.07</v>
      </c>
      <c r="K71">
        <v>42190.63</v>
      </c>
      <c r="L71">
        <v>46915.94</v>
      </c>
      <c r="M71">
        <v>43135.69</v>
      </c>
      <c r="N71">
        <v>46915.94</v>
      </c>
      <c r="O71">
        <v>46915.94</v>
      </c>
      <c r="P71">
        <v>44080.76</v>
      </c>
      <c r="Q71">
        <v>48806.07</v>
      </c>
      <c r="R71">
        <v>43135.69</v>
      </c>
      <c r="S71">
        <v>44080.76</v>
      </c>
      <c r="T71">
        <v>42190.63</v>
      </c>
      <c r="U71">
        <v>43135.69</v>
      </c>
      <c r="V71">
        <v>45970.879999999997</v>
      </c>
      <c r="W71">
        <v>42190.63</v>
      </c>
    </row>
    <row r="72" spans="1:23" x14ac:dyDescent="0.15">
      <c r="A72" t="s">
        <v>882</v>
      </c>
      <c r="D72">
        <v>46915.94</v>
      </c>
      <c r="E72">
        <v>43135.69</v>
      </c>
      <c r="F72">
        <v>44080.76</v>
      </c>
      <c r="G72">
        <v>50696.19</v>
      </c>
      <c r="H72">
        <v>48806.07</v>
      </c>
      <c r="I72">
        <v>45970.879999999997</v>
      </c>
      <c r="J72">
        <v>46915.94</v>
      </c>
      <c r="K72">
        <v>47861</v>
      </c>
      <c r="L72">
        <v>44080.76</v>
      </c>
      <c r="M72">
        <v>46915.94</v>
      </c>
      <c r="N72">
        <v>43135.69</v>
      </c>
      <c r="O72">
        <v>45025.82</v>
      </c>
      <c r="P72">
        <v>45970.879999999997</v>
      </c>
      <c r="Q72">
        <v>44080.76</v>
      </c>
      <c r="R72">
        <v>45970.879999999997</v>
      </c>
      <c r="S72">
        <v>41245.57</v>
      </c>
      <c r="T72">
        <v>42190.63</v>
      </c>
      <c r="U72">
        <v>45025.82</v>
      </c>
      <c r="V72">
        <v>45025.82</v>
      </c>
      <c r="W72">
        <v>45970.879999999997</v>
      </c>
    </row>
    <row r="73" spans="1:23" x14ac:dyDescent="0.15">
      <c r="A73" t="s">
        <v>883</v>
      </c>
      <c r="D73">
        <v>45970.879999999997</v>
      </c>
      <c r="E73">
        <v>38410.379999999997</v>
      </c>
      <c r="F73">
        <v>47861</v>
      </c>
      <c r="G73">
        <v>44080.76</v>
      </c>
      <c r="H73">
        <v>42190.63</v>
      </c>
      <c r="I73">
        <v>43135.69</v>
      </c>
      <c r="J73">
        <v>42190.63</v>
      </c>
      <c r="K73">
        <v>42190.63</v>
      </c>
      <c r="L73">
        <v>40300.51</v>
      </c>
      <c r="M73">
        <v>44080.76</v>
      </c>
      <c r="N73">
        <v>42190.63</v>
      </c>
      <c r="O73">
        <v>43135.69</v>
      </c>
      <c r="P73">
        <v>45970.879999999997</v>
      </c>
      <c r="Q73">
        <v>43135.69</v>
      </c>
      <c r="R73">
        <v>37465.32</v>
      </c>
      <c r="S73">
        <v>42190.63</v>
      </c>
      <c r="T73">
        <v>40300.51</v>
      </c>
      <c r="U73">
        <v>44080.76</v>
      </c>
      <c r="V73">
        <v>44080.76</v>
      </c>
      <c r="W73">
        <v>41245.57</v>
      </c>
    </row>
    <row r="74" spans="1:23" x14ac:dyDescent="0.15">
      <c r="A74" t="s">
        <v>884</v>
      </c>
      <c r="D74">
        <v>44080.76</v>
      </c>
      <c r="E74">
        <v>43135.69</v>
      </c>
      <c r="F74">
        <v>45970.879999999997</v>
      </c>
      <c r="G74">
        <v>43135.69</v>
      </c>
      <c r="H74">
        <v>42190.63</v>
      </c>
      <c r="I74">
        <v>41245.57</v>
      </c>
      <c r="J74">
        <v>43135.69</v>
      </c>
      <c r="K74">
        <v>44080.76</v>
      </c>
      <c r="L74">
        <v>44080.76</v>
      </c>
      <c r="M74">
        <v>42190.63</v>
      </c>
      <c r="N74">
        <v>45970.879999999997</v>
      </c>
      <c r="O74">
        <v>44080.76</v>
      </c>
      <c r="P74">
        <v>47861</v>
      </c>
      <c r="Q74">
        <v>42190.63</v>
      </c>
      <c r="R74">
        <v>43135.69</v>
      </c>
      <c r="S74">
        <v>44080.76</v>
      </c>
      <c r="T74">
        <v>44080.76</v>
      </c>
      <c r="U74">
        <v>40300.51</v>
      </c>
      <c r="V74">
        <v>41245.57</v>
      </c>
      <c r="W74">
        <v>41245.57</v>
      </c>
    </row>
    <row r="75" spans="1:23" x14ac:dyDescent="0.15">
      <c r="A75" t="s">
        <v>885</v>
      </c>
      <c r="D75">
        <v>44080.76</v>
      </c>
      <c r="E75">
        <v>44080.76</v>
      </c>
      <c r="F75">
        <v>44080.76</v>
      </c>
      <c r="G75">
        <v>45025.82</v>
      </c>
      <c r="H75">
        <v>44080.76</v>
      </c>
      <c r="I75">
        <v>46915.94</v>
      </c>
      <c r="J75">
        <v>44080.76</v>
      </c>
      <c r="K75">
        <v>43135.69</v>
      </c>
      <c r="L75">
        <v>40300.51</v>
      </c>
      <c r="M75">
        <v>38410.379999999997</v>
      </c>
      <c r="N75">
        <v>43135.69</v>
      </c>
      <c r="O75">
        <v>33685.07</v>
      </c>
      <c r="P75">
        <v>46915.94</v>
      </c>
      <c r="Q75">
        <v>39355.449999999997</v>
      </c>
      <c r="R75">
        <v>46915.94</v>
      </c>
      <c r="S75">
        <v>38410.379999999997</v>
      </c>
      <c r="T75">
        <v>46915.94</v>
      </c>
      <c r="U75">
        <v>43135.69</v>
      </c>
      <c r="V75">
        <v>45970.879999999997</v>
      </c>
      <c r="W75">
        <v>44080.76</v>
      </c>
    </row>
    <row r="76" spans="1:23" x14ac:dyDescent="0.15">
      <c r="A76" t="s">
        <v>886</v>
      </c>
      <c r="D76">
        <v>41245.57</v>
      </c>
      <c r="E76">
        <v>39355.449999999997</v>
      </c>
      <c r="F76">
        <v>47861</v>
      </c>
      <c r="G76">
        <v>43135.69</v>
      </c>
      <c r="H76">
        <v>45025.82</v>
      </c>
      <c r="I76">
        <v>42190.63</v>
      </c>
      <c r="J76">
        <v>47861</v>
      </c>
      <c r="K76">
        <v>43135.69</v>
      </c>
      <c r="L76">
        <v>47861</v>
      </c>
      <c r="M76">
        <v>40300.51</v>
      </c>
      <c r="N76">
        <v>42190.63</v>
      </c>
      <c r="O76">
        <v>40300.51</v>
      </c>
      <c r="P76">
        <v>45025.82</v>
      </c>
      <c r="Q76">
        <v>39355.449999999997</v>
      </c>
      <c r="R76">
        <v>45025.82</v>
      </c>
      <c r="S76">
        <v>45025.82</v>
      </c>
      <c r="T76">
        <v>43135.69</v>
      </c>
      <c r="U76">
        <v>41245.57</v>
      </c>
      <c r="V76">
        <v>43135.69</v>
      </c>
      <c r="W76">
        <v>44080.76</v>
      </c>
    </row>
    <row r="77" spans="1:23" x14ac:dyDescent="0.15">
      <c r="A77" t="s">
        <v>887</v>
      </c>
      <c r="D77">
        <v>42190.63</v>
      </c>
      <c r="E77">
        <v>39355.449999999997</v>
      </c>
      <c r="F77">
        <v>40300.51</v>
      </c>
      <c r="G77">
        <v>39355.449999999997</v>
      </c>
      <c r="H77">
        <v>41245.57</v>
      </c>
      <c r="I77">
        <v>41245.57</v>
      </c>
      <c r="J77">
        <v>42190.63</v>
      </c>
      <c r="K77">
        <v>40300.51</v>
      </c>
      <c r="L77">
        <v>45025.82</v>
      </c>
      <c r="M77">
        <v>46915.94</v>
      </c>
      <c r="N77">
        <v>43135.69</v>
      </c>
      <c r="O77">
        <v>41245.57</v>
      </c>
      <c r="P77">
        <v>42190.63</v>
      </c>
      <c r="Q77">
        <v>43135.69</v>
      </c>
      <c r="R77">
        <v>43135.69</v>
      </c>
      <c r="S77">
        <v>45970.879999999997</v>
      </c>
      <c r="T77">
        <v>40300.51</v>
      </c>
      <c r="U77">
        <v>46915.94</v>
      </c>
      <c r="V77">
        <v>40300.51</v>
      </c>
      <c r="W77">
        <v>42190.63</v>
      </c>
    </row>
    <row r="78" spans="1:23" x14ac:dyDescent="0.15">
      <c r="A78" t="s">
        <v>888</v>
      </c>
      <c r="D78">
        <v>43135.69</v>
      </c>
      <c r="E78">
        <v>44080.76</v>
      </c>
      <c r="F78">
        <v>42190.63</v>
      </c>
      <c r="G78">
        <v>42190.63</v>
      </c>
      <c r="H78">
        <v>44080.76</v>
      </c>
      <c r="I78">
        <v>44080.76</v>
      </c>
      <c r="J78">
        <v>43135.69</v>
      </c>
      <c r="K78">
        <v>39355.449999999997</v>
      </c>
      <c r="L78">
        <v>43135.69</v>
      </c>
      <c r="M78">
        <v>43135.69</v>
      </c>
      <c r="N78">
        <v>44080.76</v>
      </c>
      <c r="O78">
        <v>43135.69</v>
      </c>
      <c r="P78">
        <v>38410.379999999997</v>
      </c>
      <c r="Q78">
        <v>45970.879999999997</v>
      </c>
      <c r="R78">
        <v>42190.63</v>
      </c>
      <c r="S78">
        <v>43135.69</v>
      </c>
      <c r="T78">
        <v>44080.76</v>
      </c>
      <c r="U78">
        <v>44080.76</v>
      </c>
      <c r="V78">
        <v>43135.69</v>
      </c>
      <c r="W78">
        <v>41245.57</v>
      </c>
    </row>
    <row r="79" spans="1:23" x14ac:dyDescent="0.15">
      <c r="A79" t="s">
        <v>889</v>
      </c>
      <c r="D79">
        <v>40300.51</v>
      </c>
      <c r="E79">
        <v>32740.01</v>
      </c>
      <c r="F79">
        <v>39355.449999999997</v>
      </c>
      <c r="G79">
        <v>41245.57</v>
      </c>
      <c r="H79">
        <v>34630.14</v>
      </c>
      <c r="I79">
        <v>44080.76</v>
      </c>
      <c r="J79">
        <v>43135.69</v>
      </c>
      <c r="K79">
        <v>47861</v>
      </c>
      <c r="L79">
        <v>45025.82</v>
      </c>
      <c r="M79">
        <v>41245.57</v>
      </c>
      <c r="N79">
        <v>40300.51</v>
      </c>
      <c r="O79">
        <v>39355.449999999997</v>
      </c>
      <c r="P79">
        <v>45025.82</v>
      </c>
      <c r="Q79">
        <v>45970.879999999997</v>
      </c>
      <c r="R79">
        <v>42190.63</v>
      </c>
      <c r="S79">
        <v>43135.69</v>
      </c>
      <c r="T79">
        <v>45025.82</v>
      </c>
      <c r="U79">
        <v>42190.63</v>
      </c>
      <c r="V79">
        <v>44080.76</v>
      </c>
      <c r="W79">
        <v>40300.51</v>
      </c>
    </row>
    <row r="80" spans="1:23" x14ac:dyDescent="0.15">
      <c r="A80" t="s">
        <v>890</v>
      </c>
      <c r="D80">
        <v>46915.94</v>
      </c>
      <c r="E80">
        <v>42190.63</v>
      </c>
      <c r="F80">
        <v>44080.76</v>
      </c>
      <c r="G80">
        <v>37465.32</v>
      </c>
      <c r="H80">
        <v>42190.63</v>
      </c>
      <c r="I80">
        <v>41245.57</v>
      </c>
      <c r="J80">
        <v>48806.07</v>
      </c>
      <c r="K80">
        <v>42190.63</v>
      </c>
      <c r="L80">
        <v>44080.76</v>
      </c>
      <c r="M80">
        <v>40300.51</v>
      </c>
      <c r="N80">
        <v>44080.76</v>
      </c>
      <c r="O80">
        <v>35575.199999999997</v>
      </c>
      <c r="P80">
        <v>43135.69</v>
      </c>
      <c r="Q80">
        <v>43135.69</v>
      </c>
      <c r="R80">
        <v>43135.69</v>
      </c>
      <c r="S80">
        <v>46915.94</v>
      </c>
      <c r="T80">
        <v>42190.63</v>
      </c>
      <c r="U80">
        <v>40300.51</v>
      </c>
      <c r="V80">
        <v>47861</v>
      </c>
      <c r="W80">
        <v>40300.51</v>
      </c>
    </row>
    <row r="81" spans="1:23" x14ac:dyDescent="0.15">
      <c r="A81" t="s">
        <v>892</v>
      </c>
      <c r="D81">
        <v>42190.63</v>
      </c>
      <c r="E81">
        <v>39355.449999999997</v>
      </c>
      <c r="F81">
        <v>39355.449999999997</v>
      </c>
      <c r="G81">
        <v>45025.82</v>
      </c>
      <c r="H81">
        <v>41245.57</v>
      </c>
      <c r="I81">
        <v>35575.199999999997</v>
      </c>
      <c r="J81">
        <v>38410.379999999997</v>
      </c>
      <c r="K81">
        <v>41245.57</v>
      </c>
      <c r="L81">
        <v>44080.76</v>
      </c>
      <c r="M81">
        <v>43135.69</v>
      </c>
      <c r="N81">
        <v>45025.82</v>
      </c>
      <c r="O81">
        <v>44080.76</v>
      </c>
      <c r="P81">
        <v>35575.199999999997</v>
      </c>
      <c r="Q81">
        <v>39355.449999999997</v>
      </c>
      <c r="R81">
        <v>40300.51</v>
      </c>
      <c r="S81">
        <v>40300.51</v>
      </c>
      <c r="T81">
        <v>34630.14</v>
      </c>
      <c r="U81">
        <v>41245.57</v>
      </c>
      <c r="V81">
        <v>45970.879999999997</v>
      </c>
      <c r="W81">
        <v>42190.63</v>
      </c>
    </row>
    <row r="82" spans="1:23" x14ac:dyDescent="0.15">
      <c r="A82" t="s">
        <v>893</v>
      </c>
      <c r="D82">
        <v>38410.379999999997</v>
      </c>
      <c r="E82">
        <v>44080.76</v>
      </c>
      <c r="F82">
        <v>44080.76</v>
      </c>
      <c r="G82">
        <v>47861</v>
      </c>
      <c r="H82">
        <v>44080.76</v>
      </c>
      <c r="I82">
        <v>44080.76</v>
      </c>
      <c r="J82">
        <v>39355.449999999997</v>
      </c>
      <c r="K82">
        <v>39355.449999999997</v>
      </c>
      <c r="L82">
        <v>38410.379999999997</v>
      </c>
      <c r="M82">
        <v>45025.82</v>
      </c>
      <c r="N82">
        <v>38410.379999999997</v>
      </c>
      <c r="O82">
        <v>39355.449999999997</v>
      </c>
      <c r="P82">
        <v>44080.76</v>
      </c>
      <c r="Q82">
        <v>43135.69</v>
      </c>
      <c r="R82">
        <v>42190.63</v>
      </c>
      <c r="S82">
        <v>41245.57</v>
      </c>
      <c r="T82">
        <v>47861</v>
      </c>
      <c r="U82">
        <v>45970.879999999997</v>
      </c>
      <c r="V82">
        <v>41245.57</v>
      </c>
      <c r="W82">
        <v>38410.379999999997</v>
      </c>
    </row>
    <row r="83" spans="1:23" x14ac:dyDescent="0.15">
      <c r="A83" t="s">
        <v>894</v>
      </c>
      <c r="D83">
        <v>40300.51</v>
      </c>
      <c r="E83">
        <v>43135.69</v>
      </c>
      <c r="F83">
        <v>42190.63</v>
      </c>
      <c r="G83">
        <v>45025.82</v>
      </c>
      <c r="H83">
        <v>36520.26</v>
      </c>
      <c r="I83">
        <v>38410.379999999997</v>
      </c>
      <c r="J83">
        <v>40300.51</v>
      </c>
      <c r="K83">
        <v>38410.379999999997</v>
      </c>
      <c r="L83">
        <v>40300.51</v>
      </c>
      <c r="M83">
        <v>28014.7</v>
      </c>
      <c r="N83">
        <v>38410.379999999997</v>
      </c>
      <c r="O83">
        <v>36520.26</v>
      </c>
      <c r="P83">
        <v>40300.51</v>
      </c>
      <c r="Q83">
        <v>42190.63</v>
      </c>
      <c r="R83">
        <v>38410.379999999997</v>
      </c>
      <c r="S83">
        <v>41245.57</v>
      </c>
      <c r="T83">
        <v>40300.51</v>
      </c>
      <c r="U83">
        <v>36520.26</v>
      </c>
      <c r="V83">
        <v>40300.51</v>
      </c>
      <c r="W83">
        <v>39355.449999999997</v>
      </c>
    </row>
    <row r="84" spans="1:23" x14ac:dyDescent="0.15">
      <c r="A84" t="s">
        <v>895</v>
      </c>
      <c r="D84">
        <v>45970.879999999997</v>
      </c>
      <c r="E84">
        <v>40300.51</v>
      </c>
      <c r="F84">
        <v>42190.63</v>
      </c>
      <c r="G84">
        <v>45025.82</v>
      </c>
      <c r="H84">
        <v>38410.379999999997</v>
      </c>
      <c r="I84">
        <v>40300.51</v>
      </c>
      <c r="J84">
        <v>45025.82</v>
      </c>
      <c r="K84">
        <v>46915.94</v>
      </c>
      <c r="L84">
        <v>43135.69</v>
      </c>
      <c r="M84">
        <v>48806.07</v>
      </c>
      <c r="N84">
        <v>47861</v>
      </c>
      <c r="O84">
        <v>43135.69</v>
      </c>
      <c r="P84">
        <v>44080.76</v>
      </c>
      <c r="Q84">
        <v>45970.879999999997</v>
      </c>
      <c r="R84">
        <v>44080.76</v>
      </c>
      <c r="S84">
        <v>45970.879999999997</v>
      </c>
      <c r="T84">
        <v>38410.379999999997</v>
      </c>
      <c r="U84">
        <v>43135.69</v>
      </c>
      <c r="V84">
        <v>46915.94</v>
      </c>
      <c r="W84">
        <v>42190.63</v>
      </c>
    </row>
    <row r="85" spans="1:23" x14ac:dyDescent="0.15">
      <c r="A85" t="s">
        <v>896</v>
      </c>
      <c r="D85">
        <v>41245.57</v>
      </c>
      <c r="E85">
        <v>39355.449999999997</v>
      </c>
      <c r="F85">
        <v>37465.32</v>
      </c>
      <c r="G85">
        <v>42190.63</v>
      </c>
      <c r="H85">
        <v>40300.51</v>
      </c>
      <c r="I85">
        <v>40300.51</v>
      </c>
      <c r="J85">
        <v>42190.63</v>
      </c>
      <c r="K85">
        <v>43135.69</v>
      </c>
      <c r="L85">
        <v>42190.63</v>
      </c>
      <c r="M85">
        <v>38410.379999999997</v>
      </c>
      <c r="N85">
        <v>39355.449999999997</v>
      </c>
      <c r="O85">
        <v>41245.57</v>
      </c>
      <c r="P85">
        <v>39355.449999999997</v>
      </c>
      <c r="Q85">
        <v>40300.51</v>
      </c>
      <c r="R85">
        <v>41245.57</v>
      </c>
      <c r="S85">
        <v>42190.63</v>
      </c>
      <c r="T85">
        <v>35575.199999999997</v>
      </c>
      <c r="U85">
        <v>43135.69</v>
      </c>
      <c r="V85">
        <v>41245.57</v>
      </c>
      <c r="W85">
        <v>42190.63</v>
      </c>
    </row>
    <row r="86" spans="1:23" x14ac:dyDescent="0.15">
      <c r="A86" t="s">
        <v>898</v>
      </c>
      <c r="D86">
        <v>40300.51</v>
      </c>
      <c r="E86">
        <v>37465.32</v>
      </c>
      <c r="F86">
        <v>38410.379999999997</v>
      </c>
      <c r="G86">
        <v>44080.76</v>
      </c>
      <c r="H86">
        <v>46915.94</v>
      </c>
      <c r="I86">
        <v>41245.57</v>
      </c>
      <c r="J86">
        <v>42190.63</v>
      </c>
      <c r="K86">
        <v>43135.69</v>
      </c>
      <c r="L86">
        <v>47861</v>
      </c>
      <c r="M86">
        <v>43135.69</v>
      </c>
      <c r="N86">
        <v>39355.449999999997</v>
      </c>
      <c r="O86">
        <v>46915.94</v>
      </c>
      <c r="P86">
        <v>40300.51</v>
      </c>
      <c r="Q86">
        <v>40300.51</v>
      </c>
      <c r="R86">
        <v>38410.379999999997</v>
      </c>
      <c r="S86">
        <v>43135.69</v>
      </c>
      <c r="T86">
        <v>49751.13</v>
      </c>
      <c r="U86">
        <v>42190.63</v>
      </c>
      <c r="V86">
        <v>41245.57</v>
      </c>
      <c r="W86">
        <v>40300.51</v>
      </c>
    </row>
    <row r="87" spans="1:23" x14ac:dyDescent="0.15">
      <c r="A87" t="s">
        <v>900</v>
      </c>
      <c r="D87">
        <v>40300.51</v>
      </c>
      <c r="E87">
        <v>42190.63</v>
      </c>
      <c r="F87">
        <v>42190.63</v>
      </c>
      <c r="G87">
        <v>36520.26</v>
      </c>
      <c r="H87">
        <v>41245.57</v>
      </c>
      <c r="I87">
        <v>37465.32</v>
      </c>
      <c r="J87">
        <v>38410.379999999997</v>
      </c>
      <c r="K87">
        <v>40300.51</v>
      </c>
      <c r="L87">
        <v>45025.82</v>
      </c>
      <c r="M87">
        <v>39355.449999999997</v>
      </c>
      <c r="N87">
        <v>43135.69</v>
      </c>
      <c r="O87">
        <v>39355.449999999997</v>
      </c>
      <c r="P87">
        <v>42190.63</v>
      </c>
      <c r="Q87">
        <v>42190.63</v>
      </c>
      <c r="R87">
        <v>39355.449999999997</v>
      </c>
      <c r="S87">
        <v>43135.69</v>
      </c>
      <c r="T87">
        <v>45025.82</v>
      </c>
      <c r="U87">
        <v>40300.51</v>
      </c>
      <c r="V87">
        <v>40300.51</v>
      </c>
      <c r="W87">
        <v>41245.57</v>
      </c>
    </row>
    <row r="88" spans="1:23" x14ac:dyDescent="0.15">
      <c r="A88" t="s">
        <v>901</v>
      </c>
      <c r="D88">
        <v>38410.379999999997</v>
      </c>
      <c r="E88">
        <v>42190.63</v>
      </c>
      <c r="F88">
        <v>40300.51</v>
      </c>
      <c r="G88">
        <v>40300.51</v>
      </c>
      <c r="H88">
        <v>42190.63</v>
      </c>
      <c r="I88">
        <v>43135.69</v>
      </c>
      <c r="J88">
        <v>40300.51</v>
      </c>
      <c r="K88">
        <v>46915.94</v>
      </c>
      <c r="L88">
        <v>39355.449999999997</v>
      </c>
      <c r="M88">
        <v>36520.26</v>
      </c>
      <c r="N88">
        <v>42190.63</v>
      </c>
      <c r="O88">
        <v>45970.879999999997</v>
      </c>
      <c r="P88">
        <v>45970.879999999997</v>
      </c>
      <c r="Q88">
        <v>40300.51</v>
      </c>
      <c r="R88">
        <v>42190.63</v>
      </c>
      <c r="S88">
        <v>42190.63</v>
      </c>
      <c r="T88">
        <v>42190.63</v>
      </c>
      <c r="U88">
        <v>41245.57</v>
      </c>
      <c r="V88">
        <v>42190.63</v>
      </c>
      <c r="W88">
        <v>40300.51</v>
      </c>
    </row>
    <row r="89" spans="1:23" x14ac:dyDescent="0.15">
      <c r="A89" t="s">
        <v>903</v>
      </c>
      <c r="D89">
        <v>38410.379999999997</v>
      </c>
      <c r="E89">
        <v>43135.69</v>
      </c>
      <c r="F89">
        <v>44080.76</v>
      </c>
      <c r="G89">
        <v>38410.379999999997</v>
      </c>
      <c r="H89">
        <v>44080.76</v>
      </c>
      <c r="I89">
        <v>44080.76</v>
      </c>
      <c r="J89">
        <v>44080.76</v>
      </c>
      <c r="K89">
        <v>42190.63</v>
      </c>
      <c r="L89">
        <v>45025.82</v>
      </c>
      <c r="M89">
        <v>43135.69</v>
      </c>
      <c r="N89">
        <v>42190.63</v>
      </c>
      <c r="O89">
        <v>37465.32</v>
      </c>
      <c r="P89">
        <v>34630.14</v>
      </c>
      <c r="Q89">
        <v>42190.63</v>
      </c>
      <c r="R89">
        <v>41245.57</v>
      </c>
      <c r="S89">
        <v>45025.82</v>
      </c>
      <c r="T89">
        <v>44080.76</v>
      </c>
      <c r="U89">
        <v>37465.32</v>
      </c>
      <c r="V89">
        <v>40300.51</v>
      </c>
      <c r="W89">
        <v>49751.13</v>
      </c>
    </row>
    <row r="90" spans="1:23" x14ac:dyDescent="0.15">
      <c r="A90" t="s">
        <v>906</v>
      </c>
      <c r="D90">
        <v>42190.63</v>
      </c>
      <c r="E90">
        <v>44080.76</v>
      </c>
      <c r="F90">
        <v>47861</v>
      </c>
      <c r="G90">
        <v>38410.379999999997</v>
      </c>
      <c r="H90">
        <v>43135.69</v>
      </c>
      <c r="I90">
        <v>37465.32</v>
      </c>
      <c r="J90">
        <v>40300.51</v>
      </c>
      <c r="K90">
        <v>45025.82</v>
      </c>
      <c r="L90">
        <v>40300.51</v>
      </c>
      <c r="M90">
        <v>39355.449999999997</v>
      </c>
      <c r="N90">
        <v>38410.379999999997</v>
      </c>
      <c r="O90">
        <v>41245.57</v>
      </c>
      <c r="P90">
        <v>39355.449999999997</v>
      </c>
      <c r="Q90">
        <v>39355.449999999997</v>
      </c>
      <c r="R90">
        <v>43135.69</v>
      </c>
      <c r="S90">
        <v>38410.379999999997</v>
      </c>
      <c r="T90">
        <v>39355.449999999997</v>
      </c>
      <c r="U90">
        <v>43135.69</v>
      </c>
      <c r="V90">
        <v>42190.63</v>
      </c>
      <c r="W90">
        <v>45970.879999999997</v>
      </c>
    </row>
    <row r="91" spans="1:23" x14ac:dyDescent="0.15">
      <c r="A91" t="s">
        <v>907</v>
      </c>
      <c r="D91">
        <v>41245.57</v>
      </c>
      <c r="E91">
        <v>41245.57</v>
      </c>
      <c r="F91">
        <v>41245.57</v>
      </c>
      <c r="G91">
        <v>37465.32</v>
      </c>
      <c r="H91">
        <v>44080.76</v>
      </c>
      <c r="I91">
        <v>42190.63</v>
      </c>
      <c r="J91">
        <v>43135.69</v>
      </c>
      <c r="K91">
        <v>36520.26</v>
      </c>
      <c r="L91">
        <v>45970.879999999997</v>
      </c>
      <c r="M91">
        <v>40300.51</v>
      </c>
      <c r="N91">
        <v>40300.51</v>
      </c>
      <c r="O91">
        <v>44080.76</v>
      </c>
      <c r="P91">
        <v>35575.199999999997</v>
      </c>
      <c r="Q91">
        <v>41245.57</v>
      </c>
      <c r="R91">
        <v>43135.69</v>
      </c>
      <c r="S91">
        <v>45025.82</v>
      </c>
      <c r="T91">
        <v>39355.449999999997</v>
      </c>
      <c r="U91">
        <v>43135.69</v>
      </c>
      <c r="V91">
        <v>40300.51</v>
      </c>
      <c r="W91">
        <v>45970.879999999997</v>
      </c>
    </row>
    <row r="92" spans="1:23" x14ac:dyDescent="0.15">
      <c r="A92" t="s">
        <v>908</v>
      </c>
      <c r="D92">
        <v>43135.69</v>
      </c>
      <c r="E92">
        <v>41245.57</v>
      </c>
      <c r="F92">
        <v>48806.07</v>
      </c>
      <c r="G92">
        <v>37465.32</v>
      </c>
      <c r="H92">
        <v>45970.879999999997</v>
      </c>
      <c r="I92">
        <v>44080.76</v>
      </c>
      <c r="J92">
        <v>37465.32</v>
      </c>
      <c r="K92">
        <v>45025.82</v>
      </c>
      <c r="L92">
        <v>38410.379999999997</v>
      </c>
      <c r="M92">
        <v>39355.449999999997</v>
      </c>
      <c r="N92">
        <v>41245.57</v>
      </c>
      <c r="O92">
        <v>39355.449999999997</v>
      </c>
      <c r="P92">
        <v>34630.14</v>
      </c>
      <c r="Q92">
        <v>45970.879999999997</v>
      </c>
      <c r="R92">
        <v>44080.76</v>
      </c>
      <c r="S92">
        <v>43135.69</v>
      </c>
      <c r="T92">
        <v>42190.63</v>
      </c>
      <c r="U92">
        <v>44080.76</v>
      </c>
      <c r="V92">
        <v>36520.26</v>
      </c>
      <c r="W92">
        <v>37465.32</v>
      </c>
    </row>
    <row r="93" spans="1:23" x14ac:dyDescent="0.15">
      <c r="A93" t="s">
        <v>910</v>
      </c>
      <c r="D93">
        <v>45025.82</v>
      </c>
      <c r="E93">
        <v>40300.51</v>
      </c>
      <c r="F93">
        <v>40300.51</v>
      </c>
      <c r="G93">
        <v>37465.32</v>
      </c>
      <c r="H93">
        <v>42190.63</v>
      </c>
      <c r="I93">
        <v>41245.57</v>
      </c>
      <c r="J93">
        <v>42190.63</v>
      </c>
      <c r="K93">
        <v>40300.51</v>
      </c>
      <c r="L93">
        <v>40300.51</v>
      </c>
      <c r="M93">
        <v>39355.449999999997</v>
      </c>
      <c r="N93">
        <v>41245.57</v>
      </c>
      <c r="O93">
        <v>40300.51</v>
      </c>
      <c r="P93">
        <v>43135.69</v>
      </c>
      <c r="Q93">
        <v>38410.379999999997</v>
      </c>
      <c r="R93">
        <v>37465.32</v>
      </c>
      <c r="S93">
        <v>38410.379999999997</v>
      </c>
      <c r="T93">
        <v>40300.51</v>
      </c>
      <c r="U93">
        <v>35575.199999999997</v>
      </c>
      <c r="V93">
        <v>43135.69</v>
      </c>
      <c r="W93">
        <v>38410.379999999997</v>
      </c>
    </row>
    <row r="94" spans="1:23" x14ac:dyDescent="0.15">
      <c r="A94" t="s">
        <v>911</v>
      </c>
      <c r="D94">
        <v>43135.69</v>
      </c>
      <c r="E94">
        <v>40300.51</v>
      </c>
      <c r="F94">
        <v>46915.94</v>
      </c>
      <c r="G94">
        <v>42190.63</v>
      </c>
      <c r="H94">
        <v>42190.63</v>
      </c>
      <c r="I94">
        <v>42190.63</v>
      </c>
      <c r="J94">
        <v>40300.51</v>
      </c>
      <c r="K94">
        <v>43135.69</v>
      </c>
      <c r="L94">
        <v>40300.51</v>
      </c>
      <c r="M94">
        <v>45025.82</v>
      </c>
      <c r="N94">
        <v>42190.63</v>
      </c>
      <c r="O94">
        <v>42190.63</v>
      </c>
      <c r="P94">
        <v>48806.07</v>
      </c>
      <c r="Q94">
        <v>38410.379999999997</v>
      </c>
      <c r="R94">
        <v>43135.69</v>
      </c>
      <c r="S94">
        <v>44080.76</v>
      </c>
      <c r="T94">
        <v>42190.63</v>
      </c>
      <c r="U94">
        <v>40300.51</v>
      </c>
      <c r="V94">
        <v>35575.199999999997</v>
      </c>
      <c r="W94">
        <v>43135.69</v>
      </c>
    </row>
    <row r="95" spans="1:23" x14ac:dyDescent="0.15">
      <c r="A95" t="s">
        <v>912</v>
      </c>
      <c r="D95">
        <v>42190.63</v>
      </c>
      <c r="E95">
        <v>41245.57</v>
      </c>
      <c r="F95">
        <v>43135.69</v>
      </c>
      <c r="G95">
        <v>33685.07</v>
      </c>
      <c r="H95">
        <v>43135.69</v>
      </c>
      <c r="I95">
        <v>45970.879999999997</v>
      </c>
      <c r="J95">
        <v>44080.76</v>
      </c>
      <c r="K95">
        <v>42190.63</v>
      </c>
      <c r="L95">
        <v>45025.82</v>
      </c>
      <c r="M95">
        <v>44080.76</v>
      </c>
      <c r="N95">
        <v>46915.94</v>
      </c>
      <c r="O95">
        <v>41245.57</v>
      </c>
      <c r="P95">
        <v>41245.57</v>
      </c>
      <c r="Q95">
        <v>39355.449999999997</v>
      </c>
      <c r="R95">
        <v>43135.69</v>
      </c>
      <c r="S95">
        <v>41245.57</v>
      </c>
      <c r="T95">
        <v>38410.379999999997</v>
      </c>
      <c r="U95">
        <v>41245.57</v>
      </c>
      <c r="V95">
        <v>39355.449999999997</v>
      </c>
      <c r="W95">
        <v>45025.82</v>
      </c>
    </row>
    <row r="96" spans="1:23" x14ac:dyDescent="0.15">
      <c r="A96" t="s">
        <v>913</v>
      </c>
      <c r="D96">
        <v>42190.63</v>
      </c>
      <c r="E96">
        <v>45025.82</v>
      </c>
      <c r="F96">
        <v>48806.07</v>
      </c>
      <c r="G96">
        <v>42190.63</v>
      </c>
      <c r="H96">
        <v>42190.63</v>
      </c>
      <c r="I96">
        <v>42190.63</v>
      </c>
      <c r="J96">
        <v>45025.82</v>
      </c>
      <c r="K96">
        <v>42190.63</v>
      </c>
      <c r="L96">
        <v>40300.51</v>
      </c>
      <c r="M96">
        <v>42190.63</v>
      </c>
      <c r="N96">
        <v>41245.57</v>
      </c>
      <c r="O96">
        <v>44080.76</v>
      </c>
      <c r="P96">
        <v>45025.82</v>
      </c>
      <c r="Q96">
        <v>45970.879999999997</v>
      </c>
      <c r="R96">
        <v>45025.82</v>
      </c>
      <c r="S96">
        <v>43135.69</v>
      </c>
      <c r="T96">
        <v>41245.57</v>
      </c>
      <c r="U96">
        <v>43135.69</v>
      </c>
      <c r="V96">
        <v>45025.82</v>
      </c>
      <c r="W96">
        <v>45970.879999999997</v>
      </c>
    </row>
    <row r="97" spans="1:23" x14ac:dyDescent="0.15">
      <c r="A97" t="s">
        <v>914</v>
      </c>
      <c r="D97">
        <v>47861</v>
      </c>
      <c r="E97">
        <v>40300.51</v>
      </c>
      <c r="F97">
        <v>39355.449999999997</v>
      </c>
      <c r="G97">
        <v>44080.76</v>
      </c>
      <c r="H97">
        <v>45970.879999999997</v>
      </c>
      <c r="I97">
        <v>41245.57</v>
      </c>
      <c r="J97">
        <v>41245.57</v>
      </c>
      <c r="K97">
        <v>44080.76</v>
      </c>
      <c r="L97">
        <v>46915.94</v>
      </c>
      <c r="M97">
        <v>39355.449999999997</v>
      </c>
      <c r="N97">
        <v>44080.76</v>
      </c>
      <c r="O97">
        <v>44080.76</v>
      </c>
      <c r="P97">
        <v>46915.94</v>
      </c>
      <c r="Q97">
        <v>41245.57</v>
      </c>
      <c r="R97">
        <v>42190.63</v>
      </c>
      <c r="S97">
        <v>45970.879999999997</v>
      </c>
      <c r="T97">
        <v>42190.63</v>
      </c>
      <c r="U97">
        <v>45025.82</v>
      </c>
      <c r="V97">
        <v>45970.879999999997</v>
      </c>
      <c r="W97">
        <v>43135.69</v>
      </c>
    </row>
    <row r="98" spans="1:23" x14ac:dyDescent="0.15">
      <c r="A98" t="s">
        <v>915</v>
      </c>
      <c r="D98">
        <v>41245.57</v>
      </c>
      <c r="E98">
        <v>39355.449999999997</v>
      </c>
      <c r="F98">
        <v>42190.63</v>
      </c>
      <c r="G98">
        <v>40300.51</v>
      </c>
      <c r="H98">
        <v>38410.379999999997</v>
      </c>
      <c r="I98">
        <v>42190.63</v>
      </c>
      <c r="J98">
        <v>41245.57</v>
      </c>
      <c r="K98">
        <v>39355.449999999997</v>
      </c>
      <c r="L98">
        <v>43135.69</v>
      </c>
      <c r="M98">
        <v>41245.57</v>
      </c>
      <c r="N98">
        <v>42190.63</v>
      </c>
      <c r="O98">
        <v>45970.879999999997</v>
      </c>
      <c r="P98">
        <v>43135.69</v>
      </c>
      <c r="Q98">
        <v>38410.379999999997</v>
      </c>
      <c r="R98">
        <v>41245.57</v>
      </c>
      <c r="S98">
        <v>38410.379999999997</v>
      </c>
      <c r="T98">
        <v>38410.379999999997</v>
      </c>
      <c r="U98">
        <v>41245.57</v>
      </c>
      <c r="V98">
        <v>43135.69</v>
      </c>
      <c r="W98">
        <v>41245.57</v>
      </c>
    </row>
    <row r="99" spans="1:23" x14ac:dyDescent="0.15">
      <c r="A99" t="s">
        <v>917</v>
      </c>
      <c r="D99">
        <v>46915.94</v>
      </c>
      <c r="E99">
        <v>44080.76</v>
      </c>
      <c r="F99">
        <v>44080.76</v>
      </c>
      <c r="G99">
        <v>44080.76</v>
      </c>
      <c r="H99">
        <v>43135.69</v>
      </c>
      <c r="I99">
        <v>39355.449999999997</v>
      </c>
      <c r="J99">
        <v>44080.76</v>
      </c>
      <c r="K99">
        <v>37465.32</v>
      </c>
      <c r="L99">
        <v>43135.69</v>
      </c>
      <c r="M99">
        <v>41245.57</v>
      </c>
      <c r="N99">
        <v>43135.69</v>
      </c>
      <c r="O99">
        <v>40300.51</v>
      </c>
      <c r="P99">
        <v>40300.51</v>
      </c>
      <c r="Q99">
        <v>42190.63</v>
      </c>
      <c r="R99">
        <v>43135.69</v>
      </c>
      <c r="S99">
        <v>44080.76</v>
      </c>
      <c r="T99">
        <v>45970.879999999997</v>
      </c>
      <c r="U99">
        <v>41245.57</v>
      </c>
      <c r="V99">
        <v>37465.32</v>
      </c>
      <c r="W99">
        <v>43135.69</v>
      </c>
    </row>
    <row r="100" spans="1:23" x14ac:dyDescent="0.15">
      <c r="A100" t="s">
        <v>918</v>
      </c>
      <c r="D100">
        <v>45025.82</v>
      </c>
      <c r="E100">
        <v>45025.82</v>
      </c>
      <c r="F100">
        <v>42190.63</v>
      </c>
      <c r="G100">
        <v>45970.879999999997</v>
      </c>
      <c r="H100">
        <v>39355.449999999997</v>
      </c>
      <c r="I100">
        <v>40300.51</v>
      </c>
      <c r="J100">
        <v>47861</v>
      </c>
      <c r="K100">
        <v>44080.76</v>
      </c>
      <c r="L100">
        <v>42190.63</v>
      </c>
      <c r="M100">
        <v>39355.449999999997</v>
      </c>
      <c r="N100">
        <v>41245.57</v>
      </c>
      <c r="O100">
        <v>45025.82</v>
      </c>
      <c r="P100">
        <v>43135.69</v>
      </c>
      <c r="Q100">
        <v>44080.76</v>
      </c>
      <c r="R100">
        <v>42190.63</v>
      </c>
      <c r="S100">
        <v>45025.82</v>
      </c>
      <c r="T100">
        <v>43135.69</v>
      </c>
      <c r="U100">
        <v>40300.51</v>
      </c>
      <c r="V100">
        <v>39355.449999999997</v>
      </c>
      <c r="W100">
        <v>43135.69</v>
      </c>
    </row>
    <row r="101" spans="1:23" x14ac:dyDescent="0.15">
      <c r="A101" t="s">
        <v>919</v>
      </c>
      <c r="D101">
        <v>44080.76</v>
      </c>
      <c r="E101">
        <v>43135.69</v>
      </c>
      <c r="F101">
        <v>45025.82</v>
      </c>
      <c r="G101">
        <v>40300.51</v>
      </c>
      <c r="H101">
        <v>41245.57</v>
      </c>
      <c r="I101">
        <v>43135.69</v>
      </c>
      <c r="J101">
        <v>44080.76</v>
      </c>
      <c r="K101">
        <v>47861</v>
      </c>
      <c r="L101">
        <v>44080.76</v>
      </c>
      <c r="M101">
        <v>45970.879999999997</v>
      </c>
      <c r="N101">
        <v>40300.51</v>
      </c>
      <c r="O101">
        <v>42190.63</v>
      </c>
      <c r="P101">
        <v>43135.69</v>
      </c>
      <c r="Q101">
        <v>41245.57</v>
      </c>
      <c r="R101">
        <v>41245.57</v>
      </c>
      <c r="S101">
        <v>43135.69</v>
      </c>
      <c r="T101">
        <v>45025.82</v>
      </c>
      <c r="U101">
        <v>39355.449999999997</v>
      </c>
      <c r="V101">
        <v>38410.379999999997</v>
      </c>
      <c r="W101">
        <v>41245.57</v>
      </c>
    </row>
    <row r="102" spans="1:23" x14ac:dyDescent="0.15">
      <c r="A102" t="s">
        <v>920</v>
      </c>
      <c r="D102">
        <v>44080.76</v>
      </c>
      <c r="E102">
        <v>42190.63</v>
      </c>
      <c r="F102">
        <v>43135.69</v>
      </c>
      <c r="G102">
        <v>42190.63</v>
      </c>
      <c r="H102">
        <v>43135.69</v>
      </c>
      <c r="I102">
        <v>43135.69</v>
      </c>
      <c r="J102">
        <v>39355.449999999997</v>
      </c>
      <c r="K102">
        <v>46915.94</v>
      </c>
      <c r="L102">
        <v>45025.82</v>
      </c>
      <c r="M102">
        <v>45025.82</v>
      </c>
      <c r="N102">
        <v>39355.449999999997</v>
      </c>
      <c r="O102">
        <v>43135.69</v>
      </c>
      <c r="P102">
        <v>41245.57</v>
      </c>
      <c r="Q102">
        <v>42190.63</v>
      </c>
      <c r="R102">
        <v>42190.63</v>
      </c>
      <c r="S102">
        <v>42190.63</v>
      </c>
      <c r="T102">
        <v>41245.57</v>
      </c>
      <c r="U102">
        <v>41245.57</v>
      </c>
      <c r="V102">
        <v>42190.63</v>
      </c>
      <c r="W102">
        <v>41245.57</v>
      </c>
    </row>
    <row r="103" spans="1:23" x14ac:dyDescent="0.15">
      <c r="A103" t="s">
        <v>921</v>
      </c>
      <c r="D103">
        <v>46915.94</v>
      </c>
      <c r="E103">
        <v>45025.82</v>
      </c>
      <c r="F103">
        <v>49751.13</v>
      </c>
      <c r="G103">
        <v>39355.449999999997</v>
      </c>
      <c r="H103">
        <v>39355.449999999997</v>
      </c>
      <c r="I103">
        <v>44080.76</v>
      </c>
      <c r="J103">
        <v>45025.82</v>
      </c>
      <c r="K103">
        <v>40300.51</v>
      </c>
      <c r="L103">
        <v>40300.51</v>
      </c>
      <c r="M103">
        <v>43135.69</v>
      </c>
      <c r="N103">
        <v>41245.57</v>
      </c>
      <c r="O103">
        <v>39355.449999999997</v>
      </c>
      <c r="P103">
        <v>43135.69</v>
      </c>
      <c r="Q103">
        <v>42190.63</v>
      </c>
      <c r="R103">
        <v>44080.76</v>
      </c>
      <c r="S103">
        <v>41245.57</v>
      </c>
      <c r="T103">
        <v>45025.82</v>
      </c>
      <c r="U103">
        <v>37465.32</v>
      </c>
      <c r="V103">
        <v>44080.76</v>
      </c>
      <c r="W103">
        <v>39355.449999999997</v>
      </c>
    </row>
    <row r="104" spans="1:23" x14ac:dyDescent="0.15">
      <c r="A104" t="s">
        <v>923</v>
      </c>
      <c r="D104">
        <v>38410.379999999997</v>
      </c>
      <c r="E104">
        <v>42190.63</v>
      </c>
      <c r="F104">
        <v>37465.32</v>
      </c>
      <c r="G104">
        <v>41245.57</v>
      </c>
      <c r="H104">
        <v>43135.69</v>
      </c>
      <c r="I104">
        <v>39355.449999999997</v>
      </c>
      <c r="J104">
        <v>44080.76</v>
      </c>
      <c r="K104">
        <v>35575.199999999997</v>
      </c>
      <c r="L104">
        <v>39355.449999999997</v>
      </c>
      <c r="M104">
        <v>39355.449999999997</v>
      </c>
      <c r="N104">
        <v>42190.63</v>
      </c>
      <c r="O104">
        <v>41245.57</v>
      </c>
      <c r="P104">
        <v>40300.51</v>
      </c>
      <c r="Q104">
        <v>43135.69</v>
      </c>
      <c r="R104">
        <v>47861</v>
      </c>
      <c r="S104">
        <v>38410.379999999997</v>
      </c>
      <c r="T104">
        <v>37465.32</v>
      </c>
      <c r="U104">
        <v>40300.51</v>
      </c>
      <c r="V104">
        <v>45025.82</v>
      </c>
      <c r="W104">
        <v>45970.879999999997</v>
      </c>
    </row>
    <row r="105" spans="1:23" x14ac:dyDescent="0.15">
      <c r="A105" t="s">
        <v>925</v>
      </c>
      <c r="D105">
        <v>42190.63</v>
      </c>
      <c r="E105">
        <v>35575.199999999997</v>
      </c>
      <c r="F105">
        <v>45025.82</v>
      </c>
      <c r="G105">
        <v>44080.76</v>
      </c>
      <c r="H105">
        <v>43135.69</v>
      </c>
      <c r="I105">
        <v>42190.63</v>
      </c>
      <c r="J105">
        <v>41245.57</v>
      </c>
      <c r="K105">
        <v>44080.76</v>
      </c>
      <c r="L105">
        <v>43135.69</v>
      </c>
      <c r="M105">
        <v>44080.76</v>
      </c>
      <c r="N105">
        <v>42190.63</v>
      </c>
      <c r="O105">
        <v>46915.94</v>
      </c>
      <c r="P105">
        <v>42190.63</v>
      </c>
      <c r="Q105">
        <v>44080.76</v>
      </c>
      <c r="R105">
        <v>43135.69</v>
      </c>
      <c r="S105">
        <v>39355.449999999997</v>
      </c>
      <c r="T105">
        <v>37465.32</v>
      </c>
      <c r="U105">
        <v>41245.57</v>
      </c>
      <c r="V105">
        <v>40300.51</v>
      </c>
      <c r="W105">
        <v>46915.94</v>
      </c>
    </row>
    <row r="106" spans="1:23" x14ac:dyDescent="0.15">
      <c r="A106" t="s">
        <v>926</v>
      </c>
      <c r="D106">
        <v>44080.76</v>
      </c>
      <c r="E106">
        <v>41245.57</v>
      </c>
      <c r="F106">
        <v>40300.51</v>
      </c>
      <c r="G106">
        <v>39355.449999999997</v>
      </c>
      <c r="H106">
        <v>42190.63</v>
      </c>
      <c r="I106">
        <v>41245.57</v>
      </c>
      <c r="J106">
        <v>44080.76</v>
      </c>
      <c r="K106">
        <v>39355.449999999997</v>
      </c>
      <c r="L106">
        <v>44080.76</v>
      </c>
      <c r="M106">
        <v>43135.69</v>
      </c>
      <c r="N106">
        <v>41245.57</v>
      </c>
      <c r="O106">
        <v>46915.94</v>
      </c>
      <c r="P106">
        <v>45025.82</v>
      </c>
      <c r="Q106">
        <v>40300.51</v>
      </c>
      <c r="R106">
        <v>45025.82</v>
      </c>
      <c r="S106">
        <v>41245.57</v>
      </c>
      <c r="T106">
        <v>43135.69</v>
      </c>
      <c r="U106">
        <v>44080.76</v>
      </c>
      <c r="V106">
        <v>39355.449999999997</v>
      </c>
      <c r="W106">
        <v>38410.379999999997</v>
      </c>
    </row>
    <row r="107" spans="1:23" x14ac:dyDescent="0.15">
      <c r="A107" t="s">
        <v>927</v>
      </c>
      <c r="D107">
        <v>46915.94</v>
      </c>
      <c r="E107">
        <v>45025.82</v>
      </c>
      <c r="F107">
        <v>44080.76</v>
      </c>
      <c r="G107">
        <v>39355.449999999997</v>
      </c>
      <c r="H107">
        <v>39355.449999999997</v>
      </c>
      <c r="I107">
        <v>39355.449999999997</v>
      </c>
      <c r="J107">
        <v>42190.63</v>
      </c>
      <c r="K107">
        <v>42190.63</v>
      </c>
      <c r="L107">
        <v>43135.69</v>
      </c>
      <c r="M107">
        <v>35575.199999999997</v>
      </c>
      <c r="N107">
        <v>39355.449999999997</v>
      </c>
      <c r="O107">
        <v>39355.449999999997</v>
      </c>
      <c r="P107">
        <v>42190.63</v>
      </c>
      <c r="Q107">
        <v>42190.63</v>
      </c>
      <c r="R107">
        <v>41245.57</v>
      </c>
      <c r="S107">
        <v>44080.76</v>
      </c>
      <c r="T107">
        <v>43135.69</v>
      </c>
      <c r="U107">
        <v>36520.26</v>
      </c>
      <c r="V107">
        <v>41245.57</v>
      </c>
      <c r="W107">
        <v>44080.76</v>
      </c>
    </row>
    <row r="108" spans="1:23" x14ac:dyDescent="0.15">
      <c r="A108" t="s">
        <v>928</v>
      </c>
      <c r="D108">
        <v>42190.63</v>
      </c>
      <c r="E108">
        <v>43135.69</v>
      </c>
      <c r="F108">
        <v>37465.32</v>
      </c>
      <c r="G108">
        <v>45970.879999999997</v>
      </c>
      <c r="H108">
        <v>45025.82</v>
      </c>
      <c r="I108">
        <v>42190.63</v>
      </c>
      <c r="J108">
        <v>39355.449999999997</v>
      </c>
      <c r="K108">
        <v>41245.57</v>
      </c>
      <c r="L108">
        <v>43135.69</v>
      </c>
      <c r="M108">
        <v>42190.63</v>
      </c>
      <c r="N108">
        <v>38410.379999999997</v>
      </c>
      <c r="O108">
        <v>43135.69</v>
      </c>
      <c r="P108">
        <v>39355.449999999997</v>
      </c>
      <c r="Q108">
        <v>43135.69</v>
      </c>
      <c r="R108">
        <v>45970.879999999997</v>
      </c>
      <c r="S108">
        <v>36520.26</v>
      </c>
      <c r="T108">
        <v>41245.57</v>
      </c>
      <c r="U108">
        <v>45025.82</v>
      </c>
      <c r="V108">
        <v>45025.82</v>
      </c>
      <c r="W108">
        <v>39355.449999999997</v>
      </c>
    </row>
    <row r="109" spans="1:23" x14ac:dyDescent="0.15">
      <c r="A109" t="s">
        <v>1021</v>
      </c>
      <c r="D109">
        <v>37465.32</v>
      </c>
      <c r="E109">
        <v>40300.51</v>
      </c>
      <c r="F109">
        <v>44080.76</v>
      </c>
      <c r="G109">
        <v>38410.379999999997</v>
      </c>
      <c r="H109">
        <v>40300.51</v>
      </c>
      <c r="I109">
        <v>36520.26</v>
      </c>
      <c r="J109">
        <v>45025.82</v>
      </c>
      <c r="K109">
        <v>41245.57</v>
      </c>
      <c r="L109">
        <v>43135.69</v>
      </c>
      <c r="M109">
        <v>38410.379999999997</v>
      </c>
      <c r="N109">
        <v>44080.76</v>
      </c>
      <c r="O109">
        <v>38410.379999999997</v>
      </c>
      <c r="P109">
        <v>42190.63</v>
      </c>
      <c r="Q109">
        <v>40300.51</v>
      </c>
      <c r="R109">
        <v>39355.449999999997</v>
      </c>
      <c r="S109">
        <v>40300.51</v>
      </c>
      <c r="T109">
        <v>41245.57</v>
      </c>
      <c r="U109">
        <v>44080.76</v>
      </c>
      <c r="V109">
        <v>39355.449999999997</v>
      </c>
      <c r="W109">
        <v>37465.32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56"/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600-000000000000}">
  <sheetPr codeName="Sheet79"/>
  <dimension ref="A8:DA27"/>
  <sheetViews>
    <sheetView workbookViewId="0">
      <selection activeCell="D8" sqref="D8"/>
    </sheetView>
  </sheetViews>
  <sheetFormatPr baseColWidth="10" defaultColWidth="8.83203125" defaultRowHeight="13" x14ac:dyDescent="0.15"/>
  <sheetData>
    <row r="8" spans="1:105" x14ac:dyDescent="0.15">
      <c r="A8" t="str">
        <f>'Raw1'!A8</f>
        <v>d18O_300118_WM2_Udaipur@5</v>
      </c>
      <c r="C8">
        <f>COUNT(D8:DA8)</f>
        <v>0</v>
      </c>
      <c r="D8" t="e">
        <f>IF('Raw1'!D8&lt;&gt;"",(('Raw2'!D8-('Cl-correction'!$J$3*#REF!))/#REF!)/(('Raw1'!D8-('Cl-correction'!$J$2*#REF!))/#REF!),"")</f>
        <v>#REF!</v>
      </c>
      <c r="E8" t="e">
        <f>IF('Raw1'!E8&lt;&gt;"",(('Raw2'!E8-('Cl-correction'!$J$3*#REF!))/#REF!)/(('Raw1'!E8-('Cl-correction'!$J$2*#REF!))/#REF!),"")</f>
        <v>#REF!</v>
      </c>
      <c r="F8" t="e">
        <f>IF('Raw1'!F8&lt;&gt;"",(('Raw2'!F8-('Cl-correction'!$J$3*#REF!))/#REF!)/(('Raw1'!F8-('Cl-correction'!$J$2*#REF!))/#REF!),"")</f>
        <v>#REF!</v>
      </c>
      <c r="G8" t="e">
        <f>IF('Raw1'!G8&lt;&gt;"",(('Raw2'!G8-('Cl-correction'!$J$3*#REF!))/#REF!)/(('Raw1'!G8-('Cl-correction'!$J$2*#REF!))/#REF!),"")</f>
        <v>#REF!</v>
      </c>
      <c r="H8" t="e">
        <f>IF('Raw1'!H8&lt;&gt;"",(('Raw2'!H8-('Cl-correction'!$J$3*#REF!))/#REF!)/(('Raw1'!H8-('Cl-correction'!$J$2*#REF!))/#REF!),"")</f>
        <v>#REF!</v>
      </c>
      <c r="I8" t="e">
        <f>IF('Raw1'!I8&lt;&gt;"",(('Raw2'!I8-('Cl-correction'!$J$3*#REF!))/#REF!)/(('Raw1'!I8-('Cl-correction'!$J$2*#REF!))/#REF!),"")</f>
        <v>#REF!</v>
      </c>
      <c r="J8" t="e">
        <f>IF('Raw1'!J8&lt;&gt;"",(('Raw2'!J8-('Cl-correction'!$J$3*#REF!))/#REF!)/(('Raw1'!J8-('Cl-correction'!$J$2*#REF!))/#REF!),"")</f>
        <v>#REF!</v>
      </c>
      <c r="K8" t="e">
        <f>IF('Raw1'!K8&lt;&gt;"",(('Raw2'!K8-('Cl-correction'!$J$3*#REF!))/#REF!)/(('Raw1'!K8-('Cl-correction'!$J$2*#REF!))/#REF!),"")</f>
        <v>#REF!</v>
      </c>
      <c r="L8" t="e">
        <f>IF('Raw1'!L8&lt;&gt;"",(('Raw2'!L8-('Cl-correction'!$J$3*#REF!))/#REF!)/(('Raw1'!L8-('Cl-correction'!$J$2*#REF!))/#REF!),"")</f>
        <v>#REF!</v>
      </c>
      <c r="M8" t="e">
        <f>IF('Raw1'!M8&lt;&gt;"",(('Raw2'!M8-('Cl-correction'!$J$3*#REF!))/#REF!)/(('Raw1'!M8-('Cl-correction'!$J$2*#REF!))/#REF!),"")</f>
        <v>#REF!</v>
      </c>
      <c r="N8" t="e">
        <f>IF('Raw1'!N8&lt;&gt;"",(('Raw2'!N8-('Cl-correction'!$J$3*#REF!))/#REF!)/(('Raw1'!N8-('Cl-correction'!$J$2*#REF!))/#REF!),"")</f>
        <v>#REF!</v>
      </c>
      <c r="O8" t="e">
        <f>IF('Raw1'!O8&lt;&gt;"",(('Raw2'!O8-('Cl-correction'!$J$3*#REF!))/#REF!)/(('Raw1'!O8-('Cl-correction'!$J$2*#REF!))/#REF!),"")</f>
        <v>#REF!</v>
      </c>
      <c r="P8" t="e">
        <f>IF('Raw1'!P8&lt;&gt;"",(('Raw2'!P8-('Cl-correction'!$J$3*#REF!))/#REF!)/(('Raw1'!P8-('Cl-correction'!$J$2*#REF!))/#REF!),"")</f>
        <v>#REF!</v>
      </c>
      <c r="Q8" t="e">
        <f>IF('Raw1'!Q8&lt;&gt;"",(('Raw2'!Q8-('Cl-correction'!$J$3*#REF!))/#REF!)/(('Raw1'!Q8-('Cl-correction'!$J$2*#REF!))/#REF!),"")</f>
        <v>#REF!</v>
      </c>
      <c r="R8" t="e">
        <f>IF('Raw1'!R8&lt;&gt;"",(('Raw2'!R8-('Cl-correction'!$J$3*#REF!))/#REF!)/(('Raw1'!R8-('Cl-correction'!$J$2*#REF!))/#REF!),"")</f>
        <v>#REF!</v>
      </c>
      <c r="S8" t="e">
        <f>IF('Raw1'!S8&lt;&gt;"",(('Raw2'!S8-('Cl-correction'!$J$3*#REF!))/#REF!)/(('Raw1'!S8-('Cl-correction'!$J$2*#REF!))/#REF!),"")</f>
        <v>#REF!</v>
      </c>
      <c r="T8" t="e">
        <f>IF('Raw1'!T8&lt;&gt;"",(('Raw2'!T8-('Cl-correction'!$J$3*#REF!))/#REF!)/(('Raw1'!T8-('Cl-correction'!$J$2*#REF!))/#REF!),"")</f>
        <v>#REF!</v>
      </c>
      <c r="U8" t="e">
        <f>IF('Raw1'!U8&lt;&gt;"",(('Raw2'!U8-('Cl-correction'!$J$3*#REF!))/#REF!)/(('Raw1'!U8-('Cl-correction'!$J$2*#REF!))/#REF!),"")</f>
        <v>#REF!</v>
      </c>
      <c r="V8" t="e">
        <f>IF('Raw1'!V8&lt;&gt;"",(('Raw2'!V8-('Cl-correction'!$J$3*#REF!))/#REF!)/(('Raw1'!V8-('Cl-correction'!$J$2*#REF!))/#REF!),"")</f>
        <v>#REF!</v>
      </c>
      <c r="W8" t="e">
        <f>IF('Raw1'!W8&lt;&gt;"",(('Raw2'!W8-('Cl-correction'!$J$3*#REF!))/#REF!)/(('Raw1'!W8-('Cl-correction'!$J$2*#REF!))/#REF!),"")</f>
        <v>#REF!</v>
      </c>
      <c r="X8" t="str">
        <f>IF('Raw1'!X8&lt;&gt;"",(('Raw2'!X8-('Cl-correction'!$J$3*#REF!))/#REF!)/(('Raw1'!X8-('Cl-correction'!$J$2*#REF!))/#REF!),"")</f>
        <v/>
      </c>
      <c r="Y8" t="str">
        <f>IF('Raw1'!Y8&lt;&gt;"",(('Raw2'!Y8-('Cl-correction'!$J$3*#REF!))/#REF!)/(('Raw1'!Y8-('Cl-correction'!$J$2*#REF!))/#REF!),"")</f>
        <v/>
      </c>
      <c r="Z8" t="str">
        <f>IF('Raw1'!Z8&lt;&gt;"",(('Raw2'!Z8-('Cl-correction'!$J$3*#REF!))/#REF!)/(('Raw1'!Z8-('Cl-correction'!$J$2*#REF!))/#REF!),"")</f>
        <v/>
      </c>
      <c r="AA8" t="str">
        <f>IF('Raw1'!AA8&lt;&gt;"",(('Raw2'!AA8-('Cl-correction'!$J$3*#REF!))/#REF!)/(('Raw1'!AA8-('Cl-correction'!$J$2*#REF!))/#REF!),"")</f>
        <v/>
      </c>
      <c r="AB8" t="str">
        <f>IF('Raw1'!AB8&lt;&gt;"",(('Raw2'!AB8-('Cl-correction'!$J$3*#REF!))/#REF!)/(('Raw1'!AB8-('Cl-correction'!$J$2*#REF!))/#REF!),"")</f>
        <v/>
      </c>
      <c r="AC8" t="str">
        <f>IF('Raw1'!AC8&lt;&gt;"",(('Raw2'!AC8-('Cl-correction'!$J$3*#REF!))/#REF!)/(('Raw1'!AC8-('Cl-correction'!$J$2*#REF!))/#REF!),"")</f>
        <v/>
      </c>
      <c r="AD8" t="str">
        <f>IF('Raw1'!AD8&lt;&gt;"",(('Raw2'!AD8-('Cl-correction'!$J$3*#REF!))/#REF!)/(('Raw1'!AD8-('Cl-correction'!$J$2*#REF!))/#REF!),"")</f>
        <v/>
      </c>
      <c r="AE8" t="str">
        <f>IF('Raw1'!AE8&lt;&gt;"",(('Raw2'!AE8-('Cl-correction'!$J$3*#REF!))/#REF!)/(('Raw1'!AE8-('Cl-correction'!$J$2*#REF!))/#REF!),"")</f>
        <v/>
      </c>
      <c r="AF8" t="str">
        <f>IF('Raw1'!AF8&lt;&gt;"",(('Raw2'!AF8-('Cl-correction'!$J$3*#REF!))/#REF!)/(('Raw1'!AF8-('Cl-correction'!$J$2*#REF!))/#REF!),"")</f>
        <v/>
      </c>
      <c r="AG8" t="str">
        <f>IF('Raw1'!AG8&lt;&gt;"",(('Raw2'!AG8-('Cl-correction'!$J$3*#REF!))/#REF!)/(('Raw1'!AG8-('Cl-correction'!$J$2*#REF!))/#REF!),"")</f>
        <v/>
      </c>
      <c r="AH8" t="str">
        <f>IF('Raw1'!AH8&lt;&gt;"",(('Raw2'!AH8-('Cl-correction'!$J$3*#REF!))/#REF!)/(('Raw1'!AH8-('Cl-correction'!$J$2*#REF!))/#REF!),"")</f>
        <v/>
      </c>
      <c r="AI8" t="str">
        <f>IF('Raw1'!AI8&lt;&gt;"",(('Raw2'!AI8-('Cl-correction'!$J$3*#REF!))/#REF!)/(('Raw1'!AI8-('Cl-correction'!$J$2*#REF!))/#REF!),"")</f>
        <v/>
      </c>
      <c r="AJ8" t="str">
        <f>IF('Raw1'!AJ8&lt;&gt;"",(('Raw2'!AJ8-('Cl-correction'!$J$3*#REF!))/#REF!)/(('Raw1'!AJ8-('Cl-correction'!$J$2*#REF!))/#REF!),"")</f>
        <v/>
      </c>
      <c r="AK8" t="str">
        <f>IF('Raw1'!AK8&lt;&gt;"",(('Raw2'!AK8-('Cl-correction'!$J$3*#REF!))/#REF!)/(('Raw1'!AK8-('Cl-correction'!$J$2*#REF!))/#REF!),"")</f>
        <v/>
      </c>
      <c r="AL8" t="str">
        <f>IF('Raw1'!AL8&lt;&gt;"",(('Raw2'!AL8-('Cl-correction'!$J$3*#REF!))/#REF!)/(('Raw1'!AL8-('Cl-correction'!$J$2*#REF!))/#REF!),"")</f>
        <v/>
      </c>
      <c r="AM8" t="str">
        <f>IF('Raw1'!AM8&lt;&gt;"",(('Raw2'!AM8-('Cl-correction'!$J$3*#REF!))/#REF!)/(('Raw1'!AM8-('Cl-correction'!$J$2*#REF!))/#REF!),"")</f>
        <v/>
      </c>
      <c r="AN8" t="str">
        <f>IF('Raw1'!AN8&lt;&gt;"",(('Raw2'!AN8-('Cl-correction'!$J$3*#REF!))/#REF!)/(('Raw1'!AN8-('Cl-correction'!$J$2*#REF!))/#REF!),"")</f>
        <v/>
      </c>
      <c r="AO8" t="str">
        <f>IF('Raw1'!AO8&lt;&gt;"",(('Raw2'!AO8-('Cl-correction'!$J$3*#REF!))/#REF!)/(('Raw1'!AO8-('Cl-correction'!$J$2*#REF!))/#REF!),"")</f>
        <v/>
      </c>
      <c r="AP8" t="str">
        <f>IF('Raw1'!AP8&lt;&gt;"",(('Raw2'!AP8-('Cl-correction'!$J$3*#REF!))/#REF!)/(('Raw1'!AP8-('Cl-correction'!$J$2*#REF!))/#REF!),"")</f>
        <v/>
      </c>
      <c r="AQ8" t="str">
        <f>IF('Raw1'!AQ8&lt;&gt;"",(('Raw2'!AQ8-('Cl-correction'!$J$3*#REF!))/#REF!)/(('Raw1'!AQ8-('Cl-correction'!$J$2*#REF!))/#REF!),"")</f>
        <v/>
      </c>
      <c r="AR8" t="str">
        <f>IF('Raw1'!AR8&lt;&gt;"",(('Raw2'!AR8-('Cl-correction'!$J$3*#REF!))/#REF!)/(('Raw1'!AR8-('Cl-correction'!$J$2*#REF!))/#REF!),"")</f>
        <v/>
      </c>
      <c r="AS8" t="str">
        <f>IF('Raw1'!AS8&lt;&gt;"",(('Raw2'!AS8-('Cl-correction'!$J$3*#REF!))/#REF!)/(('Raw1'!AS8-('Cl-correction'!$J$2*#REF!))/#REF!),"")</f>
        <v/>
      </c>
      <c r="AT8" t="str">
        <f>IF('Raw1'!AT8&lt;&gt;"",(('Raw2'!AT8-('Cl-correction'!$J$3*#REF!))/#REF!)/(('Raw1'!AT8-('Cl-correction'!$J$2*#REF!))/#REF!),"")</f>
        <v/>
      </c>
      <c r="AU8" t="str">
        <f>IF('Raw1'!AU8&lt;&gt;"",(('Raw2'!AU8-('Cl-correction'!$J$3*#REF!))/#REF!)/(('Raw1'!AU8-('Cl-correction'!$J$2*#REF!))/#REF!),"")</f>
        <v/>
      </c>
      <c r="AV8" t="str">
        <f>IF('Raw1'!AV8&lt;&gt;"",(('Raw2'!AV8-('Cl-correction'!$J$3*#REF!))/#REF!)/(('Raw1'!AV8-('Cl-correction'!$J$2*#REF!))/#REF!),"")</f>
        <v/>
      </c>
      <c r="AW8" t="str">
        <f>IF('Raw1'!AW8&lt;&gt;"",(('Raw2'!AW8-('Cl-correction'!$J$3*#REF!))/#REF!)/(('Raw1'!AW8-('Cl-correction'!$J$2*#REF!))/#REF!),"")</f>
        <v/>
      </c>
      <c r="AX8" t="str">
        <f>IF('Raw1'!AX8&lt;&gt;"",(('Raw2'!AX8-('Cl-correction'!$J$3*#REF!))/#REF!)/(('Raw1'!AX8-('Cl-correction'!$J$2*#REF!))/#REF!),"")</f>
        <v/>
      </c>
      <c r="AY8" t="str">
        <f>IF('Raw1'!AY8&lt;&gt;"",(('Raw2'!AY8-('Cl-correction'!$J$3*#REF!))/#REF!)/(('Raw1'!AY8-('Cl-correction'!$J$2*#REF!))/#REF!),"")</f>
        <v/>
      </c>
      <c r="AZ8" t="str">
        <f>IF('Raw1'!AZ8&lt;&gt;"",(('Raw2'!AZ8-('Cl-correction'!$J$3*#REF!))/#REF!)/(('Raw1'!AZ8-('Cl-correction'!$J$2*#REF!))/#REF!),"")</f>
        <v/>
      </c>
      <c r="BA8" t="str">
        <f>IF('Raw1'!BA8&lt;&gt;"",(('Raw2'!BA8-('Cl-correction'!$J$3*#REF!))/#REF!)/(('Raw1'!BA8-('Cl-correction'!$J$2*#REF!))/#REF!),"")</f>
        <v/>
      </c>
      <c r="BB8" t="str">
        <f>IF('Raw1'!BB8&lt;&gt;"",(('Raw2'!BB8-('Cl-correction'!$J$3*#REF!))/#REF!)/(('Raw1'!BB8-('Cl-correction'!$J$2*#REF!))/#REF!),"")</f>
        <v/>
      </c>
      <c r="BC8" t="str">
        <f>IF('Raw1'!BC8&lt;&gt;"",(('Raw2'!BC8-('Cl-correction'!$J$3*#REF!))/#REF!)/(('Raw1'!BC8-('Cl-correction'!$J$2*#REF!))/#REF!),"")</f>
        <v/>
      </c>
      <c r="BD8" t="str">
        <f>IF('Raw1'!BD8&lt;&gt;"",(('Raw2'!BD8-('Cl-correction'!$J$3*#REF!))/#REF!)/(('Raw1'!BD8-('Cl-correction'!$J$2*#REF!))/#REF!),"")</f>
        <v/>
      </c>
      <c r="BE8" t="str">
        <f>IF('Raw1'!BE8&lt;&gt;"",(('Raw2'!BE8-('Cl-correction'!$J$3*#REF!))/#REF!)/(('Raw1'!BE8-('Cl-correction'!$J$2*#REF!))/#REF!),"")</f>
        <v/>
      </c>
      <c r="BF8" t="str">
        <f>IF('Raw1'!BF8&lt;&gt;"",(('Raw2'!BF8-('Cl-correction'!$J$3*#REF!))/#REF!)/(('Raw1'!BF8-('Cl-correction'!$J$2*#REF!))/#REF!),"")</f>
        <v/>
      </c>
      <c r="BG8" t="str">
        <f>IF('Raw1'!BG8&lt;&gt;"",(('Raw2'!BG8-('Cl-correction'!$J$3*#REF!))/#REF!)/(('Raw1'!BG8-('Cl-correction'!$J$2*#REF!))/#REF!),"")</f>
        <v/>
      </c>
      <c r="BH8" t="str">
        <f>IF('Raw1'!BH8&lt;&gt;"",(('Raw2'!BH8-('Cl-correction'!$J$3*#REF!))/#REF!)/(('Raw1'!BH8-('Cl-correction'!$J$2*#REF!))/#REF!),"")</f>
        <v/>
      </c>
      <c r="BI8" t="str">
        <f>IF('Raw1'!BI8&lt;&gt;"",(('Raw2'!BI8-('Cl-correction'!$J$3*#REF!))/#REF!)/(('Raw1'!BI8-('Cl-correction'!$J$2*#REF!))/#REF!),"")</f>
        <v/>
      </c>
      <c r="BJ8" t="str">
        <f>IF('Raw1'!BJ8&lt;&gt;"",(('Raw2'!BJ8-('Cl-correction'!$J$3*#REF!))/#REF!)/(('Raw1'!BJ8-('Cl-correction'!$J$2*#REF!))/#REF!),"")</f>
        <v/>
      </c>
      <c r="BK8" t="str">
        <f>IF('Raw1'!BK8&lt;&gt;"",(('Raw2'!BK8-('Cl-correction'!$J$3*#REF!))/#REF!)/(('Raw1'!BK8-('Cl-correction'!$J$2*#REF!))/#REF!),"")</f>
        <v/>
      </c>
      <c r="BL8" t="str">
        <f>IF('Raw1'!BL8&lt;&gt;"",(('Raw2'!BL8-('Cl-correction'!$J$3*#REF!))/#REF!)/(('Raw1'!BL8-('Cl-correction'!$J$2*#REF!))/#REF!),"")</f>
        <v/>
      </c>
      <c r="BM8" t="str">
        <f>IF('Raw1'!BM8&lt;&gt;"",(('Raw2'!BM8-('Cl-correction'!$J$3*#REF!))/#REF!)/(('Raw1'!BM8-('Cl-correction'!$J$2*#REF!))/#REF!),"")</f>
        <v/>
      </c>
      <c r="BN8" t="str">
        <f>IF('Raw1'!BN8&lt;&gt;"",(('Raw2'!BN8-('Cl-correction'!$J$3*#REF!))/#REF!)/(('Raw1'!BN8-('Cl-correction'!$J$2*#REF!))/#REF!),"")</f>
        <v/>
      </c>
      <c r="BO8" t="str">
        <f>IF('Raw1'!BO8&lt;&gt;"",(('Raw2'!BO8-('Cl-correction'!$J$3*#REF!))/#REF!)/(('Raw1'!BO8-('Cl-correction'!$J$2*#REF!))/#REF!),"")</f>
        <v/>
      </c>
      <c r="BP8" t="str">
        <f>IF('Raw1'!BP8&lt;&gt;"",(('Raw2'!BP8-('Cl-correction'!$J$3*#REF!))/#REF!)/(('Raw1'!BP8-('Cl-correction'!$J$2*#REF!))/#REF!),"")</f>
        <v/>
      </c>
      <c r="BQ8" t="str">
        <f>IF('Raw1'!BQ8&lt;&gt;"",(('Raw2'!BQ8-('Cl-correction'!$J$3*#REF!))/#REF!)/(('Raw1'!BQ8-('Cl-correction'!$J$2*#REF!))/#REF!),"")</f>
        <v/>
      </c>
      <c r="BR8" t="str">
        <f>IF('Raw1'!BR8&lt;&gt;"",(('Raw2'!BR8-('Cl-correction'!$J$3*#REF!))/#REF!)/(('Raw1'!BR8-('Cl-correction'!$J$2*#REF!))/#REF!),"")</f>
        <v/>
      </c>
      <c r="BS8" t="str">
        <f>IF('Raw1'!BS8&lt;&gt;"",(('Raw2'!BS8-('Cl-correction'!$J$3*#REF!))/#REF!)/(('Raw1'!BS8-('Cl-correction'!$J$2*#REF!))/#REF!),"")</f>
        <v/>
      </c>
      <c r="BT8" t="str">
        <f>IF('Raw1'!BT8&lt;&gt;"",(('Raw2'!BT8-('Cl-correction'!$J$3*#REF!))/#REF!)/(('Raw1'!BT8-('Cl-correction'!$J$2*#REF!))/#REF!),"")</f>
        <v/>
      </c>
      <c r="BU8" t="str">
        <f>IF('Raw1'!BU8&lt;&gt;"",(('Raw2'!BU8-('Cl-correction'!$J$3*#REF!))/#REF!)/(('Raw1'!BU8-('Cl-correction'!$J$2*#REF!))/#REF!),"")</f>
        <v/>
      </c>
      <c r="BV8" t="str">
        <f>IF('Raw1'!BV8&lt;&gt;"",(('Raw2'!BV8-('Cl-correction'!$J$3*#REF!))/#REF!)/(('Raw1'!BV8-('Cl-correction'!$J$2*#REF!))/#REF!),"")</f>
        <v/>
      </c>
      <c r="BW8" t="str">
        <f>IF('Raw1'!BW8&lt;&gt;"",(('Raw2'!BW8-('Cl-correction'!$J$3*#REF!))/#REF!)/(('Raw1'!BW8-('Cl-correction'!$J$2*#REF!))/#REF!),"")</f>
        <v/>
      </c>
      <c r="BX8" t="str">
        <f>IF('Raw1'!BX8&lt;&gt;"",(('Raw2'!BX8-('Cl-correction'!$J$3*#REF!))/#REF!)/(('Raw1'!BX8-('Cl-correction'!$J$2*#REF!))/#REF!),"")</f>
        <v/>
      </c>
      <c r="BY8" t="str">
        <f>IF('Raw1'!BY8&lt;&gt;"",(('Raw2'!BY8-('Cl-correction'!$J$3*#REF!))/#REF!)/(('Raw1'!BY8-('Cl-correction'!$J$2*#REF!))/#REF!),"")</f>
        <v/>
      </c>
      <c r="BZ8" t="str">
        <f>IF('Raw1'!BZ8&lt;&gt;"",(('Raw2'!BZ8-('Cl-correction'!$J$3*#REF!))/#REF!)/(('Raw1'!BZ8-('Cl-correction'!$J$2*#REF!))/#REF!),"")</f>
        <v/>
      </c>
      <c r="CA8" t="str">
        <f>IF('Raw1'!CA8&lt;&gt;"",(('Raw2'!CA8-('Cl-correction'!$J$3*#REF!))/#REF!)/(('Raw1'!CA8-('Cl-correction'!$J$2*#REF!))/#REF!),"")</f>
        <v/>
      </c>
      <c r="CB8" t="str">
        <f>IF('Raw1'!CB8&lt;&gt;"",(('Raw2'!CB8-('Cl-correction'!$J$3*#REF!))/#REF!)/(('Raw1'!CB8-('Cl-correction'!$J$2*#REF!))/#REF!),"")</f>
        <v/>
      </c>
      <c r="CC8" t="str">
        <f>IF('Raw1'!CC8&lt;&gt;"",(('Raw2'!CC8-('Cl-correction'!$J$3*#REF!))/#REF!)/(('Raw1'!CC8-('Cl-correction'!$J$2*#REF!))/#REF!),"")</f>
        <v/>
      </c>
      <c r="CD8" t="str">
        <f>IF('Raw1'!CD8&lt;&gt;"",(('Raw2'!CD8-('Cl-correction'!$J$3*#REF!))/#REF!)/(('Raw1'!CD8-('Cl-correction'!$J$2*#REF!))/#REF!),"")</f>
        <v/>
      </c>
      <c r="CE8" t="str">
        <f>IF('Raw1'!CE8&lt;&gt;"",(('Raw2'!CE8-('Cl-correction'!$J$3*#REF!))/#REF!)/(('Raw1'!CE8-('Cl-correction'!$J$2*#REF!))/#REF!),"")</f>
        <v/>
      </c>
      <c r="CF8" t="str">
        <f>IF('Raw1'!CF8&lt;&gt;"",(('Raw2'!CF8-('Cl-correction'!$J$3*#REF!))/#REF!)/(('Raw1'!CF8-('Cl-correction'!$J$2*#REF!))/#REF!),"")</f>
        <v/>
      </c>
      <c r="CG8" t="str">
        <f>IF('Raw1'!CG8&lt;&gt;"",(('Raw2'!CG8-('Cl-correction'!$J$3*#REF!))/#REF!)/(('Raw1'!CG8-('Cl-correction'!$J$2*#REF!))/#REF!),"")</f>
        <v/>
      </c>
      <c r="CH8" t="str">
        <f>IF('Raw1'!CH8&lt;&gt;"",(('Raw2'!CH8-('Cl-correction'!$J$3*#REF!))/#REF!)/(('Raw1'!CH8-('Cl-correction'!$J$2*#REF!))/#REF!),"")</f>
        <v/>
      </c>
      <c r="CI8" t="str">
        <f>IF('Raw1'!CI8&lt;&gt;"",(('Raw2'!CI8-('Cl-correction'!$J$3*#REF!))/#REF!)/(('Raw1'!CI8-('Cl-correction'!$J$2*#REF!))/#REF!),"")</f>
        <v/>
      </c>
      <c r="CJ8" t="str">
        <f>IF('Raw1'!CJ8&lt;&gt;"",(('Raw2'!CJ8-('Cl-correction'!$J$3*#REF!))/#REF!)/(('Raw1'!CJ8-('Cl-correction'!$J$2*#REF!))/#REF!),"")</f>
        <v/>
      </c>
      <c r="CK8" t="str">
        <f>IF('Raw1'!CK8&lt;&gt;"",(('Raw2'!CK8-('Cl-correction'!$J$3*#REF!))/#REF!)/(('Raw1'!CK8-('Cl-correction'!$J$2*#REF!))/#REF!),"")</f>
        <v/>
      </c>
      <c r="CL8" t="str">
        <f>IF('Raw1'!CL8&lt;&gt;"",(('Raw2'!CL8-('Cl-correction'!$J$3*#REF!))/#REF!)/(('Raw1'!CL8-('Cl-correction'!$J$2*#REF!))/#REF!),"")</f>
        <v/>
      </c>
      <c r="CM8" t="str">
        <f>IF('Raw1'!CM8&lt;&gt;"",(('Raw2'!CM8-('Cl-correction'!$J$3*#REF!))/#REF!)/(('Raw1'!CM8-('Cl-correction'!$J$2*#REF!))/#REF!),"")</f>
        <v/>
      </c>
      <c r="CN8" t="str">
        <f>IF('Raw1'!CN8&lt;&gt;"",(('Raw2'!CN8-('Cl-correction'!$J$3*#REF!))/#REF!)/(('Raw1'!CN8-('Cl-correction'!$J$2*#REF!))/#REF!),"")</f>
        <v/>
      </c>
      <c r="CO8" t="str">
        <f>IF('Raw1'!CO8&lt;&gt;"",(('Raw2'!CO8-('Cl-correction'!$J$3*#REF!))/#REF!)/(('Raw1'!CO8-('Cl-correction'!$J$2*#REF!))/#REF!),"")</f>
        <v/>
      </c>
      <c r="CP8" t="str">
        <f>IF('Raw1'!CP8&lt;&gt;"",(('Raw2'!CP8-('Cl-correction'!$J$3*#REF!))/#REF!)/(('Raw1'!CP8-('Cl-correction'!$J$2*#REF!))/#REF!),"")</f>
        <v/>
      </c>
      <c r="CQ8" t="str">
        <f>IF('Raw1'!CQ8&lt;&gt;"",(('Raw2'!CQ8-('Cl-correction'!$J$3*#REF!))/#REF!)/(('Raw1'!CQ8-('Cl-correction'!$J$2*#REF!))/#REF!),"")</f>
        <v/>
      </c>
      <c r="CR8" t="str">
        <f>IF('Raw1'!CR8&lt;&gt;"",(('Raw2'!CR8-('Cl-correction'!$J$3*#REF!))/#REF!)/(('Raw1'!CR8-('Cl-correction'!$J$2*#REF!))/#REF!),"")</f>
        <v/>
      </c>
      <c r="CS8" t="str">
        <f>IF('Raw1'!CS8&lt;&gt;"",(('Raw2'!CS8-('Cl-correction'!$J$3*#REF!))/#REF!)/(('Raw1'!CS8-('Cl-correction'!$J$2*#REF!))/#REF!),"")</f>
        <v/>
      </c>
      <c r="CT8" t="str">
        <f>IF('Raw1'!CT8&lt;&gt;"",(('Raw2'!CT8-('Cl-correction'!$J$3*#REF!))/#REF!)/(('Raw1'!CT8-('Cl-correction'!$J$2*#REF!))/#REF!),"")</f>
        <v/>
      </c>
      <c r="CU8" t="str">
        <f>IF('Raw1'!CU8&lt;&gt;"",(('Raw2'!CU8-('Cl-correction'!$J$3*#REF!))/#REF!)/(('Raw1'!CU8-('Cl-correction'!$J$2*#REF!))/#REF!),"")</f>
        <v/>
      </c>
      <c r="CV8" t="str">
        <f>IF('Raw1'!CV8&lt;&gt;"",(('Raw2'!CV8-('Cl-correction'!$J$3*#REF!))/#REF!)/(('Raw1'!CV8-('Cl-correction'!$J$2*#REF!))/#REF!),"")</f>
        <v/>
      </c>
      <c r="CW8" t="str">
        <f>IF('Raw1'!CW8&lt;&gt;"",(('Raw2'!CW8-('Cl-correction'!$J$3*#REF!))/#REF!)/(('Raw1'!CW8-('Cl-correction'!$J$2*#REF!))/#REF!),"")</f>
        <v/>
      </c>
      <c r="CX8" t="str">
        <f>IF('Raw1'!CX8&lt;&gt;"",(('Raw2'!CX8-('Cl-correction'!$J$3*#REF!))/#REF!)/(('Raw1'!CX8-('Cl-correction'!$J$2*#REF!))/#REF!),"")</f>
        <v/>
      </c>
      <c r="CY8" t="str">
        <f>IF('Raw1'!CY8&lt;&gt;"",(('Raw2'!CY8-('Cl-correction'!$J$3*#REF!))/#REF!)/(('Raw1'!CY8-('Cl-correction'!$J$2*#REF!))/#REF!),"")</f>
        <v/>
      </c>
      <c r="CZ8" t="str">
        <f>IF('Raw1'!CZ8&lt;&gt;"",(('Raw2'!CZ8-('Cl-correction'!$J$3*#REF!))/#REF!)/(('Raw1'!CZ8-('Cl-correction'!$J$2*#REF!))/#REF!),"")</f>
        <v/>
      </c>
      <c r="DA8" t="str">
        <f>IF('Raw1'!DA8&lt;&gt;"",(('Raw2'!DA8-('Cl-correction'!$J$3*#REF!))/#REF!)/(('Raw1'!DA8-('Cl-correction'!$J$2*#REF!))/#REF!),"")</f>
        <v/>
      </c>
    </row>
    <row r="9" spans="1:105" x14ac:dyDescent="0.15">
      <c r="A9" t="str">
        <f>'Raw1'!A9</f>
        <v>d18O_300118_WM2_Udaipur@6</v>
      </c>
      <c r="C9">
        <f t="shared" ref="C9:C27" si="0">COUNT(D9:DA9)</f>
        <v>0</v>
      </c>
      <c r="D9" t="e">
        <f>IF('Raw1'!D9&lt;&gt;"",(('Raw2'!D9-('Cl-correction'!$J$3*#REF!))/#REF!)/(('Raw1'!D9-('Cl-correction'!$J$2*#REF!))/#REF!),"")</f>
        <v>#REF!</v>
      </c>
      <c r="E9" t="e">
        <f>IF('Raw1'!E9&lt;&gt;"",(('Raw2'!E9-('Cl-correction'!$J$3*#REF!))/#REF!)/(('Raw1'!E9-('Cl-correction'!$J$2*#REF!))/#REF!),"")</f>
        <v>#REF!</v>
      </c>
      <c r="F9" t="e">
        <f>IF('Raw1'!F9&lt;&gt;"",(('Raw2'!F9-('Cl-correction'!$J$3*#REF!))/#REF!)/(('Raw1'!F9-('Cl-correction'!$J$2*#REF!))/#REF!),"")</f>
        <v>#REF!</v>
      </c>
      <c r="G9" t="e">
        <f>IF('Raw1'!G9&lt;&gt;"",(('Raw2'!G9-('Cl-correction'!$J$3*#REF!))/#REF!)/(('Raw1'!G9-('Cl-correction'!$J$2*#REF!))/#REF!),"")</f>
        <v>#REF!</v>
      </c>
      <c r="H9" t="e">
        <f>IF('Raw1'!H9&lt;&gt;"",(('Raw2'!H9-('Cl-correction'!$J$3*#REF!))/#REF!)/(('Raw1'!H9-('Cl-correction'!$J$2*#REF!))/#REF!),"")</f>
        <v>#REF!</v>
      </c>
      <c r="I9" t="e">
        <f>IF('Raw1'!I9&lt;&gt;"",(('Raw2'!I9-('Cl-correction'!$J$3*#REF!))/#REF!)/(('Raw1'!I9-('Cl-correction'!$J$2*#REF!))/#REF!),"")</f>
        <v>#REF!</v>
      </c>
      <c r="J9" t="e">
        <f>IF('Raw1'!J9&lt;&gt;"",(('Raw2'!J9-('Cl-correction'!$J$3*#REF!))/#REF!)/(('Raw1'!J9-('Cl-correction'!$J$2*#REF!))/#REF!),"")</f>
        <v>#REF!</v>
      </c>
      <c r="K9" t="e">
        <f>IF('Raw1'!K9&lt;&gt;"",(('Raw2'!K9-('Cl-correction'!$J$3*#REF!))/#REF!)/(('Raw1'!K9-('Cl-correction'!$J$2*#REF!))/#REF!),"")</f>
        <v>#REF!</v>
      </c>
      <c r="L9" t="e">
        <f>IF('Raw1'!L9&lt;&gt;"",(('Raw2'!L9-('Cl-correction'!$J$3*#REF!))/#REF!)/(('Raw1'!L9-('Cl-correction'!$J$2*#REF!))/#REF!),"")</f>
        <v>#REF!</v>
      </c>
      <c r="M9" t="e">
        <f>IF('Raw1'!M9&lt;&gt;"",(('Raw2'!M9-('Cl-correction'!$J$3*#REF!))/#REF!)/(('Raw1'!M9-('Cl-correction'!$J$2*#REF!))/#REF!),"")</f>
        <v>#REF!</v>
      </c>
      <c r="N9" t="e">
        <f>IF('Raw1'!N9&lt;&gt;"",(('Raw2'!N9-('Cl-correction'!$J$3*#REF!))/#REF!)/(('Raw1'!N9-('Cl-correction'!$J$2*#REF!))/#REF!),"")</f>
        <v>#REF!</v>
      </c>
      <c r="O9" t="e">
        <f>IF('Raw1'!O9&lt;&gt;"",(('Raw2'!O9-('Cl-correction'!$J$3*#REF!))/#REF!)/(('Raw1'!O9-('Cl-correction'!$J$2*#REF!))/#REF!),"")</f>
        <v>#REF!</v>
      </c>
      <c r="P9" t="e">
        <f>IF('Raw1'!P9&lt;&gt;"",(('Raw2'!P9-('Cl-correction'!$J$3*#REF!))/#REF!)/(('Raw1'!P9-('Cl-correction'!$J$2*#REF!))/#REF!),"")</f>
        <v>#REF!</v>
      </c>
      <c r="Q9" t="e">
        <f>IF('Raw1'!Q9&lt;&gt;"",(('Raw2'!Q9-('Cl-correction'!$J$3*#REF!))/#REF!)/(('Raw1'!Q9-('Cl-correction'!$J$2*#REF!))/#REF!),"")</f>
        <v>#REF!</v>
      </c>
      <c r="R9" t="e">
        <f>IF('Raw1'!R9&lt;&gt;"",(('Raw2'!R9-('Cl-correction'!$J$3*#REF!))/#REF!)/(('Raw1'!R9-('Cl-correction'!$J$2*#REF!))/#REF!),"")</f>
        <v>#REF!</v>
      </c>
      <c r="S9" t="e">
        <f>IF('Raw1'!S9&lt;&gt;"",(('Raw2'!S9-('Cl-correction'!$J$3*#REF!))/#REF!)/(('Raw1'!S9-('Cl-correction'!$J$2*#REF!))/#REF!),"")</f>
        <v>#REF!</v>
      </c>
      <c r="T9" t="e">
        <f>IF('Raw1'!T9&lt;&gt;"",(('Raw2'!T9-('Cl-correction'!$J$3*#REF!))/#REF!)/(('Raw1'!T9-('Cl-correction'!$J$2*#REF!))/#REF!),"")</f>
        <v>#REF!</v>
      </c>
      <c r="U9" t="e">
        <f>IF('Raw1'!U9&lt;&gt;"",(('Raw2'!U9-('Cl-correction'!$J$3*#REF!))/#REF!)/(('Raw1'!U9-('Cl-correction'!$J$2*#REF!))/#REF!),"")</f>
        <v>#REF!</v>
      </c>
      <c r="V9" t="e">
        <f>IF('Raw1'!V9&lt;&gt;"",(('Raw2'!V9-('Cl-correction'!$J$3*#REF!))/#REF!)/(('Raw1'!V9-('Cl-correction'!$J$2*#REF!))/#REF!),"")</f>
        <v>#REF!</v>
      </c>
      <c r="W9" t="e">
        <f>IF('Raw1'!W9&lt;&gt;"",(('Raw2'!W9-('Cl-correction'!$J$3*#REF!))/#REF!)/(('Raw1'!W9-('Cl-correction'!$J$2*#REF!))/#REF!),"")</f>
        <v>#REF!</v>
      </c>
      <c r="X9" t="str">
        <f>IF('Raw1'!X9&lt;&gt;"",(('Raw2'!X9-('Cl-correction'!$J$3*#REF!))/#REF!)/(('Raw1'!X9-('Cl-correction'!$J$2*#REF!))/#REF!),"")</f>
        <v/>
      </c>
      <c r="Y9" t="str">
        <f>IF('Raw1'!Y9&lt;&gt;"",(('Raw2'!Y9-('Cl-correction'!$J$3*#REF!))/#REF!)/(('Raw1'!Y9-('Cl-correction'!$J$2*#REF!))/#REF!),"")</f>
        <v/>
      </c>
      <c r="Z9" t="str">
        <f>IF('Raw1'!Z9&lt;&gt;"",(('Raw2'!Z9-('Cl-correction'!$J$3*#REF!))/#REF!)/(('Raw1'!Z9-('Cl-correction'!$J$2*#REF!))/#REF!),"")</f>
        <v/>
      </c>
      <c r="AA9" t="str">
        <f>IF('Raw1'!AA9&lt;&gt;"",(('Raw2'!AA9-('Cl-correction'!$J$3*#REF!))/#REF!)/(('Raw1'!AA9-('Cl-correction'!$J$2*#REF!))/#REF!),"")</f>
        <v/>
      </c>
      <c r="AB9" t="str">
        <f>IF('Raw1'!AB9&lt;&gt;"",(('Raw2'!AB9-('Cl-correction'!$J$3*#REF!))/#REF!)/(('Raw1'!AB9-('Cl-correction'!$J$2*#REF!))/#REF!),"")</f>
        <v/>
      </c>
      <c r="AC9" t="str">
        <f>IF('Raw1'!AC9&lt;&gt;"",(('Raw2'!AC9-('Cl-correction'!$J$3*#REF!))/#REF!)/(('Raw1'!AC9-('Cl-correction'!$J$2*#REF!))/#REF!),"")</f>
        <v/>
      </c>
      <c r="AD9" t="str">
        <f>IF('Raw1'!AD9&lt;&gt;"",(('Raw2'!AD9-('Cl-correction'!$J$3*#REF!))/#REF!)/(('Raw1'!AD9-('Cl-correction'!$J$2*#REF!))/#REF!),"")</f>
        <v/>
      </c>
      <c r="AE9" t="str">
        <f>IF('Raw1'!AE9&lt;&gt;"",(('Raw2'!AE9-('Cl-correction'!$J$3*#REF!))/#REF!)/(('Raw1'!AE9-('Cl-correction'!$J$2*#REF!))/#REF!),"")</f>
        <v/>
      </c>
      <c r="AF9" t="str">
        <f>IF('Raw1'!AF9&lt;&gt;"",(('Raw2'!AF9-('Cl-correction'!$J$3*#REF!))/#REF!)/(('Raw1'!AF9-('Cl-correction'!$J$2*#REF!))/#REF!),"")</f>
        <v/>
      </c>
      <c r="AG9" t="str">
        <f>IF('Raw1'!AG9&lt;&gt;"",(('Raw2'!AG9-('Cl-correction'!$J$3*#REF!))/#REF!)/(('Raw1'!AG9-('Cl-correction'!$J$2*#REF!))/#REF!),"")</f>
        <v/>
      </c>
      <c r="AH9" t="str">
        <f>IF('Raw1'!AH9&lt;&gt;"",(('Raw2'!AH9-('Cl-correction'!$J$3*#REF!))/#REF!)/(('Raw1'!AH9-('Cl-correction'!$J$2*#REF!))/#REF!),"")</f>
        <v/>
      </c>
      <c r="AI9" t="str">
        <f>IF('Raw1'!AI9&lt;&gt;"",(('Raw2'!AI9-('Cl-correction'!$J$3*#REF!))/#REF!)/(('Raw1'!AI9-('Cl-correction'!$J$2*#REF!))/#REF!),"")</f>
        <v/>
      </c>
      <c r="AJ9" t="str">
        <f>IF('Raw1'!AJ9&lt;&gt;"",(('Raw2'!AJ9-('Cl-correction'!$J$3*#REF!))/#REF!)/(('Raw1'!AJ9-('Cl-correction'!$J$2*#REF!))/#REF!),"")</f>
        <v/>
      </c>
      <c r="AK9" t="str">
        <f>IF('Raw1'!AK9&lt;&gt;"",(('Raw2'!AK9-('Cl-correction'!$J$3*#REF!))/#REF!)/(('Raw1'!AK9-('Cl-correction'!$J$2*#REF!))/#REF!),"")</f>
        <v/>
      </c>
      <c r="AL9" t="str">
        <f>IF('Raw1'!AL9&lt;&gt;"",(('Raw2'!AL9-('Cl-correction'!$J$3*#REF!))/#REF!)/(('Raw1'!AL9-('Cl-correction'!$J$2*#REF!))/#REF!),"")</f>
        <v/>
      </c>
      <c r="AM9" t="str">
        <f>IF('Raw1'!AM9&lt;&gt;"",(('Raw2'!AM9-('Cl-correction'!$J$3*#REF!))/#REF!)/(('Raw1'!AM9-('Cl-correction'!$J$2*#REF!))/#REF!),"")</f>
        <v/>
      </c>
      <c r="AN9" t="str">
        <f>IF('Raw1'!AN9&lt;&gt;"",(('Raw2'!AN9-('Cl-correction'!$J$3*#REF!))/#REF!)/(('Raw1'!AN9-('Cl-correction'!$J$2*#REF!))/#REF!),"")</f>
        <v/>
      </c>
      <c r="AO9" t="str">
        <f>IF('Raw1'!AO9&lt;&gt;"",(('Raw2'!AO9-('Cl-correction'!$J$3*#REF!))/#REF!)/(('Raw1'!AO9-('Cl-correction'!$J$2*#REF!))/#REF!),"")</f>
        <v/>
      </c>
      <c r="AP9" t="str">
        <f>IF('Raw1'!AP9&lt;&gt;"",(('Raw2'!AP9-('Cl-correction'!$J$3*#REF!))/#REF!)/(('Raw1'!AP9-('Cl-correction'!$J$2*#REF!))/#REF!),"")</f>
        <v/>
      </c>
      <c r="AQ9" t="str">
        <f>IF('Raw1'!AQ9&lt;&gt;"",(('Raw2'!AQ9-('Cl-correction'!$J$3*#REF!))/#REF!)/(('Raw1'!AQ9-('Cl-correction'!$J$2*#REF!))/#REF!),"")</f>
        <v/>
      </c>
      <c r="AR9" t="str">
        <f>IF('Raw1'!AR9&lt;&gt;"",(('Raw2'!AR9-('Cl-correction'!$J$3*#REF!))/#REF!)/(('Raw1'!AR9-('Cl-correction'!$J$2*#REF!))/#REF!),"")</f>
        <v/>
      </c>
      <c r="AS9" t="str">
        <f>IF('Raw1'!AS9&lt;&gt;"",(('Raw2'!AS9-('Cl-correction'!$J$3*#REF!))/#REF!)/(('Raw1'!AS9-('Cl-correction'!$J$2*#REF!))/#REF!),"")</f>
        <v/>
      </c>
      <c r="AT9" t="str">
        <f>IF('Raw1'!AT9&lt;&gt;"",(('Raw2'!AT9-('Cl-correction'!$J$3*#REF!))/#REF!)/(('Raw1'!AT9-('Cl-correction'!$J$2*#REF!))/#REF!),"")</f>
        <v/>
      </c>
      <c r="AU9" t="str">
        <f>IF('Raw1'!AU9&lt;&gt;"",(('Raw2'!AU9-('Cl-correction'!$J$3*#REF!))/#REF!)/(('Raw1'!AU9-('Cl-correction'!$J$2*#REF!))/#REF!),"")</f>
        <v/>
      </c>
      <c r="AV9" t="str">
        <f>IF('Raw1'!AV9&lt;&gt;"",(('Raw2'!AV9-('Cl-correction'!$J$3*#REF!))/#REF!)/(('Raw1'!AV9-('Cl-correction'!$J$2*#REF!))/#REF!),"")</f>
        <v/>
      </c>
      <c r="AW9" t="str">
        <f>IF('Raw1'!AW9&lt;&gt;"",(('Raw2'!AW9-('Cl-correction'!$J$3*#REF!))/#REF!)/(('Raw1'!AW9-('Cl-correction'!$J$2*#REF!))/#REF!),"")</f>
        <v/>
      </c>
      <c r="AX9" t="str">
        <f>IF('Raw1'!AX9&lt;&gt;"",(('Raw2'!AX9-('Cl-correction'!$J$3*#REF!))/#REF!)/(('Raw1'!AX9-('Cl-correction'!$J$2*#REF!))/#REF!),"")</f>
        <v/>
      </c>
      <c r="AY9" t="str">
        <f>IF('Raw1'!AY9&lt;&gt;"",(('Raw2'!AY9-('Cl-correction'!$J$3*#REF!))/#REF!)/(('Raw1'!AY9-('Cl-correction'!$J$2*#REF!))/#REF!),"")</f>
        <v/>
      </c>
      <c r="AZ9" t="str">
        <f>IF('Raw1'!AZ9&lt;&gt;"",(('Raw2'!AZ9-('Cl-correction'!$J$3*#REF!))/#REF!)/(('Raw1'!AZ9-('Cl-correction'!$J$2*#REF!))/#REF!),"")</f>
        <v/>
      </c>
      <c r="BA9" t="str">
        <f>IF('Raw1'!BA9&lt;&gt;"",(('Raw2'!BA9-('Cl-correction'!$J$3*#REF!))/#REF!)/(('Raw1'!BA9-('Cl-correction'!$J$2*#REF!))/#REF!),"")</f>
        <v/>
      </c>
      <c r="BB9" t="str">
        <f>IF('Raw1'!BB9&lt;&gt;"",(('Raw2'!BB9-('Cl-correction'!$J$3*#REF!))/#REF!)/(('Raw1'!BB9-('Cl-correction'!$J$2*#REF!))/#REF!),"")</f>
        <v/>
      </c>
      <c r="BC9" t="str">
        <f>IF('Raw1'!BC9&lt;&gt;"",(('Raw2'!BC9-('Cl-correction'!$J$3*#REF!))/#REF!)/(('Raw1'!BC9-('Cl-correction'!$J$2*#REF!))/#REF!),"")</f>
        <v/>
      </c>
      <c r="BD9" t="str">
        <f>IF('Raw1'!BD9&lt;&gt;"",(('Raw2'!BD9-('Cl-correction'!$J$3*#REF!))/#REF!)/(('Raw1'!BD9-('Cl-correction'!$J$2*#REF!))/#REF!),"")</f>
        <v/>
      </c>
      <c r="BE9" t="str">
        <f>IF('Raw1'!BE9&lt;&gt;"",(('Raw2'!BE9-('Cl-correction'!$J$3*#REF!))/#REF!)/(('Raw1'!BE9-('Cl-correction'!$J$2*#REF!))/#REF!),"")</f>
        <v/>
      </c>
      <c r="BF9" t="str">
        <f>IF('Raw1'!BF9&lt;&gt;"",(('Raw2'!BF9-('Cl-correction'!$J$3*#REF!))/#REF!)/(('Raw1'!BF9-('Cl-correction'!$J$2*#REF!))/#REF!),"")</f>
        <v/>
      </c>
      <c r="BG9" t="str">
        <f>IF('Raw1'!BG9&lt;&gt;"",(('Raw2'!BG9-('Cl-correction'!$J$3*#REF!))/#REF!)/(('Raw1'!BG9-('Cl-correction'!$J$2*#REF!))/#REF!),"")</f>
        <v/>
      </c>
      <c r="BH9" t="str">
        <f>IF('Raw1'!BH9&lt;&gt;"",(('Raw2'!BH9-('Cl-correction'!$J$3*#REF!))/#REF!)/(('Raw1'!BH9-('Cl-correction'!$J$2*#REF!))/#REF!),"")</f>
        <v/>
      </c>
      <c r="BI9" t="str">
        <f>IF('Raw1'!BI9&lt;&gt;"",(('Raw2'!BI9-('Cl-correction'!$J$3*#REF!))/#REF!)/(('Raw1'!BI9-('Cl-correction'!$J$2*#REF!))/#REF!),"")</f>
        <v/>
      </c>
      <c r="BJ9" t="str">
        <f>IF('Raw1'!BJ9&lt;&gt;"",(('Raw2'!BJ9-('Cl-correction'!$J$3*#REF!))/#REF!)/(('Raw1'!BJ9-('Cl-correction'!$J$2*#REF!))/#REF!),"")</f>
        <v/>
      </c>
      <c r="BK9" t="str">
        <f>IF('Raw1'!BK9&lt;&gt;"",(('Raw2'!BK9-('Cl-correction'!$J$3*#REF!))/#REF!)/(('Raw1'!BK9-('Cl-correction'!$J$2*#REF!))/#REF!),"")</f>
        <v/>
      </c>
      <c r="BL9" t="str">
        <f>IF('Raw1'!BL9&lt;&gt;"",(('Raw2'!BL9-('Cl-correction'!$J$3*#REF!))/#REF!)/(('Raw1'!BL9-('Cl-correction'!$J$2*#REF!))/#REF!),"")</f>
        <v/>
      </c>
      <c r="BM9" t="str">
        <f>IF('Raw1'!BM9&lt;&gt;"",(('Raw2'!BM9-('Cl-correction'!$J$3*#REF!))/#REF!)/(('Raw1'!BM9-('Cl-correction'!$J$2*#REF!))/#REF!),"")</f>
        <v/>
      </c>
      <c r="BN9" t="str">
        <f>IF('Raw1'!BN9&lt;&gt;"",(('Raw2'!BN9-('Cl-correction'!$J$3*#REF!))/#REF!)/(('Raw1'!BN9-('Cl-correction'!$J$2*#REF!))/#REF!),"")</f>
        <v/>
      </c>
      <c r="BO9" t="str">
        <f>IF('Raw1'!BO9&lt;&gt;"",(('Raw2'!BO9-('Cl-correction'!$J$3*#REF!))/#REF!)/(('Raw1'!BO9-('Cl-correction'!$J$2*#REF!))/#REF!),"")</f>
        <v/>
      </c>
      <c r="BP9" t="str">
        <f>IF('Raw1'!BP9&lt;&gt;"",(('Raw2'!BP9-('Cl-correction'!$J$3*#REF!))/#REF!)/(('Raw1'!BP9-('Cl-correction'!$J$2*#REF!))/#REF!),"")</f>
        <v/>
      </c>
      <c r="BQ9" t="str">
        <f>IF('Raw1'!BQ9&lt;&gt;"",(('Raw2'!BQ9-('Cl-correction'!$J$3*#REF!))/#REF!)/(('Raw1'!BQ9-('Cl-correction'!$J$2*#REF!))/#REF!),"")</f>
        <v/>
      </c>
      <c r="BR9" t="str">
        <f>IF('Raw1'!BR9&lt;&gt;"",(('Raw2'!BR9-('Cl-correction'!$J$3*#REF!))/#REF!)/(('Raw1'!BR9-('Cl-correction'!$J$2*#REF!))/#REF!),"")</f>
        <v/>
      </c>
      <c r="BS9" t="str">
        <f>IF('Raw1'!BS9&lt;&gt;"",(('Raw2'!BS9-('Cl-correction'!$J$3*#REF!))/#REF!)/(('Raw1'!BS9-('Cl-correction'!$J$2*#REF!))/#REF!),"")</f>
        <v/>
      </c>
      <c r="BT9" t="str">
        <f>IF('Raw1'!BT9&lt;&gt;"",(('Raw2'!BT9-('Cl-correction'!$J$3*#REF!))/#REF!)/(('Raw1'!BT9-('Cl-correction'!$J$2*#REF!))/#REF!),"")</f>
        <v/>
      </c>
      <c r="BU9" t="str">
        <f>IF('Raw1'!BU9&lt;&gt;"",(('Raw2'!BU9-('Cl-correction'!$J$3*#REF!))/#REF!)/(('Raw1'!BU9-('Cl-correction'!$J$2*#REF!))/#REF!),"")</f>
        <v/>
      </c>
      <c r="BV9" t="str">
        <f>IF('Raw1'!BV9&lt;&gt;"",(('Raw2'!BV9-('Cl-correction'!$J$3*#REF!))/#REF!)/(('Raw1'!BV9-('Cl-correction'!$J$2*#REF!))/#REF!),"")</f>
        <v/>
      </c>
      <c r="BW9" t="str">
        <f>IF('Raw1'!BW9&lt;&gt;"",(('Raw2'!BW9-('Cl-correction'!$J$3*#REF!))/#REF!)/(('Raw1'!BW9-('Cl-correction'!$J$2*#REF!))/#REF!),"")</f>
        <v/>
      </c>
      <c r="BX9" t="str">
        <f>IF('Raw1'!BX9&lt;&gt;"",(('Raw2'!BX9-('Cl-correction'!$J$3*#REF!))/#REF!)/(('Raw1'!BX9-('Cl-correction'!$J$2*#REF!))/#REF!),"")</f>
        <v/>
      </c>
      <c r="BY9" t="str">
        <f>IF('Raw1'!BY9&lt;&gt;"",(('Raw2'!BY9-('Cl-correction'!$J$3*#REF!))/#REF!)/(('Raw1'!BY9-('Cl-correction'!$J$2*#REF!))/#REF!),"")</f>
        <v/>
      </c>
      <c r="BZ9" t="str">
        <f>IF('Raw1'!BZ9&lt;&gt;"",(('Raw2'!BZ9-('Cl-correction'!$J$3*#REF!))/#REF!)/(('Raw1'!BZ9-('Cl-correction'!$J$2*#REF!))/#REF!),"")</f>
        <v/>
      </c>
      <c r="CA9" t="str">
        <f>IF('Raw1'!CA9&lt;&gt;"",(('Raw2'!CA9-('Cl-correction'!$J$3*#REF!))/#REF!)/(('Raw1'!CA9-('Cl-correction'!$J$2*#REF!))/#REF!),"")</f>
        <v/>
      </c>
      <c r="CB9" t="str">
        <f>IF('Raw1'!CB9&lt;&gt;"",(('Raw2'!CB9-('Cl-correction'!$J$3*#REF!))/#REF!)/(('Raw1'!CB9-('Cl-correction'!$J$2*#REF!))/#REF!),"")</f>
        <v/>
      </c>
      <c r="CC9" t="str">
        <f>IF('Raw1'!CC9&lt;&gt;"",(('Raw2'!CC9-('Cl-correction'!$J$3*#REF!))/#REF!)/(('Raw1'!CC9-('Cl-correction'!$J$2*#REF!))/#REF!),"")</f>
        <v/>
      </c>
      <c r="CD9" t="str">
        <f>IF('Raw1'!CD9&lt;&gt;"",(('Raw2'!CD9-('Cl-correction'!$J$3*#REF!))/#REF!)/(('Raw1'!CD9-('Cl-correction'!$J$2*#REF!))/#REF!),"")</f>
        <v/>
      </c>
      <c r="CE9" t="str">
        <f>IF('Raw1'!CE9&lt;&gt;"",(('Raw2'!CE9-('Cl-correction'!$J$3*#REF!))/#REF!)/(('Raw1'!CE9-('Cl-correction'!$J$2*#REF!))/#REF!),"")</f>
        <v/>
      </c>
      <c r="CF9" t="str">
        <f>IF('Raw1'!CF9&lt;&gt;"",(('Raw2'!CF9-('Cl-correction'!$J$3*#REF!))/#REF!)/(('Raw1'!CF9-('Cl-correction'!$J$2*#REF!))/#REF!),"")</f>
        <v/>
      </c>
      <c r="CG9" t="str">
        <f>IF('Raw1'!CG9&lt;&gt;"",(('Raw2'!CG9-('Cl-correction'!$J$3*#REF!))/#REF!)/(('Raw1'!CG9-('Cl-correction'!$J$2*#REF!))/#REF!),"")</f>
        <v/>
      </c>
      <c r="CH9" t="str">
        <f>IF('Raw1'!CH9&lt;&gt;"",(('Raw2'!CH9-('Cl-correction'!$J$3*#REF!))/#REF!)/(('Raw1'!CH9-('Cl-correction'!$J$2*#REF!))/#REF!),"")</f>
        <v/>
      </c>
      <c r="CI9" t="str">
        <f>IF('Raw1'!CI9&lt;&gt;"",(('Raw2'!CI9-('Cl-correction'!$J$3*#REF!))/#REF!)/(('Raw1'!CI9-('Cl-correction'!$J$2*#REF!))/#REF!),"")</f>
        <v/>
      </c>
      <c r="CJ9" t="str">
        <f>IF('Raw1'!CJ9&lt;&gt;"",(('Raw2'!CJ9-('Cl-correction'!$J$3*#REF!))/#REF!)/(('Raw1'!CJ9-('Cl-correction'!$J$2*#REF!))/#REF!),"")</f>
        <v/>
      </c>
      <c r="CK9" t="str">
        <f>IF('Raw1'!CK9&lt;&gt;"",(('Raw2'!CK9-('Cl-correction'!$J$3*#REF!))/#REF!)/(('Raw1'!CK9-('Cl-correction'!$J$2*#REF!))/#REF!),"")</f>
        <v/>
      </c>
      <c r="CL9" t="str">
        <f>IF('Raw1'!CL9&lt;&gt;"",(('Raw2'!CL9-('Cl-correction'!$J$3*#REF!))/#REF!)/(('Raw1'!CL9-('Cl-correction'!$J$2*#REF!))/#REF!),"")</f>
        <v/>
      </c>
      <c r="CM9" t="str">
        <f>IF('Raw1'!CM9&lt;&gt;"",(('Raw2'!CM9-('Cl-correction'!$J$3*#REF!))/#REF!)/(('Raw1'!CM9-('Cl-correction'!$J$2*#REF!))/#REF!),"")</f>
        <v/>
      </c>
      <c r="CN9" t="str">
        <f>IF('Raw1'!CN9&lt;&gt;"",(('Raw2'!CN9-('Cl-correction'!$J$3*#REF!))/#REF!)/(('Raw1'!CN9-('Cl-correction'!$J$2*#REF!))/#REF!),"")</f>
        <v/>
      </c>
      <c r="CO9" t="str">
        <f>IF('Raw1'!CO9&lt;&gt;"",(('Raw2'!CO9-('Cl-correction'!$J$3*#REF!))/#REF!)/(('Raw1'!CO9-('Cl-correction'!$J$2*#REF!))/#REF!),"")</f>
        <v/>
      </c>
      <c r="CP9" t="str">
        <f>IF('Raw1'!CP9&lt;&gt;"",(('Raw2'!CP9-('Cl-correction'!$J$3*#REF!))/#REF!)/(('Raw1'!CP9-('Cl-correction'!$J$2*#REF!))/#REF!),"")</f>
        <v/>
      </c>
      <c r="CQ9" t="str">
        <f>IF('Raw1'!CQ9&lt;&gt;"",(('Raw2'!CQ9-('Cl-correction'!$J$3*#REF!))/#REF!)/(('Raw1'!CQ9-('Cl-correction'!$J$2*#REF!))/#REF!),"")</f>
        <v/>
      </c>
      <c r="CR9" t="str">
        <f>IF('Raw1'!CR9&lt;&gt;"",(('Raw2'!CR9-('Cl-correction'!$J$3*#REF!))/#REF!)/(('Raw1'!CR9-('Cl-correction'!$J$2*#REF!))/#REF!),"")</f>
        <v/>
      </c>
      <c r="CS9" t="str">
        <f>IF('Raw1'!CS9&lt;&gt;"",(('Raw2'!CS9-('Cl-correction'!$J$3*#REF!))/#REF!)/(('Raw1'!CS9-('Cl-correction'!$J$2*#REF!))/#REF!),"")</f>
        <v/>
      </c>
      <c r="CT9" t="str">
        <f>IF('Raw1'!CT9&lt;&gt;"",(('Raw2'!CT9-('Cl-correction'!$J$3*#REF!))/#REF!)/(('Raw1'!CT9-('Cl-correction'!$J$2*#REF!))/#REF!),"")</f>
        <v/>
      </c>
      <c r="CU9" t="str">
        <f>IF('Raw1'!CU9&lt;&gt;"",(('Raw2'!CU9-('Cl-correction'!$J$3*#REF!))/#REF!)/(('Raw1'!CU9-('Cl-correction'!$J$2*#REF!))/#REF!),"")</f>
        <v/>
      </c>
      <c r="CV9" t="str">
        <f>IF('Raw1'!CV9&lt;&gt;"",(('Raw2'!CV9-('Cl-correction'!$J$3*#REF!))/#REF!)/(('Raw1'!CV9-('Cl-correction'!$J$2*#REF!))/#REF!),"")</f>
        <v/>
      </c>
      <c r="CW9" t="str">
        <f>IF('Raw1'!CW9&lt;&gt;"",(('Raw2'!CW9-('Cl-correction'!$J$3*#REF!))/#REF!)/(('Raw1'!CW9-('Cl-correction'!$J$2*#REF!))/#REF!),"")</f>
        <v/>
      </c>
      <c r="CX9" t="str">
        <f>IF('Raw1'!CX9&lt;&gt;"",(('Raw2'!CX9-('Cl-correction'!$J$3*#REF!))/#REF!)/(('Raw1'!CX9-('Cl-correction'!$J$2*#REF!))/#REF!),"")</f>
        <v/>
      </c>
      <c r="CY9" t="str">
        <f>IF('Raw1'!CY9&lt;&gt;"",(('Raw2'!CY9-('Cl-correction'!$J$3*#REF!))/#REF!)/(('Raw1'!CY9-('Cl-correction'!$J$2*#REF!))/#REF!),"")</f>
        <v/>
      </c>
      <c r="CZ9" t="str">
        <f>IF('Raw1'!CZ9&lt;&gt;"",(('Raw2'!CZ9-('Cl-correction'!$J$3*#REF!))/#REF!)/(('Raw1'!CZ9-('Cl-correction'!$J$2*#REF!))/#REF!),"")</f>
        <v/>
      </c>
      <c r="DA9" t="str">
        <f>IF('Raw1'!DA9&lt;&gt;"",(('Raw2'!DA9-('Cl-correction'!$J$3*#REF!))/#REF!)/(('Raw1'!DA9-('Cl-correction'!$J$2*#REF!))/#REF!),"")</f>
        <v/>
      </c>
    </row>
    <row r="10" spans="1:105" x14ac:dyDescent="0.15">
      <c r="A10" t="str">
        <f>'Raw1'!A10</f>
        <v>d18O_300118_WM2_Udaipur@7</v>
      </c>
      <c r="C10">
        <f t="shared" si="0"/>
        <v>0</v>
      </c>
      <c r="D10" t="e">
        <f>IF('Raw1'!D10&lt;&gt;"",(('Raw2'!D10-('Cl-correction'!$J$3*#REF!))/#REF!)/(('Raw1'!D10-('Cl-correction'!$J$2*#REF!))/#REF!),"")</f>
        <v>#REF!</v>
      </c>
      <c r="E10" t="e">
        <f>IF('Raw1'!E10&lt;&gt;"",(('Raw2'!E10-('Cl-correction'!$J$3*#REF!))/#REF!)/(('Raw1'!E10-('Cl-correction'!$J$2*#REF!))/#REF!),"")</f>
        <v>#REF!</v>
      </c>
      <c r="F10" t="e">
        <f>IF('Raw1'!F10&lt;&gt;"",(('Raw2'!F10-('Cl-correction'!$J$3*#REF!))/#REF!)/(('Raw1'!F10-('Cl-correction'!$J$2*#REF!))/#REF!),"")</f>
        <v>#REF!</v>
      </c>
      <c r="G10" t="e">
        <f>IF('Raw1'!G10&lt;&gt;"",(('Raw2'!G10-('Cl-correction'!$J$3*#REF!))/#REF!)/(('Raw1'!G10-('Cl-correction'!$J$2*#REF!))/#REF!),"")</f>
        <v>#REF!</v>
      </c>
      <c r="H10" t="e">
        <f>IF('Raw1'!H10&lt;&gt;"",(('Raw2'!H10-('Cl-correction'!$J$3*#REF!))/#REF!)/(('Raw1'!H10-('Cl-correction'!$J$2*#REF!))/#REF!),"")</f>
        <v>#REF!</v>
      </c>
      <c r="I10" t="e">
        <f>IF('Raw1'!I10&lt;&gt;"",(('Raw2'!I10-('Cl-correction'!$J$3*#REF!))/#REF!)/(('Raw1'!I10-('Cl-correction'!$J$2*#REF!))/#REF!),"")</f>
        <v>#REF!</v>
      </c>
      <c r="J10" t="e">
        <f>IF('Raw1'!J10&lt;&gt;"",(('Raw2'!J10-('Cl-correction'!$J$3*#REF!))/#REF!)/(('Raw1'!J10-('Cl-correction'!$J$2*#REF!))/#REF!),"")</f>
        <v>#REF!</v>
      </c>
      <c r="K10" t="e">
        <f>IF('Raw1'!K10&lt;&gt;"",(('Raw2'!K10-('Cl-correction'!$J$3*#REF!))/#REF!)/(('Raw1'!K10-('Cl-correction'!$J$2*#REF!))/#REF!),"")</f>
        <v>#REF!</v>
      </c>
      <c r="L10" t="e">
        <f>IF('Raw1'!L10&lt;&gt;"",(('Raw2'!L10-('Cl-correction'!$J$3*#REF!))/#REF!)/(('Raw1'!L10-('Cl-correction'!$J$2*#REF!))/#REF!),"")</f>
        <v>#REF!</v>
      </c>
      <c r="M10" t="e">
        <f>IF('Raw1'!M10&lt;&gt;"",(('Raw2'!M10-('Cl-correction'!$J$3*#REF!))/#REF!)/(('Raw1'!M10-('Cl-correction'!$J$2*#REF!))/#REF!),"")</f>
        <v>#REF!</v>
      </c>
      <c r="N10" t="e">
        <f>IF('Raw1'!N10&lt;&gt;"",(('Raw2'!N10-('Cl-correction'!$J$3*#REF!))/#REF!)/(('Raw1'!N10-('Cl-correction'!$J$2*#REF!))/#REF!),"")</f>
        <v>#REF!</v>
      </c>
      <c r="O10" t="e">
        <f>IF('Raw1'!O10&lt;&gt;"",(('Raw2'!O10-('Cl-correction'!$J$3*#REF!))/#REF!)/(('Raw1'!O10-('Cl-correction'!$J$2*#REF!))/#REF!),"")</f>
        <v>#REF!</v>
      </c>
      <c r="P10" t="e">
        <f>IF('Raw1'!P10&lt;&gt;"",(('Raw2'!P10-('Cl-correction'!$J$3*#REF!))/#REF!)/(('Raw1'!P10-('Cl-correction'!$J$2*#REF!))/#REF!),"")</f>
        <v>#REF!</v>
      </c>
      <c r="Q10" t="e">
        <f>IF('Raw1'!Q10&lt;&gt;"",(('Raw2'!Q10-('Cl-correction'!$J$3*#REF!))/#REF!)/(('Raw1'!Q10-('Cl-correction'!$J$2*#REF!))/#REF!),"")</f>
        <v>#REF!</v>
      </c>
      <c r="R10" t="e">
        <f>IF('Raw1'!R10&lt;&gt;"",(('Raw2'!R10-('Cl-correction'!$J$3*#REF!))/#REF!)/(('Raw1'!R10-('Cl-correction'!$J$2*#REF!))/#REF!),"")</f>
        <v>#REF!</v>
      </c>
      <c r="S10" t="e">
        <f>IF('Raw1'!S10&lt;&gt;"",(('Raw2'!S10-('Cl-correction'!$J$3*#REF!))/#REF!)/(('Raw1'!S10-('Cl-correction'!$J$2*#REF!))/#REF!),"")</f>
        <v>#REF!</v>
      </c>
      <c r="T10" t="e">
        <f>IF('Raw1'!T10&lt;&gt;"",(('Raw2'!T10-('Cl-correction'!$J$3*#REF!))/#REF!)/(('Raw1'!T10-('Cl-correction'!$J$2*#REF!))/#REF!),"")</f>
        <v>#REF!</v>
      </c>
      <c r="U10" t="e">
        <f>IF('Raw1'!U10&lt;&gt;"",(('Raw2'!U10-('Cl-correction'!$J$3*#REF!))/#REF!)/(('Raw1'!U10-('Cl-correction'!$J$2*#REF!))/#REF!),"")</f>
        <v>#REF!</v>
      </c>
      <c r="V10" t="e">
        <f>IF('Raw1'!V10&lt;&gt;"",(('Raw2'!V10-('Cl-correction'!$J$3*#REF!))/#REF!)/(('Raw1'!V10-('Cl-correction'!$J$2*#REF!))/#REF!),"")</f>
        <v>#REF!</v>
      </c>
      <c r="W10" t="e">
        <f>IF('Raw1'!W10&lt;&gt;"",(('Raw2'!W10-('Cl-correction'!$J$3*#REF!))/#REF!)/(('Raw1'!W10-('Cl-correction'!$J$2*#REF!))/#REF!),"")</f>
        <v>#REF!</v>
      </c>
      <c r="X10" t="str">
        <f>IF('Raw1'!X10&lt;&gt;"",(('Raw2'!X10-('Cl-correction'!$J$3*#REF!))/#REF!)/(('Raw1'!X10-('Cl-correction'!$J$2*#REF!))/#REF!),"")</f>
        <v/>
      </c>
      <c r="Y10" t="str">
        <f>IF('Raw1'!Y10&lt;&gt;"",(('Raw2'!Y10-('Cl-correction'!$J$3*#REF!))/#REF!)/(('Raw1'!Y10-('Cl-correction'!$J$2*#REF!))/#REF!),"")</f>
        <v/>
      </c>
      <c r="Z10" t="str">
        <f>IF('Raw1'!Z10&lt;&gt;"",(('Raw2'!Z10-('Cl-correction'!$J$3*#REF!))/#REF!)/(('Raw1'!Z10-('Cl-correction'!$J$2*#REF!))/#REF!),"")</f>
        <v/>
      </c>
      <c r="AA10" t="str">
        <f>IF('Raw1'!AA10&lt;&gt;"",(('Raw2'!AA10-('Cl-correction'!$J$3*#REF!))/#REF!)/(('Raw1'!AA10-('Cl-correction'!$J$2*#REF!))/#REF!),"")</f>
        <v/>
      </c>
      <c r="AB10" t="str">
        <f>IF('Raw1'!AB10&lt;&gt;"",(('Raw2'!AB10-('Cl-correction'!$J$3*#REF!))/#REF!)/(('Raw1'!AB10-('Cl-correction'!$J$2*#REF!))/#REF!),"")</f>
        <v/>
      </c>
      <c r="AC10" t="str">
        <f>IF('Raw1'!AC10&lt;&gt;"",(('Raw2'!AC10-('Cl-correction'!$J$3*#REF!))/#REF!)/(('Raw1'!AC10-('Cl-correction'!$J$2*#REF!))/#REF!),"")</f>
        <v/>
      </c>
      <c r="AD10" t="str">
        <f>IF('Raw1'!AD10&lt;&gt;"",(('Raw2'!AD10-('Cl-correction'!$J$3*#REF!))/#REF!)/(('Raw1'!AD10-('Cl-correction'!$J$2*#REF!))/#REF!),"")</f>
        <v/>
      </c>
      <c r="AE10" t="str">
        <f>IF('Raw1'!AE10&lt;&gt;"",(('Raw2'!AE10-('Cl-correction'!$J$3*#REF!))/#REF!)/(('Raw1'!AE10-('Cl-correction'!$J$2*#REF!))/#REF!),"")</f>
        <v/>
      </c>
      <c r="AF10" t="str">
        <f>IF('Raw1'!AF10&lt;&gt;"",(('Raw2'!AF10-('Cl-correction'!$J$3*#REF!))/#REF!)/(('Raw1'!AF10-('Cl-correction'!$J$2*#REF!))/#REF!),"")</f>
        <v/>
      </c>
      <c r="AG10" t="str">
        <f>IF('Raw1'!AG10&lt;&gt;"",(('Raw2'!AG10-('Cl-correction'!$J$3*#REF!))/#REF!)/(('Raw1'!AG10-('Cl-correction'!$J$2*#REF!))/#REF!),"")</f>
        <v/>
      </c>
      <c r="AH10" t="str">
        <f>IF('Raw1'!AH10&lt;&gt;"",(('Raw2'!AH10-('Cl-correction'!$J$3*#REF!))/#REF!)/(('Raw1'!AH10-('Cl-correction'!$J$2*#REF!))/#REF!),"")</f>
        <v/>
      </c>
      <c r="AI10" t="str">
        <f>IF('Raw1'!AI10&lt;&gt;"",(('Raw2'!AI10-('Cl-correction'!$J$3*#REF!))/#REF!)/(('Raw1'!AI10-('Cl-correction'!$J$2*#REF!))/#REF!),"")</f>
        <v/>
      </c>
      <c r="AJ10" t="str">
        <f>IF('Raw1'!AJ10&lt;&gt;"",(('Raw2'!AJ10-('Cl-correction'!$J$3*#REF!))/#REF!)/(('Raw1'!AJ10-('Cl-correction'!$J$2*#REF!))/#REF!),"")</f>
        <v/>
      </c>
      <c r="AK10" t="str">
        <f>IF('Raw1'!AK10&lt;&gt;"",(('Raw2'!AK10-('Cl-correction'!$J$3*#REF!))/#REF!)/(('Raw1'!AK10-('Cl-correction'!$J$2*#REF!))/#REF!),"")</f>
        <v/>
      </c>
      <c r="AL10" t="str">
        <f>IF('Raw1'!AL10&lt;&gt;"",(('Raw2'!AL10-('Cl-correction'!$J$3*#REF!))/#REF!)/(('Raw1'!AL10-('Cl-correction'!$J$2*#REF!))/#REF!),"")</f>
        <v/>
      </c>
      <c r="AM10" t="str">
        <f>IF('Raw1'!AM10&lt;&gt;"",(('Raw2'!AM10-('Cl-correction'!$J$3*#REF!))/#REF!)/(('Raw1'!AM10-('Cl-correction'!$J$2*#REF!))/#REF!),"")</f>
        <v/>
      </c>
      <c r="AN10" t="str">
        <f>IF('Raw1'!AN10&lt;&gt;"",(('Raw2'!AN10-('Cl-correction'!$J$3*#REF!))/#REF!)/(('Raw1'!AN10-('Cl-correction'!$J$2*#REF!))/#REF!),"")</f>
        <v/>
      </c>
      <c r="AO10" t="str">
        <f>IF('Raw1'!AO10&lt;&gt;"",(('Raw2'!AO10-('Cl-correction'!$J$3*#REF!))/#REF!)/(('Raw1'!AO10-('Cl-correction'!$J$2*#REF!))/#REF!),"")</f>
        <v/>
      </c>
      <c r="AP10" t="str">
        <f>IF('Raw1'!AP10&lt;&gt;"",(('Raw2'!AP10-('Cl-correction'!$J$3*#REF!))/#REF!)/(('Raw1'!AP10-('Cl-correction'!$J$2*#REF!))/#REF!),"")</f>
        <v/>
      </c>
      <c r="AQ10" t="str">
        <f>IF('Raw1'!AQ10&lt;&gt;"",(('Raw2'!AQ10-('Cl-correction'!$J$3*#REF!))/#REF!)/(('Raw1'!AQ10-('Cl-correction'!$J$2*#REF!))/#REF!),"")</f>
        <v/>
      </c>
      <c r="AR10" t="str">
        <f>IF('Raw1'!AR10&lt;&gt;"",(('Raw2'!AR10-('Cl-correction'!$J$3*#REF!))/#REF!)/(('Raw1'!AR10-('Cl-correction'!$J$2*#REF!))/#REF!),"")</f>
        <v/>
      </c>
      <c r="AS10" t="str">
        <f>IF('Raw1'!AS10&lt;&gt;"",(('Raw2'!AS10-('Cl-correction'!$J$3*#REF!))/#REF!)/(('Raw1'!AS10-('Cl-correction'!$J$2*#REF!))/#REF!),"")</f>
        <v/>
      </c>
      <c r="AT10" t="str">
        <f>IF('Raw1'!AT10&lt;&gt;"",(('Raw2'!AT10-('Cl-correction'!$J$3*#REF!))/#REF!)/(('Raw1'!AT10-('Cl-correction'!$J$2*#REF!))/#REF!),"")</f>
        <v/>
      </c>
      <c r="AU10" t="str">
        <f>IF('Raw1'!AU10&lt;&gt;"",(('Raw2'!AU10-('Cl-correction'!$J$3*#REF!))/#REF!)/(('Raw1'!AU10-('Cl-correction'!$J$2*#REF!))/#REF!),"")</f>
        <v/>
      </c>
      <c r="AV10" t="str">
        <f>IF('Raw1'!AV10&lt;&gt;"",(('Raw2'!AV10-('Cl-correction'!$J$3*#REF!))/#REF!)/(('Raw1'!AV10-('Cl-correction'!$J$2*#REF!))/#REF!),"")</f>
        <v/>
      </c>
      <c r="AW10" t="str">
        <f>IF('Raw1'!AW10&lt;&gt;"",(('Raw2'!AW10-('Cl-correction'!$J$3*#REF!))/#REF!)/(('Raw1'!AW10-('Cl-correction'!$J$2*#REF!))/#REF!),"")</f>
        <v/>
      </c>
      <c r="AX10" t="str">
        <f>IF('Raw1'!AX10&lt;&gt;"",(('Raw2'!AX10-('Cl-correction'!$J$3*#REF!))/#REF!)/(('Raw1'!AX10-('Cl-correction'!$J$2*#REF!))/#REF!),"")</f>
        <v/>
      </c>
      <c r="AY10" t="str">
        <f>IF('Raw1'!AY10&lt;&gt;"",(('Raw2'!AY10-('Cl-correction'!$J$3*#REF!))/#REF!)/(('Raw1'!AY10-('Cl-correction'!$J$2*#REF!))/#REF!),"")</f>
        <v/>
      </c>
      <c r="AZ10" t="str">
        <f>IF('Raw1'!AZ10&lt;&gt;"",(('Raw2'!AZ10-('Cl-correction'!$J$3*#REF!))/#REF!)/(('Raw1'!AZ10-('Cl-correction'!$J$2*#REF!))/#REF!),"")</f>
        <v/>
      </c>
      <c r="BA10" t="str">
        <f>IF('Raw1'!BA10&lt;&gt;"",(('Raw2'!BA10-('Cl-correction'!$J$3*#REF!))/#REF!)/(('Raw1'!BA10-('Cl-correction'!$J$2*#REF!))/#REF!),"")</f>
        <v/>
      </c>
      <c r="BB10" t="str">
        <f>IF('Raw1'!BB10&lt;&gt;"",(('Raw2'!BB10-('Cl-correction'!$J$3*#REF!))/#REF!)/(('Raw1'!BB10-('Cl-correction'!$J$2*#REF!))/#REF!),"")</f>
        <v/>
      </c>
      <c r="BC10" t="str">
        <f>IF('Raw1'!BC10&lt;&gt;"",(('Raw2'!BC10-('Cl-correction'!$J$3*#REF!))/#REF!)/(('Raw1'!BC10-('Cl-correction'!$J$2*#REF!))/#REF!),"")</f>
        <v/>
      </c>
      <c r="BD10" t="str">
        <f>IF('Raw1'!BD10&lt;&gt;"",(('Raw2'!BD10-('Cl-correction'!$J$3*#REF!))/#REF!)/(('Raw1'!BD10-('Cl-correction'!$J$2*#REF!))/#REF!),"")</f>
        <v/>
      </c>
      <c r="BE10" t="str">
        <f>IF('Raw1'!BE10&lt;&gt;"",(('Raw2'!BE10-('Cl-correction'!$J$3*#REF!))/#REF!)/(('Raw1'!BE10-('Cl-correction'!$J$2*#REF!))/#REF!),"")</f>
        <v/>
      </c>
      <c r="BF10" t="str">
        <f>IF('Raw1'!BF10&lt;&gt;"",(('Raw2'!BF10-('Cl-correction'!$J$3*#REF!))/#REF!)/(('Raw1'!BF10-('Cl-correction'!$J$2*#REF!))/#REF!),"")</f>
        <v/>
      </c>
      <c r="BG10" t="str">
        <f>IF('Raw1'!BG10&lt;&gt;"",(('Raw2'!BG10-('Cl-correction'!$J$3*#REF!))/#REF!)/(('Raw1'!BG10-('Cl-correction'!$J$2*#REF!))/#REF!),"")</f>
        <v/>
      </c>
      <c r="BH10" t="str">
        <f>IF('Raw1'!BH10&lt;&gt;"",(('Raw2'!BH10-('Cl-correction'!$J$3*#REF!))/#REF!)/(('Raw1'!BH10-('Cl-correction'!$J$2*#REF!))/#REF!),"")</f>
        <v/>
      </c>
      <c r="BI10" t="str">
        <f>IF('Raw1'!BI10&lt;&gt;"",(('Raw2'!BI10-('Cl-correction'!$J$3*#REF!))/#REF!)/(('Raw1'!BI10-('Cl-correction'!$J$2*#REF!))/#REF!),"")</f>
        <v/>
      </c>
      <c r="BJ10" t="str">
        <f>IF('Raw1'!BJ10&lt;&gt;"",(('Raw2'!BJ10-('Cl-correction'!$J$3*#REF!))/#REF!)/(('Raw1'!BJ10-('Cl-correction'!$J$2*#REF!))/#REF!),"")</f>
        <v/>
      </c>
      <c r="BK10" t="str">
        <f>IF('Raw1'!BK10&lt;&gt;"",(('Raw2'!BK10-('Cl-correction'!$J$3*#REF!))/#REF!)/(('Raw1'!BK10-('Cl-correction'!$J$2*#REF!))/#REF!),"")</f>
        <v/>
      </c>
      <c r="BL10" t="str">
        <f>IF('Raw1'!BL10&lt;&gt;"",(('Raw2'!BL10-('Cl-correction'!$J$3*#REF!))/#REF!)/(('Raw1'!BL10-('Cl-correction'!$J$2*#REF!))/#REF!),"")</f>
        <v/>
      </c>
      <c r="BM10" t="str">
        <f>IF('Raw1'!BM10&lt;&gt;"",(('Raw2'!BM10-('Cl-correction'!$J$3*#REF!))/#REF!)/(('Raw1'!BM10-('Cl-correction'!$J$2*#REF!))/#REF!),"")</f>
        <v/>
      </c>
      <c r="BN10" t="str">
        <f>IF('Raw1'!BN10&lt;&gt;"",(('Raw2'!BN10-('Cl-correction'!$J$3*#REF!))/#REF!)/(('Raw1'!BN10-('Cl-correction'!$J$2*#REF!))/#REF!),"")</f>
        <v/>
      </c>
      <c r="BO10" t="str">
        <f>IF('Raw1'!BO10&lt;&gt;"",(('Raw2'!BO10-('Cl-correction'!$J$3*#REF!))/#REF!)/(('Raw1'!BO10-('Cl-correction'!$J$2*#REF!))/#REF!),"")</f>
        <v/>
      </c>
      <c r="BP10" t="str">
        <f>IF('Raw1'!BP10&lt;&gt;"",(('Raw2'!BP10-('Cl-correction'!$J$3*#REF!))/#REF!)/(('Raw1'!BP10-('Cl-correction'!$J$2*#REF!))/#REF!),"")</f>
        <v/>
      </c>
      <c r="BQ10" t="str">
        <f>IF('Raw1'!BQ10&lt;&gt;"",(('Raw2'!BQ10-('Cl-correction'!$J$3*#REF!))/#REF!)/(('Raw1'!BQ10-('Cl-correction'!$J$2*#REF!))/#REF!),"")</f>
        <v/>
      </c>
      <c r="BR10" t="str">
        <f>IF('Raw1'!BR10&lt;&gt;"",(('Raw2'!BR10-('Cl-correction'!$J$3*#REF!))/#REF!)/(('Raw1'!BR10-('Cl-correction'!$J$2*#REF!))/#REF!),"")</f>
        <v/>
      </c>
      <c r="BS10" t="str">
        <f>IF('Raw1'!BS10&lt;&gt;"",(('Raw2'!BS10-('Cl-correction'!$J$3*#REF!))/#REF!)/(('Raw1'!BS10-('Cl-correction'!$J$2*#REF!))/#REF!),"")</f>
        <v/>
      </c>
      <c r="BT10" t="str">
        <f>IF('Raw1'!BT10&lt;&gt;"",(('Raw2'!BT10-('Cl-correction'!$J$3*#REF!))/#REF!)/(('Raw1'!BT10-('Cl-correction'!$J$2*#REF!))/#REF!),"")</f>
        <v/>
      </c>
      <c r="BU10" t="str">
        <f>IF('Raw1'!BU10&lt;&gt;"",(('Raw2'!BU10-('Cl-correction'!$J$3*#REF!))/#REF!)/(('Raw1'!BU10-('Cl-correction'!$J$2*#REF!))/#REF!),"")</f>
        <v/>
      </c>
      <c r="BV10" t="str">
        <f>IF('Raw1'!BV10&lt;&gt;"",(('Raw2'!BV10-('Cl-correction'!$J$3*#REF!))/#REF!)/(('Raw1'!BV10-('Cl-correction'!$J$2*#REF!))/#REF!),"")</f>
        <v/>
      </c>
      <c r="BW10" t="str">
        <f>IF('Raw1'!BW10&lt;&gt;"",(('Raw2'!BW10-('Cl-correction'!$J$3*#REF!))/#REF!)/(('Raw1'!BW10-('Cl-correction'!$J$2*#REF!))/#REF!),"")</f>
        <v/>
      </c>
      <c r="BX10" t="str">
        <f>IF('Raw1'!BX10&lt;&gt;"",(('Raw2'!BX10-('Cl-correction'!$J$3*#REF!))/#REF!)/(('Raw1'!BX10-('Cl-correction'!$J$2*#REF!))/#REF!),"")</f>
        <v/>
      </c>
      <c r="BY10" t="str">
        <f>IF('Raw1'!BY10&lt;&gt;"",(('Raw2'!BY10-('Cl-correction'!$J$3*#REF!))/#REF!)/(('Raw1'!BY10-('Cl-correction'!$J$2*#REF!))/#REF!),"")</f>
        <v/>
      </c>
      <c r="BZ10" t="str">
        <f>IF('Raw1'!BZ10&lt;&gt;"",(('Raw2'!BZ10-('Cl-correction'!$J$3*#REF!))/#REF!)/(('Raw1'!BZ10-('Cl-correction'!$J$2*#REF!))/#REF!),"")</f>
        <v/>
      </c>
      <c r="CA10" t="str">
        <f>IF('Raw1'!CA10&lt;&gt;"",(('Raw2'!CA10-('Cl-correction'!$J$3*#REF!))/#REF!)/(('Raw1'!CA10-('Cl-correction'!$J$2*#REF!))/#REF!),"")</f>
        <v/>
      </c>
      <c r="CB10" t="str">
        <f>IF('Raw1'!CB10&lt;&gt;"",(('Raw2'!CB10-('Cl-correction'!$J$3*#REF!))/#REF!)/(('Raw1'!CB10-('Cl-correction'!$J$2*#REF!))/#REF!),"")</f>
        <v/>
      </c>
      <c r="CC10" t="str">
        <f>IF('Raw1'!CC10&lt;&gt;"",(('Raw2'!CC10-('Cl-correction'!$J$3*#REF!))/#REF!)/(('Raw1'!CC10-('Cl-correction'!$J$2*#REF!))/#REF!),"")</f>
        <v/>
      </c>
      <c r="CD10" t="str">
        <f>IF('Raw1'!CD10&lt;&gt;"",(('Raw2'!CD10-('Cl-correction'!$J$3*#REF!))/#REF!)/(('Raw1'!CD10-('Cl-correction'!$J$2*#REF!))/#REF!),"")</f>
        <v/>
      </c>
      <c r="CE10" t="str">
        <f>IF('Raw1'!CE10&lt;&gt;"",(('Raw2'!CE10-('Cl-correction'!$J$3*#REF!))/#REF!)/(('Raw1'!CE10-('Cl-correction'!$J$2*#REF!))/#REF!),"")</f>
        <v/>
      </c>
      <c r="CF10" t="str">
        <f>IF('Raw1'!CF10&lt;&gt;"",(('Raw2'!CF10-('Cl-correction'!$J$3*#REF!))/#REF!)/(('Raw1'!CF10-('Cl-correction'!$J$2*#REF!))/#REF!),"")</f>
        <v/>
      </c>
      <c r="CG10" t="str">
        <f>IF('Raw1'!CG10&lt;&gt;"",(('Raw2'!CG10-('Cl-correction'!$J$3*#REF!))/#REF!)/(('Raw1'!CG10-('Cl-correction'!$J$2*#REF!))/#REF!),"")</f>
        <v/>
      </c>
      <c r="CH10" t="str">
        <f>IF('Raw1'!CH10&lt;&gt;"",(('Raw2'!CH10-('Cl-correction'!$J$3*#REF!))/#REF!)/(('Raw1'!CH10-('Cl-correction'!$J$2*#REF!))/#REF!),"")</f>
        <v/>
      </c>
      <c r="CI10" t="str">
        <f>IF('Raw1'!CI10&lt;&gt;"",(('Raw2'!CI10-('Cl-correction'!$J$3*#REF!))/#REF!)/(('Raw1'!CI10-('Cl-correction'!$J$2*#REF!))/#REF!),"")</f>
        <v/>
      </c>
      <c r="CJ10" t="str">
        <f>IF('Raw1'!CJ10&lt;&gt;"",(('Raw2'!CJ10-('Cl-correction'!$J$3*#REF!))/#REF!)/(('Raw1'!CJ10-('Cl-correction'!$J$2*#REF!))/#REF!),"")</f>
        <v/>
      </c>
      <c r="CK10" t="str">
        <f>IF('Raw1'!CK10&lt;&gt;"",(('Raw2'!CK10-('Cl-correction'!$J$3*#REF!))/#REF!)/(('Raw1'!CK10-('Cl-correction'!$J$2*#REF!))/#REF!),"")</f>
        <v/>
      </c>
      <c r="CL10" t="str">
        <f>IF('Raw1'!CL10&lt;&gt;"",(('Raw2'!CL10-('Cl-correction'!$J$3*#REF!))/#REF!)/(('Raw1'!CL10-('Cl-correction'!$J$2*#REF!))/#REF!),"")</f>
        <v/>
      </c>
      <c r="CM10" t="str">
        <f>IF('Raw1'!CM10&lt;&gt;"",(('Raw2'!CM10-('Cl-correction'!$J$3*#REF!))/#REF!)/(('Raw1'!CM10-('Cl-correction'!$J$2*#REF!))/#REF!),"")</f>
        <v/>
      </c>
      <c r="CN10" t="str">
        <f>IF('Raw1'!CN10&lt;&gt;"",(('Raw2'!CN10-('Cl-correction'!$J$3*#REF!))/#REF!)/(('Raw1'!CN10-('Cl-correction'!$J$2*#REF!))/#REF!),"")</f>
        <v/>
      </c>
      <c r="CO10" t="str">
        <f>IF('Raw1'!CO10&lt;&gt;"",(('Raw2'!CO10-('Cl-correction'!$J$3*#REF!))/#REF!)/(('Raw1'!CO10-('Cl-correction'!$J$2*#REF!))/#REF!),"")</f>
        <v/>
      </c>
      <c r="CP10" t="str">
        <f>IF('Raw1'!CP10&lt;&gt;"",(('Raw2'!CP10-('Cl-correction'!$J$3*#REF!))/#REF!)/(('Raw1'!CP10-('Cl-correction'!$J$2*#REF!))/#REF!),"")</f>
        <v/>
      </c>
      <c r="CQ10" t="str">
        <f>IF('Raw1'!CQ10&lt;&gt;"",(('Raw2'!CQ10-('Cl-correction'!$J$3*#REF!))/#REF!)/(('Raw1'!CQ10-('Cl-correction'!$J$2*#REF!))/#REF!),"")</f>
        <v/>
      </c>
      <c r="CR10" t="str">
        <f>IF('Raw1'!CR10&lt;&gt;"",(('Raw2'!CR10-('Cl-correction'!$J$3*#REF!))/#REF!)/(('Raw1'!CR10-('Cl-correction'!$J$2*#REF!))/#REF!),"")</f>
        <v/>
      </c>
      <c r="CS10" t="str">
        <f>IF('Raw1'!CS10&lt;&gt;"",(('Raw2'!CS10-('Cl-correction'!$J$3*#REF!))/#REF!)/(('Raw1'!CS10-('Cl-correction'!$J$2*#REF!))/#REF!),"")</f>
        <v/>
      </c>
      <c r="CT10" t="str">
        <f>IF('Raw1'!CT10&lt;&gt;"",(('Raw2'!CT10-('Cl-correction'!$J$3*#REF!))/#REF!)/(('Raw1'!CT10-('Cl-correction'!$J$2*#REF!))/#REF!),"")</f>
        <v/>
      </c>
      <c r="CU10" t="str">
        <f>IF('Raw1'!CU10&lt;&gt;"",(('Raw2'!CU10-('Cl-correction'!$J$3*#REF!))/#REF!)/(('Raw1'!CU10-('Cl-correction'!$J$2*#REF!))/#REF!),"")</f>
        <v/>
      </c>
      <c r="CV10" t="str">
        <f>IF('Raw1'!CV10&lt;&gt;"",(('Raw2'!CV10-('Cl-correction'!$J$3*#REF!))/#REF!)/(('Raw1'!CV10-('Cl-correction'!$J$2*#REF!))/#REF!),"")</f>
        <v/>
      </c>
      <c r="CW10" t="str">
        <f>IF('Raw1'!CW10&lt;&gt;"",(('Raw2'!CW10-('Cl-correction'!$J$3*#REF!))/#REF!)/(('Raw1'!CW10-('Cl-correction'!$J$2*#REF!))/#REF!),"")</f>
        <v/>
      </c>
      <c r="CX10" t="str">
        <f>IF('Raw1'!CX10&lt;&gt;"",(('Raw2'!CX10-('Cl-correction'!$J$3*#REF!))/#REF!)/(('Raw1'!CX10-('Cl-correction'!$J$2*#REF!))/#REF!),"")</f>
        <v/>
      </c>
      <c r="CY10" t="str">
        <f>IF('Raw1'!CY10&lt;&gt;"",(('Raw2'!CY10-('Cl-correction'!$J$3*#REF!))/#REF!)/(('Raw1'!CY10-('Cl-correction'!$J$2*#REF!))/#REF!),"")</f>
        <v/>
      </c>
      <c r="CZ10" t="str">
        <f>IF('Raw1'!CZ10&lt;&gt;"",(('Raw2'!CZ10-('Cl-correction'!$J$3*#REF!))/#REF!)/(('Raw1'!CZ10-('Cl-correction'!$J$2*#REF!))/#REF!),"")</f>
        <v/>
      </c>
      <c r="DA10" t="str">
        <f>IF('Raw1'!DA10&lt;&gt;"",(('Raw2'!DA10-('Cl-correction'!$J$3*#REF!))/#REF!)/(('Raw1'!DA10-('Cl-correction'!$J$2*#REF!))/#REF!),"")</f>
        <v/>
      </c>
    </row>
    <row r="11" spans="1:105" x14ac:dyDescent="0.15">
      <c r="A11" t="str">
        <f>'Raw1'!A11</f>
        <v>d18O_300118_WM2_Udaipur@8</v>
      </c>
      <c r="C11">
        <f t="shared" si="0"/>
        <v>0</v>
      </c>
      <c r="D11" t="e">
        <f>IF('Raw1'!D11&lt;&gt;"",(('Raw2'!D11-('Cl-correction'!$J$3*#REF!))/#REF!)/(('Raw1'!D11-('Cl-correction'!$J$2*#REF!))/#REF!),"")</f>
        <v>#REF!</v>
      </c>
      <c r="E11" t="e">
        <f>IF('Raw1'!E11&lt;&gt;"",(('Raw2'!E11-('Cl-correction'!$J$3*#REF!))/#REF!)/(('Raw1'!E11-('Cl-correction'!$J$2*#REF!))/#REF!),"")</f>
        <v>#REF!</v>
      </c>
      <c r="F11" t="e">
        <f>IF('Raw1'!F11&lt;&gt;"",(('Raw2'!F11-('Cl-correction'!$J$3*#REF!))/#REF!)/(('Raw1'!F11-('Cl-correction'!$J$2*#REF!))/#REF!),"")</f>
        <v>#REF!</v>
      </c>
      <c r="G11" t="e">
        <f>IF('Raw1'!G11&lt;&gt;"",(('Raw2'!G11-('Cl-correction'!$J$3*#REF!))/#REF!)/(('Raw1'!G11-('Cl-correction'!$J$2*#REF!))/#REF!),"")</f>
        <v>#REF!</v>
      </c>
      <c r="H11" t="e">
        <f>IF('Raw1'!H11&lt;&gt;"",(('Raw2'!H11-('Cl-correction'!$J$3*#REF!))/#REF!)/(('Raw1'!H11-('Cl-correction'!$J$2*#REF!))/#REF!),"")</f>
        <v>#REF!</v>
      </c>
      <c r="I11" t="e">
        <f>IF('Raw1'!I11&lt;&gt;"",(('Raw2'!I11-('Cl-correction'!$J$3*#REF!))/#REF!)/(('Raw1'!I11-('Cl-correction'!$J$2*#REF!))/#REF!),"")</f>
        <v>#REF!</v>
      </c>
      <c r="J11" t="e">
        <f>IF('Raw1'!J11&lt;&gt;"",(('Raw2'!J11-('Cl-correction'!$J$3*#REF!))/#REF!)/(('Raw1'!J11-('Cl-correction'!$J$2*#REF!))/#REF!),"")</f>
        <v>#REF!</v>
      </c>
      <c r="K11" t="e">
        <f>IF('Raw1'!K11&lt;&gt;"",(('Raw2'!K11-('Cl-correction'!$J$3*#REF!))/#REF!)/(('Raw1'!K11-('Cl-correction'!$J$2*#REF!))/#REF!),"")</f>
        <v>#REF!</v>
      </c>
      <c r="L11" t="e">
        <f>IF('Raw1'!L11&lt;&gt;"",(('Raw2'!L11-('Cl-correction'!$J$3*#REF!))/#REF!)/(('Raw1'!L11-('Cl-correction'!$J$2*#REF!))/#REF!),"")</f>
        <v>#REF!</v>
      </c>
      <c r="M11" t="e">
        <f>IF('Raw1'!M11&lt;&gt;"",(('Raw2'!M11-('Cl-correction'!$J$3*#REF!))/#REF!)/(('Raw1'!M11-('Cl-correction'!$J$2*#REF!))/#REF!),"")</f>
        <v>#REF!</v>
      </c>
      <c r="N11" t="e">
        <f>IF('Raw1'!N11&lt;&gt;"",(('Raw2'!N11-('Cl-correction'!$J$3*#REF!))/#REF!)/(('Raw1'!N11-('Cl-correction'!$J$2*#REF!))/#REF!),"")</f>
        <v>#REF!</v>
      </c>
      <c r="O11" t="e">
        <f>IF('Raw1'!O11&lt;&gt;"",(('Raw2'!O11-('Cl-correction'!$J$3*#REF!))/#REF!)/(('Raw1'!O11-('Cl-correction'!$J$2*#REF!))/#REF!),"")</f>
        <v>#REF!</v>
      </c>
      <c r="P11" t="e">
        <f>IF('Raw1'!P11&lt;&gt;"",(('Raw2'!P11-('Cl-correction'!$J$3*#REF!))/#REF!)/(('Raw1'!P11-('Cl-correction'!$J$2*#REF!))/#REF!),"")</f>
        <v>#REF!</v>
      </c>
      <c r="Q11" t="e">
        <f>IF('Raw1'!Q11&lt;&gt;"",(('Raw2'!Q11-('Cl-correction'!$J$3*#REF!))/#REF!)/(('Raw1'!Q11-('Cl-correction'!$J$2*#REF!))/#REF!),"")</f>
        <v>#REF!</v>
      </c>
      <c r="R11" t="e">
        <f>IF('Raw1'!R11&lt;&gt;"",(('Raw2'!R11-('Cl-correction'!$J$3*#REF!))/#REF!)/(('Raw1'!R11-('Cl-correction'!$J$2*#REF!))/#REF!),"")</f>
        <v>#REF!</v>
      </c>
      <c r="S11" t="e">
        <f>IF('Raw1'!S11&lt;&gt;"",(('Raw2'!S11-('Cl-correction'!$J$3*#REF!))/#REF!)/(('Raw1'!S11-('Cl-correction'!$J$2*#REF!))/#REF!),"")</f>
        <v>#REF!</v>
      </c>
      <c r="T11" t="e">
        <f>IF('Raw1'!T11&lt;&gt;"",(('Raw2'!T11-('Cl-correction'!$J$3*#REF!))/#REF!)/(('Raw1'!T11-('Cl-correction'!$J$2*#REF!))/#REF!),"")</f>
        <v>#REF!</v>
      </c>
      <c r="U11" t="e">
        <f>IF('Raw1'!U11&lt;&gt;"",(('Raw2'!U11-('Cl-correction'!$J$3*#REF!))/#REF!)/(('Raw1'!U11-('Cl-correction'!$J$2*#REF!))/#REF!),"")</f>
        <v>#REF!</v>
      </c>
      <c r="V11" t="e">
        <f>IF('Raw1'!V11&lt;&gt;"",(('Raw2'!V11-('Cl-correction'!$J$3*#REF!))/#REF!)/(('Raw1'!V11-('Cl-correction'!$J$2*#REF!))/#REF!),"")</f>
        <v>#REF!</v>
      </c>
      <c r="W11" t="e">
        <f>IF('Raw1'!W11&lt;&gt;"",(('Raw2'!W11-('Cl-correction'!$J$3*#REF!))/#REF!)/(('Raw1'!W11-('Cl-correction'!$J$2*#REF!))/#REF!),"")</f>
        <v>#REF!</v>
      </c>
      <c r="X11" t="str">
        <f>IF('Raw1'!X11&lt;&gt;"",(('Raw2'!X11-('Cl-correction'!$J$3*#REF!))/#REF!)/(('Raw1'!X11-('Cl-correction'!$J$2*#REF!))/#REF!),"")</f>
        <v/>
      </c>
      <c r="Y11" t="str">
        <f>IF('Raw1'!Y11&lt;&gt;"",(('Raw2'!Y11-('Cl-correction'!$J$3*#REF!))/#REF!)/(('Raw1'!Y11-('Cl-correction'!$J$2*#REF!))/#REF!),"")</f>
        <v/>
      </c>
      <c r="Z11" t="str">
        <f>IF('Raw1'!Z11&lt;&gt;"",(('Raw2'!Z11-('Cl-correction'!$J$3*#REF!))/#REF!)/(('Raw1'!Z11-('Cl-correction'!$J$2*#REF!))/#REF!),"")</f>
        <v/>
      </c>
      <c r="AA11" t="str">
        <f>IF('Raw1'!AA11&lt;&gt;"",(('Raw2'!AA11-('Cl-correction'!$J$3*#REF!))/#REF!)/(('Raw1'!AA11-('Cl-correction'!$J$2*#REF!))/#REF!),"")</f>
        <v/>
      </c>
      <c r="AB11" t="str">
        <f>IF('Raw1'!AB11&lt;&gt;"",(('Raw2'!AB11-('Cl-correction'!$J$3*#REF!))/#REF!)/(('Raw1'!AB11-('Cl-correction'!$J$2*#REF!))/#REF!),"")</f>
        <v/>
      </c>
      <c r="AC11" t="str">
        <f>IF('Raw1'!AC11&lt;&gt;"",(('Raw2'!AC11-('Cl-correction'!$J$3*#REF!))/#REF!)/(('Raw1'!AC11-('Cl-correction'!$J$2*#REF!))/#REF!),"")</f>
        <v/>
      </c>
      <c r="AD11" t="str">
        <f>IF('Raw1'!AD11&lt;&gt;"",(('Raw2'!AD11-('Cl-correction'!$J$3*#REF!))/#REF!)/(('Raw1'!AD11-('Cl-correction'!$J$2*#REF!))/#REF!),"")</f>
        <v/>
      </c>
      <c r="AE11" t="str">
        <f>IF('Raw1'!AE11&lt;&gt;"",(('Raw2'!AE11-('Cl-correction'!$J$3*#REF!))/#REF!)/(('Raw1'!AE11-('Cl-correction'!$J$2*#REF!))/#REF!),"")</f>
        <v/>
      </c>
      <c r="AF11" t="str">
        <f>IF('Raw1'!AF11&lt;&gt;"",(('Raw2'!AF11-('Cl-correction'!$J$3*#REF!))/#REF!)/(('Raw1'!AF11-('Cl-correction'!$J$2*#REF!))/#REF!),"")</f>
        <v/>
      </c>
      <c r="AG11" t="str">
        <f>IF('Raw1'!AG11&lt;&gt;"",(('Raw2'!AG11-('Cl-correction'!$J$3*#REF!))/#REF!)/(('Raw1'!AG11-('Cl-correction'!$J$2*#REF!))/#REF!),"")</f>
        <v/>
      </c>
      <c r="AH11" t="str">
        <f>IF('Raw1'!AH11&lt;&gt;"",(('Raw2'!AH11-('Cl-correction'!$J$3*#REF!))/#REF!)/(('Raw1'!AH11-('Cl-correction'!$J$2*#REF!))/#REF!),"")</f>
        <v/>
      </c>
      <c r="AI11" t="str">
        <f>IF('Raw1'!AI11&lt;&gt;"",(('Raw2'!AI11-('Cl-correction'!$J$3*#REF!))/#REF!)/(('Raw1'!AI11-('Cl-correction'!$J$2*#REF!))/#REF!),"")</f>
        <v/>
      </c>
      <c r="AJ11" t="str">
        <f>IF('Raw1'!AJ11&lt;&gt;"",(('Raw2'!AJ11-('Cl-correction'!$J$3*#REF!))/#REF!)/(('Raw1'!AJ11-('Cl-correction'!$J$2*#REF!))/#REF!),"")</f>
        <v/>
      </c>
      <c r="AK11" t="str">
        <f>IF('Raw1'!AK11&lt;&gt;"",(('Raw2'!AK11-('Cl-correction'!$J$3*#REF!))/#REF!)/(('Raw1'!AK11-('Cl-correction'!$J$2*#REF!))/#REF!),"")</f>
        <v/>
      </c>
      <c r="AL11" t="str">
        <f>IF('Raw1'!AL11&lt;&gt;"",(('Raw2'!AL11-('Cl-correction'!$J$3*#REF!))/#REF!)/(('Raw1'!AL11-('Cl-correction'!$J$2*#REF!))/#REF!),"")</f>
        <v/>
      </c>
      <c r="AM11" t="str">
        <f>IF('Raw1'!AM11&lt;&gt;"",(('Raw2'!AM11-('Cl-correction'!$J$3*#REF!))/#REF!)/(('Raw1'!AM11-('Cl-correction'!$J$2*#REF!))/#REF!),"")</f>
        <v/>
      </c>
      <c r="AN11" t="str">
        <f>IF('Raw1'!AN11&lt;&gt;"",(('Raw2'!AN11-('Cl-correction'!$J$3*#REF!))/#REF!)/(('Raw1'!AN11-('Cl-correction'!$J$2*#REF!))/#REF!),"")</f>
        <v/>
      </c>
      <c r="AO11" t="str">
        <f>IF('Raw1'!AO11&lt;&gt;"",(('Raw2'!AO11-('Cl-correction'!$J$3*#REF!))/#REF!)/(('Raw1'!AO11-('Cl-correction'!$J$2*#REF!))/#REF!),"")</f>
        <v/>
      </c>
      <c r="AP11" t="str">
        <f>IF('Raw1'!AP11&lt;&gt;"",(('Raw2'!AP11-('Cl-correction'!$J$3*#REF!))/#REF!)/(('Raw1'!AP11-('Cl-correction'!$J$2*#REF!))/#REF!),"")</f>
        <v/>
      </c>
      <c r="AQ11" t="str">
        <f>IF('Raw1'!AQ11&lt;&gt;"",(('Raw2'!AQ11-('Cl-correction'!$J$3*#REF!))/#REF!)/(('Raw1'!AQ11-('Cl-correction'!$J$2*#REF!))/#REF!),"")</f>
        <v/>
      </c>
      <c r="AR11" t="str">
        <f>IF('Raw1'!AR11&lt;&gt;"",(('Raw2'!AR11-('Cl-correction'!$J$3*#REF!))/#REF!)/(('Raw1'!AR11-('Cl-correction'!$J$2*#REF!))/#REF!),"")</f>
        <v/>
      </c>
      <c r="AS11" t="str">
        <f>IF('Raw1'!AS11&lt;&gt;"",(('Raw2'!AS11-('Cl-correction'!$J$3*#REF!))/#REF!)/(('Raw1'!AS11-('Cl-correction'!$J$2*#REF!))/#REF!),"")</f>
        <v/>
      </c>
      <c r="AT11" t="str">
        <f>IF('Raw1'!AT11&lt;&gt;"",(('Raw2'!AT11-('Cl-correction'!$J$3*#REF!))/#REF!)/(('Raw1'!AT11-('Cl-correction'!$J$2*#REF!))/#REF!),"")</f>
        <v/>
      </c>
      <c r="AU11" t="str">
        <f>IF('Raw1'!AU11&lt;&gt;"",(('Raw2'!AU11-('Cl-correction'!$J$3*#REF!))/#REF!)/(('Raw1'!AU11-('Cl-correction'!$J$2*#REF!))/#REF!),"")</f>
        <v/>
      </c>
      <c r="AV11" t="str">
        <f>IF('Raw1'!AV11&lt;&gt;"",(('Raw2'!AV11-('Cl-correction'!$J$3*#REF!))/#REF!)/(('Raw1'!AV11-('Cl-correction'!$J$2*#REF!))/#REF!),"")</f>
        <v/>
      </c>
      <c r="AW11" t="str">
        <f>IF('Raw1'!AW11&lt;&gt;"",(('Raw2'!AW11-('Cl-correction'!$J$3*#REF!))/#REF!)/(('Raw1'!AW11-('Cl-correction'!$J$2*#REF!))/#REF!),"")</f>
        <v/>
      </c>
      <c r="AX11" t="str">
        <f>IF('Raw1'!AX11&lt;&gt;"",(('Raw2'!AX11-('Cl-correction'!$J$3*#REF!))/#REF!)/(('Raw1'!AX11-('Cl-correction'!$J$2*#REF!))/#REF!),"")</f>
        <v/>
      </c>
      <c r="AY11" t="str">
        <f>IF('Raw1'!AY11&lt;&gt;"",(('Raw2'!AY11-('Cl-correction'!$J$3*#REF!))/#REF!)/(('Raw1'!AY11-('Cl-correction'!$J$2*#REF!))/#REF!),"")</f>
        <v/>
      </c>
      <c r="AZ11" t="str">
        <f>IF('Raw1'!AZ11&lt;&gt;"",(('Raw2'!AZ11-('Cl-correction'!$J$3*#REF!))/#REF!)/(('Raw1'!AZ11-('Cl-correction'!$J$2*#REF!))/#REF!),"")</f>
        <v/>
      </c>
      <c r="BA11" t="str">
        <f>IF('Raw1'!BA11&lt;&gt;"",(('Raw2'!BA11-('Cl-correction'!$J$3*#REF!))/#REF!)/(('Raw1'!BA11-('Cl-correction'!$J$2*#REF!))/#REF!),"")</f>
        <v/>
      </c>
      <c r="BB11" t="str">
        <f>IF('Raw1'!BB11&lt;&gt;"",(('Raw2'!BB11-('Cl-correction'!$J$3*#REF!))/#REF!)/(('Raw1'!BB11-('Cl-correction'!$J$2*#REF!))/#REF!),"")</f>
        <v/>
      </c>
      <c r="BC11" t="str">
        <f>IF('Raw1'!BC11&lt;&gt;"",(('Raw2'!BC11-('Cl-correction'!$J$3*#REF!))/#REF!)/(('Raw1'!BC11-('Cl-correction'!$J$2*#REF!))/#REF!),"")</f>
        <v/>
      </c>
      <c r="BD11" t="str">
        <f>IF('Raw1'!BD11&lt;&gt;"",(('Raw2'!BD11-('Cl-correction'!$J$3*#REF!))/#REF!)/(('Raw1'!BD11-('Cl-correction'!$J$2*#REF!))/#REF!),"")</f>
        <v/>
      </c>
      <c r="BE11" t="str">
        <f>IF('Raw1'!BE11&lt;&gt;"",(('Raw2'!BE11-('Cl-correction'!$J$3*#REF!))/#REF!)/(('Raw1'!BE11-('Cl-correction'!$J$2*#REF!))/#REF!),"")</f>
        <v/>
      </c>
      <c r="BF11" t="str">
        <f>IF('Raw1'!BF11&lt;&gt;"",(('Raw2'!BF11-('Cl-correction'!$J$3*#REF!))/#REF!)/(('Raw1'!BF11-('Cl-correction'!$J$2*#REF!))/#REF!),"")</f>
        <v/>
      </c>
      <c r="BG11" t="str">
        <f>IF('Raw1'!BG11&lt;&gt;"",(('Raw2'!BG11-('Cl-correction'!$J$3*#REF!))/#REF!)/(('Raw1'!BG11-('Cl-correction'!$J$2*#REF!))/#REF!),"")</f>
        <v/>
      </c>
      <c r="BH11" t="str">
        <f>IF('Raw1'!BH11&lt;&gt;"",(('Raw2'!BH11-('Cl-correction'!$J$3*#REF!))/#REF!)/(('Raw1'!BH11-('Cl-correction'!$J$2*#REF!))/#REF!),"")</f>
        <v/>
      </c>
      <c r="BI11" t="str">
        <f>IF('Raw1'!BI11&lt;&gt;"",(('Raw2'!BI11-('Cl-correction'!$J$3*#REF!))/#REF!)/(('Raw1'!BI11-('Cl-correction'!$J$2*#REF!))/#REF!),"")</f>
        <v/>
      </c>
      <c r="BJ11" t="str">
        <f>IF('Raw1'!BJ11&lt;&gt;"",(('Raw2'!BJ11-('Cl-correction'!$J$3*#REF!))/#REF!)/(('Raw1'!BJ11-('Cl-correction'!$J$2*#REF!))/#REF!),"")</f>
        <v/>
      </c>
      <c r="BK11" t="str">
        <f>IF('Raw1'!BK11&lt;&gt;"",(('Raw2'!BK11-('Cl-correction'!$J$3*#REF!))/#REF!)/(('Raw1'!BK11-('Cl-correction'!$J$2*#REF!))/#REF!),"")</f>
        <v/>
      </c>
      <c r="BL11" t="str">
        <f>IF('Raw1'!BL11&lt;&gt;"",(('Raw2'!BL11-('Cl-correction'!$J$3*#REF!))/#REF!)/(('Raw1'!BL11-('Cl-correction'!$J$2*#REF!))/#REF!),"")</f>
        <v/>
      </c>
      <c r="BM11" t="str">
        <f>IF('Raw1'!BM11&lt;&gt;"",(('Raw2'!BM11-('Cl-correction'!$J$3*#REF!))/#REF!)/(('Raw1'!BM11-('Cl-correction'!$J$2*#REF!))/#REF!),"")</f>
        <v/>
      </c>
      <c r="BN11" t="str">
        <f>IF('Raw1'!BN11&lt;&gt;"",(('Raw2'!BN11-('Cl-correction'!$J$3*#REF!))/#REF!)/(('Raw1'!BN11-('Cl-correction'!$J$2*#REF!))/#REF!),"")</f>
        <v/>
      </c>
      <c r="BO11" t="str">
        <f>IF('Raw1'!BO11&lt;&gt;"",(('Raw2'!BO11-('Cl-correction'!$J$3*#REF!))/#REF!)/(('Raw1'!BO11-('Cl-correction'!$J$2*#REF!))/#REF!),"")</f>
        <v/>
      </c>
      <c r="BP11" t="str">
        <f>IF('Raw1'!BP11&lt;&gt;"",(('Raw2'!BP11-('Cl-correction'!$J$3*#REF!))/#REF!)/(('Raw1'!BP11-('Cl-correction'!$J$2*#REF!))/#REF!),"")</f>
        <v/>
      </c>
      <c r="BQ11" t="str">
        <f>IF('Raw1'!BQ11&lt;&gt;"",(('Raw2'!BQ11-('Cl-correction'!$J$3*#REF!))/#REF!)/(('Raw1'!BQ11-('Cl-correction'!$J$2*#REF!))/#REF!),"")</f>
        <v/>
      </c>
      <c r="BR11" t="str">
        <f>IF('Raw1'!BR11&lt;&gt;"",(('Raw2'!BR11-('Cl-correction'!$J$3*#REF!))/#REF!)/(('Raw1'!BR11-('Cl-correction'!$J$2*#REF!))/#REF!),"")</f>
        <v/>
      </c>
      <c r="BS11" t="str">
        <f>IF('Raw1'!BS11&lt;&gt;"",(('Raw2'!BS11-('Cl-correction'!$J$3*#REF!))/#REF!)/(('Raw1'!BS11-('Cl-correction'!$J$2*#REF!))/#REF!),"")</f>
        <v/>
      </c>
      <c r="BT11" t="str">
        <f>IF('Raw1'!BT11&lt;&gt;"",(('Raw2'!BT11-('Cl-correction'!$J$3*#REF!))/#REF!)/(('Raw1'!BT11-('Cl-correction'!$J$2*#REF!))/#REF!),"")</f>
        <v/>
      </c>
      <c r="BU11" t="str">
        <f>IF('Raw1'!BU11&lt;&gt;"",(('Raw2'!BU11-('Cl-correction'!$J$3*#REF!))/#REF!)/(('Raw1'!BU11-('Cl-correction'!$J$2*#REF!))/#REF!),"")</f>
        <v/>
      </c>
      <c r="BV11" t="str">
        <f>IF('Raw1'!BV11&lt;&gt;"",(('Raw2'!BV11-('Cl-correction'!$J$3*#REF!))/#REF!)/(('Raw1'!BV11-('Cl-correction'!$J$2*#REF!))/#REF!),"")</f>
        <v/>
      </c>
      <c r="BW11" t="str">
        <f>IF('Raw1'!BW11&lt;&gt;"",(('Raw2'!BW11-('Cl-correction'!$J$3*#REF!))/#REF!)/(('Raw1'!BW11-('Cl-correction'!$J$2*#REF!))/#REF!),"")</f>
        <v/>
      </c>
      <c r="BX11" t="str">
        <f>IF('Raw1'!BX11&lt;&gt;"",(('Raw2'!BX11-('Cl-correction'!$J$3*#REF!))/#REF!)/(('Raw1'!BX11-('Cl-correction'!$J$2*#REF!))/#REF!),"")</f>
        <v/>
      </c>
      <c r="BY11" t="str">
        <f>IF('Raw1'!BY11&lt;&gt;"",(('Raw2'!BY11-('Cl-correction'!$J$3*#REF!))/#REF!)/(('Raw1'!BY11-('Cl-correction'!$J$2*#REF!))/#REF!),"")</f>
        <v/>
      </c>
      <c r="BZ11" t="str">
        <f>IF('Raw1'!BZ11&lt;&gt;"",(('Raw2'!BZ11-('Cl-correction'!$J$3*#REF!))/#REF!)/(('Raw1'!BZ11-('Cl-correction'!$J$2*#REF!))/#REF!),"")</f>
        <v/>
      </c>
      <c r="CA11" t="str">
        <f>IF('Raw1'!CA11&lt;&gt;"",(('Raw2'!CA11-('Cl-correction'!$J$3*#REF!))/#REF!)/(('Raw1'!CA11-('Cl-correction'!$J$2*#REF!))/#REF!),"")</f>
        <v/>
      </c>
      <c r="CB11" t="str">
        <f>IF('Raw1'!CB11&lt;&gt;"",(('Raw2'!CB11-('Cl-correction'!$J$3*#REF!))/#REF!)/(('Raw1'!CB11-('Cl-correction'!$J$2*#REF!))/#REF!),"")</f>
        <v/>
      </c>
      <c r="CC11" t="str">
        <f>IF('Raw1'!CC11&lt;&gt;"",(('Raw2'!CC11-('Cl-correction'!$J$3*#REF!))/#REF!)/(('Raw1'!CC11-('Cl-correction'!$J$2*#REF!))/#REF!),"")</f>
        <v/>
      </c>
      <c r="CD11" t="str">
        <f>IF('Raw1'!CD11&lt;&gt;"",(('Raw2'!CD11-('Cl-correction'!$J$3*#REF!))/#REF!)/(('Raw1'!CD11-('Cl-correction'!$J$2*#REF!))/#REF!),"")</f>
        <v/>
      </c>
      <c r="CE11" t="str">
        <f>IF('Raw1'!CE11&lt;&gt;"",(('Raw2'!CE11-('Cl-correction'!$J$3*#REF!))/#REF!)/(('Raw1'!CE11-('Cl-correction'!$J$2*#REF!))/#REF!),"")</f>
        <v/>
      </c>
      <c r="CF11" t="str">
        <f>IF('Raw1'!CF11&lt;&gt;"",(('Raw2'!CF11-('Cl-correction'!$J$3*#REF!))/#REF!)/(('Raw1'!CF11-('Cl-correction'!$J$2*#REF!))/#REF!),"")</f>
        <v/>
      </c>
      <c r="CG11" t="str">
        <f>IF('Raw1'!CG11&lt;&gt;"",(('Raw2'!CG11-('Cl-correction'!$J$3*#REF!))/#REF!)/(('Raw1'!CG11-('Cl-correction'!$J$2*#REF!))/#REF!),"")</f>
        <v/>
      </c>
      <c r="CH11" t="str">
        <f>IF('Raw1'!CH11&lt;&gt;"",(('Raw2'!CH11-('Cl-correction'!$J$3*#REF!))/#REF!)/(('Raw1'!CH11-('Cl-correction'!$J$2*#REF!))/#REF!),"")</f>
        <v/>
      </c>
      <c r="CI11" t="str">
        <f>IF('Raw1'!CI11&lt;&gt;"",(('Raw2'!CI11-('Cl-correction'!$J$3*#REF!))/#REF!)/(('Raw1'!CI11-('Cl-correction'!$J$2*#REF!))/#REF!),"")</f>
        <v/>
      </c>
      <c r="CJ11" t="str">
        <f>IF('Raw1'!CJ11&lt;&gt;"",(('Raw2'!CJ11-('Cl-correction'!$J$3*#REF!))/#REF!)/(('Raw1'!CJ11-('Cl-correction'!$J$2*#REF!))/#REF!),"")</f>
        <v/>
      </c>
      <c r="CK11" t="str">
        <f>IF('Raw1'!CK11&lt;&gt;"",(('Raw2'!CK11-('Cl-correction'!$J$3*#REF!))/#REF!)/(('Raw1'!CK11-('Cl-correction'!$J$2*#REF!))/#REF!),"")</f>
        <v/>
      </c>
      <c r="CL11" t="str">
        <f>IF('Raw1'!CL11&lt;&gt;"",(('Raw2'!CL11-('Cl-correction'!$J$3*#REF!))/#REF!)/(('Raw1'!CL11-('Cl-correction'!$J$2*#REF!))/#REF!),"")</f>
        <v/>
      </c>
      <c r="CM11" t="str">
        <f>IF('Raw1'!CM11&lt;&gt;"",(('Raw2'!CM11-('Cl-correction'!$J$3*#REF!))/#REF!)/(('Raw1'!CM11-('Cl-correction'!$J$2*#REF!))/#REF!),"")</f>
        <v/>
      </c>
      <c r="CN11" t="str">
        <f>IF('Raw1'!CN11&lt;&gt;"",(('Raw2'!CN11-('Cl-correction'!$J$3*#REF!))/#REF!)/(('Raw1'!CN11-('Cl-correction'!$J$2*#REF!))/#REF!),"")</f>
        <v/>
      </c>
      <c r="CO11" t="str">
        <f>IF('Raw1'!CO11&lt;&gt;"",(('Raw2'!CO11-('Cl-correction'!$J$3*#REF!))/#REF!)/(('Raw1'!CO11-('Cl-correction'!$J$2*#REF!))/#REF!),"")</f>
        <v/>
      </c>
      <c r="CP11" t="str">
        <f>IF('Raw1'!CP11&lt;&gt;"",(('Raw2'!CP11-('Cl-correction'!$J$3*#REF!))/#REF!)/(('Raw1'!CP11-('Cl-correction'!$J$2*#REF!))/#REF!),"")</f>
        <v/>
      </c>
      <c r="CQ11" t="str">
        <f>IF('Raw1'!CQ11&lt;&gt;"",(('Raw2'!CQ11-('Cl-correction'!$J$3*#REF!))/#REF!)/(('Raw1'!CQ11-('Cl-correction'!$J$2*#REF!))/#REF!),"")</f>
        <v/>
      </c>
      <c r="CR11" t="str">
        <f>IF('Raw1'!CR11&lt;&gt;"",(('Raw2'!CR11-('Cl-correction'!$J$3*#REF!))/#REF!)/(('Raw1'!CR11-('Cl-correction'!$J$2*#REF!))/#REF!),"")</f>
        <v/>
      </c>
      <c r="CS11" t="str">
        <f>IF('Raw1'!CS11&lt;&gt;"",(('Raw2'!CS11-('Cl-correction'!$J$3*#REF!))/#REF!)/(('Raw1'!CS11-('Cl-correction'!$J$2*#REF!))/#REF!),"")</f>
        <v/>
      </c>
      <c r="CT11" t="str">
        <f>IF('Raw1'!CT11&lt;&gt;"",(('Raw2'!CT11-('Cl-correction'!$J$3*#REF!))/#REF!)/(('Raw1'!CT11-('Cl-correction'!$J$2*#REF!))/#REF!),"")</f>
        <v/>
      </c>
      <c r="CU11" t="str">
        <f>IF('Raw1'!CU11&lt;&gt;"",(('Raw2'!CU11-('Cl-correction'!$J$3*#REF!))/#REF!)/(('Raw1'!CU11-('Cl-correction'!$J$2*#REF!))/#REF!),"")</f>
        <v/>
      </c>
      <c r="CV11" t="str">
        <f>IF('Raw1'!CV11&lt;&gt;"",(('Raw2'!CV11-('Cl-correction'!$J$3*#REF!))/#REF!)/(('Raw1'!CV11-('Cl-correction'!$J$2*#REF!))/#REF!),"")</f>
        <v/>
      </c>
      <c r="CW11" t="str">
        <f>IF('Raw1'!CW11&lt;&gt;"",(('Raw2'!CW11-('Cl-correction'!$J$3*#REF!))/#REF!)/(('Raw1'!CW11-('Cl-correction'!$J$2*#REF!))/#REF!),"")</f>
        <v/>
      </c>
      <c r="CX11" t="str">
        <f>IF('Raw1'!CX11&lt;&gt;"",(('Raw2'!CX11-('Cl-correction'!$J$3*#REF!))/#REF!)/(('Raw1'!CX11-('Cl-correction'!$J$2*#REF!))/#REF!),"")</f>
        <v/>
      </c>
      <c r="CY11" t="str">
        <f>IF('Raw1'!CY11&lt;&gt;"",(('Raw2'!CY11-('Cl-correction'!$J$3*#REF!))/#REF!)/(('Raw1'!CY11-('Cl-correction'!$J$2*#REF!))/#REF!),"")</f>
        <v/>
      </c>
      <c r="CZ11" t="str">
        <f>IF('Raw1'!CZ11&lt;&gt;"",(('Raw2'!CZ11-('Cl-correction'!$J$3*#REF!))/#REF!)/(('Raw1'!CZ11-('Cl-correction'!$J$2*#REF!))/#REF!),"")</f>
        <v/>
      </c>
      <c r="DA11" t="str">
        <f>IF('Raw1'!DA11&lt;&gt;"",(('Raw2'!DA11-('Cl-correction'!$J$3*#REF!))/#REF!)/(('Raw1'!DA11-('Cl-correction'!$J$2*#REF!))/#REF!),"")</f>
        <v/>
      </c>
    </row>
    <row r="12" spans="1:105" x14ac:dyDescent="0.15">
      <c r="A12" t="str">
        <f>'Raw1'!A12</f>
        <v>d18O_300118_WM2_KAW485@5</v>
      </c>
      <c r="C12">
        <f t="shared" si="0"/>
        <v>0</v>
      </c>
      <c r="D12" t="e">
        <f>IF('Raw1'!D12&lt;&gt;"",(('Raw2'!D12-('Cl-correction'!$J$3*#REF!))/#REF!)/(('Raw1'!D12-('Cl-correction'!$J$2*#REF!))/#REF!),"")</f>
        <v>#REF!</v>
      </c>
      <c r="E12" t="e">
        <f>IF('Raw1'!E12&lt;&gt;"",(('Raw2'!E12-('Cl-correction'!$J$3*#REF!))/#REF!)/(('Raw1'!E12-('Cl-correction'!$J$2*#REF!))/#REF!),"")</f>
        <v>#REF!</v>
      </c>
      <c r="F12" t="e">
        <f>IF('Raw1'!F12&lt;&gt;"",(('Raw2'!F12-('Cl-correction'!$J$3*#REF!))/#REF!)/(('Raw1'!F12-('Cl-correction'!$J$2*#REF!))/#REF!),"")</f>
        <v>#REF!</v>
      </c>
      <c r="G12" t="e">
        <f>IF('Raw1'!G12&lt;&gt;"",(('Raw2'!G12-('Cl-correction'!$J$3*#REF!))/#REF!)/(('Raw1'!G12-('Cl-correction'!$J$2*#REF!))/#REF!),"")</f>
        <v>#REF!</v>
      </c>
      <c r="H12" t="e">
        <f>IF('Raw1'!H12&lt;&gt;"",(('Raw2'!H12-('Cl-correction'!$J$3*#REF!))/#REF!)/(('Raw1'!H12-('Cl-correction'!$J$2*#REF!))/#REF!),"")</f>
        <v>#REF!</v>
      </c>
      <c r="I12" t="e">
        <f>IF('Raw1'!I12&lt;&gt;"",(('Raw2'!I12-('Cl-correction'!$J$3*#REF!))/#REF!)/(('Raw1'!I12-('Cl-correction'!$J$2*#REF!))/#REF!),"")</f>
        <v>#REF!</v>
      </c>
      <c r="J12" t="e">
        <f>IF('Raw1'!J12&lt;&gt;"",(('Raw2'!J12-('Cl-correction'!$J$3*#REF!))/#REF!)/(('Raw1'!J12-('Cl-correction'!$J$2*#REF!))/#REF!),"")</f>
        <v>#REF!</v>
      </c>
      <c r="K12" t="e">
        <f>IF('Raw1'!K12&lt;&gt;"",(('Raw2'!K12-('Cl-correction'!$J$3*#REF!))/#REF!)/(('Raw1'!K12-('Cl-correction'!$J$2*#REF!))/#REF!),"")</f>
        <v>#REF!</v>
      </c>
      <c r="L12" t="e">
        <f>IF('Raw1'!L12&lt;&gt;"",(('Raw2'!L12-('Cl-correction'!$J$3*#REF!))/#REF!)/(('Raw1'!L12-('Cl-correction'!$J$2*#REF!))/#REF!),"")</f>
        <v>#REF!</v>
      </c>
      <c r="M12" t="e">
        <f>IF('Raw1'!M12&lt;&gt;"",(('Raw2'!M12-('Cl-correction'!$J$3*#REF!))/#REF!)/(('Raw1'!M12-('Cl-correction'!$J$2*#REF!))/#REF!),"")</f>
        <v>#REF!</v>
      </c>
      <c r="N12" t="e">
        <f>IF('Raw1'!N12&lt;&gt;"",(('Raw2'!N12-('Cl-correction'!$J$3*#REF!))/#REF!)/(('Raw1'!N12-('Cl-correction'!$J$2*#REF!))/#REF!),"")</f>
        <v>#REF!</v>
      </c>
      <c r="O12" t="e">
        <f>IF('Raw1'!O12&lt;&gt;"",(('Raw2'!O12-('Cl-correction'!$J$3*#REF!))/#REF!)/(('Raw1'!O12-('Cl-correction'!$J$2*#REF!))/#REF!),"")</f>
        <v>#REF!</v>
      </c>
      <c r="P12" t="e">
        <f>IF('Raw1'!P12&lt;&gt;"",(('Raw2'!P12-('Cl-correction'!$J$3*#REF!))/#REF!)/(('Raw1'!P12-('Cl-correction'!$J$2*#REF!))/#REF!),"")</f>
        <v>#REF!</v>
      </c>
      <c r="Q12" t="e">
        <f>IF('Raw1'!Q12&lt;&gt;"",(('Raw2'!Q12-('Cl-correction'!$J$3*#REF!))/#REF!)/(('Raw1'!Q12-('Cl-correction'!$J$2*#REF!))/#REF!),"")</f>
        <v>#REF!</v>
      </c>
      <c r="R12" t="e">
        <f>IF('Raw1'!R12&lt;&gt;"",(('Raw2'!R12-('Cl-correction'!$J$3*#REF!))/#REF!)/(('Raw1'!R12-('Cl-correction'!$J$2*#REF!))/#REF!),"")</f>
        <v>#REF!</v>
      </c>
      <c r="S12" t="e">
        <f>IF('Raw1'!S12&lt;&gt;"",(('Raw2'!S12-('Cl-correction'!$J$3*#REF!))/#REF!)/(('Raw1'!S12-('Cl-correction'!$J$2*#REF!))/#REF!),"")</f>
        <v>#REF!</v>
      </c>
      <c r="T12" t="e">
        <f>IF('Raw1'!T12&lt;&gt;"",(('Raw2'!T12-('Cl-correction'!$J$3*#REF!))/#REF!)/(('Raw1'!T12-('Cl-correction'!$J$2*#REF!))/#REF!),"")</f>
        <v>#REF!</v>
      </c>
      <c r="U12" t="e">
        <f>IF('Raw1'!U12&lt;&gt;"",(('Raw2'!U12-('Cl-correction'!$J$3*#REF!))/#REF!)/(('Raw1'!U12-('Cl-correction'!$J$2*#REF!))/#REF!),"")</f>
        <v>#REF!</v>
      </c>
      <c r="V12" t="e">
        <f>IF('Raw1'!V12&lt;&gt;"",(('Raw2'!V12-('Cl-correction'!$J$3*#REF!))/#REF!)/(('Raw1'!V12-('Cl-correction'!$J$2*#REF!))/#REF!),"")</f>
        <v>#REF!</v>
      </c>
      <c r="W12" t="e">
        <f>IF('Raw1'!W12&lt;&gt;"",(('Raw2'!W12-('Cl-correction'!$J$3*#REF!))/#REF!)/(('Raw1'!W12-('Cl-correction'!$J$2*#REF!))/#REF!),"")</f>
        <v>#REF!</v>
      </c>
      <c r="X12" t="str">
        <f>IF('Raw1'!X12&lt;&gt;"",(('Raw2'!X12-('Cl-correction'!$J$3*#REF!))/#REF!)/(('Raw1'!X12-('Cl-correction'!$J$2*#REF!))/#REF!),"")</f>
        <v/>
      </c>
      <c r="Y12" t="str">
        <f>IF('Raw1'!Y12&lt;&gt;"",(('Raw2'!Y12-('Cl-correction'!$J$3*#REF!))/#REF!)/(('Raw1'!Y12-('Cl-correction'!$J$2*#REF!))/#REF!),"")</f>
        <v/>
      </c>
      <c r="Z12" t="str">
        <f>IF('Raw1'!Z12&lt;&gt;"",(('Raw2'!Z12-('Cl-correction'!$J$3*#REF!))/#REF!)/(('Raw1'!Z12-('Cl-correction'!$J$2*#REF!))/#REF!),"")</f>
        <v/>
      </c>
      <c r="AA12" t="str">
        <f>IF('Raw1'!AA12&lt;&gt;"",(('Raw2'!AA12-('Cl-correction'!$J$3*#REF!))/#REF!)/(('Raw1'!AA12-('Cl-correction'!$J$2*#REF!))/#REF!),"")</f>
        <v/>
      </c>
      <c r="AB12" t="str">
        <f>IF('Raw1'!AB12&lt;&gt;"",(('Raw2'!AB12-('Cl-correction'!$J$3*#REF!))/#REF!)/(('Raw1'!AB12-('Cl-correction'!$J$2*#REF!))/#REF!),"")</f>
        <v/>
      </c>
      <c r="AC12" t="str">
        <f>IF('Raw1'!AC12&lt;&gt;"",(('Raw2'!AC12-('Cl-correction'!$J$3*#REF!))/#REF!)/(('Raw1'!AC12-('Cl-correction'!$J$2*#REF!))/#REF!),"")</f>
        <v/>
      </c>
      <c r="AD12" t="str">
        <f>IF('Raw1'!AD12&lt;&gt;"",(('Raw2'!AD12-('Cl-correction'!$J$3*#REF!))/#REF!)/(('Raw1'!AD12-('Cl-correction'!$J$2*#REF!))/#REF!),"")</f>
        <v/>
      </c>
      <c r="AE12" t="str">
        <f>IF('Raw1'!AE12&lt;&gt;"",(('Raw2'!AE12-('Cl-correction'!$J$3*#REF!))/#REF!)/(('Raw1'!AE12-('Cl-correction'!$J$2*#REF!))/#REF!),"")</f>
        <v/>
      </c>
      <c r="AF12" t="str">
        <f>IF('Raw1'!AF12&lt;&gt;"",(('Raw2'!AF12-('Cl-correction'!$J$3*#REF!))/#REF!)/(('Raw1'!AF12-('Cl-correction'!$J$2*#REF!))/#REF!),"")</f>
        <v/>
      </c>
      <c r="AG12" t="str">
        <f>IF('Raw1'!AG12&lt;&gt;"",(('Raw2'!AG12-('Cl-correction'!$J$3*#REF!))/#REF!)/(('Raw1'!AG12-('Cl-correction'!$J$2*#REF!))/#REF!),"")</f>
        <v/>
      </c>
      <c r="AH12" t="str">
        <f>IF('Raw1'!AH12&lt;&gt;"",(('Raw2'!AH12-('Cl-correction'!$J$3*#REF!))/#REF!)/(('Raw1'!AH12-('Cl-correction'!$J$2*#REF!))/#REF!),"")</f>
        <v/>
      </c>
      <c r="AI12" t="str">
        <f>IF('Raw1'!AI12&lt;&gt;"",(('Raw2'!AI12-('Cl-correction'!$J$3*#REF!))/#REF!)/(('Raw1'!AI12-('Cl-correction'!$J$2*#REF!))/#REF!),"")</f>
        <v/>
      </c>
      <c r="AJ12" t="str">
        <f>IF('Raw1'!AJ12&lt;&gt;"",(('Raw2'!AJ12-('Cl-correction'!$J$3*#REF!))/#REF!)/(('Raw1'!AJ12-('Cl-correction'!$J$2*#REF!))/#REF!),"")</f>
        <v/>
      </c>
      <c r="AK12" t="str">
        <f>IF('Raw1'!AK12&lt;&gt;"",(('Raw2'!AK12-('Cl-correction'!$J$3*#REF!))/#REF!)/(('Raw1'!AK12-('Cl-correction'!$J$2*#REF!))/#REF!),"")</f>
        <v/>
      </c>
      <c r="AL12" t="str">
        <f>IF('Raw1'!AL12&lt;&gt;"",(('Raw2'!AL12-('Cl-correction'!$J$3*#REF!))/#REF!)/(('Raw1'!AL12-('Cl-correction'!$J$2*#REF!))/#REF!),"")</f>
        <v/>
      </c>
      <c r="AM12" t="str">
        <f>IF('Raw1'!AM12&lt;&gt;"",(('Raw2'!AM12-('Cl-correction'!$J$3*#REF!))/#REF!)/(('Raw1'!AM12-('Cl-correction'!$J$2*#REF!))/#REF!),"")</f>
        <v/>
      </c>
      <c r="AN12" t="str">
        <f>IF('Raw1'!AN12&lt;&gt;"",(('Raw2'!AN12-('Cl-correction'!$J$3*#REF!))/#REF!)/(('Raw1'!AN12-('Cl-correction'!$J$2*#REF!))/#REF!),"")</f>
        <v/>
      </c>
      <c r="AO12" t="str">
        <f>IF('Raw1'!AO12&lt;&gt;"",(('Raw2'!AO12-('Cl-correction'!$J$3*#REF!))/#REF!)/(('Raw1'!AO12-('Cl-correction'!$J$2*#REF!))/#REF!),"")</f>
        <v/>
      </c>
      <c r="AP12" t="str">
        <f>IF('Raw1'!AP12&lt;&gt;"",(('Raw2'!AP12-('Cl-correction'!$J$3*#REF!))/#REF!)/(('Raw1'!AP12-('Cl-correction'!$J$2*#REF!))/#REF!),"")</f>
        <v/>
      </c>
      <c r="AQ12" t="str">
        <f>IF('Raw1'!AQ12&lt;&gt;"",(('Raw2'!AQ12-('Cl-correction'!$J$3*#REF!))/#REF!)/(('Raw1'!AQ12-('Cl-correction'!$J$2*#REF!))/#REF!),"")</f>
        <v/>
      </c>
      <c r="AR12" t="str">
        <f>IF('Raw1'!AR12&lt;&gt;"",(('Raw2'!AR12-('Cl-correction'!$J$3*#REF!))/#REF!)/(('Raw1'!AR12-('Cl-correction'!$J$2*#REF!))/#REF!),"")</f>
        <v/>
      </c>
      <c r="AS12" t="str">
        <f>IF('Raw1'!AS12&lt;&gt;"",(('Raw2'!AS12-('Cl-correction'!$J$3*#REF!))/#REF!)/(('Raw1'!AS12-('Cl-correction'!$J$2*#REF!))/#REF!),"")</f>
        <v/>
      </c>
      <c r="AT12" t="str">
        <f>IF('Raw1'!AT12&lt;&gt;"",(('Raw2'!AT12-('Cl-correction'!$J$3*#REF!))/#REF!)/(('Raw1'!AT12-('Cl-correction'!$J$2*#REF!))/#REF!),"")</f>
        <v/>
      </c>
      <c r="AU12" t="str">
        <f>IF('Raw1'!AU12&lt;&gt;"",(('Raw2'!AU12-('Cl-correction'!$J$3*#REF!))/#REF!)/(('Raw1'!AU12-('Cl-correction'!$J$2*#REF!))/#REF!),"")</f>
        <v/>
      </c>
      <c r="AV12" t="str">
        <f>IF('Raw1'!AV12&lt;&gt;"",(('Raw2'!AV12-('Cl-correction'!$J$3*#REF!))/#REF!)/(('Raw1'!AV12-('Cl-correction'!$J$2*#REF!))/#REF!),"")</f>
        <v/>
      </c>
      <c r="AW12" t="str">
        <f>IF('Raw1'!AW12&lt;&gt;"",(('Raw2'!AW12-('Cl-correction'!$J$3*#REF!))/#REF!)/(('Raw1'!AW12-('Cl-correction'!$J$2*#REF!))/#REF!),"")</f>
        <v/>
      </c>
      <c r="AX12" t="str">
        <f>IF('Raw1'!AX12&lt;&gt;"",(('Raw2'!AX12-('Cl-correction'!$J$3*#REF!))/#REF!)/(('Raw1'!AX12-('Cl-correction'!$J$2*#REF!))/#REF!),"")</f>
        <v/>
      </c>
      <c r="AY12" t="str">
        <f>IF('Raw1'!AY12&lt;&gt;"",(('Raw2'!AY12-('Cl-correction'!$J$3*#REF!))/#REF!)/(('Raw1'!AY12-('Cl-correction'!$J$2*#REF!))/#REF!),"")</f>
        <v/>
      </c>
      <c r="AZ12" t="str">
        <f>IF('Raw1'!AZ12&lt;&gt;"",(('Raw2'!AZ12-('Cl-correction'!$J$3*#REF!))/#REF!)/(('Raw1'!AZ12-('Cl-correction'!$J$2*#REF!))/#REF!),"")</f>
        <v/>
      </c>
      <c r="BA12" t="str">
        <f>IF('Raw1'!BA12&lt;&gt;"",(('Raw2'!BA12-('Cl-correction'!$J$3*#REF!))/#REF!)/(('Raw1'!BA12-('Cl-correction'!$J$2*#REF!))/#REF!),"")</f>
        <v/>
      </c>
      <c r="BB12" t="str">
        <f>IF('Raw1'!BB12&lt;&gt;"",(('Raw2'!BB12-('Cl-correction'!$J$3*#REF!))/#REF!)/(('Raw1'!BB12-('Cl-correction'!$J$2*#REF!))/#REF!),"")</f>
        <v/>
      </c>
      <c r="BC12" t="str">
        <f>IF('Raw1'!BC12&lt;&gt;"",(('Raw2'!BC12-('Cl-correction'!$J$3*#REF!))/#REF!)/(('Raw1'!BC12-('Cl-correction'!$J$2*#REF!))/#REF!),"")</f>
        <v/>
      </c>
      <c r="BD12" t="str">
        <f>IF('Raw1'!BD12&lt;&gt;"",(('Raw2'!BD12-('Cl-correction'!$J$3*#REF!))/#REF!)/(('Raw1'!BD12-('Cl-correction'!$J$2*#REF!))/#REF!),"")</f>
        <v/>
      </c>
      <c r="BE12" t="str">
        <f>IF('Raw1'!BE12&lt;&gt;"",(('Raw2'!BE12-('Cl-correction'!$J$3*#REF!))/#REF!)/(('Raw1'!BE12-('Cl-correction'!$J$2*#REF!))/#REF!),"")</f>
        <v/>
      </c>
      <c r="BF12" t="str">
        <f>IF('Raw1'!BF12&lt;&gt;"",(('Raw2'!BF12-('Cl-correction'!$J$3*#REF!))/#REF!)/(('Raw1'!BF12-('Cl-correction'!$J$2*#REF!))/#REF!),"")</f>
        <v/>
      </c>
      <c r="BG12" t="str">
        <f>IF('Raw1'!BG12&lt;&gt;"",(('Raw2'!BG12-('Cl-correction'!$J$3*#REF!))/#REF!)/(('Raw1'!BG12-('Cl-correction'!$J$2*#REF!))/#REF!),"")</f>
        <v/>
      </c>
      <c r="BH12" t="str">
        <f>IF('Raw1'!BH12&lt;&gt;"",(('Raw2'!BH12-('Cl-correction'!$J$3*#REF!))/#REF!)/(('Raw1'!BH12-('Cl-correction'!$J$2*#REF!))/#REF!),"")</f>
        <v/>
      </c>
      <c r="BI12" t="str">
        <f>IF('Raw1'!BI12&lt;&gt;"",(('Raw2'!BI12-('Cl-correction'!$J$3*#REF!))/#REF!)/(('Raw1'!BI12-('Cl-correction'!$J$2*#REF!))/#REF!),"")</f>
        <v/>
      </c>
      <c r="BJ12" t="str">
        <f>IF('Raw1'!BJ12&lt;&gt;"",(('Raw2'!BJ12-('Cl-correction'!$J$3*#REF!))/#REF!)/(('Raw1'!BJ12-('Cl-correction'!$J$2*#REF!))/#REF!),"")</f>
        <v/>
      </c>
      <c r="BK12" t="str">
        <f>IF('Raw1'!BK12&lt;&gt;"",(('Raw2'!BK12-('Cl-correction'!$J$3*#REF!))/#REF!)/(('Raw1'!BK12-('Cl-correction'!$J$2*#REF!))/#REF!),"")</f>
        <v/>
      </c>
      <c r="BL12" t="str">
        <f>IF('Raw1'!BL12&lt;&gt;"",(('Raw2'!BL12-('Cl-correction'!$J$3*#REF!))/#REF!)/(('Raw1'!BL12-('Cl-correction'!$J$2*#REF!))/#REF!),"")</f>
        <v/>
      </c>
      <c r="BM12" t="str">
        <f>IF('Raw1'!BM12&lt;&gt;"",(('Raw2'!BM12-('Cl-correction'!$J$3*#REF!))/#REF!)/(('Raw1'!BM12-('Cl-correction'!$J$2*#REF!))/#REF!),"")</f>
        <v/>
      </c>
      <c r="BN12" t="str">
        <f>IF('Raw1'!BN12&lt;&gt;"",(('Raw2'!BN12-('Cl-correction'!$J$3*#REF!))/#REF!)/(('Raw1'!BN12-('Cl-correction'!$J$2*#REF!))/#REF!),"")</f>
        <v/>
      </c>
      <c r="BO12" t="str">
        <f>IF('Raw1'!BO12&lt;&gt;"",(('Raw2'!BO12-('Cl-correction'!$J$3*#REF!))/#REF!)/(('Raw1'!BO12-('Cl-correction'!$J$2*#REF!))/#REF!),"")</f>
        <v/>
      </c>
      <c r="BP12" t="str">
        <f>IF('Raw1'!BP12&lt;&gt;"",(('Raw2'!BP12-('Cl-correction'!$J$3*#REF!))/#REF!)/(('Raw1'!BP12-('Cl-correction'!$J$2*#REF!))/#REF!),"")</f>
        <v/>
      </c>
      <c r="BQ12" t="str">
        <f>IF('Raw1'!BQ12&lt;&gt;"",(('Raw2'!BQ12-('Cl-correction'!$J$3*#REF!))/#REF!)/(('Raw1'!BQ12-('Cl-correction'!$J$2*#REF!))/#REF!),"")</f>
        <v/>
      </c>
      <c r="BR12" t="str">
        <f>IF('Raw1'!BR12&lt;&gt;"",(('Raw2'!BR12-('Cl-correction'!$J$3*#REF!))/#REF!)/(('Raw1'!BR12-('Cl-correction'!$J$2*#REF!))/#REF!),"")</f>
        <v/>
      </c>
      <c r="BS12" t="str">
        <f>IF('Raw1'!BS12&lt;&gt;"",(('Raw2'!BS12-('Cl-correction'!$J$3*#REF!))/#REF!)/(('Raw1'!BS12-('Cl-correction'!$J$2*#REF!))/#REF!),"")</f>
        <v/>
      </c>
      <c r="BT12" t="str">
        <f>IF('Raw1'!BT12&lt;&gt;"",(('Raw2'!BT12-('Cl-correction'!$J$3*#REF!))/#REF!)/(('Raw1'!BT12-('Cl-correction'!$J$2*#REF!))/#REF!),"")</f>
        <v/>
      </c>
      <c r="BU12" t="str">
        <f>IF('Raw1'!BU12&lt;&gt;"",(('Raw2'!BU12-('Cl-correction'!$J$3*#REF!))/#REF!)/(('Raw1'!BU12-('Cl-correction'!$J$2*#REF!))/#REF!),"")</f>
        <v/>
      </c>
      <c r="BV12" t="str">
        <f>IF('Raw1'!BV12&lt;&gt;"",(('Raw2'!BV12-('Cl-correction'!$J$3*#REF!))/#REF!)/(('Raw1'!BV12-('Cl-correction'!$J$2*#REF!))/#REF!),"")</f>
        <v/>
      </c>
      <c r="BW12" t="str">
        <f>IF('Raw1'!BW12&lt;&gt;"",(('Raw2'!BW12-('Cl-correction'!$J$3*#REF!))/#REF!)/(('Raw1'!BW12-('Cl-correction'!$J$2*#REF!))/#REF!),"")</f>
        <v/>
      </c>
      <c r="BX12" t="str">
        <f>IF('Raw1'!BX12&lt;&gt;"",(('Raw2'!BX12-('Cl-correction'!$J$3*#REF!))/#REF!)/(('Raw1'!BX12-('Cl-correction'!$J$2*#REF!))/#REF!),"")</f>
        <v/>
      </c>
      <c r="BY12" t="str">
        <f>IF('Raw1'!BY12&lt;&gt;"",(('Raw2'!BY12-('Cl-correction'!$J$3*#REF!))/#REF!)/(('Raw1'!BY12-('Cl-correction'!$J$2*#REF!))/#REF!),"")</f>
        <v/>
      </c>
      <c r="BZ12" t="str">
        <f>IF('Raw1'!BZ12&lt;&gt;"",(('Raw2'!BZ12-('Cl-correction'!$J$3*#REF!))/#REF!)/(('Raw1'!BZ12-('Cl-correction'!$J$2*#REF!))/#REF!),"")</f>
        <v/>
      </c>
      <c r="CA12" t="str">
        <f>IF('Raw1'!CA12&lt;&gt;"",(('Raw2'!CA12-('Cl-correction'!$J$3*#REF!))/#REF!)/(('Raw1'!CA12-('Cl-correction'!$J$2*#REF!))/#REF!),"")</f>
        <v/>
      </c>
      <c r="CB12" t="str">
        <f>IF('Raw1'!CB12&lt;&gt;"",(('Raw2'!CB12-('Cl-correction'!$J$3*#REF!))/#REF!)/(('Raw1'!CB12-('Cl-correction'!$J$2*#REF!))/#REF!),"")</f>
        <v/>
      </c>
      <c r="CC12" t="str">
        <f>IF('Raw1'!CC12&lt;&gt;"",(('Raw2'!CC12-('Cl-correction'!$J$3*#REF!))/#REF!)/(('Raw1'!CC12-('Cl-correction'!$J$2*#REF!))/#REF!),"")</f>
        <v/>
      </c>
      <c r="CD12" t="str">
        <f>IF('Raw1'!CD12&lt;&gt;"",(('Raw2'!CD12-('Cl-correction'!$J$3*#REF!))/#REF!)/(('Raw1'!CD12-('Cl-correction'!$J$2*#REF!))/#REF!),"")</f>
        <v/>
      </c>
      <c r="CE12" t="str">
        <f>IF('Raw1'!CE12&lt;&gt;"",(('Raw2'!CE12-('Cl-correction'!$J$3*#REF!))/#REF!)/(('Raw1'!CE12-('Cl-correction'!$J$2*#REF!))/#REF!),"")</f>
        <v/>
      </c>
      <c r="CF12" t="str">
        <f>IF('Raw1'!CF12&lt;&gt;"",(('Raw2'!CF12-('Cl-correction'!$J$3*#REF!))/#REF!)/(('Raw1'!CF12-('Cl-correction'!$J$2*#REF!))/#REF!),"")</f>
        <v/>
      </c>
      <c r="CG12" t="str">
        <f>IF('Raw1'!CG12&lt;&gt;"",(('Raw2'!CG12-('Cl-correction'!$J$3*#REF!))/#REF!)/(('Raw1'!CG12-('Cl-correction'!$J$2*#REF!))/#REF!),"")</f>
        <v/>
      </c>
      <c r="CH12" t="str">
        <f>IF('Raw1'!CH12&lt;&gt;"",(('Raw2'!CH12-('Cl-correction'!$J$3*#REF!))/#REF!)/(('Raw1'!CH12-('Cl-correction'!$J$2*#REF!))/#REF!),"")</f>
        <v/>
      </c>
      <c r="CI12" t="str">
        <f>IF('Raw1'!CI12&lt;&gt;"",(('Raw2'!CI12-('Cl-correction'!$J$3*#REF!))/#REF!)/(('Raw1'!CI12-('Cl-correction'!$J$2*#REF!))/#REF!),"")</f>
        <v/>
      </c>
      <c r="CJ12" t="str">
        <f>IF('Raw1'!CJ12&lt;&gt;"",(('Raw2'!CJ12-('Cl-correction'!$J$3*#REF!))/#REF!)/(('Raw1'!CJ12-('Cl-correction'!$J$2*#REF!))/#REF!),"")</f>
        <v/>
      </c>
      <c r="CK12" t="str">
        <f>IF('Raw1'!CK12&lt;&gt;"",(('Raw2'!CK12-('Cl-correction'!$J$3*#REF!))/#REF!)/(('Raw1'!CK12-('Cl-correction'!$J$2*#REF!))/#REF!),"")</f>
        <v/>
      </c>
      <c r="CL12" t="str">
        <f>IF('Raw1'!CL12&lt;&gt;"",(('Raw2'!CL12-('Cl-correction'!$J$3*#REF!))/#REF!)/(('Raw1'!CL12-('Cl-correction'!$J$2*#REF!))/#REF!),"")</f>
        <v/>
      </c>
      <c r="CM12" t="str">
        <f>IF('Raw1'!CM12&lt;&gt;"",(('Raw2'!CM12-('Cl-correction'!$J$3*#REF!))/#REF!)/(('Raw1'!CM12-('Cl-correction'!$J$2*#REF!))/#REF!),"")</f>
        <v/>
      </c>
      <c r="CN12" t="str">
        <f>IF('Raw1'!CN12&lt;&gt;"",(('Raw2'!CN12-('Cl-correction'!$J$3*#REF!))/#REF!)/(('Raw1'!CN12-('Cl-correction'!$J$2*#REF!))/#REF!),"")</f>
        <v/>
      </c>
      <c r="CO12" t="str">
        <f>IF('Raw1'!CO12&lt;&gt;"",(('Raw2'!CO12-('Cl-correction'!$J$3*#REF!))/#REF!)/(('Raw1'!CO12-('Cl-correction'!$J$2*#REF!))/#REF!),"")</f>
        <v/>
      </c>
      <c r="CP12" t="str">
        <f>IF('Raw1'!CP12&lt;&gt;"",(('Raw2'!CP12-('Cl-correction'!$J$3*#REF!))/#REF!)/(('Raw1'!CP12-('Cl-correction'!$J$2*#REF!))/#REF!),"")</f>
        <v/>
      </c>
      <c r="CQ12" t="str">
        <f>IF('Raw1'!CQ12&lt;&gt;"",(('Raw2'!CQ12-('Cl-correction'!$J$3*#REF!))/#REF!)/(('Raw1'!CQ12-('Cl-correction'!$J$2*#REF!))/#REF!),"")</f>
        <v/>
      </c>
      <c r="CR12" t="str">
        <f>IF('Raw1'!CR12&lt;&gt;"",(('Raw2'!CR12-('Cl-correction'!$J$3*#REF!))/#REF!)/(('Raw1'!CR12-('Cl-correction'!$J$2*#REF!))/#REF!),"")</f>
        <v/>
      </c>
      <c r="CS12" t="str">
        <f>IF('Raw1'!CS12&lt;&gt;"",(('Raw2'!CS12-('Cl-correction'!$J$3*#REF!))/#REF!)/(('Raw1'!CS12-('Cl-correction'!$J$2*#REF!))/#REF!),"")</f>
        <v/>
      </c>
      <c r="CT12" t="str">
        <f>IF('Raw1'!CT12&lt;&gt;"",(('Raw2'!CT12-('Cl-correction'!$J$3*#REF!))/#REF!)/(('Raw1'!CT12-('Cl-correction'!$J$2*#REF!))/#REF!),"")</f>
        <v/>
      </c>
      <c r="CU12" t="str">
        <f>IF('Raw1'!CU12&lt;&gt;"",(('Raw2'!CU12-('Cl-correction'!$J$3*#REF!))/#REF!)/(('Raw1'!CU12-('Cl-correction'!$J$2*#REF!))/#REF!),"")</f>
        <v/>
      </c>
      <c r="CV12" t="str">
        <f>IF('Raw1'!CV12&lt;&gt;"",(('Raw2'!CV12-('Cl-correction'!$J$3*#REF!))/#REF!)/(('Raw1'!CV12-('Cl-correction'!$J$2*#REF!))/#REF!),"")</f>
        <v/>
      </c>
      <c r="CW12" t="str">
        <f>IF('Raw1'!CW12&lt;&gt;"",(('Raw2'!CW12-('Cl-correction'!$J$3*#REF!))/#REF!)/(('Raw1'!CW12-('Cl-correction'!$J$2*#REF!))/#REF!),"")</f>
        <v/>
      </c>
      <c r="CX12" t="str">
        <f>IF('Raw1'!CX12&lt;&gt;"",(('Raw2'!CX12-('Cl-correction'!$J$3*#REF!))/#REF!)/(('Raw1'!CX12-('Cl-correction'!$J$2*#REF!))/#REF!),"")</f>
        <v/>
      </c>
      <c r="CY12" t="str">
        <f>IF('Raw1'!CY12&lt;&gt;"",(('Raw2'!CY12-('Cl-correction'!$J$3*#REF!))/#REF!)/(('Raw1'!CY12-('Cl-correction'!$J$2*#REF!))/#REF!),"")</f>
        <v/>
      </c>
      <c r="CZ12" t="str">
        <f>IF('Raw1'!CZ12&lt;&gt;"",(('Raw2'!CZ12-('Cl-correction'!$J$3*#REF!))/#REF!)/(('Raw1'!CZ12-('Cl-correction'!$J$2*#REF!))/#REF!),"")</f>
        <v/>
      </c>
      <c r="DA12" t="str">
        <f>IF('Raw1'!DA12&lt;&gt;"",(('Raw2'!DA12-('Cl-correction'!$J$3*#REF!))/#REF!)/(('Raw1'!DA12-('Cl-correction'!$J$2*#REF!))/#REF!),"")</f>
        <v/>
      </c>
    </row>
    <row r="13" spans="1:105" x14ac:dyDescent="0.15">
      <c r="A13" t="str">
        <f>'Raw1'!A13</f>
        <v>d18O_300118_WM2_KAW485@6</v>
      </c>
      <c r="C13">
        <f t="shared" si="0"/>
        <v>0</v>
      </c>
      <c r="D13" t="e">
        <f>IF('Raw1'!D13&lt;&gt;"",(('Raw2'!D13-('Cl-correction'!$J$3*#REF!))/#REF!)/(('Raw1'!D13-('Cl-correction'!$J$2*#REF!))/#REF!),"")</f>
        <v>#REF!</v>
      </c>
      <c r="E13" t="e">
        <f>IF('Raw1'!E13&lt;&gt;"",(('Raw2'!E13-('Cl-correction'!$J$3*#REF!))/#REF!)/(('Raw1'!E13-('Cl-correction'!$J$2*#REF!))/#REF!),"")</f>
        <v>#REF!</v>
      </c>
      <c r="F13" t="e">
        <f>IF('Raw1'!F13&lt;&gt;"",(('Raw2'!F13-('Cl-correction'!$J$3*#REF!))/#REF!)/(('Raw1'!F13-('Cl-correction'!$J$2*#REF!))/#REF!),"")</f>
        <v>#REF!</v>
      </c>
      <c r="G13" t="e">
        <f>IF('Raw1'!G13&lt;&gt;"",(('Raw2'!G13-('Cl-correction'!$J$3*#REF!))/#REF!)/(('Raw1'!G13-('Cl-correction'!$J$2*#REF!))/#REF!),"")</f>
        <v>#REF!</v>
      </c>
      <c r="H13" t="e">
        <f>IF('Raw1'!H13&lt;&gt;"",(('Raw2'!H13-('Cl-correction'!$J$3*#REF!))/#REF!)/(('Raw1'!H13-('Cl-correction'!$J$2*#REF!))/#REF!),"")</f>
        <v>#REF!</v>
      </c>
      <c r="I13" t="e">
        <f>IF('Raw1'!I13&lt;&gt;"",(('Raw2'!I13-('Cl-correction'!$J$3*#REF!))/#REF!)/(('Raw1'!I13-('Cl-correction'!$J$2*#REF!))/#REF!),"")</f>
        <v>#REF!</v>
      </c>
      <c r="J13" t="e">
        <f>IF('Raw1'!J13&lt;&gt;"",(('Raw2'!J13-('Cl-correction'!$J$3*#REF!))/#REF!)/(('Raw1'!J13-('Cl-correction'!$J$2*#REF!))/#REF!),"")</f>
        <v>#REF!</v>
      </c>
      <c r="K13" t="e">
        <f>IF('Raw1'!K13&lt;&gt;"",(('Raw2'!K13-('Cl-correction'!$J$3*#REF!))/#REF!)/(('Raw1'!K13-('Cl-correction'!$J$2*#REF!))/#REF!),"")</f>
        <v>#REF!</v>
      </c>
      <c r="L13" t="e">
        <f>IF('Raw1'!L13&lt;&gt;"",(('Raw2'!L13-('Cl-correction'!$J$3*#REF!))/#REF!)/(('Raw1'!L13-('Cl-correction'!$J$2*#REF!))/#REF!),"")</f>
        <v>#REF!</v>
      </c>
      <c r="M13" t="e">
        <f>IF('Raw1'!M13&lt;&gt;"",(('Raw2'!M13-('Cl-correction'!$J$3*#REF!))/#REF!)/(('Raw1'!M13-('Cl-correction'!$J$2*#REF!))/#REF!),"")</f>
        <v>#REF!</v>
      </c>
      <c r="N13" t="e">
        <f>IF('Raw1'!N13&lt;&gt;"",(('Raw2'!N13-('Cl-correction'!$J$3*#REF!))/#REF!)/(('Raw1'!N13-('Cl-correction'!$J$2*#REF!))/#REF!),"")</f>
        <v>#REF!</v>
      </c>
      <c r="O13" t="e">
        <f>IF('Raw1'!O13&lt;&gt;"",(('Raw2'!O13-('Cl-correction'!$J$3*#REF!))/#REF!)/(('Raw1'!O13-('Cl-correction'!$J$2*#REF!))/#REF!),"")</f>
        <v>#REF!</v>
      </c>
      <c r="P13" t="e">
        <f>IF('Raw1'!P13&lt;&gt;"",(('Raw2'!P13-('Cl-correction'!$J$3*#REF!))/#REF!)/(('Raw1'!P13-('Cl-correction'!$J$2*#REF!))/#REF!),"")</f>
        <v>#REF!</v>
      </c>
      <c r="Q13" t="e">
        <f>IF('Raw1'!Q13&lt;&gt;"",(('Raw2'!Q13-('Cl-correction'!$J$3*#REF!))/#REF!)/(('Raw1'!Q13-('Cl-correction'!$J$2*#REF!))/#REF!),"")</f>
        <v>#REF!</v>
      </c>
      <c r="R13" t="e">
        <f>IF('Raw1'!R13&lt;&gt;"",(('Raw2'!R13-('Cl-correction'!$J$3*#REF!))/#REF!)/(('Raw1'!R13-('Cl-correction'!$J$2*#REF!))/#REF!),"")</f>
        <v>#REF!</v>
      </c>
      <c r="S13" t="e">
        <f>IF('Raw1'!S13&lt;&gt;"",(('Raw2'!S13-('Cl-correction'!$J$3*#REF!))/#REF!)/(('Raw1'!S13-('Cl-correction'!$J$2*#REF!))/#REF!),"")</f>
        <v>#REF!</v>
      </c>
      <c r="T13" t="e">
        <f>IF('Raw1'!T13&lt;&gt;"",(('Raw2'!T13-('Cl-correction'!$J$3*#REF!))/#REF!)/(('Raw1'!T13-('Cl-correction'!$J$2*#REF!))/#REF!),"")</f>
        <v>#REF!</v>
      </c>
      <c r="U13" t="e">
        <f>IF('Raw1'!U13&lt;&gt;"",(('Raw2'!U13-('Cl-correction'!$J$3*#REF!))/#REF!)/(('Raw1'!U13-('Cl-correction'!$J$2*#REF!))/#REF!),"")</f>
        <v>#REF!</v>
      </c>
      <c r="V13" t="e">
        <f>IF('Raw1'!V13&lt;&gt;"",(('Raw2'!V13-('Cl-correction'!$J$3*#REF!))/#REF!)/(('Raw1'!V13-('Cl-correction'!$J$2*#REF!))/#REF!),"")</f>
        <v>#REF!</v>
      </c>
      <c r="W13" t="e">
        <f>IF('Raw1'!W13&lt;&gt;"",(('Raw2'!W13-('Cl-correction'!$J$3*#REF!))/#REF!)/(('Raw1'!W13-('Cl-correction'!$J$2*#REF!))/#REF!),"")</f>
        <v>#REF!</v>
      </c>
      <c r="X13" t="str">
        <f>IF('Raw1'!X13&lt;&gt;"",(('Raw2'!X13-('Cl-correction'!$J$3*#REF!))/#REF!)/(('Raw1'!X13-('Cl-correction'!$J$2*#REF!))/#REF!),"")</f>
        <v/>
      </c>
      <c r="Y13" t="str">
        <f>IF('Raw1'!Y13&lt;&gt;"",(('Raw2'!Y13-('Cl-correction'!$J$3*#REF!))/#REF!)/(('Raw1'!Y13-('Cl-correction'!$J$2*#REF!))/#REF!),"")</f>
        <v/>
      </c>
      <c r="Z13" t="str">
        <f>IF('Raw1'!Z13&lt;&gt;"",(('Raw2'!Z13-('Cl-correction'!$J$3*#REF!))/#REF!)/(('Raw1'!Z13-('Cl-correction'!$J$2*#REF!))/#REF!),"")</f>
        <v/>
      </c>
      <c r="AA13" t="str">
        <f>IF('Raw1'!AA13&lt;&gt;"",(('Raw2'!AA13-('Cl-correction'!$J$3*#REF!))/#REF!)/(('Raw1'!AA13-('Cl-correction'!$J$2*#REF!))/#REF!),"")</f>
        <v/>
      </c>
      <c r="AB13" t="str">
        <f>IF('Raw1'!AB13&lt;&gt;"",(('Raw2'!AB13-('Cl-correction'!$J$3*#REF!))/#REF!)/(('Raw1'!AB13-('Cl-correction'!$J$2*#REF!))/#REF!),"")</f>
        <v/>
      </c>
      <c r="AC13" t="str">
        <f>IF('Raw1'!AC13&lt;&gt;"",(('Raw2'!AC13-('Cl-correction'!$J$3*#REF!))/#REF!)/(('Raw1'!AC13-('Cl-correction'!$J$2*#REF!))/#REF!),"")</f>
        <v/>
      </c>
      <c r="AD13" t="str">
        <f>IF('Raw1'!AD13&lt;&gt;"",(('Raw2'!AD13-('Cl-correction'!$J$3*#REF!))/#REF!)/(('Raw1'!AD13-('Cl-correction'!$J$2*#REF!))/#REF!),"")</f>
        <v/>
      </c>
      <c r="AE13" t="str">
        <f>IF('Raw1'!AE13&lt;&gt;"",(('Raw2'!AE13-('Cl-correction'!$J$3*#REF!))/#REF!)/(('Raw1'!AE13-('Cl-correction'!$J$2*#REF!))/#REF!),"")</f>
        <v/>
      </c>
      <c r="AF13" t="str">
        <f>IF('Raw1'!AF13&lt;&gt;"",(('Raw2'!AF13-('Cl-correction'!$J$3*#REF!))/#REF!)/(('Raw1'!AF13-('Cl-correction'!$J$2*#REF!))/#REF!),"")</f>
        <v/>
      </c>
      <c r="AG13" t="str">
        <f>IF('Raw1'!AG13&lt;&gt;"",(('Raw2'!AG13-('Cl-correction'!$J$3*#REF!))/#REF!)/(('Raw1'!AG13-('Cl-correction'!$J$2*#REF!))/#REF!),"")</f>
        <v/>
      </c>
      <c r="AH13" t="str">
        <f>IF('Raw1'!AH13&lt;&gt;"",(('Raw2'!AH13-('Cl-correction'!$J$3*#REF!))/#REF!)/(('Raw1'!AH13-('Cl-correction'!$J$2*#REF!))/#REF!),"")</f>
        <v/>
      </c>
      <c r="AI13" t="str">
        <f>IF('Raw1'!AI13&lt;&gt;"",(('Raw2'!AI13-('Cl-correction'!$J$3*#REF!))/#REF!)/(('Raw1'!AI13-('Cl-correction'!$J$2*#REF!))/#REF!),"")</f>
        <v/>
      </c>
      <c r="AJ13" t="str">
        <f>IF('Raw1'!AJ13&lt;&gt;"",(('Raw2'!AJ13-('Cl-correction'!$J$3*#REF!))/#REF!)/(('Raw1'!AJ13-('Cl-correction'!$J$2*#REF!))/#REF!),"")</f>
        <v/>
      </c>
      <c r="AK13" t="str">
        <f>IF('Raw1'!AK13&lt;&gt;"",(('Raw2'!AK13-('Cl-correction'!$J$3*#REF!))/#REF!)/(('Raw1'!AK13-('Cl-correction'!$J$2*#REF!))/#REF!),"")</f>
        <v/>
      </c>
      <c r="AL13" t="str">
        <f>IF('Raw1'!AL13&lt;&gt;"",(('Raw2'!AL13-('Cl-correction'!$J$3*#REF!))/#REF!)/(('Raw1'!AL13-('Cl-correction'!$J$2*#REF!))/#REF!),"")</f>
        <v/>
      </c>
      <c r="AM13" t="str">
        <f>IF('Raw1'!AM13&lt;&gt;"",(('Raw2'!AM13-('Cl-correction'!$J$3*#REF!))/#REF!)/(('Raw1'!AM13-('Cl-correction'!$J$2*#REF!))/#REF!),"")</f>
        <v/>
      </c>
      <c r="AN13" t="str">
        <f>IF('Raw1'!AN13&lt;&gt;"",(('Raw2'!AN13-('Cl-correction'!$J$3*#REF!))/#REF!)/(('Raw1'!AN13-('Cl-correction'!$J$2*#REF!))/#REF!),"")</f>
        <v/>
      </c>
      <c r="AO13" t="str">
        <f>IF('Raw1'!AO13&lt;&gt;"",(('Raw2'!AO13-('Cl-correction'!$J$3*#REF!))/#REF!)/(('Raw1'!AO13-('Cl-correction'!$J$2*#REF!))/#REF!),"")</f>
        <v/>
      </c>
      <c r="AP13" t="str">
        <f>IF('Raw1'!AP13&lt;&gt;"",(('Raw2'!AP13-('Cl-correction'!$J$3*#REF!))/#REF!)/(('Raw1'!AP13-('Cl-correction'!$J$2*#REF!))/#REF!),"")</f>
        <v/>
      </c>
      <c r="AQ13" t="str">
        <f>IF('Raw1'!AQ13&lt;&gt;"",(('Raw2'!AQ13-('Cl-correction'!$J$3*#REF!))/#REF!)/(('Raw1'!AQ13-('Cl-correction'!$J$2*#REF!))/#REF!),"")</f>
        <v/>
      </c>
      <c r="AR13" t="str">
        <f>IF('Raw1'!AR13&lt;&gt;"",(('Raw2'!AR13-('Cl-correction'!$J$3*#REF!))/#REF!)/(('Raw1'!AR13-('Cl-correction'!$J$2*#REF!))/#REF!),"")</f>
        <v/>
      </c>
      <c r="AS13" t="str">
        <f>IF('Raw1'!AS13&lt;&gt;"",(('Raw2'!AS13-('Cl-correction'!$J$3*#REF!))/#REF!)/(('Raw1'!AS13-('Cl-correction'!$J$2*#REF!))/#REF!),"")</f>
        <v/>
      </c>
      <c r="AT13" t="str">
        <f>IF('Raw1'!AT13&lt;&gt;"",(('Raw2'!AT13-('Cl-correction'!$J$3*#REF!))/#REF!)/(('Raw1'!AT13-('Cl-correction'!$J$2*#REF!))/#REF!),"")</f>
        <v/>
      </c>
      <c r="AU13" t="str">
        <f>IF('Raw1'!AU13&lt;&gt;"",(('Raw2'!AU13-('Cl-correction'!$J$3*#REF!))/#REF!)/(('Raw1'!AU13-('Cl-correction'!$J$2*#REF!))/#REF!),"")</f>
        <v/>
      </c>
      <c r="AV13" t="str">
        <f>IF('Raw1'!AV13&lt;&gt;"",(('Raw2'!AV13-('Cl-correction'!$J$3*#REF!))/#REF!)/(('Raw1'!AV13-('Cl-correction'!$J$2*#REF!))/#REF!),"")</f>
        <v/>
      </c>
      <c r="AW13" t="str">
        <f>IF('Raw1'!AW13&lt;&gt;"",(('Raw2'!AW13-('Cl-correction'!$J$3*#REF!))/#REF!)/(('Raw1'!AW13-('Cl-correction'!$J$2*#REF!))/#REF!),"")</f>
        <v/>
      </c>
      <c r="AX13" t="str">
        <f>IF('Raw1'!AX13&lt;&gt;"",(('Raw2'!AX13-('Cl-correction'!$J$3*#REF!))/#REF!)/(('Raw1'!AX13-('Cl-correction'!$J$2*#REF!))/#REF!),"")</f>
        <v/>
      </c>
      <c r="AY13" t="str">
        <f>IF('Raw1'!AY13&lt;&gt;"",(('Raw2'!AY13-('Cl-correction'!$J$3*#REF!))/#REF!)/(('Raw1'!AY13-('Cl-correction'!$J$2*#REF!))/#REF!),"")</f>
        <v/>
      </c>
      <c r="AZ13" t="str">
        <f>IF('Raw1'!AZ13&lt;&gt;"",(('Raw2'!AZ13-('Cl-correction'!$J$3*#REF!))/#REF!)/(('Raw1'!AZ13-('Cl-correction'!$J$2*#REF!))/#REF!),"")</f>
        <v/>
      </c>
      <c r="BA13" t="str">
        <f>IF('Raw1'!BA13&lt;&gt;"",(('Raw2'!BA13-('Cl-correction'!$J$3*#REF!))/#REF!)/(('Raw1'!BA13-('Cl-correction'!$J$2*#REF!))/#REF!),"")</f>
        <v/>
      </c>
      <c r="BB13" t="str">
        <f>IF('Raw1'!BB13&lt;&gt;"",(('Raw2'!BB13-('Cl-correction'!$J$3*#REF!))/#REF!)/(('Raw1'!BB13-('Cl-correction'!$J$2*#REF!))/#REF!),"")</f>
        <v/>
      </c>
      <c r="BC13" t="str">
        <f>IF('Raw1'!BC13&lt;&gt;"",(('Raw2'!BC13-('Cl-correction'!$J$3*#REF!))/#REF!)/(('Raw1'!BC13-('Cl-correction'!$J$2*#REF!))/#REF!),"")</f>
        <v/>
      </c>
      <c r="BD13" t="str">
        <f>IF('Raw1'!BD13&lt;&gt;"",(('Raw2'!BD13-('Cl-correction'!$J$3*#REF!))/#REF!)/(('Raw1'!BD13-('Cl-correction'!$J$2*#REF!))/#REF!),"")</f>
        <v/>
      </c>
      <c r="BE13" t="str">
        <f>IF('Raw1'!BE13&lt;&gt;"",(('Raw2'!BE13-('Cl-correction'!$J$3*#REF!))/#REF!)/(('Raw1'!BE13-('Cl-correction'!$J$2*#REF!))/#REF!),"")</f>
        <v/>
      </c>
      <c r="BF13" t="str">
        <f>IF('Raw1'!BF13&lt;&gt;"",(('Raw2'!BF13-('Cl-correction'!$J$3*#REF!))/#REF!)/(('Raw1'!BF13-('Cl-correction'!$J$2*#REF!))/#REF!),"")</f>
        <v/>
      </c>
      <c r="BG13" t="str">
        <f>IF('Raw1'!BG13&lt;&gt;"",(('Raw2'!BG13-('Cl-correction'!$J$3*#REF!))/#REF!)/(('Raw1'!BG13-('Cl-correction'!$J$2*#REF!))/#REF!),"")</f>
        <v/>
      </c>
      <c r="BH13" t="str">
        <f>IF('Raw1'!BH13&lt;&gt;"",(('Raw2'!BH13-('Cl-correction'!$J$3*#REF!))/#REF!)/(('Raw1'!BH13-('Cl-correction'!$J$2*#REF!))/#REF!),"")</f>
        <v/>
      </c>
      <c r="BI13" t="str">
        <f>IF('Raw1'!BI13&lt;&gt;"",(('Raw2'!BI13-('Cl-correction'!$J$3*#REF!))/#REF!)/(('Raw1'!BI13-('Cl-correction'!$J$2*#REF!))/#REF!),"")</f>
        <v/>
      </c>
      <c r="BJ13" t="str">
        <f>IF('Raw1'!BJ13&lt;&gt;"",(('Raw2'!BJ13-('Cl-correction'!$J$3*#REF!))/#REF!)/(('Raw1'!BJ13-('Cl-correction'!$J$2*#REF!))/#REF!),"")</f>
        <v/>
      </c>
      <c r="BK13" t="str">
        <f>IF('Raw1'!BK13&lt;&gt;"",(('Raw2'!BK13-('Cl-correction'!$J$3*#REF!))/#REF!)/(('Raw1'!BK13-('Cl-correction'!$J$2*#REF!))/#REF!),"")</f>
        <v/>
      </c>
      <c r="BL13" t="str">
        <f>IF('Raw1'!BL13&lt;&gt;"",(('Raw2'!BL13-('Cl-correction'!$J$3*#REF!))/#REF!)/(('Raw1'!BL13-('Cl-correction'!$J$2*#REF!))/#REF!),"")</f>
        <v/>
      </c>
      <c r="BM13" t="str">
        <f>IF('Raw1'!BM13&lt;&gt;"",(('Raw2'!BM13-('Cl-correction'!$J$3*#REF!))/#REF!)/(('Raw1'!BM13-('Cl-correction'!$J$2*#REF!))/#REF!),"")</f>
        <v/>
      </c>
      <c r="BN13" t="str">
        <f>IF('Raw1'!BN13&lt;&gt;"",(('Raw2'!BN13-('Cl-correction'!$J$3*#REF!))/#REF!)/(('Raw1'!BN13-('Cl-correction'!$J$2*#REF!))/#REF!),"")</f>
        <v/>
      </c>
      <c r="BO13" t="str">
        <f>IF('Raw1'!BO13&lt;&gt;"",(('Raw2'!BO13-('Cl-correction'!$J$3*#REF!))/#REF!)/(('Raw1'!BO13-('Cl-correction'!$J$2*#REF!))/#REF!),"")</f>
        <v/>
      </c>
      <c r="BP13" t="str">
        <f>IF('Raw1'!BP13&lt;&gt;"",(('Raw2'!BP13-('Cl-correction'!$J$3*#REF!))/#REF!)/(('Raw1'!BP13-('Cl-correction'!$J$2*#REF!))/#REF!),"")</f>
        <v/>
      </c>
      <c r="BQ13" t="str">
        <f>IF('Raw1'!BQ13&lt;&gt;"",(('Raw2'!BQ13-('Cl-correction'!$J$3*#REF!))/#REF!)/(('Raw1'!BQ13-('Cl-correction'!$J$2*#REF!))/#REF!),"")</f>
        <v/>
      </c>
      <c r="BR13" t="str">
        <f>IF('Raw1'!BR13&lt;&gt;"",(('Raw2'!BR13-('Cl-correction'!$J$3*#REF!))/#REF!)/(('Raw1'!BR13-('Cl-correction'!$J$2*#REF!))/#REF!),"")</f>
        <v/>
      </c>
      <c r="BS13" t="str">
        <f>IF('Raw1'!BS13&lt;&gt;"",(('Raw2'!BS13-('Cl-correction'!$J$3*#REF!))/#REF!)/(('Raw1'!BS13-('Cl-correction'!$J$2*#REF!))/#REF!),"")</f>
        <v/>
      </c>
      <c r="BT13" t="str">
        <f>IF('Raw1'!BT13&lt;&gt;"",(('Raw2'!BT13-('Cl-correction'!$J$3*#REF!))/#REF!)/(('Raw1'!BT13-('Cl-correction'!$J$2*#REF!))/#REF!),"")</f>
        <v/>
      </c>
      <c r="BU13" t="str">
        <f>IF('Raw1'!BU13&lt;&gt;"",(('Raw2'!BU13-('Cl-correction'!$J$3*#REF!))/#REF!)/(('Raw1'!BU13-('Cl-correction'!$J$2*#REF!))/#REF!),"")</f>
        <v/>
      </c>
      <c r="BV13" t="str">
        <f>IF('Raw1'!BV13&lt;&gt;"",(('Raw2'!BV13-('Cl-correction'!$J$3*#REF!))/#REF!)/(('Raw1'!BV13-('Cl-correction'!$J$2*#REF!))/#REF!),"")</f>
        <v/>
      </c>
      <c r="BW13" t="str">
        <f>IF('Raw1'!BW13&lt;&gt;"",(('Raw2'!BW13-('Cl-correction'!$J$3*#REF!))/#REF!)/(('Raw1'!BW13-('Cl-correction'!$J$2*#REF!))/#REF!),"")</f>
        <v/>
      </c>
      <c r="BX13" t="str">
        <f>IF('Raw1'!BX13&lt;&gt;"",(('Raw2'!BX13-('Cl-correction'!$J$3*#REF!))/#REF!)/(('Raw1'!BX13-('Cl-correction'!$J$2*#REF!))/#REF!),"")</f>
        <v/>
      </c>
      <c r="BY13" t="str">
        <f>IF('Raw1'!BY13&lt;&gt;"",(('Raw2'!BY13-('Cl-correction'!$J$3*#REF!))/#REF!)/(('Raw1'!BY13-('Cl-correction'!$J$2*#REF!))/#REF!),"")</f>
        <v/>
      </c>
      <c r="BZ13" t="str">
        <f>IF('Raw1'!BZ13&lt;&gt;"",(('Raw2'!BZ13-('Cl-correction'!$J$3*#REF!))/#REF!)/(('Raw1'!BZ13-('Cl-correction'!$J$2*#REF!))/#REF!),"")</f>
        <v/>
      </c>
      <c r="CA13" t="str">
        <f>IF('Raw1'!CA13&lt;&gt;"",(('Raw2'!CA13-('Cl-correction'!$J$3*#REF!))/#REF!)/(('Raw1'!CA13-('Cl-correction'!$J$2*#REF!))/#REF!),"")</f>
        <v/>
      </c>
      <c r="CB13" t="str">
        <f>IF('Raw1'!CB13&lt;&gt;"",(('Raw2'!CB13-('Cl-correction'!$J$3*#REF!))/#REF!)/(('Raw1'!CB13-('Cl-correction'!$J$2*#REF!))/#REF!),"")</f>
        <v/>
      </c>
      <c r="CC13" t="str">
        <f>IF('Raw1'!CC13&lt;&gt;"",(('Raw2'!CC13-('Cl-correction'!$J$3*#REF!))/#REF!)/(('Raw1'!CC13-('Cl-correction'!$J$2*#REF!))/#REF!),"")</f>
        <v/>
      </c>
      <c r="CD13" t="str">
        <f>IF('Raw1'!CD13&lt;&gt;"",(('Raw2'!CD13-('Cl-correction'!$J$3*#REF!))/#REF!)/(('Raw1'!CD13-('Cl-correction'!$J$2*#REF!))/#REF!),"")</f>
        <v/>
      </c>
      <c r="CE13" t="str">
        <f>IF('Raw1'!CE13&lt;&gt;"",(('Raw2'!CE13-('Cl-correction'!$J$3*#REF!))/#REF!)/(('Raw1'!CE13-('Cl-correction'!$J$2*#REF!))/#REF!),"")</f>
        <v/>
      </c>
      <c r="CF13" t="str">
        <f>IF('Raw1'!CF13&lt;&gt;"",(('Raw2'!CF13-('Cl-correction'!$J$3*#REF!))/#REF!)/(('Raw1'!CF13-('Cl-correction'!$J$2*#REF!))/#REF!),"")</f>
        <v/>
      </c>
      <c r="CG13" t="str">
        <f>IF('Raw1'!CG13&lt;&gt;"",(('Raw2'!CG13-('Cl-correction'!$J$3*#REF!))/#REF!)/(('Raw1'!CG13-('Cl-correction'!$J$2*#REF!))/#REF!),"")</f>
        <v/>
      </c>
      <c r="CH13" t="str">
        <f>IF('Raw1'!CH13&lt;&gt;"",(('Raw2'!CH13-('Cl-correction'!$J$3*#REF!))/#REF!)/(('Raw1'!CH13-('Cl-correction'!$J$2*#REF!))/#REF!),"")</f>
        <v/>
      </c>
      <c r="CI13" t="str">
        <f>IF('Raw1'!CI13&lt;&gt;"",(('Raw2'!CI13-('Cl-correction'!$J$3*#REF!))/#REF!)/(('Raw1'!CI13-('Cl-correction'!$J$2*#REF!))/#REF!),"")</f>
        <v/>
      </c>
      <c r="CJ13" t="str">
        <f>IF('Raw1'!CJ13&lt;&gt;"",(('Raw2'!CJ13-('Cl-correction'!$J$3*#REF!))/#REF!)/(('Raw1'!CJ13-('Cl-correction'!$J$2*#REF!))/#REF!),"")</f>
        <v/>
      </c>
      <c r="CK13" t="str">
        <f>IF('Raw1'!CK13&lt;&gt;"",(('Raw2'!CK13-('Cl-correction'!$J$3*#REF!))/#REF!)/(('Raw1'!CK13-('Cl-correction'!$J$2*#REF!))/#REF!),"")</f>
        <v/>
      </c>
      <c r="CL13" t="str">
        <f>IF('Raw1'!CL13&lt;&gt;"",(('Raw2'!CL13-('Cl-correction'!$J$3*#REF!))/#REF!)/(('Raw1'!CL13-('Cl-correction'!$J$2*#REF!))/#REF!),"")</f>
        <v/>
      </c>
      <c r="CM13" t="str">
        <f>IF('Raw1'!CM13&lt;&gt;"",(('Raw2'!CM13-('Cl-correction'!$J$3*#REF!))/#REF!)/(('Raw1'!CM13-('Cl-correction'!$J$2*#REF!))/#REF!),"")</f>
        <v/>
      </c>
      <c r="CN13" t="str">
        <f>IF('Raw1'!CN13&lt;&gt;"",(('Raw2'!CN13-('Cl-correction'!$J$3*#REF!))/#REF!)/(('Raw1'!CN13-('Cl-correction'!$J$2*#REF!))/#REF!),"")</f>
        <v/>
      </c>
      <c r="CO13" t="str">
        <f>IF('Raw1'!CO13&lt;&gt;"",(('Raw2'!CO13-('Cl-correction'!$J$3*#REF!))/#REF!)/(('Raw1'!CO13-('Cl-correction'!$J$2*#REF!))/#REF!),"")</f>
        <v/>
      </c>
      <c r="CP13" t="str">
        <f>IF('Raw1'!CP13&lt;&gt;"",(('Raw2'!CP13-('Cl-correction'!$J$3*#REF!))/#REF!)/(('Raw1'!CP13-('Cl-correction'!$J$2*#REF!))/#REF!),"")</f>
        <v/>
      </c>
      <c r="CQ13" t="str">
        <f>IF('Raw1'!CQ13&lt;&gt;"",(('Raw2'!CQ13-('Cl-correction'!$J$3*#REF!))/#REF!)/(('Raw1'!CQ13-('Cl-correction'!$J$2*#REF!))/#REF!),"")</f>
        <v/>
      </c>
      <c r="CR13" t="str">
        <f>IF('Raw1'!CR13&lt;&gt;"",(('Raw2'!CR13-('Cl-correction'!$J$3*#REF!))/#REF!)/(('Raw1'!CR13-('Cl-correction'!$J$2*#REF!))/#REF!),"")</f>
        <v/>
      </c>
      <c r="CS13" t="str">
        <f>IF('Raw1'!CS13&lt;&gt;"",(('Raw2'!CS13-('Cl-correction'!$J$3*#REF!))/#REF!)/(('Raw1'!CS13-('Cl-correction'!$J$2*#REF!))/#REF!),"")</f>
        <v/>
      </c>
      <c r="CT13" t="str">
        <f>IF('Raw1'!CT13&lt;&gt;"",(('Raw2'!CT13-('Cl-correction'!$J$3*#REF!))/#REF!)/(('Raw1'!CT13-('Cl-correction'!$J$2*#REF!))/#REF!),"")</f>
        <v/>
      </c>
      <c r="CU13" t="str">
        <f>IF('Raw1'!CU13&lt;&gt;"",(('Raw2'!CU13-('Cl-correction'!$J$3*#REF!))/#REF!)/(('Raw1'!CU13-('Cl-correction'!$J$2*#REF!))/#REF!),"")</f>
        <v/>
      </c>
      <c r="CV13" t="str">
        <f>IF('Raw1'!CV13&lt;&gt;"",(('Raw2'!CV13-('Cl-correction'!$J$3*#REF!))/#REF!)/(('Raw1'!CV13-('Cl-correction'!$J$2*#REF!))/#REF!),"")</f>
        <v/>
      </c>
      <c r="CW13" t="str">
        <f>IF('Raw1'!CW13&lt;&gt;"",(('Raw2'!CW13-('Cl-correction'!$J$3*#REF!))/#REF!)/(('Raw1'!CW13-('Cl-correction'!$J$2*#REF!))/#REF!),"")</f>
        <v/>
      </c>
      <c r="CX13" t="str">
        <f>IF('Raw1'!CX13&lt;&gt;"",(('Raw2'!CX13-('Cl-correction'!$J$3*#REF!))/#REF!)/(('Raw1'!CX13-('Cl-correction'!$J$2*#REF!))/#REF!),"")</f>
        <v/>
      </c>
      <c r="CY13" t="str">
        <f>IF('Raw1'!CY13&lt;&gt;"",(('Raw2'!CY13-('Cl-correction'!$J$3*#REF!))/#REF!)/(('Raw1'!CY13-('Cl-correction'!$J$2*#REF!))/#REF!),"")</f>
        <v/>
      </c>
      <c r="CZ13" t="str">
        <f>IF('Raw1'!CZ13&lt;&gt;"",(('Raw2'!CZ13-('Cl-correction'!$J$3*#REF!))/#REF!)/(('Raw1'!CZ13-('Cl-correction'!$J$2*#REF!))/#REF!),"")</f>
        <v/>
      </c>
      <c r="DA13" t="str">
        <f>IF('Raw1'!DA13&lt;&gt;"",(('Raw2'!DA13-('Cl-correction'!$J$3*#REF!))/#REF!)/(('Raw1'!DA13-('Cl-correction'!$J$2*#REF!))/#REF!),"")</f>
        <v/>
      </c>
    </row>
    <row r="14" spans="1:105" x14ac:dyDescent="0.15">
      <c r="A14" t="str">
        <f>'Raw1'!A14</f>
        <v>d18O_300118_WM2_KAW485@7</v>
      </c>
      <c r="C14">
        <f t="shared" si="0"/>
        <v>0</v>
      </c>
      <c r="D14" t="e">
        <f>IF('Raw1'!D14&lt;&gt;"",(('Raw2'!D14-('Cl-correction'!$J$3*#REF!))/#REF!)/(('Raw1'!D14-('Cl-correction'!$J$2*#REF!))/#REF!),"")</f>
        <v>#REF!</v>
      </c>
      <c r="E14" t="e">
        <f>IF('Raw1'!E14&lt;&gt;"",(('Raw2'!E14-('Cl-correction'!$J$3*#REF!))/#REF!)/(('Raw1'!E14-('Cl-correction'!$J$2*#REF!))/#REF!),"")</f>
        <v>#REF!</v>
      </c>
      <c r="F14" t="e">
        <f>IF('Raw1'!F14&lt;&gt;"",(('Raw2'!F14-('Cl-correction'!$J$3*#REF!))/#REF!)/(('Raw1'!F14-('Cl-correction'!$J$2*#REF!))/#REF!),"")</f>
        <v>#REF!</v>
      </c>
      <c r="G14" t="e">
        <f>IF('Raw1'!G14&lt;&gt;"",(('Raw2'!G14-('Cl-correction'!$J$3*#REF!))/#REF!)/(('Raw1'!G14-('Cl-correction'!$J$2*#REF!))/#REF!),"")</f>
        <v>#REF!</v>
      </c>
      <c r="H14" t="e">
        <f>IF('Raw1'!H14&lt;&gt;"",(('Raw2'!H14-('Cl-correction'!$J$3*#REF!))/#REF!)/(('Raw1'!H14-('Cl-correction'!$J$2*#REF!))/#REF!),"")</f>
        <v>#REF!</v>
      </c>
      <c r="I14" t="e">
        <f>IF('Raw1'!I14&lt;&gt;"",(('Raw2'!I14-('Cl-correction'!$J$3*#REF!))/#REF!)/(('Raw1'!I14-('Cl-correction'!$J$2*#REF!))/#REF!),"")</f>
        <v>#REF!</v>
      </c>
      <c r="J14" t="e">
        <f>IF('Raw1'!J14&lt;&gt;"",(('Raw2'!J14-('Cl-correction'!$J$3*#REF!))/#REF!)/(('Raw1'!J14-('Cl-correction'!$J$2*#REF!))/#REF!),"")</f>
        <v>#REF!</v>
      </c>
      <c r="K14" t="e">
        <f>IF('Raw1'!K14&lt;&gt;"",(('Raw2'!K14-('Cl-correction'!$J$3*#REF!))/#REF!)/(('Raw1'!K14-('Cl-correction'!$J$2*#REF!))/#REF!),"")</f>
        <v>#REF!</v>
      </c>
      <c r="L14" t="e">
        <f>IF('Raw1'!L14&lt;&gt;"",(('Raw2'!L14-('Cl-correction'!$J$3*#REF!))/#REF!)/(('Raw1'!L14-('Cl-correction'!$J$2*#REF!))/#REF!),"")</f>
        <v>#REF!</v>
      </c>
      <c r="M14" t="e">
        <f>IF('Raw1'!M14&lt;&gt;"",(('Raw2'!M14-('Cl-correction'!$J$3*#REF!))/#REF!)/(('Raw1'!M14-('Cl-correction'!$J$2*#REF!))/#REF!),"")</f>
        <v>#REF!</v>
      </c>
      <c r="N14" t="e">
        <f>IF('Raw1'!N14&lt;&gt;"",(('Raw2'!N14-('Cl-correction'!$J$3*#REF!))/#REF!)/(('Raw1'!N14-('Cl-correction'!$J$2*#REF!))/#REF!),"")</f>
        <v>#REF!</v>
      </c>
      <c r="O14" t="e">
        <f>IF('Raw1'!O14&lt;&gt;"",(('Raw2'!O14-('Cl-correction'!$J$3*#REF!))/#REF!)/(('Raw1'!O14-('Cl-correction'!$J$2*#REF!))/#REF!),"")</f>
        <v>#REF!</v>
      </c>
      <c r="P14" t="e">
        <f>IF('Raw1'!P14&lt;&gt;"",(('Raw2'!P14-('Cl-correction'!$J$3*#REF!))/#REF!)/(('Raw1'!P14-('Cl-correction'!$J$2*#REF!))/#REF!),"")</f>
        <v>#REF!</v>
      </c>
      <c r="Q14" t="e">
        <f>IF('Raw1'!Q14&lt;&gt;"",(('Raw2'!Q14-('Cl-correction'!$J$3*#REF!))/#REF!)/(('Raw1'!Q14-('Cl-correction'!$J$2*#REF!))/#REF!),"")</f>
        <v>#REF!</v>
      </c>
      <c r="R14" t="e">
        <f>IF('Raw1'!R14&lt;&gt;"",(('Raw2'!R14-('Cl-correction'!$J$3*#REF!))/#REF!)/(('Raw1'!R14-('Cl-correction'!$J$2*#REF!))/#REF!),"")</f>
        <v>#REF!</v>
      </c>
      <c r="S14" t="e">
        <f>IF('Raw1'!S14&lt;&gt;"",(('Raw2'!S14-('Cl-correction'!$J$3*#REF!))/#REF!)/(('Raw1'!S14-('Cl-correction'!$J$2*#REF!))/#REF!),"")</f>
        <v>#REF!</v>
      </c>
      <c r="T14" t="e">
        <f>IF('Raw1'!T14&lt;&gt;"",(('Raw2'!T14-('Cl-correction'!$J$3*#REF!))/#REF!)/(('Raw1'!T14-('Cl-correction'!$J$2*#REF!))/#REF!),"")</f>
        <v>#REF!</v>
      </c>
      <c r="U14" t="e">
        <f>IF('Raw1'!U14&lt;&gt;"",(('Raw2'!U14-('Cl-correction'!$J$3*#REF!))/#REF!)/(('Raw1'!U14-('Cl-correction'!$J$2*#REF!))/#REF!),"")</f>
        <v>#REF!</v>
      </c>
      <c r="V14" t="e">
        <f>IF('Raw1'!V14&lt;&gt;"",(('Raw2'!V14-('Cl-correction'!$J$3*#REF!))/#REF!)/(('Raw1'!V14-('Cl-correction'!$J$2*#REF!))/#REF!),"")</f>
        <v>#REF!</v>
      </c>
      <c r="W14" t="e">
        <f>IF('Raw1'!W14&lt;&gt;"",(('Raw2'!W14-('Cl-correction'!$J$3*#REF!))/#REF!)/(('Raw1'!W14-('Cl-correction'!$J$2*#REF!))/#REF!),"")</f>
        <v>#REF!</v>
      </c>
      <c r="X14" t="str">
        <f>IF('Raw1'!X14&lt;&gt;"",(('Raw2'!X14-('Cl-correction'!$J$3*#REF!))/#REF!)/(('Raw1'!X14-('Cl-correction'!$J$2*#REF!))/#REF!),"")</f>
        <v/>
      </c>
      <c r="Y14" t="str">
        <f>IF('Raw1'!Y14&lt;&gt;"",(('Raw2'!Y14-('Cl-correction'!$J$3*#REF!))/#REF!)/(('Raw1'!Y14-('Cl-correction'!$J$2*#REF!))/#REF!),"")</f>
        <v/>
      </c>
      <c r="Z14" t="str">
        <f>IF('Raw1'!Z14&lt;&gt;"",(('Raw2'!Z14-('Cl-correction'!$J$3*#REF!))/#REF!)/(('Raw1'!Z14-('Cl-correction'!$J$2*#REF!))/#REF!),"")</f>
        <v/>
      </c>
      <c r="AA14" t="str">
        <f>IF('Raw1'!AA14&lt;&gt;"",(('Raw2'!AA14-('Cl-correction'!$J$3*#REF!))/#REF!)/(('Raw1'!AA14-('Cl-correction'!$J$2*#REF!))/#REF!),"")</f>
        <v/>
      </c>
      <c r="AB14" t="str">
        <f>IF('Raw1'!AB14&lt;&gt;"",(('Raw2'!AB14-('Cl-correction'!$J$3*#REF!))/#REF!)/(('Raw1'!AB14-('Cl-correction'!$J$2*#REF!))/#REF!),"")</f>
        <v/>
      </c>
      <c r="AC14" t="str">
        <f>IF('Raw1'!AC14&lt;&gt;"",(('Raw2'!AC14-('Cl-correction'!$J$3*#REF!))/#REF!)/(('Raw1'!AC14-('Cl-correction'!$J$2*#REF!))/#REF!),"")</f>
        <v/>
      </c>
      <c r="AD14" t="str">
        <f>IF('Raw1'!AD14&lt;&gt;"",(('Raw2'!AD14-('Cl-correction'!$J$3*#REF!))/#REF!)/(('Raw1'!AD14-('Cl-correction'!$J$2*#REF!))/#REF!),"")</f>
        <v/>
      </c>
      <c r="AE14" t="str">
        <f>IF('Raw1'!AE14&lt;&gt;"",(('Raw2'!AE14-('Cl-correction'!$J$3*#REF!))/#REF!)/(('Raw1'!AE14-('Cl-correction'!$J$2*#REF!))/#REF!),"")</f>
        <v/>
      </c>
      <c r="AF14" t="str">
        <f>IF('Raw1'!AF14&lt;&gt;"",(('Raw2'!AF14-('Cl-correction'!$J$3*#REF!))/#REF!)/(('Raw1'!AF14-('Cl-correction'!$J$2*#REF!))/#REF!),"")</f>
        <v/>
      </c>
      <c r="AG14" t="str">
        <f>IF('Raw1'!AG14&lt;&gt;"",(('Raw2'!AG14-('Cl-correction'!$J$3*#REF!))/#REF!)/(('Raw1'!AG14-('Cl-correction'!$J$2*#REF!))/#REF!),"")</f>
        <v/>
      </c>
      <c r="AH14" t="str">
        <f>IF('Raw1'!AH14&lt;&gt;"",(('Raw2'!AH14-('Cl-correction'!$J$3*#REF!))/#REF!)/(('Raw1'!AH14-('Cl-correction'!$J$2*#REF!))/#REF!),"")</f>
        <v/>
      </c>
      <c r="AI14" t="str">
        <f>IF('Raw1'!AI14&lt;&gt;"",(('Raw2'!AI14-('Cl-correction'!$J$3*#REF!))/#REF!)/(('Raw1'!AI14-('Cl-correction'!$J$2*#REF!))/#REF!),"")</f>
        <v/>
      </c>
      <c r="AJ14" t="str">
        <f>IF('Raw1'!AJ14&lt;&gt;"",(('Raw2'!AJ14-('Cl-correction'!$J$3*#REF!))/#REF!)/(('Raw1'!AJ14-('Cl-correction'!$J$2*#REF!))/#REF!),"")</f>
        <v/>
      </c>
      <c r="AK14" t="str">
        <f>IF('Raw1'!AK14&lt;&gt;"",(('Raw2'!AK14-('Cl-correction'!$J$3*#REF!))/#REF!)/(('Raw1'!AK14-('Cl-correction'!$J$2*#REF!))/#REF!),"")</f>
        <v/>
      </c>
      <c r="AL14" t="str">
        <f>IF('Raw1'!AL14&lt;&gt;"",(('Raw2'!AL14-('Cl-correction'!$J$3*#REF!))/#REF!)/(('Raw1'!AL14-('Cl-correction'!$J$2*#REF!))/#REF!),"")</f>
        <v/>
      </c>
      <c r="AM14" t="str">
        <f>IF('Raw1'!AM14&lt;&gt;"",(('Raw2'!AM14-('Cl-correction'!$J$3*#REF!))/#REF!)/(('Raw1'!AM14-('Cl-correction'!$J$2*#REF!))/#REF!),"")</f>
        <v/>
      </c>
      <c r="AN14" t="str">
        <f>IF('Raw1'!AN14&lt;&gt;"",(('Raw2'!AN14-('Cl-correction'!$J$3*#REF!))/#REF!)/(('Raw1'!AN14-('Cl-correction'!$J$2*#REF!))/#REF!),"")</f>
        <v/>
      </c>
      <c r="AO14" t="str">
        <f>IF('Raw1'!AO14&lt;&gt;"",(('Raw2'!AO14-('Cl-correction'!$J$3*#REF!))/#REF!)/(('Raw1'!AO14-('Cl-correction'!$J$2*#REF!))/#REF!),"")</f>
        <v/>
      </c>
      <c r="AP14" t="str">
        <f>IF('Raw1'!AP14&lt;&gt;"",(('Raw2'!AP14-('Cl-correction'!$J$3*#REF!))/#REF!)/(('Raw1'!AP14-('Cl-correction'!$J$2*#REF!))/#REF!),"")</f>
        <v/>
      </c>
      <c r="AQ14" t="str">
        <f>IF('Raw1'!AQ14&lt;&gt;"",(('Raw2'!AQ14-('Cl-correction'!$J$3*#REF!))/#REF!)/(('Raw1'!AQ14-('Cl-correction'!$J$2*#REF!))/#REF!),"")</f>
        <v/>
      </c>
      <c r="AR14" t="str">
        <f>IF('Raw1'!AR14&lt;&gt;"",(('Raw2'!AR14-('Cl-correction'!$J$3*#REF!))/#REF!)/(('Raw1'!AR14-('Cl-correction'!$J$2*#REF!))/#REF!),"")</f>
        <v/>
      </c>
      <c r="AS14" t="str">
        <f>IF('Raw1'!AS14&lt;&gt;"",(('Raw2'!AS14-('Cl-correction'!$J$3*#REF!))/#REF!)/(('Raw1'!AS14-('Cl-correction'!$J$2*#REF!))/#REF!),"")</f>
        <v/>
      </c>
      <c r="AT14" t="str">
        <f>IF('Raw1'!AT14&lt;&gt;"",(('Raw2'!AT14-('Cl-correction'!$J$3*#REF!))/#REF!)/(('Raw1'!AT14-('Cl-correction'!$J$2*#REF!))/#REF!),"")</f>
        <v/>
      </c>
      <c r="AU14" t="str">
        <f>IF('Raw1'!AU14&lt;&gt;"",(('Raw2'!AU14-('Cl-correction'!$J$3*#REF!))/#REF!)/(('Raw1'!AU14-('Cl-correction'!$J$2*#REF!))/#REF!),"")</f>
        <v/>
      </c>
      <c r="AV14" t="str">
        <f>IF('Raw1'!AV14&lt;&gt;"",(('Raw2'!AV14-('Cl-correction'!$J$3*#REF!))/#REF!)/(('Raw1'!AV14-('Cl-correction'!$J$2*#REF!))/#REF!),"")</f>
        <v/>
      </c>
      <c r="AW14" t="str">
        <f>IF('Raw1'!AW14&lt;&gt;"",(('Raw2'!AW14-('Cl-correction'!$J$3*#REF!))/#REF!)/(('Raw1'!AW14-('Cl-correction'!$J$2*#REF!))/#REF!),"")</f>
        <v/>
      </c>
      <c r="AX14" t="str">
        <f>IF('Raw1'!AX14&lt;&gt;"",(('Raw2'!AX14-('Cl-correction'!$J$3*#REF!))/#REF!)/(('Raw1'!AX14-('Cl-correction'!$J$2*#REF!))/#REF!),"")</f>
        <v/>
      </c>
      <c r="AY14" t="str">
        <f>IF('Raw1'!AY14&lt;&gt;"",(('Raw2'!AY14-('Cl-correction'!$J$3*#REF!))/#REF!)/(('Raw1'!AY14-('Cl-correction'!$J$2*#REF!))/#REF!),"")</f>
        <v/>
      </c>
      <c r="AZ14" t="str">
        <f>IF('Raw1'!AZ14&lt;&gt;"",(('Raw2'!AZ14-('Cl-correction'!$J$3*#REF!))/#REF!)/(('Raw1'!AZ14-('Cl-correction'!$J$2*#REF!))/#REF!),"")</f>
        <v/>
      </c>
      <c r="BA14" t="str">
        <f>IF('Raw1'!BA14&lt;&gt;"",(('Raw2'!BA14-('Cl-correction'!$J$3*#REF!))/#REF!)/(('Raw1'!BA14-('Cl-correction'!$J$2*#REF!))/#REF!),"")</f>
        <v/>
      </c>
      <c r="BB14" t="str">
        <f>IF('Raw1'!BB14&lt;&gt;"",(('Raw2'!BB14-('Cl-correction'!$J$3*#REF!))/#REF!)/(('Raw1'!BB14-('Cl-correction'!$J$2*#REF!))/#REF!),"")</f>
        <v/>
      </c>
      <c r="BC14" t="str">
        <f>IF('Raw1'!BC14&lt;&gt;"",(('Raw2'!BC14-('Cl-correction'!$J$3*#REF!))/#REF!)/(('Raw1'!BC14-('Cl-correction'!$J$2*#REF!))/#REF!),"")</f>
        <v/>
      </c>
      <c r="BD14" t="str">
        <f>IF('Raw1'!BD14&lt;&gt;"",(('Raw2'!BD14-('Cl-correction'!$J$3*#REF!))/#REF!)/(('Raw1'!BD14-('Cl-correction'!$J$2*#REF!))/#REF!),"")</f>
        <v/>
      </c>
      <c r="BE14" t="str">
        <f>IF('Raw1'!BE14&lt;&gt;"",(('Raw2'!BE14-('Cl-correction'!$J$3*#REF!))/#REF!)/(('Raw1'!BE14-('Cl-correction'!$J$2*#REF!))/#REF!),"")</f>
        <v/>
      </c>
      <c r="BF14" t="str">
        <f>IF('Raw1'!BF14&lt;&gt;"",(('Raw2'!BF14-('Cl-correction'!$J$3*#REF!))/#REF!)/(('Raw1'!BF14-('Cl-correction'!$J$2*#REF!))/#REF!),"")</f>
        <v/>
      </c>
      <c r="BG14" t="str">
        <f>IF('Raw1'!BG14&lt;&gt;"",(('Raw2'!BG14-('Cl-correction'!$J$3*#REF!))/#REF!)/(('Raw1'!BG14-('Cl-correction'!$J$2*#REF!))/#REF!),"")</f>
        <v/>
      </c>
      <c r="BH14" t="str">
        <f>IF('Raw1'!BH14&lt;&gt;"",(('Raw2'!BH14-('Cl-correction'!$J$3*#REF!))/#REF!)/(('Raw1'!BH14-('Cl-correction'!$J$2*#REF!))/#REF!),"")</f>
        <v/>
      </c>
      <c r="BI14" t="str">
        <f>IF('Raw1'!BI14&lt;&gt;"",(('Raw2'!BI14-('Cl-correction'!$J$3*#REF!))/#REF!)/(('Raw1'!BI14-('Cl-correction'!$J$2*#REF!))/#REF!),"")</f>
        <v/>
      </c>
      <c r="BJ14" t="str">
        <f>IF('Raw1'!BJ14&lt;&gt;"",(('Raw2'!BJ14-('Cl-correction'!$J$3*#REF!))/#REF!)/(('Raw1'!BJ14-('Cl-correction'!$J$2*#REF!))/#REF!),"")</f>
        <v/>
      </c>
      <c r="BK14" t="str">
        <f>IF('Raw1'!BK14&lt;&gt;"",(('Raw2'!BK14-('Cl-correction'!$J$3*#REF!))/#REF!)/(('Raw1'!BK14-('Cl-correction'!$J$2*#REF!))/#REF!),"")</f>
        <v/>
      </c>
      <c r="BL14" t="str">
        <f>IF('Raw1'!BL14&lt;&gt;"",(('Raw2'!BL14-('Cl-correction'!$J$3*#REF!))/#REF!)/(('Raw1'!BL14-('Cl-correction'!$J$2*#REF!))/#REF!),"")</f>
        <v/>
      </c>
      <c r="BM14" t="str">
        <f>IF('Raw1'!BM14&lt;&gt;"",(('Raw2'!BM14-('Cl-correction'!$J$3*#REF!))/#REF!)/(('Raw1'!BM14-('Cl-correction'!$J$2*#REF!))/#REF!),"")</f>
        <v/>
      </c>
      <c r="BN14" t="str">
        <f>IF('Raw1'!BN14&lt;&gt;"",(('Raw2'!BN14-('Cl-correction'!$J$3*#REF!))/#REF!)/(('Raw1'!BN14-('Cl-correction'!$J$2*#REF!))/#REF!),"")</f>
        <v/>
      </c>
      <c r="BO14" t="str">
        <f>IF('Raw1'!BO14&lt;&gt;"",(('Raw2'!BO14-('Cl-correction'!$J$3*#REF!))/#REF!)/(('Raw1'!BO14-('Cl-correction'!$J$2*#REF!))/#REF!),"")</f>
        <v/>
      </c>
      <c r="BP14" t="str">
        <f>IF('Raw1'!BP14&lt;&gt;"",(('Raw2'!BP14-('Cl-correction'!$J$3*#REF!))/#REF!)/(('Raw1'!BP14-('Cl-correction'!$J$2*#REF!))/#REF!),"")</f>
        <v/>
      </c>
      <c r="BQ14" t="str">
        <f>IF('Raw1'!BQ14&lt;&gt;"",(('Raw2'!BQ14-('Cl-correction'!$J$3*#REF!))/#REF!)/(('Raw1'!BQ14-('Cl-correction'!$J$2*#REF!))/#REF!),"")</f>
        <v/>
      </c>
      <c r="BR14" t="str">
        <f>IF('Raw1'!BR14&lt;&gt;"",(('Raw2'!BR14-('Cl-correction'!$J$3*#REF!))/#REF!)/(('Raw1'!BR14-('Cl-correction'!$J$2*#REF!))/#REF!),"")</f>
        <v/>
      </c>
      <c r="BS14" t="str">
        <f>IF('Raw1'!BS14&lt;&gt;"",(('Raw2'!BS14-('Cl-correction'!$J$3*#REF!))/#REF!)/(('Raw1'!BS14-('Cl-correction'!$J$2*#REF!))/#REF!),"")</f>
        <v/>
      </c>
      <c r="BT14" t="str">
        <f>IF('Raw1'!BT14&lt;&gt;"",(('Raw2'!BT14-('Cl-correction'!$J$3*#REF!))/#REF!)/(('Raw1'!BT14-('Cl-correction'!$J$2*#REF!))/#REF!),"")</f>
        <v/>
      </c>
      <c r="BU14" t="str">
        <f>IF('Raw1'!BU14&lt;&gt;"",(('Raw2'!BU14-('Cl-correction'!$J$3*#REF!))/#REF!)/(('Raw1'!BU14-('Cl-correction'!$J$2*#REF!))/#REF!),"")</f>
        <v/>
      </c>
      <c r="BV14" t="str">
        <f>IF('Raw1'!BV14&lt;&gt;"",(('Raw2'!BV14-('Cl-correction'!$J$3*#REF!))/#REF!)/(('Raw1'!BV14-('Cl-correction'!$J$2*#REF!))/#REF!),"")</f>
        <v/>
      </c>
      <c r="BW14" t="str">
        <f>IF('Raw1'!BW14&lt;&gt;"",(('Raw2'!BW14-('Cl-correction'!$J$3*#REF!))/#REF!)/(('Raw1'!BW14-('Cl-correction'!$J$2*#REF!))/#REF!),"")</f>
        <v/>
      </c>
      <c r="BX14" t="str">
        <f>IF('Raw1'!BX14&lt;&gt;"",(('Raw2'!BX14-('Cl-correction'!$J$3*#REF!))/#REF!)/(('Raw1'!BX14-('Cl-correction'!$J$2*#REF!))/#REF!),"")</f>
        <v/>
      </c>
      <c r="BY14" t="str">
        <f>IF('Raw1'!BY14&lt;&gt;"",(('Raw2'!BY14-('Cl-correction'!$J$3*#REF!))/#REF!)/(('Raw1'!BY14-('Cl-correction'!$J$2*#REF!))/#REF!),"")</f>
        <v/>
      </c>
      <c r="BZ14" t="str">
        <f>IF('Raw1'!BZ14&lt;&gt;"",(('Raw2'!BZ14-('Cl-correction'!$J$3*#REF!))/#REF!)/(('Raw1'!BZ14-('Cl-correction'!$J$2*#REF!))/#REF!),"")</f>
        <v/>
      </c>
      <c r="CA14" t="str">
        <f>IF('Raw1'!CA14&lt;&gt;"",(('Raw2'!CA14-('Cl-correction'!$J$3*#REF!))/#REF!)/(('Raw1'!CA14-('Cl-correction'!$J$2*#REF!))/#REF!),"")</f>
        <v/>
      </c>
      <c r="CB14" t="str">
        <f>IF('Raw1'!CB14&lt;&gt;"",(('Raw2'!CB14-('Cl-correction'!$J$3*#REF!))/#REF!)/(('Raw1'!CB14-('Cl-correction'!$J$2*#REF!))/#REF!),"")</f>
        <v/>
      </c>
      <c r="CC14" t="str">
        <f>IF('Raw1'!CC14&lt;&gt;"",(('Raw2'!CC14-('Cl-correction'!$J$3*#REF!))/#REF!)/(('Raw1'!CC14-('Cl-correction'!$J$2*#REF!))/#REF!),"")</f>
        <v/>
      </c>
      <c r="CD14" t="str">
        <f>IF('Raw1'!CD14&lt;&gt;"",(('Raw2'!CD14-('Cl-correction'!$J$3*#REF!))/#REF!)/(('Raw1'!CD14-('Cl-correction'!$J$2*#REF!))/#REF!),"")</f>
        <v/>
      </c>
      <c r="CE14" t="str">
        <f>IF('Raw1'!CE14&lt;&gt;"",(('Raw2'!CE14-('Cl-correction'!$J$3*#REF!))/#REF!)/(('Raw1'!CE14-('Cl-correction'!$J$2*#REF!))/#REF!),"")</f>
        <v/>
      </c>
      <c r="CF14" t="str">
        <f>IF('Raw1'!CF14&lt;&gt;"",(('Raw2'!CF14-('Cl-correction'!$J$3*#REF!))/#REF!)/(('Raw1'!CF14-('Cl-correction'!$J$2*#REF!))/#REF!),"")</f>
        <v/>
      </c>
      <c r="CG14" t="str">
        <f>IF('Raw1'!CG14&lt;&gt;"",(('Raw2'!CG14-('Cl-correction'!$J$3*#REF!))/#REF!)/(('Raw1'!CG14-('Cl-correction'!$J$2*#REF!))/#REF!),"")</f>
        <v/>
      </c>
      <c r="CH14" t="str">
        <f>IF('Raw1'!CH14&lt;&gt;"",(('Raw2'!CH14-('Cl-correction'!$J$3*#REF!))/#REF!)/(('Raw1'!CH14-('Cl-correction'!$J$2*#REF!))/#REF!),"")</f>
        <v/>
      </c>
      <c r="CI14" t="str">
        <f>IF('Raw1'!CI14&lt;&gt;"",(('Raw2'!CI14-('Cl-correction'!$J$3*#REF!))/#REF!)/(('Raw1'!CI14-('Cl-correction'!$J$2*#REF!))/#REF!),"")</f>
        <v/>
      </c>
      <c r="CJ14" t="str">
        <f>IF('Raw1'!CJ14&lt;&gt;"",(('Raw2'!CJ14-('Cl-correction'!$J$3*#REF!))/#REF!)/(('Raw1'!CJ14-('Cl-correction'!$J$2*#REF!))/#REF!),"")</f>
        <v/>
      </c>
      <c r="CK14" t="str">
        <f>IF('Raw1'!CK14&lt;&gt;"",(('Raw2'!CK14-('Cl-correction'!$J$3*#REF!))/#REF!)/(('Raw1'!CK14-('Cl-correction'!$J$2*#REF!))/#REF!),"")</f>
        <v/>
      </c>
      <c r="CL14" t="str">
        <f>IF('Raw1'!CL14&lt;&gt;"",(('Raw2'!CL14-('Cl-correction'!$J$3*#REF!))/#REF!)/(('Raw1'!CL14-('Cl-correction'!$J$2*#REF!))/#REF!),"")</f>
        <v/>
      </c>
      <c r="CM14" t="str">
        <f>IF('Raw1'!CM14&lt;&gt;"",(('Raw2'!CM14-('Cl-correction'!$J$3*#REF!))/#REF!)/(('Raw1'!CM14-('Cl-correction'!$J$2*#REF!))/#REF!),"")</f>
        <v/>
      </c>
      <c r="CN14" t="str">
        <f>IF('Raw1'!CN14&lt;&gt;"",(('Raw2'!CN14-('Cl-correction'!$J$3*#REF!))/#REF!)/(('Raw1'!CN14-('Cl-correction'!$J$2*#REF!))/#REF!),"")</f>
        <v/>
      </c>
      <c r="CO14" t="str">
        <f>IF('Raw1'!CO14&lt;&gt;"",(('Raw2'!CO14-('Cl-correction'!$J$3*#REF!))/#REF!)/(('Raw1'!CO14-('Cl-correction'!$J$2*#REF!))/#REF!),"")</f>
        <v/>
      </c>
      <c r="CP14" t="str">
        <f>IF('Raw1'!CP14&lt;&gt;"",(('Raw2'!CP14-('Cl-correction'!$J$3*#REF!))/#REF!)/(('Raw1'!CP14-('Cl-correction'!$J$2*#REF!))/#REF!),"")</f>
        <v/>
      </c>
      <c r="CQ14" t="str">
        <f>IF('Raw1'!CQ14&lt;&gt;"",(('Raw2'!CQ14-('Cl-correction'!$J$3*#REF!))/#REF!)/(('Raw1'!CQ14-('Cl-correction'!$J$2*#REF!))/#REF!),"")</f>
        <v/>
      </c>
      <c r="CR14" t="str">
        <f>IF('Raw1'!CR14&lt;&gt;"",(('Raw2'!CR14-('Cl-correction'!$J$3*#REF!))/#REF!)/(('Raw1'!CR14-('Cl-correction'!$J$2*#REF!))/#REF!),"")</f>
        <v/>
      </c>
      <c r="CS14" t="str">
        <f>IF('Raw1'!CS14&lt;&gt;"",(('Raw2'!CS14-('Cl-correction'!$J$3*#REF!))/#REF!)/(('Raw1'!CS14-('Cl-correction'!$J$2*#REF!))/#REF!),"")</f>
        <v/>
      </c>
      <c r="CT14" t="str">
        <f>IF('Raw1'!CT14&lt;&gt;"",(('Raw2'!CT14-('Cl-correction'!$J$3*#REF!))/#REF!)/(('Raw1'!CT14-('Cl-correction'!$J$2*#REF!))/#REF!),"")</f>
        <v/>
      </c>
      <c r="CU14" t="str">
        <f>IF('Raw1'!CU14&lt;&gt;"",(('Raw2'!CU14-('Cl-correction'!$J$3*#REF!))/#REF!)/(('Raw1'!CU14-('Cl-correction'!$J$2*#REF!))/#REF!),"")</f>
        <v/>
      </c>
      <c r="CV14" t="str">
        <f>IF('Raw1'!CV14&lt;&gt;"",(('Raw2'!CV14-('Cl-correction'!$J$3*#REF!))/#REF!)/(('Raw1'!CV14-('Cl-correction'!$J$2*#REF!))/#REF!),"")</f>
        <v/>
      </c>
      <c r="CW14" t="str">
        <f>IF('Raw1'!CW14&lt;&gt;"",(('Raw2'!CW14-('Cl-correction'!$J$3*#REF!))/#REF!)/(('Raw1'!CW14-('Cl-correction'!$J$2*#REF!))/#REF!),"")</f>
        <v/>
      </c>
      <c r="CX14" t="str">
        <f>IF('Raw1'!CX14&lt;&gt;"",(('Raw2'!CX14-('Cl-correction'!$J$3*#REF!))/#REF!)/(('Raw1'!CX14-('Cl-correction'!$J$2*#REF!))/#REF!),"")</f>
        <v/>
      </c>
      <c r="CY14" t="str">
        <f>IF('Raw1'!CY14&lt;&gt;"",(('Raw2'!CY14-('Cl-correction'!$J$3*#REF!))/#REF!)/(('Raw1'!CY14-('Cl-correction'!$J$2*#REF!))/#REF!),"")</f>
        <v/>
      </c>
      <c r="CZ14" t="str">
        <f>IF('Raw1'!CZ14&lt;&gt;"",(('Raw2'!CZ14-('Cl-correction'!$J$3*#REF!))/#REF!)/(('Raw1'!CZ14-('Cl-correction'!$J$2*#REF!))/#REF!),"")</f>
        <v/>
      </c>
      <c r="DA14" t="str">
        <f>IF('Raw1'!DA14&lt;&gt;"",(('Raw2'!DA14-('Cl-correction'!$J$3*#REF!))/#REF!)/(('Raw1'!DA14-('Cl-correction'!$J$2*#REF!))/#REF!),"")</f>
        <v/>
      </c>
    </row>
    <row r="15" spans="1:105" x14ac:dyDescent="0.15">
      <c r="A15" t="str">
        <f>'Raw1'!A15</f>
        <v>d18O_300118_WM2_Udaipur@9</v>
      </c>
      <c r="C15">
        <f t="shared" si="0"/>
        <v>0</v>
      </c>
      <c r="D15" t="e">
        <f>IF('Raw1'!D15&lt;&gt;"",(('Raw2'!D15-('Cl-correction'!$J$3*#REF!))/#REF!)/(('Raw1'!D15-('Cl-correction'!$J$2*#REF!))/#REF!),"")</f>
        <v>#REF!</v>
      </c>
      <c r="E15" t="e">
        <f>IF('Raw1'!E15&lt;&gt;"",(('Raw2'!E15-('Cl-correction'!$J$3*#REF!))/#REF!)/(('Raw1'!E15-('Cl-correction'!$J$2*#REF!))/#REF!),"")</f>
        <v>#REF!</v>
      </c>
      <c r="F15" t="e">
        <f>IF('Raw1'!F15&lt;&gt;"",(('Raw2'!F15-('Cl-correction'!$J$3*#REF!))/#REF!)/(('Raw1'!F15-('Cl-correction'!$J$2*#REF!))/#REF!),"")</f>
        <v>#REF!</v>
      </c>
      <c r="G15" t="e">
        <f>IF('Raw1'!G15&lt;&gt;"",(('Raw2'!G15-('Cl-correction'!$J$3*#REF!))/#REF!)/(('Raw1'!G15-('Cl-correction'!$J$2*#REF!))/#REF!),"")</f>
        <v>#REF!</v>
      </c>
      <c r="H15" t="e">
        <f>IF('Raw1'!H15&lt;&gt;"",(('Raw2'!H15-('Cl-correction'!$J$3*#REF!))/#REF!)/(('Raw1'!H15-('Cl-correction'!$J$2*#REF!))/#REF!),"")</f>
        <v>#REF!</v>
      </c>
      <c r="I15" t="e">
        <f>IF('Raw1'!I15&lt;&gt;"",(('Raw2'!I15-('Cl-correction'!$J$3*#REF!))/#REF!)/(('Raw1'!I15-('Cl-correction'!$J$2*#REF!))/#REF!),"")</f>
        <v>#REF!</v>
      </c>
      <c r="J15" t="e">
        <f>IF('Raw1'!J15&lt;&gt;"",(('Raw2'!J15-('Cl-correction'!$J$3*#REF!))/#REF!)/(('Raw1'!J15-('Cl-correction'!$J$2*#REF!))/#REF!),"")</f>
        <v>#REF!</v>
      </c>
      <c r="K15" t="e">
        <f>IF('Raw1'!K15&lt;&gt;"",(('Raw2'!K15-('Cl-correction'!$J$3*#REF!))/#REF!)/(('Raw1'!K15-('Cl-correction'!$J$2*#REF!))/#REF!),"")</f>
        <v>#REF!</v>
      </c>
      <c r="L15" t="e">
        <f>IF('Raw1'!L15&lt;&gt;"",(('Raw2'!L15-('Cl-correction'!$J$3*#REF!))/#REF!)/(('Raw1'!L15-('Cl-correction'!$J$2*#REF!))/#REF!),"")</f>
        <v>#REF!</v>
      </c>
      <c r="M15" t="e">
        <f>IF('Raw1'!M15&lt;&gt;"",(('Raw2'!M15-('Cl-correction'!$J$3*#REF!))/#REF!)/(('Raw1'!M15-('Cl-correction'!$J$2*#REF!))/#REF!),"")</f>
        <v>#REF!</v>
      </c>
      <c r="N15" t="e">
        <f>IF('Raw1'!N15&lt;&gt;"",(('Raw2'!N15-('Cl-correction'!$J$3*#REF!))/#REF!)/(('Raw1'!N15-('Cl-correction'!$J$2*#REF!))/#REF!),"")</f>
        <v>#REF!</v>
      </c>
      <c r="O15" t="e">
        <f>IF('Raw1'!O15&lt;&gt;"",(('Raw2'!O15-('Cl-correction'!$J$3*#REF!))/#REF!)/(('Raw1'!O15-('Cl-correction'!$J$2*#REF!))/#REF!),"")</f>
        <v>#REF!</v>
      </c>
      <c r="P15" t="e">
        <f>IF('Raw1'!P15&lt;&gt;"",(('Raw2'!P15-('Cl-correction'!$J$3*#REF!))/#REF!)/(('Raw1'!P15-('Cl-correction'!$J$2*#REF!))/#REF!),"")</f>
        <v>#REF!</v>
      </c>
      <c r="Q15" t="e">
        <f>IF('Raw1'!Q15&lt;&gt;"",(('Raw2'!Q15-('Cl-correction'!$J$3*#REF!))/#REF!)/(('Raw1'!Q15-('Cl-correction'!$J$2*#REF!))/#REF!),"")</f>
        <v>#REF!</v>
      </c>
      <c r="R15" t="e">
        <f>IF('Raw1'!R15&lt;&gt;"",(('Raw2'!R15-('Cl-correction'!$J$3*#REF!))/#REF!)/(('Raw1'!R15-('Cl-correction'!$J$2*#REF!))/#REF!),"")</f>
        <v>#REF!</v>
      </c>
      <c r="S15" t="e">
        <f>IF('Raw1'!S15&lt;&gt;"",(('Raw2'!S15-('Cl-correction'!$J$3*#REF!))/#REF!)/(('Raw1'!S15-('Cl-correction'!$J$2*#REF!))/#REF!),"")</f>
        <v>#REF!</v>
      </c>
      <c r="T15" t="e">
        <f>IF('Raw1'!T15&lt;&gt;"",(('Raw2'!T15-('Cl-correction'!$J$3*#REF!))/#REF!)/(('Raw1'!T15-('Cl-correction'!$J$2*#REF!))/#REF!),"")</f>
        <v>#REF!</v>
      </c>
      <c r="U15" t="e">
        <f>IF('Raw1'!U15&lt;&gt;"",(('Raw2'!U15-('Cl-correction'!$J$3*#REF!))/#REF!)/(('Raw1'!U15-('Cl-correction'!$J$2*#REF!))/#REF!),"")</f>
        <v>#REF!</v>
      </c>
      <c r="V15" t="e">
        <f>IF('Raw1'!V15&lt;&gt;"",(('Raw2'!V15-('Cl-correction'!$J$3*#REF!))/#REF!)/(('Raw1'!V15-('Cl-correction'!$J$2*#REF!))/#REF!),"")</f>
        <v>#REF!</v>
      </c>
      <c r="W15" t="e">
        <f>IF('Raw1'!W15&lt;&gt;"",(('Raw2'!W15-('Cl-correction'!$J$3*#REF!))/#REF!)/(('Raw1'!W15-('Cl-correction'!$J$2*#REF!))/#REF!),"")</f>
        <v>#REF!</v>
      </c>
      <c r="X15" t="str">
        <f>IF('Raw1'!X15&lt;&gt;"",(('Raw2'!X15-('Cl-correction'!$J$3*#REF!))/#REF!)/(('Raw1'!X15-('Cl-correction'!$J$2*#REF!))/#REF!),"")</f>
        <v/>
      </c>
      <c r="Y15" t="str">
        <f>IF('Raw1'!Y15&lt;&gt;"",(('Raw2'!Y15-('Cl-correction'!$J$3*#REF!))/#REF!)/(('Raw1'!Y15-('Cl-correction'!$J$2*#REF!))/#REF!),"")</f>
        <v/>
      </c>
      <c r="Z15" t="str">
        <f>IF('Raw1'!Z15&lt;&gt;"",(('Raw2'!Z15-('Cl-correction'!$J$3*#REF!))/#REF!)/(('Raw1'!Z15-('Cl-correction'!$J$2*#REF!))/#REF!),"")</f>
        <v/>
      </c>
      <c r="AA15" t="str">
        <f>IF('Raw1'!AA15&lt;&gt;"",(('Raw2'!AA15-('Cl-correction'!$J$3*#REF!))/#REF!)/(('Raw1'!AA15-('Cl-correction'!$J$2*#REF!))/#REF!),"")</f>
        <v/>
      </c>
      <c r="AB15" t="str">
        <f>IF('Raw1'!AB15&lt;&gt;"",(('Raw2'!AB15-('Cl-correction'!$J$3*#REF!))/#REF!)/(('Raw1'!AB15-('Cl-correction'!$J$2*#REF!))/#REF!),"")</f>
        <v/>
      </c>
      <c r="AC15" t="str">
        <f>IF('Raw1'!AC15&lt;&gt;"",(('Raw2'!AC15-('Cl-correction'!$J$3*#REF!))/#REF!)/(('Raw1'!AC15-('Cl-correction'!$J$2*#REF!))/#REF!),"")</f>
        <v/>
      </c>
      <c r="AD15" t="str">
        <f>IF('Raw1'!AD15&lt;&gt;"",(('Raw2'!AD15-('Cl-correction'!$J$3*#REF!))/#REF!)/(('Raw1'!AD15-('Cl-correction'!$J$2*#REF!))/#REF!),"")</f>
        <v/>
      </c>
      <c r="AE15" t="str">
        <f>IF('Raw1'!AE15&lt;&gt;"",(('Raw2'!AE15-('Cl-correction'!$J$3*#REF!))/#REF!)/(('Raw1'!AE15-('Cl-correction'!$J$2*#REF!))/#REF!),"")</f>
        <v/>
      </c>
      <c r="AF15" t="str">
        <f>IF('Raw1'!AF15&lt;&gt;"",(('Raw2'!AF15-('Cl-correction'!$J$3*#REF!))/#REF!)/(('Raw1'!AF15-('Cl-correction'!$J$2*#REF!))/#REF!),"")</f>
        <v/>
      </c>
      <c r="AG15" t="str">
        <f>IF('Raw1'!AG15&lt;&gt;"",(('Raw2'!AG15-('Cl-correction'!$J$3*#REF!))/#REF!)/(('Raw1'!AG15-('Cl-correction'!$J$2*#REF!))/#REF!),"")</f>
        <v/>
      </c>
      <c r="AH15" t="str">
        <f>IF('Raw1'!AH15&lt;&gt;"",(('Raw2'!AH15-('Cl-correction'!$J$3*#REF!))/#REF!)/(('Raw1'!AH15-('Cl-correction'!$J$2*#REF!))/#REF!),"")</f>
        <v/>
      </c>
      <c r="AI15" t="str">
        <f>IF('Raw1'!AI15&lt;&gt;"",(('Raw2'!AI15-('Cl-correction'!$J$3*#REF!))/#REF!)/(('Raw1'!AI15-('Cl-correction'!$J$2*#REF!))/#REF!),"")</f>
        <v/>
      </c>
      <c r="AJ15" t="str">
        <f>IF('Raw1'!AJ15&lt;&gt;"",(('Raw2'!AJ15-('Cl-correction'!$J$3*#REF!))/#REF!)/(('Raw1'!AJ15-('Cl-correction'!$J$2*#REF!))/#REF!),"")</f>
        <v/>
      </c>
      <c r="AK15" t="str">
        <f>IF('Raw1'!AK15&lt;&gt;"",(('Raw2'!AK15-('Cl-correction'!$J$3*#REF!))/#REF!)/(('Raw1'!AK15-('Cl-correction'!$J$2*#REF!))/#REF!),"")</f>
        <v/>
      </c>
      <c r="AL15" t="str">
        <f>IF('Raw1'!AL15&lt;&gt;"",(('Raw2'!AL15-('Cl-correction'!$J$3*#REF!))/#REF!)/(('Raw1'!AL15-('Cl-correction'!$J$2*#REF!))/#REF!),"")</f>
        <v/>
      </c>
      <c r="AM15" t="str">
        <f>IF('Raw1'!AM15&lt;&gt;"",(('Raw2'!AM15-('Cl-correction'!$J$3*#REF!))/#REF!)/(('Raw1'!AM15-('Cl-correction'!$J$2*#REF!))/#REF!),"")</f>
        <v/>
      </c>
      <c r="AN15" t="str">
        <f>IF('Raw1'!AN15&lt;&gt;"",(('Raw2'!AN15-('Cl-correction'!$J$3*#REF!))/#REF!)/(('Raw1'!AN15-('Cl-correction'!$J$2*#REF!))/#REF!),"")</f>
        <v/>
      </c>
      <c r="AO15" t="str">
        <f>IF('Raw1'!AO15&lt;&gt;"",(('Raw2'!AO15-('Cl-correction'!$J$3*#REF!))/#REF!)/(('Raw1'!AO15-('Cl-correction'!$J$2*#REF!))/#REF!),"")</f>
        <v/>
      </c>
      <c r="AP15" t="str">
        <f>IF('Raw1'!AP15&lt;&gt;"",(('Raw2'!AP15-('Cl-correction'!$J$3*#REF!))/#REF!)/(('Raw1'!AP15-('Cl-correction'!$J$2*#REF!))/#REF!),"")</f>
        <v/>
      </c>
      <c r="AQ15" t="str">
        <f>IF('Raw1'!AQ15&lt;&gt;"",(('Raw2'!AQ15-('Cl-correction'!$J$3*#REF!))/#REF!)/(('Raw1'!AQ15-('Cl-correction'!$J$2*#REF!))/#REF!),"")</f>
        <v/>
      </c>
      <c r="AR15" t="str">
        <f>IF('Raw1'!AR15&lt;&gt;"",(('Raw2'!AR15-('Cl-correction'!$J$3*#REF!))/#REF!)/(('Raw1'!AR15-('Cl-correction'!$J$2*#REF!))/#REF!),"")</f>
        <v/>
      </c>
      <c r="AS15" t="str">
        <f>IF('Raw1'!AS15&lt;&gt;"",(('Raw2'!AS15-('Cl-correction'!$J$3*#REF!))/#REF!)/(('Raw1'!AS15-('Cl-correction'!$J$2*#REF!))/#REF!),"")</f>
        <v/>
      </c>
      <c r="AT15" t="str">
        <f>IF('Raw1'!AT15&lt;&gt;"",(('Raw2'!AT15-('Cl-correction'!$J$3*#REF!))/#REF!)/(('Raw1'!AT15-('Cl-correction'!$J$2*#REF!))/#REF!),"")</f>
        <v/>
      </c>
      <c r="AU15" t="str">
        <f>IF('Raw1'!AU15&lt;&gt;"",(('Raw2'!AU15-('Cl-correction'!$J$3*#REF!))/#REF!)/(('Raw1'!AU15-('Cl-correction'!$J$2*#REF!))/#REF!),"")</f>
        <v/>
      </c>
      <c r="AV15" t="str">
        <f>IF('Raw1'!AV15&lt;&gt;"",(('Raw2'!AV15-('Cl-correction'!$J$3*#REF!))/#REF!)/(('Raw1'!AV15-('Cl-correction'!$J$2*#REF!))/#REF!),"")</f>
        <v/>
      </c>
      <c r="AW15" t="str">
        <f>IF('Raw1'!AW15&lt;&gt;"",(('Raw2'!AW15-('Cl-correction'!$J$3*#REF!))/#REF!)/(('Raw1'!AW15-('Cl-correction'!$J$2*#REF!))/#REF!),"")</f>
        <v/>
      </c>
      <c r="AX15" t="str">
        <f>IF('Raw1'!AX15&lt;&gt;"",(('Raw2'!AX15-('Cl-correction'!$J$3*#REF!))/#REF!)/(('Raw1'!AX15-('Cl-correction'!$J$2*#REF!))/#REF!),"")</f>
        <v/>
      </c>
      <c r="AY15" t="str">
        <f>IF('Raw1'!AY15&lt;&gt;"",(('Raw2'!AY15-('Cl-correction'!$J$3*#REF!))/#REF!)/(('Raw1'!AY15-('Cl-correction'!$J$2*#REF!))/#REF!),"")</f>
        <v/>
      </c>
      <c r="AZ15" t="str">
        <f>IF('Raw1'!AZ15&lt;&gt;"",(('Raw2'!AZ15-('Cl-correction'!$J$3*#REF!))/#REF!)/(('Raw1'!AZ15-('Cl-correction'!$J$2*#REF!))/#REF!),"")</f>
        <v/>
      </c>
      <c r="BA15" t="str">
        <f>IF('Raw1'!BA15&lt;&gt;"",(('Raw2'!BA15-('Cl-correction'!$J$3*#REF!))/#REF!)/(('Raw1'!BA15-('Cl-correction'!$J$2*#REF!))/#REF!),"")</f>
        <v/>
      </c>
      <c r="BB15" t="str">
        <f>IF('Raw1'!BB15&lt;&gt;"",(('Raw2'!BB15-('Cl-correction'!$J$3*#REF!))/#REF!)/(('Raw1'!BB15-('Cl-correction'!$J$2*#REF!))/#REF!),"")</f>
        <v/>
      </c>
      <c r="BC15" t="str">
        <f>IF('Raw1'!BC15&lt;&gt;"",(('Raw2'!BC15-('Cl-correction'!$J$3*#REF!))/#REF!)/(('Raw1'!BC15-('Cl-correction'!$J$2*#REF!))/#REF!),"")</f>
        <v/>
      </c>
      <c r="BD15" t="str">
        <f>IF('Raw1'!BD15&lt;&gt;"",(('Raw2'!BD15-('Cl-correction'!$J$3*#REF!))/#REF!)/(('Raw1'!BD15-('Cl-correction'!$J$2*#REF!))/#REF!),"")</f>
        <v/>
      </c>
      <c r="BE15" t="str">
        <f>IF('Raw1'!BE15&lt;&gt;"",(('Raw2'!BE15-('Cl-correction'!$J$3*#REF!))/#REF!)/(('Raw1'!BE15-('Cl-correction'!$J$2*#REF!))/#REF!),"")</f>
        <v/>
      </c>
      <c r="BF15" t="str">
        <f>IF('Raw1'!BF15&lt;&gt;"",(('Raw2'!BF15-('Cl-correction'!$J$3*#REF!))/#REF!)/(('Raw1'!BF15-('Cl-correction'!$J$2*#REF!))/#REF!),"")</f>
        <v/>
      </c>
      <c r="BG15" t="str">
        <f>IF('Raw1'!BG15&lt;&gt;"",(('Raw2'!BG15-('Cl-correction'!$J$3*#REF!))/#REF!)/(('Raw1'!BG15-('Cl-correction'!$J$2*#REF!))/#REF!),"")</f>
        <v/>
      </c>
      <c r="BH15" t="str">
        <f>IF('Raw1'!BH15&lt;&gt;"",(('Raw2'!BH15-('Cl-correction'!$J$3*#REF!))/#REF!)/(('Raw1'!BH15-('Cl-correction'!$J$2*#REF!))/#REF!),"")</f>
        <v/>
      </c>
      <c r="BI15" t="str">
        <f>IF('Raw1'!BI15&lt;&gt;"",(('Raw2'!BI15-('Cl-correction'!$J$3*#REF!))/#REF!)/(('Raw1'!BI15-('Cl-correction'!$J$2*#REF!))/#REF!),"")</f>
        <v/>
      </c>
      <c r="BJ15" t="str">
        <f>IF('Raw1'!BJ15&lt;&gt;"",(('Raw2'!BJ15-('Cl-correction'!$J$3*#REF!))/#REF!)/(('Raw1'!BJ15-('Cl-correction'!$J$2*#REF!))/#REF!),"")</f>
        <v/>
      </c>
      <c r="BK15" t="str">
        <f>IF('Raw1'!BK15&lt;&gt;"",(('Raw2'!BK15-('Cl-correction'!$J$3*#REF!))/#REF!)/(('Raw1'!BK15-('Cl-correction'!$J$2*#REF!))/#REF!),"")</f>
        <v/>
      </c>
      <c r="BL15" t="str">
        <f>IF('Raw1'!BL15&lt;&gt;"",(('Raw2'!BL15-('Cl-correction'!$J$3*#REF!))/#REF!)/(('Raw1'!BL15-('Cl-correction'!$J$2*#REF!))/#REF!),"")</f>
        <v/>
      </c>
      <c r="BM15" t="str">
        <f>IF('Raw1'!BM15&lt;&gt;"",(('Raw2'!BM15-('Cl-correction'!$J$3*#REF!))/#REF!)/(('Raw1'!BM15-('Cl-correction'!$J$2*#REF!))/#REF!),"")</f>
        <v/>
      </c>
      <c r="BN15" t="str">
        <f>IF('Raw1'!BN15&lt;&gt;"",(('Raw2'!BN15-('Cl-correction'!$J$3*#REF!))/#REF!)/(('Raw1'!BN15-('Cl-correction'!$J$2*#REF!))/#REF!),"")</f>
        <v/>
      </c>
      <c r="BO15" t="str">
        <f>IF('Raw1'!BO15&lt;&gt;"",(('Raw2'!BO15-('Cl-correction'!$J$3*#REF!))/#REF!)/(('Raw1'!BO15-('Cl-correction'!$J$2*#REF!))/#REF!),"")</f>
        <v/>
      </c>
      <c r="BP15" t="str">
        <f>IF('Raw1'!BP15&lt;&gt;"",(('Raw2'!BP15-('Cl-correction'!$J$3*#REF!))/#REF!)/(('Raw1'!BP15-('Cl-correction'!$J$2*#REF!))/#REF!),"")</f>
        <v/>
      </c>
      <c r="BQ15" t="str">
        <f>IF('Raw1'!BQ15&lt;&gt;"",(('Raw2'!BQ15-('Cl-correction'!$J$3*#REF!))/#REF!)/(('Raw1'!BQ15-('Cl-correction'!$J$2*#REF!))/#REF!),"")</f>
        <v/>
      </c>
      <c r="BR15" t="str">
        <f>IF('Raw1'!BR15&lt;&gt;"",(('Raw2'!BR15-('Cl-correction'!$J$3*#REF!))/#REF!)/(('Raw1'!BR15-('Cl-correction'!$J$2*#REF!))/#REF!),"")</f>
        <v/>
      </c>
      <c r="BS15" t="str">
        <f>IF('Raw1'!BS15&lt;&gt;"",(('Raw2'!BS15-('Cl-correction'!$J$3*#REF!))/#REF!)/(('Raw1'!BS15-('Cl-correction'!$J$2*#REF!))/#REF!),"")</f>
        <v/>
      </c>
      <c r="BT15" t="str">
        <f>IF('Raw1'!BT15&lt;&gt;"",(('Raw2'!BT15-('Cl-correction'!$J$3*#REF!))/#REF!)/(('Raw1'!BT15-('Cl-correction'!$J$2*#REF!))/#REF!),"")</f>
        <v/>
      </c>
      <c r="BU15" t="str">
        <f>IF('Raw1'!BU15&lt;&gt;"",(('Raw2'!BU15-('Cl-correction'!$J$3*#REF!))/#REF!)/(('Raw1'!BU15-('Cl-correction'!$J$2*#REF!))/#REF!),"")</f>
        <v/>
      </c>
      <c r="BV15" t="str">
        <f>IF('Raw1'!BV15&lt;&gt;"",(('Raw2'!BV15-('Cl-correction'!$J$3*#REF!))/#REF!)/(('Raw1'!BV15-('Cl-correction'!$J$2*#REF!))/#REF!),"")</f>
        <v/>
      </c>
      <c r="BW15" t="str">
        <f>IF('Raw1'!BW15&lt;&gt;"",(('Raw2'!BW15-('Cl-correction'!$J$3*#REF!))/#REF!)/(('Raw1'!BW15-('Cl-correction'!$J$2*#REF!))/#REF!),"")</f>
        <v/>
      </c>
      <c r="BX15" t="str">
        <f>IF('Raw1'!BX15&lt;&gt;"",(('Raw2'!BX15-('Cl-correction'!$J$3*#REF!))/#REF!)/(('Raw1'!BX15-('Cl-correction'!$J$2*#REF!))/#REF!),"")</f>
        <v/>
      </c>
      <c r="BY15" t="str">
        <f>IF('Raw1'!BY15&lt;&gt;"",(('Raw2'!BY15-('Cl-correction'!$J$3*#REF!))/#REF!)/(('Raw1'!BY15-('Cl-correction'!$J$2*#REF!))/#REF!),"")</f>
        <v/>
      </c>
      <c r="BZ15" t="str">
        <f>IF('Raw1'!BZ15&lt;&gt;"",(('Raw2'!BZ15-('Cl-correction'!$J$3*#REF!))/#REF!)/(('Raw1'!BZ15-('Cl-correction'!$J$2*#REF!))/#REF!),"")</f>
        <v/>
      </c>
      <c r="CA15" t="str">
        <f>IF('Raw1'!CA15&lt;&gt;"",(('Raw2'!CA15-('Cl-correction'!$J$3*#REF!))/#REF!)/(('Raw1'!CA15-('Cl-correction'!$J$2*#REF!))/#REF!),"")</f>
        <v/>
      </c>
      <c r="CB15" t="str">
        <f>IF('Raw1'!CB15&lt;&gt;"",(('Raw2'!CB15-('Cl-correction'!$J$3*#REF!))/#REF!)/(('Raw1'!CB15-('Cl-correction'!$J$2*#REF!))/#REF!),"")</f>
        <v/>
      </c>
      <c r="CC15" t="str">
        <f>IF('Raw1'!CC15&lt;&gt;"",(('Raw2'!CC15-('Cl-correction'!$J$3*#REF!))/#REF!)/(('Raw1'!CC15-('Cl-correction'!$J$2*#REF!))/#REF!),"")</f>
        <v/>
      </c>
      <c r="CD15" t="str">
        <f>IF('Raw1'!CD15&lt;&gt;"",(('Raw2'!CD15-('Cl-correction'!$J$3*#REF!))/#REF!)/(('Raw1'!CD15-('Cl-correction'!$J$2*#REF!))/#REF!),"")</f>
        <v/>
      </c>
      <c r="CE15" t="str">
        <f>IF('Raw1'!CE15&lt;&gt;"",(('Raw2'!CE15-('Cl-correction'!$J$3*#REF!))/#REF!)/(('Raw1'!CE15-('Cl-correction'!$J$2*#REF!))/#REF!),"")</f>
        <v/>
      </c>
      <c r="CF15" t="str">
        <f>IF('Raw1'!CF15&lt;&gt;"",(('Raw2'!CF15-('Cl-correction'!$J$3*#REF!))/#REF!)/(('Raw1'!CF15-('Cl-correction'!$J$2*#REF!))/#REF!),"")</f>
        <v/>
      </c>
      <c r="CG15" t="str">
        <f>IF('Raw1'!CG15&lt;&gt;"",(('Raw2'!CG15-('Cl-correction'!$J$3*#REF!))/#REF!)/(('Raw1'!CG15-('Cl-correction'!$J$2*#REF!))/#REF!),"")</f>
        <v/>
      </c>
      <c r="CH15" t="str">
        <f>IF('Raw1'!CH15&lt;&gt;"",(('Raw2'!CH15-('Cl-correction'!$J$3*#REF!))/#REF!)/(('Raw1'!CH15-('Cl-correction'!$J$2*#REF!))/#REF!),"")</f>
        <v/>
      </c>
      <c r="CI15" t="str">
        <f>IF('Raw1'!CI15&lt;&gt;"",(('Raw2'!CI15-('Cl-correction'!$J$3*#REF!))/#REF!)/(('Raw1'!CI15-('Cl-correction'!$J$2*#REF!))/#REF!),"")</f>
        <v/>
      </c>
      <c r="CJ15" t="str">
        <f>IF('Raw1'!CJ15&lt;&gt;"",(('Raw2'!CJ15-('Cl-correction'!$J$3*#REF!))/#REF!)/(('Raw1'!CJ15-('Cl-correction'!$J$2*#REF!))/#REF!),"")</f>
        <v/>
      </c>
      <c r="CK15" t="str">
        <f>IF('Raw1'!CK15&lt;&gt;"",(('Raw2'!CK15-('Cl-correction'!$J$3*#REF!))/#REF!)/(('Raw1'!CK15-('Cl-correction'!$J$2*#REF!))/#REF!),"")</f>
        <v/>
      </c>
      <c r="CL15" t="str">
        <f>IF('Raw1'!CL15&lt;&gt;"",(('Raw2'!CL15-('Cl-correction'!$J$3*#REF!))/#REF!)/(('Raw1'!CL15-('Cl-correction'!$J$2*#REF!))/#REF!),"")</f>
        <v/>
      </c>
      <c r="CM15" t="str">
        <f>IF('Raw1'!CM15&lt;&gt;"",(('Raw2'!CM15-('Cl-correction'!$J$3*#REF!))/#REF!)/(('Raw1'!CM15-('Cl-correction'!$J$2*#REF!))/#REF!),"")</f>
        <v/>
      </c>
      <c r="CN15" t="str">
        <f>IF('Raw1'!CN15&lt;&gt;"",(('Raw2'!CN15-('Cl-correction'!$J$3*#REF!))/#REF!)/(('Raw1'!CN15-('Cl-correction'!$J$2*#REF!))/#REF!),"")</f>
        <v/>
      </c>
      <c r="CO15" t="str">
        <f>IF('Raw1'!CO15&lt;&gt;"",(('Raw2'!CO15-('Cl-correction'!$J$3*#REF!))/#REF!)/(('Raw1'!CO15-('Cl-correction'!$J$2*#REF!))/#REF!),"")</f>
        <v/>
      </c>
      <c r="CP15" t="str">
        <f>IF('Raw1'!CP15&lt;&gt;"",(('Raw2'!CP15-('Cl-correction'!$J$3*#REF!))/#REF!)/(('Raw1'!CP15-('Cl-correction'!$J$2*#REF!))/#REF!),"")</f>
        <v/>
      </c>
      <c r="CQ15" t="str">
        <f>IF('Raw1'!CQ15&lt;&gt;"",(('Raw2'!CQ15-('Cl-correction'!$J$3*#REF!))/#REF!)/(('Raw1'!CQ15-('Cl-correction'!$J$2*#REF!))/#REF!),"")</f>
        <v/>
      </c>
      <c r="CR15" t="str">
        <f>IF('Raw1'!CR15&lt;&gt;"",(('Raw2'!CR15-('Cl-correction'!$J$3*#REF!))/#REF!)/(('Raw1'!CR15-('Cl-correction'!$J$2*#REF!))/#REF!),"")</f>
        <v/>
      </c>
      <c r="CS15" t="str">
        <f>IF('Raw1'!CS15&lt;&gt;"",(('Raw2'!CS15-('Cl-correction'!$J$3*#REF!))/#REF!)/(('Raw1'!CS15-('Cl-correction'!$J$2*#REF!))/#REF!),"")</f>
        <v/>
      </c>
      <c r="CT15" t="str">
        <f>IF('Raw1'!CT15&lt;&gt;"",(('Raw2'!CT15-('Cl-correction'!$J$3*#REF!))/#REF!)/(('Raw1'!CT15-('Cl-correction'!$J$2*#REF!))/#REF!),"")</f>
        <v/>
      </c>
      <c r="CU15" t="str">
        <f>IF('Raw1'!CU15&lt;&gt;"",(('Raw2'!CU15-('Cl-correction'!$J$3*#REF!))/#REF!)/(('Raw1'!CU15-('Cl-correction'!$J$2*#REF!))/#REF!),"")</f>
        <v/>
      </c>
      <c r="CV15" t="str">
        <f>IF('Raw1'!CV15&lt;&gt;"",(('Raw2'!CV15-('Cl-correction'!$J$3*#REF!))/#REF!)/(('Raw1'!CV15-('Cl-correction'!$J$2*#REF!))/#REF!),"")</f>
        <v/>
      </c>
      <c r="CW15" t="str">
        <f>IF('Raw1'!CW15&lt;&gt;"",(('Raw2'!CW15-('Cl-correction'!$J$3*#REF!))/#REF!)/(('Raw1'!CW15-('Cl-correction'!$J$2*#REF!))/#REF!),"")</f>
        <v/>
      </c>
      <c r="CX15" t="str">
        <f>IF('Raw1'!CX15&lt;&gt;"",(('Raw2'!CX15-('Cl-correction'!$J$3*#REF!))/#REF!)/(('Raw1'!CX15-('Cl-correction'!$J$2*#REF!))/#REF!),"")</f>
        <v/>
      </c>
      <c r="CY15" t="str">
        <f>IF('Raw1'!CY15&lt;&gt;"",(('Raw2'!CY15-('Cl-correction'!$J$3*#REF!))/#REF!)/(('Raw1'!CY15-('Cl-correction'!$J$2*#REF!))/#REF!),"")</f>
        <v/>
      </c>
      <c r="CZ15" t="str">
        <f>IF('Raw1'!CZ15&lt;&gt;"",(('Raw2'!CZ15-('Cl-correction'!$J$3*#REF!))/#REF!)/(('Raw1'!CZ15-('Cl-correction'!$J$2*#REF!))/#REF!),"")</f>
        <v/>
      </c>
      <c r="DA15" t="str">
        <f>IF('Raw1'!DA15&lt;&gt;"",(('Raw2'!DA15-('Cl-correction'!$J$3*#REF!))/#REF!)/(('Raw1'!DA15-('Cl-correction'!$J$2*#REF!))/#REF!),"")</f>
        <v/>
      </c>
    </row>
    <row r="16" spans="1:105" x14ac:dyDescent="0.15">
      <c r="A16" t="str">
        <f>'Raw1'!A16</f>
        <v>d18O_300118_WM2_Nico@5</v>
      </c>
      <c r="C16">
        <f t="shared" si="0"/>
        <v>0</v>
      </c>
      <c r="D16" t="e">
        <f>IF('Raw1'!D16&lt;&gt;"",(('Raw2'!D16-('Cl-correction'!$J$3*#REF!))/#REF!)/(('Raw1'!D16-('Cl-correction'!$J$2*#REF!))/#REF!),"")</f>
        <v>#REF!</v>
      </c>
      <c r="E16" t="e">
        <f>IF('Raw1'!E16&lt;&gt;"",(('Raw2'!E16-('Cl-correction'!$J$3*#REF!))/#REF!)/(('Raw1'!E16-('Cl-correction'!$J$2*#REF!))/#REF!),"")</f>
        <v>#REF!</v>
      </c>
      <c r="F16" t="e">
        <f>IF('Raw1'!F16&lt;&gt;"",(('Raw2'!F16-('Cl-correction'!$J$3*#REF!))/#REF!)/(('Raw1'!F16-('Cl-correction'!$J$2*#REF!))/#REF!),"")</f>
        <v>#REF!</v>
      </c>
      <c r="G16" t="e">
        <f>IF('Raw1'!G16&lt;&gt;"",(('Raw2'!G16-('Cl-correction'!$J$3*#REF!))/#REF!)/(('Raw1'!G16-('Cl-correction'!$J$2*#REF!))/#REF!),"")</f>
        <v>#REF!</v>
      </c>
      <c r="H16" t="e">
        <f>IF('Raw1'!H16&lt;&gt;"",(('Raw2'!H16-('Cl-correction'!$J$3*#REF!))/#REF!)/(('Raw1'!H16-('Cl-correction'!$J$2*#REF!))/#REF!),"")</f>
        <v>#REF!</v>
      </c>
      <c r="I16" t="e">
        <f>IF('Raw1'!I16&lt;&gt;"",(('Raw2'!I16-('Cl-correction'!$J$3*#REF!))/#REF!)/(('Raw1'!I16-('Cl-correction'!$J$2*#REF!))/#REF!),"")</f>
        <v>#REF!</v>
      </c>
      <c r="J16" t="e">
        <f>IF('Raw1'!J16&lt;&gt;"",(('Raw2'!J16-('Cl-correction'!$J$3*#REF!))/#REF!)/(('Raw1'!J16-('Cl-correction'!$J$2*#REF!))/#REF!),"")</f>
        <v>#REF!</v>
      </c>
      <c r="K16" t="e">
        <f>IF('Raw1'!K16&lt;&gt;"",(('Raw2'!K16-('Cl-correction'!$J$3*#REF!))/#REF!)/(('Raw1'!K16-('Cl-correction'!$J$2*#REF!))/#REF!),"")</f>
        <v>#REF!</v>
      </c>
      <c r="L16" t="e">
        <f>IF('Raw1'!L16&lt;&gt;"",(('Raw2'!L16-('Cl-correction'!$J$3*#REF!))/#REF!)/(('Raw1'!L16-('Cl-correction'!$J$2*#REF!))/#REF!),"")</f>
        <v>#REF!</v>
      </c>
      <c r="M16" t="e">
        <f>IF('Raw1'!M16&lt;&gt;"",(('Raw2'!M16-('Cl-correction'!$J$3*#REF!))/#REF!)/(('Raw1'!M16-('Cl-correction'!$J$2*#REF!))/#REF!),"")</f>
        <v>#REF!</v>
      </c>
      <c r="N16" t="e">
        <f>IF('Raw1'!N16&lt;&gt;"",(('Raw2'!N16-('Cl-correction'!$J$3*#REF!))/#REF!)/(('Raw1'!N16-('Cl-correction'!$J$2*#REF!))/#REF!),"")</f>
        <v>#REF!</v>
      </c>
      <c r="O16" t="e">
        <f>IF('Raw1'!O16&lt;&gt;"",(('Raw2'!O16-('Cl-correction'!$J$3*#REF!))/#REF!)/(('Raw1'!O16-('Cl-correction'!$J$2*#REF!))/#REF!),"")</f>
        <v>#REF!</v>
      </c>
      <c r="P16" t="e">
        <f>IF('Raw1'!P16&lt;&gt;"",(('Raw2'!P16-('Cl-correction'!$J$3*#REF!))/#REF!)/(('Raw1'!P16-('Cl-correction'!$J$2*#REF!))/#REF!),"")</f>
        <v>#REF!</v>
      </c>
      <c r="Q16" t="e">
        <f>IF('Raw1'!Q16&lt;&gt;"",(('Raw2'!Q16-('Cl-correction'!$J$3*#REF!))/#REF!)/(('Raw1'!Q16-('Cl-correction'!$J$2*#REF!))/#REF!),"")</f>
        <v>#REF!</v>
      </c>
      <c r="R16" t="e">
        <f>IF('Raw1'!R16&lt;&gt;"",(('Raw2'!R16-('Cl-correction'!$J$3*#REF!))/#REF!)/(('Raw1'!R16-('Cl-correction'!$J$2*#REF!))/#REF!),"")</f>
        <v>#REF!</v>
      </c>
      <c r="S16" t="e">
        <f>IF('Raw1'!S16&lt;&gt;"",(('Raw2'!S16-('Cl-correction'!$J$3*#REF!))/#REF!)/(('Raw1'!S16-('Cl-correction'!$J$2*#REF!))/#REF!),"")</f>
        <v>#REF!</v>
      </c>
      <c r="T16" t="e">
        <f>IF('Raw1'!T16&lt;&gt;"",(('Raw2'!T16-('Cl-correction'!$J$3*#REF!))/#REF!)/(('Raw1'!T16-('Cl-correction'!$J$2*#REF!))/#REF!),"")</f>
        <v>#REF!</v>
      </c>
      <c r="U16" t="e">
        <f>IF('Raw1'!U16&lt;&gt;"",(('Raw2'!U16-('Cl-correction'!$J$3*#REF!))/#REF!)/(('Raw1'!U16-('Cl-correction'!$J$2*#REF!))/#REF!),"")</f>
        <v>#REF!</v>
      </c>
      <c r="V16" t="e">
        <f>IF('Raw1'!V16&lt;&gt;"",(('Raw2'!V16-('Cl-correction'!$J$3*#REF!))/#REF!)/(('Raw1'!V16-('Cl-correction'!$J$2*#REF!))/#REF!),"")</f>
        <v>#REF!</v>
      </c>
      <c r="W16" t="e">
        <f>IF('Raw1'!W16&lt;&gt;"",(('Raw2'!W16-('Cl-correction'!$J$3*#REF!))/#REF!)/(('Raw1'!W16-('Cl-correction'!$J$2*#REF!))/#REF!),"")</f>
        <v>#REF!</v>
      </c>
      <c r="X16" t="str">
        <f>IF('Raw1'!X16&lt;&gt;"",(('Raw2'!X16-('Cl-correction'!$J$3*#REF!))/#REF!)/(('Raw1'!X16-('Cl-correction'!$J$2*#REF!))/#REF!),"")</f>
        <v/>
      </c>
      <c r="Y16" t="str">
        <f>IF('Raw1'!Y16&lt;&gt;"",(('Raw2'!Y16-('Cl-correction'!$J$3*#REF!))/#REF!)/(('Raw1'!Y16-('Cl-correction'!$J$2*#REF!))/#REF!),"")</f>
        <v/>
      </c>
      <c r="Z16" t="str">
        <f>IF('Raw1'!Z16&lt;&gt;"",(('Raw2'!Z16-('Cl-correction'!$J$3*#REF!))/#REF!)/(('Raw1'!Z16-('Cl-correction'!$J$2*#REF!))/#REF!),"")</f>
        <v/>
      </c>
      <c r="AA16" t="str">
        <f>IF('Raw1'!AA16&lt;&gt;"",(('Raw2'!AA16-('Cl-correction'!$J$3*#REF!))/#REF!)/(('Raw1'!AA16-('Cl-correction'!$J$2*#REF!))/#REF!),"")</f>
        <v/>
      </c>
      <c r="AB16" t="str">
        <f>IF('Raw1'!AB16&lt;&gt;"",(('Raw2'!AB16-('Cl-correction'!$J$3*#REF!))/#REF!)/(('Raw1'!AB16-('Cl-correction'!$J$2*#REF!))/#REF!),"")</f>
        <v/>
      </c>
      <c r="AC16" t="str">
        <f>IF('Raw1'!AC16&lt;&gt;"",(('Raw2'!AC16-('Cl-correction'!$J$3*#REF!))/#REF!)/(('Raw1'!AC16-('Cl-correction'!$J$2*#REF!))/#REF!),"")</f>
        <v/>
      </c>
      <c r="AD16" t="str">
        <f>IF('Raw1'!AD16&lt;&gt;"",(('Raw2'!AD16-('Cl-correction'!$J$3*#REF!))/#REF!)/(('Raw1'!AD16-('Cl-correction'!$J$2*#REF!))/#REF!),"")</f>
        <v/>
      </c>
      <c r="AE16" t="str">
        <f>IF('Raw1'!AE16&lt;&gt;"",(('Raw2'!AE16-('Cl-correction'!$J$3*#REF!))/#REF!)/(('Raw1'!AE16-('Cl-correction'!$J$2*#REF!))/#REF!),"")</f>
        <v/>
      </c>
      <c r="AF16" t="str">
        <f>IF('Raw1'!AF16&lt;&gt;"",(('Raw2'!AF16-('Cl-correction'!$J$3*#REF!))/#REF!)/(('Raw1'!AF16-('Cl-correction'!$J$2*#REF!))/#REF!),"")</f>
        <v/>
      </c>
      <c r="AG16" t="str">
        <f>IF('Raw1'!AG16&lt;&gt;"",(('Raw2'!AG16-('Cl-correction'!$J$3*#REF!))/#REF!)/(('Raw1'!AG16-('Cl-correction'!$J$2*#REF!))/#REF!),"")</f>
        <v/>
      </c>
      <c r="AH16" t="str">
        <f>IF('Raw1'!AH16&lt;&gt;"",(('Raw2'!AH16-('Cl-correction'!$J$3*#REF!))/#REF!)/(('Raw1'!AH16-('Cl-correction'!$J$2*#REF!))/#REF!),"")</f>
        <v/>
      </c>
      <c r="AI16" t="str">
        <f>IF('Raw1'!AI16&lt;&gt;"",(('Raw2'!AI16-('Cl-correction'!$J$3*#REF!))/#REF!)/(('Raw1'!AI16-('Cl-correction'!$J$2*#REF!))/#REF!),"")</f>
        <v/>
      </c>
      <c r="AJ16" t="str">
        <f>IF('Raw1'!AJ16&lt;&gt;"",(('Raw2'!AJ16-('Cl-correction'!$J$3*#REF!))/#REF!)/(('Raw1'!AJ16-('Cl-correction'!$J$2*#REF!))/#REF!),"")</f>
        <v/>
      </c>
      <c r="AK16" t="str">
        <f>IF('Raw1'!AK16&lt;&gt;"",(('Raw2'!AK16-('Cl-correction'!$J$3*#REF!))/#REF!)/(('Raw1'!AK16-('Cl-correction'!$J$2*#REF!))/#REF!),"")</f>
        <v/>
      </c>
      <c r="AL16" t="str">
        <f>IF('Raw1'!AL16&lt;&gt;"",(('Raw2'!AL16-('Cl-correction'!$J$3*#REF!))/#REF!)/(('Raw1'!AL16-('Cl-correction'!$J$2*#REF!))/#REF!),"")</f>
        <v/>
      </c>
      <c r="AM16" t="str">
        <f>IF('Raw1'!AM16&lt;&gt;"",(('Raw2'!AM16-('Cl-correction'!$J$3*#REF!))/#REF!)/(('Raw1'!AM16-('Cl-correction'!$J$2*#REF!))/#REF!),"")</f>
        <v/>
      </c>
      <c r="AN16" t="str">
        <f>IF('Raw1'!AN16&lt;&gt;"",(('Raw2'!AN16-('Cl-correction'!$J$3*#REF!))/#REF!)/(('Raw1'!AN16-('Cl-correction'!$J$2*#REF!))/#REF!),"")</f>
        <v/>
      </c>
      <c r="AO16" t="str">
        <f>IF('Raw1'!AO16&lt;&gt;"",(('Raw2'!AO16-('Cl-correction'!$J$3*#REF!))/#REF!)/(('Raw1'!AO16-('Cl-correction'!$J$2*#REF!))/#REF!),"")</f>
        <v/>
      </c>
      <c r="AP16" t="str">
        <f>IF('Raw1'!AP16&lt;&gt;"",(('Raw2'!AP16-('Cl-correction'!$J$3*#REF!))/#REF!)/(('Raw1'!AP16-('Cl-correction'!$J$2*#REF!))/#REF!),"")</f>
        <v/>
      </c>
      <c r="AQ16" t="str">
        <f>IF('Raw1'!AQ16&lt;&gt;"",(('Raw2'!AQ16-('Cl-correction'!$J$3*#REF!))/#REF!)/(('Raw1'!AQ16-('Cl-correction'!$J$2*#REF!))/#REF!),"")</f>
        <v/>
      </c>
      <c r="AR16" t="str">
        <f>IF('Raw1'!AR16&lt;&gt;"",(('Raw2'!AR16-('Cl-correction'!$J$3*#REF!))/#REF!)/(('Raw1'!AR16-('Cl-correction'!$J$2*#REF!))/#REF!),"")</f>
        <v/>
      </c>
      <c r="AS16" t="str">
        <f>IF('Raw1'!AS16&lt;&gt;"",(('Raw2'!AS16-('Cl-correction'!$J$3*#REF!))/#REF!)/(('Raw1'!AS16-('Cl-correction'!$J$2*#REF!))/#REF!),"")</f>
        <v/>
      </c>
      <c r="AT16" t="str">
        <f>IF('Raw1'!AT16&lt;&gt;"",(('Raw2'!AT16-('Cl-correction'!$J$3*#REF!))/#REF!)/(('Raw1'!AT16-('Cl-correction'!$J$2*#REF!))/#REF!),"")</f>
        <v/>
      </c>
      <c r="AU16" t="str">
        <f>IF('Raw1'!AU16&lt;&gt;"",(('Raw2'!AU16-('Cl-correction'!$J$3*#REF!))/#REF!)/(('Raw1'!AU16-('Cl-correction'!$J$2*#REF!))/#REF!),"")</f>
        <v/>
      </c>
      <c r="AV16" t="str">
        <f>IF('Raw1'!AV16&lt;&gt;"",(('Raw2'!AV16-('Cl-correction'!$J$3*#REF!))/#REF!)/(('Raw1'!AV16-('Cl-correction'!$J$2*#REF!))/#REF!),"")</f>
        <v/>
      </c>
      <c r="AW16" t="str">
        <f>IF('Raw1'!AW16&lt;&gt;"",(('Raw2'!AW16-('Cl-correction'!$J$3*#REF!))/#REF!)/(('Raw1'!AW16-('Cl-correction'!$J$2*#REF!))/#REF!),"")</f>
        <v/>
      </c>
      <c r="AX16" t="str">
        <f>IF('Raw1'!AX16&lt;&gt;"",(('Raw2'!AX16-('Cl-correction'!$J$3*#REF!))/#REF!)/(('Raw1'!AX16-('Cl-correction'!$J$2*#REF!))/#REF!),"")</f>
        <v/>
      </c>
      <c r="AY16" t="str">
        <f>IF('Raw1'!AY16&lt;&gt;"",(('Raw2'!AY16-('Cl-correction'!$J$3*#REF!))/#REF!)/(('Raw1'!AY16-('Cl-correction'!$J$2*#REF!))/#REF!),"")</f>
        <v/>
      </c>
      <c r="AZ16" t="str">
        <f>IF('Raw1'!AZ16&lt;&gt;"",(('Raw2'!AZ16-('Cl-correction'!$J$3*#REF!))/#REF!)/(('Raw1'!AZ16-('Cl-correction'!$J$2*#REF!))/#REF!),"")</f>
        <v/>
      </c>
      <c r="BA16" t="str">
        <f>IF('Raw1'!BA16&lt;&gt;"",(('Raw2'!BA16-('Cl-correction'!$J$3*#REF!))/#REF!)/(('Raw1'!BA16-('Cl-correction'!$J$2*#REF!))/#REF!),"")</f>
        <v/>
      </c>
      <c r="BB16" t="str">
        <f>IF('Raw1'!BB16&lt;&gt;"",(('Raw2'!BB16-('Cl-correction'!$J$3*#REF!))/#REF!)/(('Raw1'!BB16-('Cl-correction'!$J$2*#REF!))/#REF!),"")</f>
        <v/>
      </c>
      <c r="BC16" t="str">
        <f>IF('Raw1'!BC16&lt;&gt;"",(('Raw2'!BC16-('Cl-correction'!$J$3*#REF!))/#REF!)/(('Raw1'!BC16-('Cl-correction'!$J$2*#REF!))/#REF!),"")</f>
        <v/>
      </c>
      <c r="BD16" t="str">
        <f>IF('Raw1'!BD16&lt;&gt;"",(('Raw2'!BD16-('Cl-correction'!$J$3*#REF!))/#REF!)/(('Raw1'!BD16-('Cl-correction'!$J$2*#REF!))/#REF!),"")</f>
        <v/>
      </c>
      <c r="BE16" t="str">
        <f>IF('Raw1'!BE16&lt;&gt;"",(('Raw2'!BE16-('Cl-correction'!$J$3*#REF!))/#REF!)/(('Raw1'!BE16-('Cl-correction'!$J$2*#REF!))/#REF!),"")</f>
        <v/>
      </c>
      <c r="BF16" t="str">
        <f>IF('Raw1'!BF16&lt;&gt;"",(('Raw2'!BF16-('Cl-correction'!$J$3*#REF!))/#REF!)/(('Raw1'!BF16-('Cl-correction'!$J$2*#REF!))/#REF!),"")</f>
        <v/>
      </c>
      <c r="BG16" t="str">
        <f>IF('Raw1'!BG16&lt;&gt;"",(('Raw2'!BG16-('Cl-correction'!$J$3*#REF!))/#REF!)/(('Raw1'!BG16-('Cl-correction'!$J$2*#REF!))/#REF!),"")</f>
        <v/>
      </c>
      <c r="BH16" t="str">
        <f>IF('Raw1'!BH16&lt;&gt;"",(('Raw2'!BH16-('Cl-correction'!$J$3*#REF!))/#REF!)/(('Raw1'!BH16-('Cl-correction'!$J$2*#REF!))/#REF!),"")</f>
        <v/>
      </c>
      <c r="BI16" t="str">
        <f>IF('Raw1'!BI16&lt;&gt;"",(('Raw2'!BI16-('Cl-correction'!$J$3*#REF!))/#REF!)/(('Raw1'!BI16-('Cl-correction'!$J$2*#REF!))/#REF!),"")</f>
        <v/>
      </c>
      <c r="BJ16" t="str">
        <f>IF('Raw1'!BJ16&lt;&gt;"",(('Raw2'!BJ16-('Cl-correction'!$J$3*#REF!))/#REF!)/(('Raw1'!BJ16-('Cl-correction'!$J$2*#REF!))/#REF!),"")</f>
        <v/>
      </c>
      <c r="BK16" t="str">
        <f>IF('Raw1'!BK16&lt;&gt;"",(('Raw2'!BK16-('Cl-correction'!$J$3*#REF!))/#REF!)/(('Raw1'!BK16-('Cl-correction'!$J$2*#REF!))/#REF!),"")</f>
        <v/>
      </c>
      <c r="BL16" t="str">
        <f>IF('Raw1'!BL16&lt;&gt;"",(('Raw2'!BL16-('Cl-correction'!$J$3*#REF!))/#REF!)/(('Raw1'!BL16-('Cl-correction'!$J$2*#REF!))/#REF!),"")</f>
        <v/>
      </c>
      <c r="BM16" t="str">
        <f>IF('Raw1'!BM16&lt;&gt;"",(('Raw2'!BM16-('Cl-correction'!$J$3*#REF!))/#REF!)/(('Raw1'!BM16-('Cl-correction'!$J$2*#REF!))/#REF!),"")</f>
        <v/>
      </c>
      <c r="BN16" t="str">
        <f>IF('Raw1'!BN16&lt;&gt;"",(('Raw2'!BN16-('Cl-correction'!$J$3*#REF!))/#REF!)/(('Raw1'!BN16-('Cl-correction'!$J$2*#REF!))/#REF!),"")</f>
        <v/>
      </c>
      <c r="BO16" t="str">
        <f>IF('Raw1'!BO16&lt;&gt;"",(('Raw2'!BO16-('Cl-correction'!$J$3*#REF!))/#REF!)/(('Raw1'!BO16-('Cl-correction'!$J$2*#REF!))/#REF!),"")</f>
        <v/>
      </c>
      <c r="BP16" t="str">
        <f>IF('Raw1'!BP16&lt;&gt;"",(('Raw2'!BP16-('Cl-correction'!$J$3*#REF!))/#REF!)/(('Raw1'!BP16-('Cl-correction'!$J$2*#REF!))/#REF!),"")</f>
        <v/>
      </c>
      <c r="BQ16" t="str">
        <f>IF('Raw1'!BQ16&lt;&gt;"",(('Raw2'!BQ16-('Cl-correction'!$J$3*#REF!))/#REF!)/(('Raw1'!BQ16-('Cl-correction'!$J$2*#REF!))/#REF!),"")</f>
        <v/>
      </c>
      <c r="BR16" t="str">
        <f>IF('Raw1'!BR16&lt;&gt;"",(('Raw2'!BR16-('Cl-correction'!$J$3*#REF!))/#REF!)/(('Raw1'!BR16-('Cl-correction'!$J$2*#REF!))/#REF!),"")</f>
        <v/>
      </c>
      <c r="BS16" t="str">
        <f>IF('Raw1'!BS16&lt;&gt;"",(('Raw2'!BS16-('Cl-correction'!$J$3*#REF!))/#REF!)/(('Raw1'!BS16-('Cl-correction'!$J$2*#REF!))/#REF!),"")</f>
        <v/>
      </c>
      <c r="BT16" t="str">
        <f>IF('Raw1'!BT16&lt;&gt;"",(('Raw2'!BT16-('Cl-correction'!$J$3*#REF!))/#REF!)/(('Raw1'!BT16-('Cl-correction'!$J$2*#REF!))/#REF!),"")</f>
        <v/>
      </c>
      <c r="BU16" t="str">
        <f>IF('Raw1'!BU16&lt;&gt;"",(('Raw2'!BU16-('Cl-correction'!$J$3*#REF!))/#REF!)/(('Raw1'!BU16-('Cl-correction'!$J$2*#REF!))/#REF!),"")</f>
        <v/>
      </c>
      <c r="BV16" t="str">
        <f>IF('Raw1'!BV16&lt;&gt;"",(('Raw2'!BV16-('Cl-correction'!$J$3*#REF!))/#REF!)/(('Raw1'!BV16-('Cl-correction'!$J$2*#REF!))/#REF!),"")</f>
        <v/>
      </c>
      <c r="BW16" t="str">
        <f>IF('Raw1'!BW16&lt;&gt;"",(('Raw2'!BW16-('Cl-correction'!$J$3*#REF!))/#REF!)/(('Raw1'!BW16-('Cl-correction'!$J$2*#REF!))/#REF!),"")</f>
        <v/>
      </c>
      <c r="BX16" t="str">
        <f>IF('Raw1'!BX16&lt;&gt;"",(('Raw2'!BX16-('Cl-correction'!$J$3*#REF!))/#REF!)/(('Raw1'!BX16-('Cl-correction'!$J$2*#REF!))/#REF!),"")</f>
        <v/>
      </c>
      <c r="BY16" t="str">
        <f>IF('Raw1'!BY16&lt;&gt;"",(('Raw2'!BY16-('Cl-correction'!$J$3*#REF!))/#REF!)/(('Raw1'!BY16-('Cl-correction'!$J$2*#REF!))/#REF!),"")</f>
        <v/>
      </c>
      <c r="BZ16" t="str">
        <f>IF('Raw1'!BZ16&lt;&gt;"",(('Raw2'!BZ16-('Cl-correction'!$J$3*#REF!))/#REF!)/(('Raw1'!BZ16-('Cl-correction'!$J$2*#REF!))/#REF!),"")</f>
        <v/>
      </c>
      <c r="CA16" t="str">
        <f>IF('Raw1'!CA16&lt;&gt;"",(('Raw2'!CA16-('Cl-correction'!$J$3*#REF!))/#REF!)/(('Raw1'!CA16-('Cl-correction'!$J$2*#REF!))/#REF!),"")</f>
        <v/>
      </c>
      <c r="CB16" t="str">
        <f>IF('Raw1'!CB16&lt;&gt;"",(('Raw2'!CB16-('Cl-correction'!$J$3*#REF!))/#REF!)/(('Raw1'!CB16-('Cl-correction'!$J$2*#REF!))/#REF!),"")</f>
        <v/>
      </c>
      <c r="CC16" t="str">
        <f>IF('Raw1'!CC16&lt;&gt;"",(('Raw2'!CC16-('Cl-correction'!$J$3*#REF!))/#REF!)/(('Raw1'!CC16-('Cl-correction'!$J$2*#REF!))/#REF!),"")</f>
        <v/>
      </c>
      <c r="CD16" t="str">
        <f>IF('Raw1'!CD16&lt;&gt;"",(('Raw2'!CD16-('Cl-correction'!$J$3*#REF!))/#REF!)/(('Raw1'!CD16-('Cl-correction'!$J$2*#REF!))/#REF!),"")</f>
        <v/>
      </c>
      <c r="CE16" t="str">
        <f>IF('Raw1'!CE16&lt;&gt;"",(('Raw2'!CE16-('Cl-correction'!$J$3*#REF!))/#REF!)/(('Raw1'!CE16-('Cl-correction'!$J$2*#REF!))/#REF!),"")</f>
        <v/>
      </c>
      <c r="CF16" t="str">
        <f>IF('Raw1'!CF16&lt;&gt;"",(('Raw2'!CF16-('Cl-correction'!$J$3*#REF!))/#REF!)/(('Raw1'!CF16-('Cl-correction'!$J$2*#REF!))/#REF!),"")</f>
        <v/>
      </c>
      <c r="CG16" t="str">
        <f>IF('Raw1'!CG16&lt;&gt;"",(('Raw2'!CG16-('Cl-correction'!$J$3*#REF!))/#REF!)/(('Raw1'!CG16-('Cl-correction'!$J$2*#REF!))/#REF!),"")</f>
        <v/>
      </c>
      <c r="CH16" t="str">
        <f>IF('Raw1'!CH16&lt;&gt;"",(('Raw2'!CH16-('Cl-correction'!$J$3*#REF!))/#REF!)/(('Raw1'!CH16-('Cl-correction'!$J$2*#REF!))/#REF!),"")</f>
        <v/>
      </c>
      <c r="CI16" t="str">
        <f>IF('Raw1'!CI16&lt;&gt;"",(('Raw2'!CI16-('Cl-correction'!$J$3*#REF!))/#REF!)/(('Raw1'!CI16-('Cl-correction'!$J$2*#REF!))/#REF!),"")</f>
        <v/>
      </c>
      <c r="CJ16" t="str">
        <f>IF('Raw1'!CJ16&lt;&gt;"",(('Raw2'!CJ16-('Cl-correction'!$J$3*#REF!))/#REF!)/(('Raw1'!CJ16-('Cl-correction'!$J$2*#REF!))/#REF!),"")</f>
        <v/>
      </c>
      <c r="CK16" t="str">
        <f>IF('Raw1'!CK16&lt;&gt;"",(('Raw2'!CK16-('Cl-correction'!$J$3*#REF!))/#REF!)/(('Raw1'!CK16-('Cl-correction'!$J$2*#REF!))/#REF!),"")</f>
        <v/>
      </c>
      <c r="CL16" t="str">
        <f>IF('Raw1'!CL16&lt;&gt;"",(('Raw2'!CL16-('Cl-correction'!$J$3*#REF!))/#REF!)/(('Raw1'!CL16-('Cl-correction'!$J$2*#REF!))/#REF!),"")</f>
        <v/>
      </c>
      <c r="CM16" t="str">
        <f>IF('Raw1'!CM16&lt;&gt;"",(('Raw2'!CM16-('Cl-correction'!$J$3*#REF!))/#REF!)/(('Raw1'!CM16-('Cl-correction'!$J$2*#REF!))/#REF!),"")</f>
        <v/>
      </c>
      <c r="CN16" t="str">
        <f>IF('Raw1'!CN16&lt;&gt;"",(('Raw2'!CN16-('Cl-correction'!$J$3*#REF!))/#REF!)/(('Raw1'!CN16-('Cl-correction'!$J$2*#REF!))/#REF!),"")</f>
        <v/>
      </c>
      <c r="CO16" t="str">
        <f>IF('Raw1'!CO16&lt;&gt;"",(('Raw2'!CO16-('Cl-correction'!$J$3*#REF!))/#REF!)/(('Raw1'!CO16-('Cl-correction'!$J$2*#REF!))/#REF!),"")</f>
        <v/>
      </c>
      <c r="CP16" t="str">
        <f>IF('Raw1'!CP16&lt;&gt;"",(('Raw2'!CP16-('Cl-correction'!$J$3*#REF!))/#REF!)/(('Raw1'!CP16-('Cl-correction'!$J$2*#REF!))/#REF!),"")</f>
        <v/>
      </c>
      <c r="CQ16" t="str">
        <f>IF('Raw1'!CQ16&lt;&gt;"",(('Raw2'!CQ16-('Cl-correction'!$J$3*#REF!))/#REF!)/(('Raw1'!CQ16-('Cl-correction'!$J$2*#REF!))/#REF!),"")</f>
        <v/>
      </c>
      <c r="CR16" t="str">
        <f>IF('Raw1'!CR16&lt;&gt;"",(('Raw2'!CR16-('Cl-correction'!$J$3*#REF!))/#REF!)/(('Raw1'!CR16-('Cl-correction'!$J$2*#REF!))/#REF!),"")</f>
        <v/>
      </c>
      <c r="CS16" t="str">
        <f>IF('Raw1'!CS16&lt;&gt;"",(('Raw2'!CS16-('Cl-correction'!$J$3*#REF!))/#REF!)/(('Raw1'!CS16-('Cl-correction'!$J$2*#REF!))/#REF!),"")</f>
        <v/>
      </c>
      <c r="CT16" t="str">
        <f>IF('Raw1'!CT16&lt;&gt;"",(('Raw2'!CT16-('Cl-correction'!$J$3*#REF!))/#REF!)/(('Raw1'!CT16-('Cl-correction'!$J$2*#REF!))/#REF!),"")</f>
        <v/>
      </c>
      <c r="CU16" t="str">
        <f>IF('Raw1'!CU16&lt;&gt;"",(('Raw2'!CU16-('Cl-correction'!$J$3*#REF!))/#REF!)/(('Raw1'!CU16-('Cl-correction'!$J$2*#REF!))/#REF!),"")</f>
        <v/>
      </c>
      <c r="CV16" t="str">
        <f>IF('Raw1'!CV16&lt;&gt;"",(('Raw2'!CV16-('Cl-correction'!$J$3*#REF!))/#REF!)/(('Raw1'!CV16-('Cl-correction'!$J$2*#REF!))/#REF!),"")</f>
        <v/>
      </c>
      <c r="CW16" t="str">
        <f>IF('Raw1'!CW16&lt;&gt;"",(('Raw2'!CW16-('Cl-correction'!$J$3*#REF!))/#REF!)/(('Raw1'!CW16-('Cl-correction'!$J$2*#REF!))/#REF!),"")</f>
        <v/>
      </c>
      <c r="CX16" t="str">
        <f>IF('Raw1'!CX16&lt;&gt;"",(('Raw2'!CX16-('Cl-correction'!$J$3*#REF!))/#REF!)/(('Raw1'!CX16-('Cl-correction'!$J$2*#REF!))/#REF!),"")</f>
        <v/>
      </c>
      <c r="CY16" t="str">
        <f>IF('Raw1'!CY16&lt;&gt;"",(('Raw2'!CY16-('Cl-correction'!$J$3*#REF!))/#REF!)/(('Raw1'!CY16-('Cl-correction'!$J$2*#REF!))/#REF!),"")</f>
        <v/>
      </c>
      <c r="CZ16" t="str">
        <f>IF('Raw1'!CZ16&lt;&gt;"",(('Raw2'!CZ16-('Cl-correction'!$J$3*#REF!))/#REF!)/(('Raw1'!CZ16-('Cl-correction'!$J$2*#REF!))/#REF!),"")</f>
        <v/>
      </c>
      <c r="DA16" t="str">
        <f>IF('Raw1'!DA16&lt;&gt;"",(('Raw2'!DA16-('Cl-correction'!$J$3*#REF!))/#REF!)/(('Raw1'!DA16-('Cl-correction'!$J$2*#REF!))/#REF!),"")</f>
        <v/>
      </c>
    </row>
    <row r="17" spans="1:105" x14ac:dyDescent="0.15">
      <c r="A17" t="str">
        <f>'Raw1'!A17</f>
        <v>d18O_300118_WM2_Nico@6</v>
      </c>
      <c r="C17">
        <f t="shared" si="0"/>
        <v>0</v>
      </c>
      <c r="D17" t="e">
        <f>IF('Raw1'!D17&lt;&gt;"",(('Raw2'!D17-('Cl-correction'!$J$3*#REF!))/#REF!)/(('Raw1'!D17-('Cl-correction'!$J$2*#REF!))/#REF!),"")</f>
        <v>#REF!</v>
      </c>
      <c r="E17" t="e">
        <f>IF('Raw1'!E17&lt;&gt;"",(('Raw2'!E17-('Cl-correction'!$J$3*#REF!))/#REF!)/(('Raw1'!E17-('Cl-correction'!$J$2*#REF!))/#REF!),"")</f>
        <v>#REF!</v>
      </c>
      <c r="F17" t="e">
        <f>IF('Raw1'!F17&lt;&gt;"",(('Raw2'!F17-('Cl-correction'!$J$3*#REF!))/#REF!)/(('Raw1'!F17-('Cl-correction'!$J$2*#REF!))/#REF!),"")</f>
        <v>#REF!</v>
      </c>
      <c r="G17" t="e">
        <f>IF('Raw1'!G17&lt;&gt;"",(('Raw2'!G17-('Cl-correction'!$J$3*#REF!))/#REF!)/(('Raw1'!G17-('Cl-correction'!$J$2*#REF!))/#REF!),"")</f>
        <v>#REF!</v>
      </c>
      <c r="H17" t="e">
        <f>IF('Raw1'!H17&lt;&gt;"",(('Raw2'!H17-('Cl-correction'!$J$3*#REF!))/#REF!)/(('Raw1'!H17-('Cl-correction'!$J$2*#REF!))/#REF!),"")</f>
        <v>#REF!</v>
      </c>
      <c r="I17" t="e">
        <f>IF('Raw1'!I17&lt;&gt;"",(('Raw2'!I17-('Cl-correction'!$J$3*#REF!))/#REF!)/(('Raw1'!I17-('Cl-correction'!$J$2*#REF!))/#REF!),"")</f>
        <v>#REF!</v>
      </c>
      <c r="J17" t="e">
        <f>IF('Raw1'!J17&lt;&gt;"",(('Raw2'!J17-('Cl-correction'!$J$3*#REF!))/#REF!)/(('Raw1'!J17-('Cl-correction'!$J$2*#REF!))/#REF!),"")</f>
        <v>#REF!</v>
      </c>
      <c r="K17" t="e">
        <f>IF('Raw1'!K17&lt;&gt;"",(('Raw2'!K17-('Cl-correction'!$J$3*#REF!))/#REF!)/(('Raw1'!K17-('Cl-correction'!$J$2*#REF!))/#REF!),"")</f>
        <v>#REF!</v>
      </c>
      <c r="L17" t="e">
        <f>IF('Raw1'!L17&lt;&gt;"",(('Raw2'!L17-('Cl-correction'!$J$3*#REF!))/#REF!)/(('Raw1'!L17-('Cl-correction'!$J$2*#REF!))/#REF!),"")</f>
        <v>#REF!</v>
      </c>
      <c r="M17" t="e">
        <f>IF('Raw1'!M17&lt;&gt;"",(('Raw2'!M17-('Cl-correction'!$J$3*#REF!))/#REF!)/(('Raw1'!M17-('Cl-correction'!$J$2*#REF!))/#REF!),"")</f>
        <v>#REF!</v>
      </c>
      <c r="N17" t="e">
        <f>IF('Raw1'!N17&lt;&gt;"",(('Raw2'!N17-('Cl-correction'!$J$3*#REF!))/#REF!)/(('Raw1'!N17-('Cl-correction'!$J$2*#REF!))/#REF!),"")</f>
        <v>#REF!</v>
      </c>
      <c r="O17" t="e">
        <f>IF('Raw1'!O17&lt;&gt;"",(('Raw2'!O17-('Cl-correction'!$J$3*#REF!))/#REF!)/(('Raw1'!O17-('Cl-correction'!$J$2*#REF!))/#REF!),"")</f>
        <v>#REF!</v>
      </c>
      <c r="P17" t="e">
        <f>IF('Raw1'!P17&lt;&gt;"",(('Raw2'!P17-('Cl-correction'!$J$3*#REF!))/#REF!)/(('Raw1'!P17-('Cl-correction'!$J$2*#REF!))/#REF!),"")</f>
        <v>#REF!</v>
      </c>
      <c r="Q17" t="e">
        <f>IF('Raw1'!Q17&lt;&gt;"",(('Raw2'!Q17-('Cl-correction'!$J$3*#REF!))/#REF!)/(('Raw1'!Q17-('Cl-correction'!$J$2*#REF!))/#REF!),"")</f>
        <v>#REF!</v>
      </c>
      <c r="R17" t="e">
        <f>IF('Raw1'!R17&lt;&gt;"",(('Raw2'!R17-('Cl-correction'!$J$3*#REF!))/#REF!)/(('Raw1'!R17-('Cl-correction'!$J$2*#REF!))/#REF!),"")</f>
        <v>#REF!</v>
      </c>
      <c r="S17" t="e">
        <f>IF('Raw1'!S17&lt;&gt;"",(('Raw2'!S17-('Cl-correction'!$J$3*#REF!))/#REF!)/(('Raw1'!S17-('Cl-correction'!$J$2*#REF!))/#REF!),"")</f>
        <v>#REF!</v>
      </c>
      <c r="T17" t="e">
        <f>IF('Raw1'!T17&lt;&gt;"",(('Raw2'!T17-('Cl-correction'!$J$3*#REF!))/#REF!)/(('Raw1'!T17-('Cl-correction'!$J$2*#REF!))/#REF!),"")</f>
        <v>#REF!</v>
      </c>
      <c r="U17" t="e">
        <f>IF('Raw1'!U17&lt;&gt;"",(('Raw2'!U17-('Cl-correction'!$J$3*#REF!))/#REF!)/(('Raw1'!U17-('Cl-correction'!$J$2*#REF!))/#REF!),"")</f>
        <v>#REF!</v>
      </c>
      <c r="V17" t="e">
        <f>IF('Raw1'!V17&lt;&gt;"",(('Raw2'!V17-('Cl-correction'!$J$3*#REF!))/#REF!)/(('Raw1'!V17-('Cl-correction'!$J$2*#REF!))/#REF!),"")</f>
        <v>#REF!</v>
      </c>
      <c r="W17" t="e">
        <f>IF('Raw1'!W17&lt;&gt;"",(('Raw2'!W17-('Cl-correction'!$J$3*#REF!))/#REF!)/(('Raw1'!W17-('Cl-correction'!$J$2*#REF!))/#REF!),"")</f>
        <v>#REF!</v>
      </c>
      <c r="X17" t="str">
        <f>IF('Raw1'!X17&lt;&gt;"",(('Raw2'!X17-('Cl-correction'!$J$3*#REF!))/#REF!)/(('Raw1'!X17-('Cl-correction'!$J$2*#REF!))/#REF!),"")</f>
        <v/>
      </c>
      <c r="Y17" t="str">
        <f>IF('Raw1'!Y17&lt;&gt;"",(('Raw2'!Y17-('Cl-correction'!$J$3*#REF!))/#REF!)/(('Raw1'!Y17-('Cl-correction'!$J$2*#REF!))/#REF!),"")</f>
        <v/>
      </c>
      <c r="Z17" t="str">
        <f>IF('Raw1'!Z17&lt;&gt;"",(('Raw2'!Z17-('Cl-correction'!$J$3*#REF!))/#REF!)/(('Raw1'!Z17-('Cl-correction'!$J$2*#REF!))/#REF!),"")</f>
        <v/>
      </c>
      <c r="AA17" t="str">
        <f>IF('Raw1'!AA17&lt;&gt;"",(('Raw2'!AA17-('Cl-correction'!$J$3*#REF!))/#REF!)/(('Raw1'!AA17-('Cl-correction'!$J$2*#REF!))/#REF!),"")</f>
        <v/>
      </c>
      <c r="AB17" t="str">
        <f>IF('Raw1'!AB17&lt;&gt;"",(('Raw2'!AB17-('Cl-correction'!$J$3*#REF!))/#REF!)/(('Raw1'!AB17-('Cl-correction'!$J$2*#REF!))/#REF!),"")</f>
        <v/>
      </c>
      <c r="AC17" t="str">
        <f>IF('Raw1'!AC17&lt;&gt;"",(('Raw2'!AC17-('Cl-correction'!$J$3*#REF!))/#REF!)/(('Raw1'!AC17-('Cl-correction'!$J$2*#REF!))/#REF!),"")</f>
        <v/>
      </c>
      <c r="AD17" t="str">
        <f>IF('Raw1'!AD17&lt;&gt;"",(('Raw2'!AD17-('Cl-correction'!$J$3*#REF!))/#REF!)/(('Raw1'!AD17-('Cl-correction'!$J$2*#REF!))/#REF!),"")</f>
        <v/>
      </c>
      <c r="AE17" t="str">
        <f>IF('Raw1'!AE17&lt;&gt;"",(('Raw2'!AE17-('Cl-correction'!$J$3*#REF!))/#REF!)/(('Raw1'!AE17-('Cl-correction'!$J$2*#REF!))/#REF!),"")</f>
        <v/>
      </c>
      <c r="AF17" t="str">
        <f>IF('Raw1'!AF17&lt;&gt;"",(('Raw2'!AF17-('Cl-correction'!$J$3*#REF!))/#REF!)/(('Raw1'!AF17-('Cl-correction'!$J$2*#REF!))/#REF!),"")</f>
        <v/>
      </c>
      <c r="AG17" t="str">
        <f>IF('Raw1'!AG17&lt;&gt;"",(('Raw2'!AG17-('Cl-correction'!$J$3*#REF!))/#REF!)/(('Raw1'!AG17-('Cl-correction'!$J$2*#REF!))/#REF!),"")</f>
        <v/>
      </c>
      <c r="AH17" t="str">
        <f>IF('Raw1'!AH17&lt;&gt;"",(('Raw2'!AH17-('Cl-correction'!$J$3*#REF!))/#REF!)/(('Raw1'!AH17-('Cl-correction'!$J$2*#REF!))/#REF!),"")</f>
        <v/>
      </c>
      <c r="AI17" t="str">
        <f>IF('Raw1'!AI17&lt;&gt;"",(('Raw2'!AI17-('Cl-correction'!$J$3*#REF!))/#REF!)/(('Raw1'!AI17-('Cl-correction'!$J$2*#REF!))/#REF!),"")</f>
        <v/>
      </c>
      <c r="AJ17" t="str">
        <f>IF('Raw1'!AJ17&lt;&gt;"",(('Raw2'!AJ17-('Cl-correction'!$J$3*#REF!))/#REF!)/(('Raw1'!AJ17-('Cl-correction'!$J$2*#REF!))/#REF!),"")</f>
        <v/>
      </c>
      <c r="AK17" t="str">
        <f>IF('Raw1'!AK17&lt;&gt;"",(('Raw2'!AK17-('Cl-correction'!$J$3*#REF!))/#REF!)/(('Raw1'!AK17-('Cl-correction'!$J$2*#REF!))/#REF!),"")</f>
        <v/>
      </c>
      <c r="AL17" t="str">
        <f>IF('Raw1'!AL17&lt;&gt;"",(('Raw2'!AL17-('Cl-correction'!$J$3*#REF!))/#REF!)/(('Raw1'!AL17-('Cl-correction'!$J$2*#REF!))/#REF!),"")</f>
        <v/>
      </c>
      <c r="AM17" t="str">
        <f>IF('Raw1'!AM17&lt;&gt;"",(('Raw2'!AM17-('Cl-correction'!$J$3*#REF!))/#REF!)/(('Raw1'!AM17-('Cl-correction'!$J$2*#REF!))/#REF!),"")</f>
        <v/>
      </c>
      <c r="AN17" t="str">
        <f>IF('Raw1'!AN17&lt;&gt;"",(('Raw2'!AN17-('Cl-correction'!$J$3*#REF!))/#REF!)/(('Raw1'!AN17-('Cl-correction'!$J$2*#REF!))/#REF!),"")</f>
        <v/>
      </c>
      <c r="AO17" t="str">
        <f>IF('Raw1'!AO17&lt;&gt;"",(('Raw2'!AO17-('Cl-correction'!$J$3*#REF!))/#REF!)/(('Raw1'!AO17-('Cl-correction'!$J$2*#REF!))/#REF!),"")</f>
        <v/>
      </c>
      <c r="AP17" t="str">
        <f>IF('Raw1'!AP17&lt;&gt;"",(('Raw2'!AP17-('Cl-correction'!$J$3*#REF!))/#REF!)/(('Raw1'!AP17-('Cl-correction'!$J$2*#REF!))/#REF!),"")</f>
        <v/>
      </c>
      <c r="AQ17" t="str">
        <f>IF('Raw1'!AQ17&lt;&gt;"",(('Raw2'!AQ17-('Cl-correction'!$J$3*#REF!))/#REF!)/(('Raw1'!AQ17-('Cl-correction'!$J$2*#REF!))/#REF!),"")</f>
        <v/>
      </c>
      <c r="AR17" t="str">
        <f>IF('Raw1'!AR17&lt;&gt;"",(('Raw2'!AR17-('Cl-correction'!$J$3*#REF!))/#REF!)/(('Raw1'!AR17-('Cl-correction'!$J$2*#REF!))/#REF!),"")</f>
        <v/>
      </c>
      <c r="AS17" t="str">
        <f>IF('Raw1'!AS17&lt;&gt;"",(('Raw2'!AS17-('Cl-correction'!$J$3*#REF!))/#REF!)/(('Raw1'!AS17-('Cl-correction'!$J$2*#REF!))/#REF!),"")</f>
        <v/>
      </c>
      <c r="AT17" t="str">
        <f>IF('Raw1'!AT17&lt;&gt;"",(('Raw2'!AT17-('Cl-correction'!$J$3*#REF!))/#REF!)/(('Raw1'!AT17-('Cl-correction'!$J$2*#REF!))/#REF!),"")</f>
        <v/>
      </c>
      <c r="AU17" t="str">
        <f>IF('Raw1'!AU17&lt;&gt;"",(('Raw2'!AU17-('Cl-correction'!$J$3*#REF!))/#REF!)/(('Raw1'!AU17-('Cl-correction'!$J$2*#REF!))/#REF!),"")</f>
        <v/>
      </c>
      <c r="AV17" t="str">
        <f>IF('Raw1'!AV17&lt;&gt;"",(('Raw2'!AV17-('Cl-correction'!$J$3*#REF!))/#REF!)/(('Raw1'!AV17-('Cl-correction'!$J$2*#REF!))/#REF!),"")</f>
        <v/>
      </c>
      <c r="AW17" t="str">
        <f>IF('Raw1'!AW17&lt;&gt;"",(('Raw2'!AW17-('Cl-correction'!$J$3*#REF!))/#REF!)/(('Raw1'!AW17-('Cl-correction'!$J$2*#REF!))/#REF!),"")</f>
        <v/>
      </c>
      <c r="AX17" t="str">
        <f>IF('Raw1'!AX17&lt;&gt;"",(('Raw2'!AX17-('Cl-correction'!$J$3*#REF!))/#REF!)/(('Raw1'!AX17-('Cl-correction'!$J$2*#REF!))/#REF!),"")</f>
        <v/>
      </c>
      <c r="AY17" t="str">
        <f>IF('Raw1'!AY17&lt;&gt;"",(('Raw2'!AY17-('Cl-correction'!$J$3*#REF!))/#REF!)/(('Raw1'!AY17-('Cl-correction'!$J$2*#REF!))/#REF!),"")</f>
        <v/>
      </c>
      <c r="AZ17" t="str">
        <f>IF('Raw1'!AZ17&lt;&gt;"",(('Raw2'!AZ17-('Cl-correction'!$J$3*#REF!))/#REF!)/(('Raw1'!AZ17-('Cl-correction'!$J$2*#REF!))/#REF!),"")</f>
        <v/>
      </c>
      <c r="BA17" t="str">
        <f>IF('Raw1'!BA17&lt;&gt;"",(('Raw2'!BA17-('Cl-correction'!$J$3*#REF!))/#REF!)/(('Raw1'!BA17-('Cl-correction'!$J$2*#REF!))/#REF!),"")</f>
        <v/>
      </c>
      <c r="BB17" t="str">
        <f>IF('Raw1'!BB17&lt;&gt;"",(('Raw2'!BB17-('Cl-correction'!$J$3*#REF!))/#REF!)/(('Raw1'!BB17-('Cl-correction'!$J$2*#REF!))/#REF!),"")</f>
        <v/>
      </c>
      <c r="BC17" t="str">
        <f>IF('Raw1'!BC17&lt;&gt;"",(('Raw2'!BC17-('Cl-correction'!$J$3*#REF!))/#REF!)/(('Raw1'!BC17-('Cl-correction'!$J$2*#REF!))/#REF!),"")</f>
        <v/>
      </c>
      <c r="BD17" t="str">
        <f>IF('Raw1'!BD17&lt;&gt;"",(('Raw2'!BD17-('Cl-correction'!$J$3*#REF!))/#REF!)/(('Raw1'!BD17-('Cl-correction'!$J$2*#REF!))/#REF!),"")</f>
        <v/>
      </c>
      <c r="BE17" t="str">
        <f>IF('Raw1'!BE17&lt;&gt;"",(('Raw2'!BE17-('Cl-correction'!$J$3*#REF!))/#REF!)/(('Raw1'!BE17-('Cl-correction'!$J$2*#REF!))/#REF!),"")</f>
        <v/>
      </c>
      <c r="BF17" t="str">
        <f>IF('Raw1'!BF17&lt;&gt;"",(('Raw2'!BF17-('Cl-correction'!$J$3*#REF!))/#REF!)/(('Raw1'!BF17-('Cl-correction'!$J$2*#REF!))/#REF!),"")</f>
        <v/>
      </c>
      <c r="BG17" t="str">
        <f>IF('Raw1'!BG17&lt;&gt;"",(('Raw2'!BG17-('Cl-correction'!$J$3*#REF!))/#REF!)/(('Raw1'!BG17-('Cl-correction'!$J$2*#REF!))/#REF!),"")</f>
        <v/>
      </c>
      <c r="BH17" t="str">
        <f>IF('Raw1'!BH17&lt;&gt;"",(('Raw2'!BH17-('Cl-correction'!$J$3*#REF!))/#REF!)/(('Raw1'!BH17-('Cl-correction'!$J$2*#REF!))/#REF!),"")</f>
        <v/>
      </c>
      <c r="BI17" t="str">
        <f>IF('Raw1'!BI17&lt;&gt;"",(('Raw2'!BI17-('Cl-correction'!$J$3*#REF!))/#REF!)/(('Raw1'!BI17-('Cl-correction'!$J$2*#REF!))/#REF!),"")</f>
        <v/>
      </c>
      <c r="BJ17" t="str">
        <f>IF('Raw1'!BJ17&lt;&gt;"",(('Raw2'!BJ17-('Cl-correction'!$J$3*#REF!))/#REF!)/(('Raw1'!BJ17-('Cl-correction'!$J$2*#REF!))/#REF!),"")</f>
        <v/>
      </c>
      <c r="BK17" t="str">
        <f>IF('Raw1'!BK17&lt;&gt;"",(('Raw2'!BK17-('Cl-correction'!$J$3*#REF!))/#REF!)/(('Raw1'!BK17-('Cl-correction'!$J$2*#REF!))/#REF!),"")</f>
        <v/>
      </c>
      <c r="BL17" t="str">
        <f>IF('Raw1'!BL17&lt;&gt;"",(('Raw2'!BL17-('Cl-correction'!$J$3*#REF!))/#REF!)/(('Raw1'!BL17-('Cl-correction'!$J$2*#REF!))/#REF!),"")</f>
        <v/>
      </c>
      <c r="BM17" t="str">
        <f>IF('Raw1'!BM17&lt;&gt;"",(('Raw2'!BM17-('Cl-correction'!$J$3*#REF!))/#REF!)/(('Raw1'!BM17-('Cl-correction'!$J$2*#REF!))/#REF!),"")</f>
        <v/>
      </c>
      <c r="BN17" t="str">
        <f>IF('Raw1'!BN17&lt;&gt;"",(('Raw2'!BN17-('Cl-correction'!$J$3*#REF!))/#REF!)/(('Raw1'!BN17-('Cl-correction'!$J$2*#REF!))/#REF!),"")</f>
        <v/>
      </c>
      <c r="BO17" t="str">
        <f>IF('Raw1'!BO17&lt;&gt;"",(('Raw2'!BO17-('Cl-correction'!$J$3*#REF!))/#REF!)/(('Raw1'!BO17-('Cl-correction'!$J$2*#REF!))/#REF!),"")</f>
        <v/>
      </c>
      <c r="BP17" t="str">
        <f>IF('Raw1'!BP17&lt;&gt;"",(('Raw2'!BP17-('Cl-correction'!$J$3*#REF!))/#REF!)/(('Raw1'!BP17-('Cl-correction'!$J$2*#REF!))/#REF!),"")</f>
        <v/>
      </c>
      <c r="BQ17" t="str">
        <f>IF('Raw1'!BQ17&lt;&gt;"",(('Raw2'!BQ17-('Cl-correction'!$J$3*#REF!))/#REF!)/(('Raw1'!BQ17-('Cl-correction'!$J$2*#REF!))/#REF!),"")</f>
        <v/>
      </c>
      <c r="BR17" t="str">
        <f>IF('Raw1'!BR17&lt;&gt;"",(('Raw2'!BR17-('Cl-correction'!$J$3*#REF!))/#REF!)/(('Raw1'!BR17-('Cl-correction'!$J$2*#REF!))/#REF!),"")</f>
        <v/>
      </c>
      <c r="BS17" t="str">
        <f>IF('Raw1'!BS17&lt;&gt;"",(('Raw2'!BS17-('Cl-correction'!$J$3*#REF!))/#REF!)/(('Raw1'!BS17-('Cl-correction'!$J$2*#REF!))/#REF!),"")</f>
        <v/>
      </c>
      <c r="BT17" t="str">
        <f>IF('Raw1'!BT17&lt;&gt;"",(('Raw2'!BT17-('Cl-correction'!$J$3*#REF!))/#REF!)/(('Raw1'!BT17-('Cl-correction'!$J$2*#REF!))/#REF!),"")</f>
        <v/>
      </c>
      <c r="BU17" t="str">
        <f>IF('Raw1'!BU17&lt;&gt;"",(('Raw2'!BU17-('Cl-correction'!$J$3*#REF!))/#REF!)/(('Raw1'!BU17-('Cl-correction'!$J$2*#REF!))/#REF!),"")</f>
        <v/>
      </c>
      <c r="BV17" t="str">
        <f>IF('Raw1'!BV17&lt;&gt;"",(('Raw2'!BV17-('Cl-correction'!$J$3*#REF!))/#REF!)/(('Raw1'!BV17-('Cl-correction'!$J$2*#REF!))/#REF!),"")</f>
        <v/>
      </c>
      <c r="BW17" t="str">
        <f>IF('Raw1'!BW17&lt;&gt;"",(('Raw2'!BW17-('Cl-correction'!$J$3*#REF!))/#REF!)/(('Raw1'!BW17-('Cl-correction'!$J$2*#REF!))/#REF!),"")</f>
        <v/>
      </c>
      <c r="BX17" t="str">
        <f>IF('Raw1'!BX17&lt;&gt;"",(('Raw2'!BX17-('Cl-correction'!$J$3*#REF!))/#REF!)/(('Raw1'!BX17-('Cl-correction'!$J$2*#REF!))/#REF!),"")</f>
        <v/>
      </c>
      <c r="BY17" t="str">
        <f>IF('Raw1'!BY17&lt;&gt;"",(('Raw2'!BY17-('Cl-correction'!$J$3*#REF!))/#REF!)/(('Raw1'!BY17-('Cl-correction'!$J$2*#REF!))/#REF!),"")</f>
        <v/>
      </c>
      <c r="BZ17" t="str">
        <f>IF('Raw1'!BZ17&lt;&gt;"",(('Raw2'!BZ17-('Cl-correction'!$J$3*#REF!))/#REF!)/(('Raw1'!BZ17-('Cl-correction'!$J$2*#REF!))/#REF!),"")</f>
        <v/>
      </c>
      <c r="CA17" t="str">
        <f>IF('Raw1'!CA17&lt;&gt;"",(('Raw2'!CA17-('Cl-correction'!$J$3*#REF!))/#REF!)/(('Raw1'!CA17-('Cl-correction'!$J$2*#REF!))/#REF!),"")</f>
        <v/>
      </c>
      <c r="CB17" t="str">
        <f>IF('Raw1'!CB17&lt;&gt;"",(('Raw2'!CB17-('Cl-correction'!$J$3*#REF!))/#REF!)/(('Raw1'!CB17-('Cl-correction'!$J$2*#REF!))/#REF!),"")</f>
        <v/>
      </c>
      <c r="CC17" t="str">
        <f>IF('Raw1'!CC17&lt;&gt;"",(('Raw2'!CC17-('Cl-correction'!$J$3*#REF!))/#REF!)/(('Raw1'!CC17-('Cl-correction'!$J$2*#REF!))/#REF!),"")</f>
        <v/>
      </c>
      <c r="CD17" t="str">
        <f>IF('Raw1'!CD17&lt;&gt;"",(('Raw2'!CD17-('Cl-correction'!$J$3*#REF!))/#REF!)/(('Raw1'!CD17-('Cl-correction'!$J$2*#REF!))/#REF!),"")</f>
        <v/>
      </c>
      <c r="CE17" t="str">
        <f>IF('Raw1'!CE17&lt;&gt;"",(('Raw2'!CE17-('Cl-correction'!$J$3*#REF!))/#REF!)/(('Raw1'!CE17-('Cl-correction'!$J$2*#REF!))/#REF!),"")</f>
        <v/>
      </c>
      <c r="CF17" t="str">
        <f>IF('Raw1'!CF17&lt;&gt;"",(('Raw2'!CF17-('Cl-correction'!$J$3*#REF!))/#REF!)/(('Raw1'!CF17-('Cl-correction'!$J$2*#REF!))/#REF!),"")</f>
        <v/>
      </c>
      <c r="CG17" t="str">
        <f>IF('Raw1'!CG17&lt;&gt;"",(('Raw2'!CG17-('Cl-correction'!$J$3*#REF!))/#REF!)/(('Raw1'!CG17-('Cl-correction'!$J$2*#REF!))/#REF!),"")</f>
        <v/>
      </c>
      <c r="CH17" t="str">
        <f>IF('Raw1'!CH17&lt;&gt;"",(('Raw2'!CH17-('Cl-correction'!$J$3*#REF!))/#REF!)/(('Raw1'!CH17-('Cl-correction'!$J$2*#REF!))/#REF!),"")</f>
        <v/>
      </c>
      <c r="CI17" t="str">
        <f>IF('Raw1'!CI17&lt;&gt;"",(('Raw2'!CI17-('Cl-correction'!$J$3*#REF!))/#REF!)/(('Raw1'!CI17-('Cl-correction'!$J$2*#REF!))/#REF!),"")</f>
        <v/>
      </c>
      <c r="CJ17" t="str">
        <f>IF('Raw1'!CJ17&lt;&gt;"",(('Raw2'!CJ17-('Cl-correction'!$J$3*#REF!))/#REF!)/(('Raw1'!CJ17-('Cl-correction'!$J$2*#REF!))/#REF!),"")</f>
        <v/>
      </c>
      <c r="CK17" t="str">
        <f>IF('Raw1'!CK17&lt;&gt;"",(('Raw2'!CK17-('Cl-correction'!$J$3*#REF!))/#REF!)/(('Raw1'!CK17-('Cl-correction'!$J$2*#REF!))/#REF!),"")</f>
        <v/>
      </c>
      <c r="CL17" t="str">
        <f>IF('Raw1'!CL17&lt;&gt;"",(('Raw2'!CL17-('Cl-correction'!$J$3*#REF!))/#REF!)/(('Raw1'!CL17-('Cl-correction'!$J$2*#REF!))/#REF!),"")</f>
        <v/>
      </c>
      <c r="CM17" t="str">
        <f>IF('Raw1'!CM17&lt;&gt;"",(('Raw2'!CM17-('Cl-correction'!$J$3*#REF!))/#REF!)/(('Raw1'!CM17-('Cl-correction'!$J$2*#REF!))/#REF!),"")</f>
        <v/>
      </c>
      <c r="CN17" t="str">
        <f>IF('Raw1'!CN17&lt;&gt;"",(('Raw2'!CN17-('Cl-correction'!$J$3*#REF!))/#REF!)/(('Raw1'!CN17-('Cl-correction'!$J$2*#REF!))/#REF!),"")</f>
        <v/>
      </c>
      <c r="CO17" t="str">
        <f>IF('Raw1'!CO17&lt;&gt;"",(('Raw2'!CO17-('Cl-correction'!$J$3*#REF!))/#REF!)/(('Raw1'!CO17-('Cl-correction'!$J$2*#REF!))/#REF!),"")</f>
        <v/>
      </c>
      <c r="CP17" t="str">
        <f>IF('Raw1'!CP17&lt;&gt;"",(('Raw2'!CP17-('Cl-correction'!$J$3*#REF!))/#REF!)/(('Raw1'!CP17-('Cl-correction'!$J$2*#REF!))/#REF!),"")</f>
        <v/>
      </c>
      <c r="CQ17" t="str">
        <f>IF('Raw1'!CQ17&lt;&gt;"",(('Raw2'!CQ17-('Cl-correction'!$J$3*#REF!))/#REF!)/(('Raw1'!CQ17-('Cl-correction'!$J$2*#REF!))/#REF!),"")</f>
        <v/>
      </c>
      <c r="CR17" t="str">
        <f>IF('Raw1'!CR17&lt;&gt;"",(('Raw2'!CR17-('Cl-correction'!$J$3*#REF!))/#REF!)/(('Raw1'!CR17-('Cl-correction'!$J$2*#REF!))/#REF!),"")</f>
        <v/>
      </c>
      <c r="CS17" t="str">
        <f>IF('Raw1'!CS17&lt;&gt;"",(('Raw2'!CS17-('Cl-correction'!$J$3*#REF!))/#REF!)/(('Raw1'!CS17-('Cl-correction'!$J$2*#REF!))/#REF!),"")</f>
        <v/>
      </c>
      <c r="CT17" t="str">
        <f>IF('Raw1'!CT17&lt;&gt;"",(('Raw2'!CT17-('Cl-correction'!$J$3*#REF!))/#REF!)/(('Raw1'!CT17-('Cl-correction'!$J$2*#REF!))/#REF!),"")</f>
        <v/>
      </c>
      <c r="CU17" t="str">
        <f>IF('Raw1'!CU17&lt;&gt;"",(('Raw2'!CU17-('Cl-correction'!$J$3*#REF!))/#REF!)/(('Raw1'!CU17-('Cl-correction'!$J$2*#REF!))/#REF!),"")</f>
        <v/>
      </c>
      <c r="CV17" t="str">
        <f>IF('Raw1'!CV17&lt;&gt;"",(('Raw2'!CV17-('Cl-correction'!$J$3*#REF!))/#REF!)/(('Raw1'!CV17-('Cl-correction'!$J$2*#REF!))/#REF!),"")</f>
        <v/>
      </c>
      <c r="CW17" t="str">
        <f>IF('Raw1'!CW17&lt;&gt;"",(('Raw2'!CW17-('Cl-correction'!$J$3*#REF!))/#REF!)/(('Raw1'!CW17-('Cl-correction'!$J$2*#REF!))/#REF!),"")</f>
        <v/>
      </c>
      <c r="CX17" t="str">
        <f>IF('Raw1'!CX17&lt;&gt;"",(('Raw2'!CX17-('Cl-correction'!$J$3*#REF!))/#REF!)/(('Raw1'!CX17-('Cl-correction'!$J$2*#REF!))/#REF!),"")</f>
        <v/>
      </c>
      <c r="CY17" t="str">
        <f>IF('Raw1'!CY17&lt;&gt;"",(('Raw2'!CY17-('Cl-correction'!$J$3*#REF!))/#REF!)/(('Raw1'!CY17-('Cl-correction'!$J$2*#REF!))/#REF!),"")</f>
        <v/>
      </c>
      <c r="CZ17" t="str">
        <f>IF('Raw1'!CZ17&lt;&gt;"",(('Raw2'!CZ17-('Cl-correction'!$J$3*#REF!))/#REF!)/(('Raw1'!CZ17-('Cl-correction'!$J$2*#REF!))/#REF!),"")</f>
        <v/>
      </c>
      <c r="DA17" t="str">
        <f>IF('Raw1'!DA17&lt;&gt;"",(('Raw2'!DA17-('Cl-correction'!$J$3*#REF!))/#REF!)/(('Raw1'!DA17-('Cl-correction'!$J$2*#REF!))/#REF!),"")</f>
        <v/>
      </c>
    </row>
    <row r="18" spans="1:105" x14ac:dyDescent="0.15">
      <c r="A18" t="str">
        <f>'Raw1'!A18</f>
        <v>d18O_300118_WM2_Nico@7</v>
      </c>
      <c r="C18">
        <f t="shared" si="0"/>
        <v>0</v>
      </c>
      <c r="D18" t="e">
        <f>IF('Raw1'!D18&lt;&gt;"",(('Raw2'!D18-('Cl-correction'!$J$3*#REF!))/#REF!)/(('Raw1'!D18-('Cl-correction'!$J$2*#REF!))/#REF!),"")</f>
        <v>#REF!</v>
      </c>
      <c r="E18" t="e">
        <f>IF('Raw1'!E18&lt;&gt;"",(('Raw2'!E18-('Cl-correction'!$J$3*#REF!))/#REF!)/(('Raw1'!E18-('Cl-correction'!$J$2*#REF!))/#REF!),"")</f>
        <v>#REF!</v>
      </c>
      <c r="F18" t="e">
        <f>IF('Raw1'!F18&lt;&gt;"",(('Raw2'!F18-('Cl-correction'!$J$3*#REF!))/#REF!)/(('Raw1'!F18-('Cl-correction'!$J$2*#REF!))/#REF!),"")</f>
        <v>#REF!</v>
      </c>
      <c r="G18" t="e">
        <f>IF('Raw1'!G18&lt;&gt;"",(('Raw2'!G18-('Cl-correction'!$J$3*#REF!))/#REF!)/(('Raw1'!G18-('Cl-correction'!$J$2*#REF!))/#REF!),"")</f>
        <v>#REF!</v>
      </c>
      <c r="H18" t="e">
        <f>IF('Raw1'!H18&lt;&gt;"",(('Raw2'!H18-('Cl-correction'!$J$3*#REF!))/#REF!)/(('Raw1'!H18-('Cl-correction'!$J$2*#REF!))/#REF!),"")</f>
        <v>#REF!</v>
      </c>
      <c r="I18" t="e">
        <f>IF('Raw1'!I18&lt;&gt;"",(('Raw2'!I18-('Cl-correction'!$J$3*#REF!))/#REF!)/(('Raw1'!I18-('Cl-correction'!$J$2*#REF!))/#REF!),"")</f>
        <v>#REF!</v>
      </c>
      <c r="J18" t="e">
        <f>IF('Raw1'!J18&lt;&gt;"",(('Raw2'!J18-('Cl-correction'!$J$3*#REF!))/#REF!)/(('Raw1'!J18-('Cl-correction'!$J$2*#REF!))/#REF!),"")</f>
        <v>#REF!</v>
      </c>
      <c r="K18" t="e">
        <f>IF('Raw1'!K18&lt;&gt;"",(('Raw2'!K18-('Cl-correction'!$J$3*#REF!))/#REF!)/(('Raw1'!K18-('Cl-correction'!$J$2*#REF!))/#REF!),"")</f>
        <v>#REF!</v>
      </c>
      <c r="L18" t="e">
        <f>IF('Raw1'!L18&lt;&gt;"",(('Raw2'!L18-('Cl-correction'!$J$3*#REF!))/#REF!)/(('Raw1'!L18-('Cl-correction'!$J$2*#REF!))/#REF!),"")</f>
        <v>#REF!</v>
      </c>
      <c r="M18" t="e">
        <f>IF('Raw1'!M18&lt;&gt;"",(('Raw2'!M18-('Cl-correction'!$J$3*#REF!))/#REF!)/(('Raw1'!M18-('Cl-correction'!$J$2*#REF!))/#REF!),"")</f>
        <v>#REF!</v>
      </c>
      <c r="N18" t="e">
        <f>IF('Raw1'!N18&lt;&gt;"",(('Raw2'!N18-('Cl-correction'!$J$3*#REF!))/#REF!)/(('Raw1'!N18-('Cl-correction'!$J$2*#REF!))/#REF!),"")</f>
        <v>#REF!</v>
      </c>
      <c r="O18" t="e">
        <f>IF('Raw1'!O18&lt;&gt;"",(('Raw2'!O18-('Cl-correction'!$J$3*#REF!))/#REF!)/(('Raw1'!O18-('Cl-correction'!$J$2*#REF!))/#REF!),"")</f>
        <v>#REF!</v>
      </c>
      <c r="P18" t="e">
        <f>IF('Raw1'!P18&lt;&gt;"",(('Raw2'!P18-('Cl-correction'!$J$3*#REF!))/#REF!)/(('Raw1'!P18-('Cl-correction'!$J$2*#REF!))/#REF!),"")</f>
        <v>#REF!</v>
      </c>
      <c r="Q18" t="e">
        <f>IF('Raw1'!Q18&lt;&gt;"",(('Raw2'!Q18-('Cl-correction'!$J$3*#REF!))/#REF!)/(('Raw1'!Q18-('Cl-correction'!$J$2*#REF!))/#REF!),"")</f>
        <v>#REF!</v>
      </c>
      <c r="R18" t="e">
        <f>IF('Raw1'!R18&lt;&gt;"",(('Raw2'!R18-('Cl-correction'!$J$3*#REF!))/#REF!)/(('Raw1'!R18-('Cl-correction'!$J$2*#REF!))/#REF!),"")</f>
        <v>#REF!</v>
      </c>
      <c r="S18" t="e">
        <f>IF('Raw1'!S18&lt;&gt;"",(('Raw2'!S18-('Cl-correction'!$J$3*#REF!))/#REF!)/(('Raw1'!S18-('Cl-correction'!$J$2*#REF!))/#REF!),"")</f>
        <v>#REF!</v>
      </c>
      <c r="T18" t="e">
        <f>IF('Raw1'!T18&lt;&gt;"",(('Raw2'!T18-('Cl-correction'!$J$3*#REF!))/#REF!)/(('Raw1'!T18-('Cl-correction'!$J$2*#REF!))/#REF!),"")</f>
        <v>#REF!</v>
      </c>
      <c r="U18" t="e">
        <f>IF('Raw1'!U18&lt;&gt;"",(('Raw2'!U18-('Cl-correction'!$J$3*#REF!))/#REF!)/(('Raw1'!U18-('Cl-correction'!$J$2*#REF!))/#REF!),"")</f>
        <v>#REF!</v>
      </c>
      <c r="V18" t="e">
        <f>IF('Raw1'!V18&lt;&gt;"",(('Raw2'!V18-('Cl-correction'!$J$3*#REF!))/#REF!)/(('Raw1'!V18-('Cl-correction'!$J$2*#REF!))/#REF!),"")</f>
        <v>#REF!</v>
      </c>
      <c r="W18" t="e">
        <f>IF('Raw1'!W18&lt;&gt;"",(('Raw2'!W18-('Cl-correction'!$J$3*#REF!))/#REF!)/(('Raw1'!W18-('Cl-correction'!$J$2*#REF!))/#REF!),"")</f>
        <v>#REF!</v>
      </c>
      <c r="X18" t="str">
        <f>IF('Raw1'!X18&lt;&gt;"",(('Raw2'!X18-('Cl-correction'!$J$3*#REF!))/#REF!)/(('Raw1'!X18-('Cl-correction'!$J$2*#REF!))/#REF!),"")</f>
        <v/>
      </c>
      <c r="Y18" t="str">
        <f>IF('Raw1'!Y18&lt;&gt;"",(('Raw2'!Y18-('Cl-correction'!$J$3*#REF!))/#REF!)/(('Raw1'!Y18-('Cl-correction'!$J$2*#REF!))/#REF!),"")</f>
        <v/>
      </c>
      <c r="Z18" t="str">
        <f>IF('Raw1'!Z18&lt;&gt;"",(('Raw2'!Z18-('Cl-correction'!$J$3*#REF!))/#REF!)/(('Raw1'!Z18-('Cl-correction'!$J$2*#REF!))/#REF!),"")</f>
        <v/>
      </c>
      <c r="AA18" t="str">
        <f>IF('Raw1'!AA18&lt;&gt;"",(('Raw2'!AA18-('Cl-correction'!$J$3*#REF!))/#REF!)/(('Raw1'!AA18-('Cl-correction'!$J$2*#REF!))/#REF!),"")</f>
        <v/>
      </c>
      <c r="AB18" t="str">
        <f>IF('Raw1'!AB18&lt;&gt;"",(('Raw2'!AB18-('Cl-correction'!$J$3*#REF!))/#REF!)/(('Raw1'!AB18-('Cl-correction'!$J$2*#REF!))/#REF!),"")</f>
        <v/>
      </c>
      <c r="AC18" t="str">
        <f>IF('Raw1'!AC18&lt;&gt;"",(('Raw2'!AC18-('Cl-correction'!$J$3*#REF!))/#REF!)/(('Raw1'!AC18-('Cl-correction'!$J$2*#REF!))/#REF!),"")</f>
        <v/>
      </c>
      <c r="AD18" t="str">
        <f>IF('Raw1'!AD18&lt;&gt;"",(('Raw2'!AD18-('Cl-correction'!$J$3*#REF!))/#REF!)/(('Raw1'!AD18-('Cl-correction'!$J$2*#REF!))/#REF!),"")</f>
        <v/>
      </c>
      <c r="AE18" t="str">
        <f>IF('Raw1'!AE18&lt;&gt;"",(('Raw2'!AE18-('Cl-correction'!$J$3*#REF!))/#REF!)/(('Raw1'!AE18-('Cl-correction'!$J$2*#REF!))/#REF!),"")</f>
        <v/>
      </c>
      <c r="AF18" t="str">
        <f>IF('Raw1'!AF18&lt;&gt;"",(('Raw2'!AF18-('Cl-correction'!$J$3*#REF!))/#REF!)/(('Raw1'!AF18-('Cl-correction'!$J$2*#REF!))/#REF!),"")</f>
        <v/>
      </c>
      <c r="AG18" t="str">
        <f>IF('Raw1'!AG18&lt;&gt;"",(('Raw2'!AG18-('Cl-correction'!$J$3*#REF!))/#REF!)/(('Raw1'!AG18-('Cl-correction'!$J$2*#REF!))/#REF!),"")</f>
        <v/>
      </c>
      <c r="AH18" t="str">
        <f>IF('Raw1'!AH18&lt;&gt;"",(('Raw2'!AH18-('Cl-correction'!$J$3*#REF!))/#REF!)/(('Raw1'!AH18-('Cl-correction'!$J$2*#REF!))/#REF!),"")</f>
        <v/>
      </c>
      <c r="AI18" t="str">
        <f>IF('Raw1'!AI18&lt;&gt;"",(('Raw2'!AI18-('Cl-correction'!$J$3*#REF!))/#REF!)/(('Raw1'!AI18-('Cl-correction'!$J$2*#REF!))/#REF!),"")</f>
        <v/>
      </c>
      <c r="AJ18" t="str">
        <f>IF('Raw1'!AJ18&lt;&gt;"",(('Raw2'!AJ18-('Cl-correction'!$J$3*#REF!))/#REF!)/(('Raw1'!AJ18-('Cl-correction'!$J$2*#REF!))/#REF!),"")</f>
        <v/>
      </c>
      <c r="AK18" t="str">
        <f>IF('Raw1'!AK18&lt;&gt;"",(('Raw2'!AK18-('Cl-correction'!$J$3*#REF!))/#REF!)/(('Raw1'!AK18-('Cl-correction'!$J$2*#REF!))/#REF!),"")</f>
        <v/>
      </c>
      <c r="AL18" t="str">
        <f>IF('Raw1'!AL18&lt;&gt;"",(('Raw2'!AL18-('Cl-correction'!$J$3*#REF!))/#REF!)/(('Raw1'!AL18-('Cl-correction'!$J$2*#REF!))/#REF!),"")</f>
        <v/>
      </c>
      <c r="AM18" t="str">
        <f>IF('Raw1'!AM18&lt;&gt;"",(('Raw2'!AM18-('Cl-correction'!$J$3*#REF!))/#REF!)/(('Raw1'!AM18-('Cl-correction'!$J$2*#REF!))/#REF!),"")</f>
        <v/>
      </c>
      <c r="AN18" t="str">
        <f>IF('Raw1'!AN18&lt;&gt;"",(('Raw2'!AN18-('Cl-correction'!$J$3*#REF!))/#REF!)/(('Raw1'!AN18-('Cl-correction'!$J$2*#REF!))/#REF!),"")</f>
        <v/>
      </c>
      <c r="AO18" t="str">
        <f>IF('Raw1'!AO18&lt;&gt;"",(('Raw2'!AO18-('Cl-correction'!$J$3*#REF!))/#REF!)/(('Raw1'!AO18-('Cl-correction'!$J$2*#REF!))/#REF!),"")</f>
        <v/>
      </c>
      <c r="AP18" t="str">
        <f>IF('Raw1'!AP18&lt;&gt;"",(('Raw2'!AP18-('Cl-correction'!$J$3*#REF!))/#REF!)/(('Raw1'!AP18-('Cl-correction'!$J$2*#REF!))/#REF!),"")</f>
        <v/>
      </c>
      <c r="AQ18" t="str">
        <f>IF('Raw1'!AQ18&lt;&gt;"",(('Raw2'!AQ18-('Cl-correction'!$J$3*#REF!))/#REF!)/(('Raw1'!AQ18-('Cl-correction'!$J$2*#REF!))/#REF!),"")</f>
        <v/>
      </c>
      <c r="AR18" t="str">
        <f>IF('Raw1'!AR18&lt;&gt;"",(('Raw2'!AR18-('Cl-correction'!$J$3*#REF!))/#REF!)/(('Raw1'!AR18-('Cl-correction'!$J$2*#REF!))/#REF!),"")</f>
        <v/>
      </c>
      <c r="AS18" t="str">
        <f>IF('Raw1'!AS18&lt;&gt;"",(('Raw2'!AS18-('Cl-correction'!$J$3*#REF!))/#REF!)/(('Raw1'!AS18-('Cl-correction'!$J$2*#REF!))/#REF!),"")</f>
        <v/>
      </c>
      <c r="AT18" t="str">
        <f>IF('Raw1'!AT18&lt;&gt;"",(('Raw2'!AT18-('Cl-correction'!$J$3*#REF!))/#REF!)/(('Raw1'!AT18-('Cl-correction'!$J$2*#REF!))/#REF!),"")</f>
        <v/>
      </c>
      <c r="AU18" t="str">
        <f>IF('Raw1'!AU18&lt;&gt;"",(('Raw2'!AU18-('Cl-correction'!$J$3*#REF!))/#REF!)/(('Raw1'!AU18-('Cl-correction'!$J$2*#REF!))/#REF!),"")</f>
        <v/>
      </c>
      <c r="AV18" t="str">
        <f>IF('Raw1'!AV18&lt;&gt;"",(('Raw2'!AV18-('Cl-correction'!$J$3*#REF!))/#REF!)/(('Raw1'!AV18-('Cl-correction'!$J$2*#REF!))/#REF!),"")</f>
        <v/>
      </c>
      <c r="AW18" t="str">
        <f>IF('Raw1'!AW18&lt;&gt;"",(('Raw2'!AW18-('Cl-correction'!$J$3*#REF!))/#REF!)/(('Raw1'!AW18-('Cl-correction'!$J$2*#REF!))/#REF!),"")</f>
        <v/>
      </c>
      <c r="AX18" t="str">
        <f>IF('Raw1'!AX18&lt;&gt;"",(('Raw2'!AX18-('Cl-correction'!$J$3*#REF!))/#REF!)/(('Raw1'!AX18-('Cl-correction'!$J$2*#REF!))/#REF!),"")</f>
        <v/>
      </c>
      <c r="AY18" t="str">
        <f>IF('Raw1'!AY18&lt;&gt;"",(('Raw2'!AY18-('Cl-correction'!$J$3*#REF!))/#REF!)/(('Raw1'!AY18-('Cl-correction'!$J$2*#REF!))/#REF!),"")</f>
        <v/>
      </c>
      <c r="AZ18" t="str">
        <f>IF('Raw1'!AZ18&lt;&gt;"",(('Raw2'!AZ18-('Cl-correction'!$J$3*#REF!))/#REF!)/(('Raw1'!AZ18-('Cl-correction'!$J$2*#REF!))/#REF!),"")</f>
        <v/>
      </c>
      <c r="BA18" t="str">
        <f>IF('Raw1'!BA18&lt;&gt;"",(('Raw2'!BA18-('Cl-correction'!$J$3*#REF!))/#REF!)/(('Raw1'!BA18-('Cl-correction'!$J$2*#REF!))/#REF!),"")</f>
        <v/>
      </c>
      <c r="BB18" t="str">
        <f>IF('Raw1'!BB18&lt;&gt;"",(('Raw2'!BB18-('Cl-correction'!$J$3*#REF!))/#REF!)/(('Raw1'!BB18-('Cl-correction'!$J$2*#REF!))/#REF!),"")</f>
        <v/>
      </c>
      <c r="BC18" t="str">
        <f>IF('Raw1'!BC18&lt;&gt;"",(('Raw2'!BC18-('Cl-correction'!$J$3*#REF!))/#REF!)/(('Raw1'!BC18-('Cl-correction'!$J$2*#REF!))/#REF!),"")</f>
        <v/>
      </c>
      <c r="BD18" t="str">
        <f>IF('Raw1'!BD18&lt;&gt;"",(('Raw2'!BD18-('Cl-correction'!$J$3*#REF!))/#REF!)/(('Raw1'!BD18-('Cl-correction'!$J$2*#REF!))/#REF!),"")</f>
        <v/>
      </c>
      <c r="BE18" t="str">
        <f>IF('Raw1'!BE18&lt;&gt;"",(('Raw2'!BE18-('Cl-correction'!$J$3*#REF!))/#REF!)/(('Raw1'!BE18-('Cl-correction'!$J$2*#REF!))/#REF!),"")</f>
        <v/>
      </c>
      <c r="BF18" t="str">
        <f>IF('Raw1'!BF18&lt;&gt;"",(('Raw2'!BF18-('Cl-correction'!$J$3*#REF!))/#REF!)/(('Raw1'!BF18-('Cl-correction'!$J$2*#REF!))/#REF!),"")</f>
        <v/>
      </c>
      <c r="BG18" t="str">
        <f>IF('Raw1'!BG18&lt;&gt;"",(('Raw2'!BG18-('Cl-correction'!$J$3*#REF!))/#REF!)/(('Raw1'!BG18-('Cl-correction'!$J$2*#REF!))/#REF!),"")</f>
        <v/>
      </c>
      <c r="BH18" t="str">
        <f>IF('Raw1'!BH18&lt;&gt;"",(('Raw2'!BH18-('Cl-correction'!$J$3*#REF!))/#REF!)/(('Raw1'!BH18-('Cl-correction'!$J$2*#REF!))/#REF!),"")</f>
        <v/>
      </c>
      <c r="BI18" t="str">
        <f>IF('Raw1'!BI18&lt;&gt;"",(('Raw2'!BI18-('Cl-correction'!$J$3*#REF!))/#REF!)/(('Raw1'!BI18-('Cl-correction'!$J$2*#REF!))/#REF!),"")</f>
        <v/>
      </c>
      <c r="BJ18" t="str">
        <f>IF('Raw1'!BJ18&lt;&gt;"",(('Raw2'!BJ18-('Cl-correction'!$J$3*#REF!))/#REF!)/(('Raw1'!BJ18-('Cl-correction'!$J$2*#REF!))/#REF!),"")</f>
        <v/>
      </c>
      <c r="BK18" t="str">
        <f>IF('Raw1'!BK18&lt;&gt;"",(('Raw2'!BK18-('Cl-correction'!$J$3*#REF!))/#REF!)/(('Raw1'!BK18-('Cl-correction'!$J$2*#REF!))/#REF!),"")</f>
        <v/>
      </c>
      <c r="BL18" t="str">
        <f>IF('Raw1'!BL18&lt;&gt;"",(('Raw2'!BL18-('Cl-correction'!$J$3*#REF!))/#REF!)/(('Raw1'!BL18-('Cl-correction'!$J$2*#REF!))/#REF!),"")</f>
        <v/>
      </c>
      <c r="BM18" t="str">
        <f>IF('Raw1'!BM18&lt;&gt;"",(('Raw2'!BM18-('Cl-correction'!$J$3*#REF!))/#REF!)/(('Raw1'!BM18-('Cl-correction'!$J$2*#REF!))/#REF!),"")</f>
        <v/>
      </c>
      <c r="BN18" t="str">
        <f>IF('Raw1'!BN18&lt;&gt;"",(('Raw2'!BN18-('Cl-correction'!$J$3*#REF!))/#REF!)/(('Raw1'!BN18-('Cl-correction'!$J$2*#REF!))/#REF!),"")</f>
        <v/>
      </c>
      <c r="BO18" t="str">
        <f>IF('Raw1'!BO18&lt;&gt;"",(('Raw2'!BO18-('Cl-correction'!$J$3*#REF!))/#REF!)/(('Raw1'!BO18-('Cl-correction'!$J$2*#REF!))/#REF!),"")</f>
        <v/>
      </c>
      <c r="BP18" t="str">
        <f>IF('Raw1'!BP18&lt;&gt;"",(('Raw2'!BP18-('Cl-correction'!$J$3*#REF!))/#REF!)/(('Raw1'!BP18-('Cl-correction'!$J$2*#REF!))/#REF!),"")</f>
        <v/>
      </c>
      <c r="BQ18" t="str">
        <f>IF('Raw1'!BQ18&lt;&gt;"",(('Raw2'!BQ18-('Cl-correction'!$J$3*#REF!))/#REF!)/(('Raw1'!BQ18-('Cl-correction'!$J$2*#REF!))/#REF!),"")</f>
        <v/>
      </c>
      <c r="BR18" t="str">
        <f>IF('Raw1'!BR18&lt;&gt;"",(('Raw2'!BR18-('Cl-correction'!$J$3*#REF!))/#REF!)/(('Raw1'!BR18-('Cl-correction'!$J$2*#REF!))/#REF!),"")</f>
        <v/>
      </c>
      <c r="BS18" t="str">
        <f>IF('Raw1'!BS18&lt;&gt;"",(('Raw2'!BS18-('Cl-correction'!$J$3*#REF!))/#REF!)/(('Raw1'!BS18-('Cl-correction'!$J$2*#REF!))/#REF!),"")</f>
        <v/>
      </c>
      <c r="BT18" t="str">
        <f>IF('Raw1'!BT18&lt;&gt;"",(('Raw2'!BT18-('Cl-correction'!$J$3*#REF!))/#REF!)/(('Raw1'!BT18-('Cl-correction'!$J$2*#REF!))/#REF!),"")</f>
        <v/>
      </c>
      <c r="BU18" t="str">
        <f>IF('Raw1'!BU18&lt;&gt;"",(('Raw2'!BU18-('Cl-correction'!$J$3*#REF!))/#REF!)/(('Raw1'!BU18-('Cl-correction'!$J$2*#REF!))/#REF!),"")</f>
        <v/>
      </c>
      <c r="BV18" t="str">
        <f>IF('Raw1'!BV18&lt;&gt;"",(('Raw2'!BV18-('Cl-correction'!$J$3*#REF!))/#REF!)/(('Raw1'!BV18-('Cl-correction'!$J$2*#REF!))/#REF!),"")</f>
        <v/>
      </c>
      <c r="BW18" t="str">
        <f>IF('Raw1'!BW18&lt;&gt;"",(('Raw2'!BW18-('Cl-correction'!$J$3*#REF!))/#REF!)/(('Raw1'!BW18-('Cl-correction'!$J$2*#REF!))/#REF!),"")</f>
        <v/>
      </c>
      <c r="BX18" t="str">
        <f>IF('Raw1'!BX18&lt;&gt;"",(('Raw2'!BX18-('Cl-correction'!$J$3*#REF!))/#REF!)/(('Raw1'!BX18-('Cl-correction'!$J$2*#REF!))/#REF!),"")</f>
        <v/>
      </c>
      <c r="BY18" t="str">
        <f>IF('Raw1'!BY18&lt;&gt;"",(('Raw2'!BY18-('Cl-correction'!$J$3*#REF!))/#REF!)/(('Raw1'!BY18-('Cl-correction'!$J$2*#REF!))/#REF!),"")</f>
        <v/>
      </c>
      <c r="BZ18" t="str">
        <f>IF('Raw1'!BZ18&lt;&gt;"",(('Raw2'!BZ18-('Cl-correction'!$J$3*#REF!))/#REF!)/(('Raw1'!BZ18-('Cl-correction'!$J$2*#REF!))/#REF!),"")</f>
        <v/>
      </c>
      <c r="CA18" t="str">
        <f>IF('Raw1'!CA18&lt;&gt;"",(('Raw2'!CA18-('Cl-correction'!$J$3*#REF!))/#REF!)/(('Raw1'!CA18-('Cl-correction'!$J$2*#REF!))/#REF!),"")</f>
        <v/>
      </c>
      <c r="CB18" t="str">
        <f>IF('Raw1'!CB18&lt;&gt;"",(('Raw2'!CB18-('Cl-correction'!$J$3*#REF!))/#REF!)/(('Raw1'!CB18-('Cl-correction'!$J$2*#REF!))/#REF!),"")</f>
        <v/>
      </c>
      <c r="CC18" t="str">
        <f>IF('Raw1'!CC18&lt;&gt;"",(('Raw2'!CC18-('Cl-correction'!$J$3*#REF!))/#REF!)/(('Raw1'!CC18-('Cl-correction'!$J$2*#REF!))/#REF!),"")</f>
        <v/>
      </c>
      <c r="CD18" t="str">
        <f>IF('Raw1'!CD18&lt;&gt;"",(('Raw2'!CD18-('Cl-correction'!$J$3*#REF!))/#REF!)/(('Raw1'!CD18-('Cl-correction'!$J$2*#REF!))/#REF!),"")</f>
        <v/>
      </c>
      <c r="CE18" t="str">
        <f>IF('Raw1'!CE18&lt;&gt;"",(('Raw2'!CE18-('Cl-correction'!$J$3*#REF!))/#REF!)/(('Raw1'!CE18-('Cl-correction'!$J$2*#REF!))/#REF!),"")</f>
        <v/>
      </c>
      <c r="CF18" t="str">
        <f>IF('Raw1'!CF18&lt;&gt;"",(('Raw2'!CF18-('Cl-correction'!$J$3*#REF!))/#REF!)/(('Raw1'!CF18-('Cl-correction'!$J$2*#REF!))/#REF!),"")</f>
        <v/>
      </c>
      <c r="CG18" t="str">
        <f>IF('Raw1'!CG18&lt;&gt;"",(('Raw2'!CG18-('Cl-correction'!$J$3*#REF!))/#REF!)/(('Raw1'!CG18-('Cl-correction'!$J$2*#REF!))/#REF!),"")</f>
        <v/>
      </c>
      <c r="CH18" t="str">
        <f>IF('Raw1'!CH18&lt;&gt;"",(('Raw2'!CH18-('Cl-correction'!$J$3*#REF!))/#REF!)/(('Raw1'!CH18-('Cl-correction'!$J$2*#REF!))/#REF!),"")</f>
        <v/>
      </c>
      <c r="CI18" t="str">
        <f>IF('Raw1'!CI18&lt;&gt;"",(('Raw2'!CI18-('Cl-correction'!$J$3*#REF!))/#REF!)/(('Raw1'!CI18-('Cl-correction'!$J$2*#REF!))/#REF!),"")</f>
        <v/>
      </c>
      <c r="CJ18" t="str">
        <f>IF('Raw1'!CJ18&lt;&gt;"",(('Raw2'!CJ18-('Cl-correction'!$J$3*#REF!))/#REF!)/(('Raw1'!CJ18-('Cl-correction'!$J$2*#REF!))/#REF!),"")</f>
        <v/>
      </c>
      <c r="CK18" t="str">
        <f>IF('Raw1'!CK18&lt;&gt;"",(('Raw2'!CK18-('Cl-correction'!$J$3*#REF!))/#REF!)/(('Raw1'!CK18-('Cl-correction'!$J$2*#REF!))/#REF!),"")</f>
        <v/>
      </c>
      <c r="CL18" t="str">
        <f>IF('Raw1'!CL18&lt;&gt;"",(('Raw2'!CL18-('Cl-correction'!$J$3*#REF!))/#REF!)/(('Raw1'!CL18-('Cl-correction'!$J$2*#REF!))/#REF!),"")</f>
        <v/>
      </c>
      <c r="CM18" t="str">
        <f>IF('Raw1'!CM18&lt;&gt;"",(('Raw2'!CM18-('Cl-correction'!$J$3*#REF!))/#REF!)/(('Raw1'!CM18-('Cl-correction'!$J$2*#REF!))/#REF!),"")</f>
        <v/>
      </c>
      <c r="CN18" t="str">
        <f>IF('Raw1'!CN18&lt;&gt;"",(('Raw2'!CN18-('Cl-correction'!$J$3*#REF!))/#REF!)/(('Raw1'!CN18-('Cl-correction'!$J$2*#REF!))/#REF!),"")</f>
        <v/>
      </c>
      <c r="CO18" t="str">
        <f>IF('Raw1'!CO18&lt;&gt;"",(('Raw2'!CO18-('Cl-correction'!$J$3*#REF!))/#REF!)/(('Raw1'!CO18-('Cl-correction'!$J$2*#REF!))/#REF!),"")</f>
        <v/>
      </c>
      <c r="CP18" t="str">
        <f>IF('Raw1'!CP18&lt;&gt;"",(('Raw2'!CP18-('Cl-correction'!$J$3*#REF!))/#REF!)/(('Raw1'!CP18-('Cl-correction'!$J$2*#REF!))/#REF!),"")</f>
        <v/>
      </c>
      <c r="CQ18" t="str">
        <f>IF('Raw1'!CQ18&lt;&gt;"",(('Raw2'!CQ18-('Cl-correction'!$J$3*#REF!))/#REF!)/(('Raw1'!CQ18-('Cl-correction'!$J$2*#REF!))/#REF!),"")</f>
        <v/>
      </c>
      <c r="CR18" t="str">
        <f>IF('Raw1'!CR18&lt;&gt;"",(('Raw2'!CR18-('Cl-correction'!$J$3*#REF!))/#REF!)/(('Raw1'!CR18-('Cl-correction'!$J$2*#REF!))/#REF!),"")</f>
        <v/>
      </c>
      <c r="CS18" t="str">
        <f>IF('Raw1'!CS18&lt;&gt;"",(('Raw2'!CS18-('Cl-correction'!$J$3*#REF!))/#REF!)/(('Raw1'!CS18-('Cl-correction'!$J$2*#REF!))/#REF!),"")</f>
        <v/>
      </c>
      <c r="CT18" t="str">
        <f>IF('Raw1'!CT18&lt;&gt;"",(('Raw2'!CT18-('Cl-correction'!$J$3*#REF!))/#REF!)/(('Raw1'!CT18-('Cl-correction'!$J$2*#REF!))/#REF!),"")</f>
        <v/>
      </c>
      <c r="CU18" t="str">
        <f>IF('Raw1'!CU18&lt;&gt;"",(('Raw2'!CU18-('Cl-correction'!$J$3*#REF!))/#REF!)/(('Raw1'!CU18-('Cl-correction'!$J$2*#REF!))/#REF!),"")</f>
        <v/>
      </c>
      <c r="CV18" t="str">
        <f>IF('Raw1'!CV18&lt;&gt;"",(('Raw2'!CV18-('Cl-correction'!$J$3*#REF!))/#REF!)/(('Raw1'!CV18-('Cl-correction'!$J$2*#REF!))/#REF!),"")</f>
        <v/>
      </c>
      <c r="CW18" t="str">
        <f>IF('Raw1'!CW18&lt;&gt;"",(('Raw2'!CW18-('Cl-correction'!$J$3*#REF!))/#REF!)/(('Raw1'!CW18-('Cl-correction'!$J$2*#REF!))/#REF!),"")</f>
        <v/>
      </c>
      <c r="CX18" t="str">
        <f>IF('Raw1'!CX18&lt;&gt;"",(('Raw2'!CX18-('Cl-correction'!$J$3*#REF!))/#REF!)/(('Raw1'!CX18-('Cl-correction'!$J$2*#REF!))/#REF!),"")</f>
        <v/>
      </c>
      <c r="CY18" t="str">
        <f>IF('Raw1'!CY18&lt;&gt;"",(('Raw2'!CY18-('Cl-correction'!$J$3*#REF!))/#REF!)/(('Raw1'!CY18-('Cl-correction'!$J$2*#REF!))/#REF!),"")</f>
        <v/>
      </c>
      <c r="CZ18" t="str">
        <f>IF('Raw1'!CZ18&lt;&gt;"",(('Raw2'!CZ18-('Cl-correction'!$J$3*#REF!))/#REF!)/(('Raw1'!CZ18-('Cl-correction'!$J$2*#REF!))/#REF!),"")</f>
        <v/>
      </c>
      <c r="DA18" t="str">
        <f>IF('Raw1'!DA18&lt;&gt;"",(('Raw2'!DA18-('Cl-correction'!$J$3*#REF!))/#REF!)/(('Raw1'!DA18-('Cl-correction'!$J$2*#REF!))/#REF!),"")</f>
        <v/>
      </c>
    </row>
    <row r="19" spans="1:105" x14ac:dyDescent="0.15">
      <c r="A19" t="str">
        <f>'Raw1'!A19</f>
        <v>d18O_300118_WM2_Udaipur@10</v>
      </c>
      <c r="C19">
        <f t="shared" si="0"/>
        <v>0</v>
      </c>
      <c r="D19" t="e">
        <f>IF('Raw1'!D19&lt;&gt;"",(('Raw2'!D19-('Cl-correction'!$J$3*#REF!))/#REF!)/(('Raw1'!D19-('Cl-correction'!$J$2*#REF!))/#REF!),"")</f>
        <v>#REF!</v>
      </c>
      <c r="E19" t="e">
        <f>IF('Raw1'!E19&lt;&gt;"",(('Raw2'!E19-('Cl-correction'!$J$3*#REF!))/#REF!)/(('Raw1'!E19-('Cl-correction'!$J$2*#REF!))/#REF!),"")</f>
        <v>#REF!</v>
      </c>
      <c r="F19" t="e">
        <f>IF('Raw1'!F19&lt;&gt;"",(('Raw2'!F19-('Cl-correction'!$J$3*#REF!))/#REF!)/(('Raw1'!F19-('Cl-correction'!$J$2*#REF!))/#REF!),"")</f>
        <v>#REF!</v>
      </c>
      <c r="G19" t="e">
        <f>IF('Raw1'!G19&lt;&gt;"",(('Raw2'!G19-('Cl-correction'!$J$3*#REF!))/#REF!)/(('Raw1'!G19-('Cl-correction'!$J$2*#REF!))/#REF!),"")</f>
        <v>#REF!</v>
      </c>
      <c r="H19" t="e">
        <f>IF('Raw1'!H19&lt;&gt;"",(('Raw2'!H19-('Cl-correction'!$J$3*#REF!))/#REF!)/(('Raw1'!H19-('Cl-correction'!$J$2*#REF!))/#REF!),"")</f>
        <v>#REF!</v>
      </c>
      <c r="I19" t="e">
        <f>IF('Raw1'!I19&lt;&gt;"",(('Raw2'!I19-('Cl-correction'!$J$3*#REF!))/#REF!)/(('Raw1'!I19-('Cl-correction'!$J$2*#REF!))/#REF!),"")</f>
        <v>#REF!</v>
      </c>
      <c r="J19" t="e">
        <f>IF('Raw1'!J19&lt;&gt;"",(('Raw2'!J19-('Cl-correction'!$J$3*#REF!))/#REF!)/(('Raw1'!J19-('Cl-correction'!$J$2*#REF!))/#REF!),"")</f>
        <v>#REF!</v>
      </c>
      <c r="K19" t="e">
        <f>IF('Raw1'!K19&lt;&gt;"",(('Raw2'!K19-('Cl-correction'!$J$3*#REF!))/#REF!)/(('Raw1'!K19-('Cl-correction'!$J$2*#REF!))/#REF!),"")</f>
        <v>#REF!</v>
      </c>
      <c r="L19" t="e">
        <f>IF('Raw1'!L19&lt;&gt;"",(('Raw2'!L19-('Cl-correction'!$J$3*#REF!))/#REF!)/(('Raw1'!L19-('Cl-correction'!$J$2*#REF!))/#REF!),"")</f>
        <v>#REF!</v>
      </c>
      <c r="M19" t="e">
        <f>IF('Raw1'!M19&lt;&gt;"",(('Raw2'!M19-('Cl-correction'!$J$3*#REF!))/#REF!)/(('Raw1'!M19-('Cl-correction'!$J$2*#REF!))/#REF!),"")</f>
        <v>#REF!</v>
      </c>
      <c r="N19" t="e">
        <f>IF('Raw1'!N19&lt;&gt;"",(('Raw2'!N19-('Cl-correction'!$J$3*#REF!))/#REF!)/(('Raw1'!N19-('Cl-correction'!$J$2*#REF!))/#REF!),"")</f>
        <v>#REF!</v>
      </c>
      <c r="O19" t="e">
        <f>IF('Raw1'!O19&lt;&gt;"",(('Raw2'!O19-('Cl-correction'!$J$3*#REF!))/#REF!)/(('Raw1'!O19-('Cl-correction'!$J$2*#REF!))/#REF!),"")</f>
        <v>#REF!</v>
      </c>
      <c r="P19" t="e">
        <f>IF('Raw1'!P19&lt;&gt;"",(('Raw2'!P19-('Cl-correction'!$J$3*#REF!))/#REF!)/(('Raw1'!P19-('Cl-correction'!$J$2*#REF!))/#REF!),"")</f>
        <v>#REF!</v>
      </c>
      <c r="Q19" t="e">
        <f>IF('Raw1'!Q19&lt;&gt;"",(('Raw2'!Q19-('Cl-correction'!$J$3*#REF!))/#REF!)/(('Raw1'!Q19-('Cl-correction'!$J$2*#REF!))/#REF!),"")</f>
        <v>#REF!</v>
      </c>
      <c r="R19" t="e">
        <f>IF('Raw1'!R19&lt;&gt;"",(('Raw2'!R19-('Cl-correction'!$J$3*#REF!))/#REF!)/(('Raw1'!R19-('Cl-correction'!$J$2*#REF!))/#REF!),"")</f>
        <v>#REF!</v>
      </c>
      <c r="S19" t="e">
        <f>IF('Raw1'!S19&lt;&gt;"",(('Raw2'!S19-('Cl-correction'!$J$3*#REF!))/#REF!)/(('Raw1'!S19-('Cl-correction'!$J$2*#REF!))/#REF!),"")</f>
        <v>#REF!</v>
      </c>
      <c r="T19" t="e">
        <f>IF('Raw1'!T19&lt;&gt;"",(('Raw2'!T19-('Cl-correction'!$J$3*#REF!))/#REF!)/(('Raw1'!T19-('Cl-correction'!$J$2*#REF!))/#REF!),"")</f>
        <v>#REF!</v>
      </c>
      <c r="U19" t="e">
        <f>IF('Raw1'!U19&lt;&gt;"",(('Raw2'!U19-('Cl-correction'!$J$3*#REF!))/#REF!)/(('Raw1'!U19-('Cl-correction'!$J$2*#REF!))/#REF!),"")</f>
        <v>#REF!</v>
      </c>
      <c r="V19" t="e">
        <f>IF('Raw1'!V19&lt;&gt;"",(('Raw2'!V19-('Cl-correction'!$J$3*#REF!))/#REF!)/(('Raw1'!V19-('Cl-correction'!$J$2*#REF!))/#REF!),"")</f>
        <v>#REF!</v>
      </c>
      <c r="W19" t="e">
        <f>IF('Raw1'!W19&lt;&gt;"",(('Raw2'!W19-('Cl-correction'!$J$3*#REF!))/#REF!)/(('Raw1'!W19-('Cl-correction'!$J$2*#REF!))/#REF!),"")</f>
        <v>#REF!</v>
      </c>
      <c r="X19" t="str">
        <f>IF('Raw1'!X19&lt;&gt;"",(('Raw2'!X19-('Cl-correction'!$J$3*#REF!))/#REF!)/(('Raw1'!X19-('Cl-correction'!$J$2*#REF!))/#REF!),"")</f>
        <v/>
      </c>
      <c r="Y19" t="str">
        <f>IF('Raw1'!Y19&lt;&gt;"",(('Raw2'!Y19-('Cl-correction'!$J$3*#REF!))/#REF!)/(('Raw1'!Y19-('Cl-correction'!$J$2*#REF!))/#REF!),"")</f>
        <v/>
      </c>
      <c r="Z19" t="str">
        <f>IF('Raw1'!Z19&lt;&gt;"",(('Raw2'!Z19-('Cl-correction'!$J$3*#REF!))/#REF!)/(('Raw1'!Z19-('Cl-correction'!$J$2*#REF!))/#REF!),"")</f>
        <v/>
      </c>
      <c r="AA19" t="str">
        <f>IF('Raw1'!AA19&lt;&gt;"",(('Raw2'!AA19-('Cl-correction'!$J$3*#REF!))/#REF!)/(('Raw1'!AA19-('Cl-correction'!$J$2*#REF!))/#REF!),"")</f>
        <v/>
      </c>
      <c r="AB19" t="str">
        <f>IF('Raw1'!AB19&lt;&gt;"",(('Raw2'!AB19-('Cl-correction'!$J$3*#REF!))/#REF!)/(('Raw1'!AB19-('Cl-correction'!$J$2*#REF!))/#REF!),"")</f>
        <v/>
      </c>
      <c r="AC19" t="str">
        <f>IF('Raw1'!AC19&lt;&gt;"",(('Raw2'!AC19-('Cl-correction'!$J$3*#REF!))/#REF!)/(('Raw1'!AC19-('Cl-correction'!$J$2*#REF!))/#REF!),"")</f>
        <v/>
      </c>
      <c r="AD19" t="str">
        <f>IF('Raw1'!AD19&lt;&gt;"",(('Raw2'!AD19-('Cl-correction'!$J$3*#REF!))/#REF!)/(('Raw1'!AD19-('Cl-correction'!$J$2*#REF!))/#REF!),"")</f>
        <v/>
      </c>
      <c r="AE19" t="str">
        <f>IF('Raw1'!AE19&lt;&gt;"",(('Raw2'!AE19-('Cl-correction'!$J$3*#REF!))/#REF!)/(('Raw1'!AE19-('Cl-correction'!$J$2*#REF!))/#REF!),"")</f>
        <v/>
      </c>
      <c r="AF19" t="str">
        <f>IF('Raw1'!AF19&lt;&gt;"",(('Raw2'!AF19-('Cl-correction'!$J$3*#REF!))/#REF!)/(('Raw1'!AF19-('Cl-correction'!$J$2*#REF!))/#REF!),"")</f>
        <v/>
      </c>
      <c r="AG19" t="str">
        <f>IF('Raw1'!AG19&lt;&gt;"",(('Raw2'!AG19-('Cl-correction'!$J$3*#REF!))/#REF!)/(('Raw1'!AG19-('Cl-correction'!$J$2*#REF!))/#REF!),"")</f>
        <v/>
      </c>
      <c r="AH19" t="str">
        <f>IF('Raw1'!AH19&lt;&gt;"",(('Raw2'!AH19-('Cl-correction'!$J$3*#REF!))/#REF!)/(('Raw1'!AH19-('Cl-correction'!$J$2*#REF!))/#REF!),"")</f>
        <v/>
      </c>
      <c r="AI19" t="str">
        <f>IF('Raw1'!AI19&lt;&gt;"",(('Raw2'!AI19-('Cl-correction'!$J$3*#REF!))/#REF!)/(('Raw1'!AI19-('Cl-correction'!$J$2*#REF!))/#REF!),"")</f>
        <v/>
      </c>
      <c r="AJ19" t="str">
        <f>IF('Raw1'!AJ19&lt;&gt;"",(('Raw2'!AJ19-('Cl-correction'!$J$3*#REF!))/#REF!)/(('Raw1'!AJ19-('Cl-correction'!$J$2*#REF!))/#REF!),"")</f>
        <v/>
      </c>
      <c r="AK19" t="str">
        <f>IF('Raw1'!AK19&lt;&gt;"",(('Raw2'!AK19-('Cl-correction'!$J$3*#REF!))/#REF!)/(('Raw1'!AK19-('Cl-correction'!$J$2*#REF!))/#REF!),"")</f>
        <v/>
      </c>
      <c r="AL19" t="str">
        <f>IF('Raw1'!AL19&lt;&gt;"",(('Raw2'!AL19-('Cl-correction'!$J$3*#REF!))/#REF!)/(('Raw1'!AL19-('Cl-correction'!$J$2*#REF!))/#REF!),"")</f>
        <v/>
      </c>
      <c r="AM19" t="str">
        <f>IF('Raw1'!AM19&lt;&gt;"",(('Raw2'!AM19-('Cl-correction'!$J$3*#REF!))/#REF!)/(('Raw1'!AM19-('Cl-correction'!$J$2*#REF!))/#REF!),"")</f>
        <v/>
      </c>
      <c r="AN19" t="str">
        <f>IF('Raw1'!AN19&lt;&gt;"",(('Raw2'!AN19-('Cl-correction'!$J$3*#REF!))/#REF!)/(('Raw1'!AN19-('Cl-correction'!$J$2*#REF!))/#REF!),"")</f>
        <v/>
      </c>
      <c r="AO19" t="str">
        <f>IF('Raw1'!AO19&lt;&gt;"",(('Raw2'!AO19-('Cl-correction'!$J$3*#REF!))/#REF!)/(('Raw1'!AO19-('Cl-correction'!$J$2*#REF!))/#REF!),"")</f>
        <v/>
      </c>
      <c r="AP19" t="str">
        <f>IF('Raw1'!AP19&lt;&gt;"",(('Raw2'!AP19-('Cl-correction'!$J$3*#REF!))/#REF!)/(('Raw1'!AP19-('Cl-correction'!$J$2*#REF!))/#REF!),"")</f>
        <v/>
      </c>
      <c r="AQ19" t="str">
        <f>IF('Raw1'!AQ19&lt;&gt;"",(('Raw2'!AQ19-('Cl-correction'!$J$3*#REF!))/#REF!)/(('Raw1'!AQ19-('Cl-correction'!$J$2*#REF!))/#REF!),"")</f>
        <v/>
      </c>
      <c r="AR19" t="str">
        <f>IF('Raw1'!AR19&lt;&gt;"",(('Raw2'!AR19-('Cl-correction'!$J$3*#REF!))/#REF!)/(('Raw1'!AR19-('Cl-correction'!$J$2*#REF!))/#REF!),"")</f>
        <v/>
      </c>
      <c r="AS19" t="str">
        <f>IF('Raw1'!AS19&lt;&gt;"",(('Raw2'!AS19-('Cl-correction'!$J$3*#REF!))/#REF!)/(('Raw1'!AS19-('Cl-correction'!$J$2*#REF!))/#REF!),"")</f>
        <v/>
      </c>
      <c r="AT19" t="str">
        <f>IF('Raw1'!AT19&lt;&gt;"",(('Raw2'!AT19-('Cl-correction'!$J$3*#REF!))/#REF!)/(('Raw1'!AT19-('Cl-correction'!$J$2*#REF!))/#REF!),"")</f>
        <v/>
      </c>
      <c r="AU19" t="str">
        <f>IF('Raw1'!AU19&lt;&gt;"",(('Raw2'!AU19-('Cl-correction'!$J$3*#REF!))/#REF!)/(('Raw1'!AU19-('Cl-correction'!$J$2*#REF!))/#REF!),"")</f>
        <v/>
      </c>
      <c r="AV19" t="str">
        <f>IF('Raw1'!AV19&lt;&gt;"",(('Raw2'!AV19-('Cl-correction'!$J$3*#REF!))/#REF!)/(('Raw1'!AV19-('Cl-correction'!$J$2*#REF!))/#REF!),"")</f>
        <v/>
      </c>
      <c r="AW19" t="str">
        <f>IF('Raw1'!AW19&lt;&gt;"",(('Raw2'!AW19-('Cl-correction'!$J$3*#REF!))/#REF!)/(('Raw1'!AW19-('Cl-correction'!$J$2*#REF!))/#REF!),"")</f>
        <v/>
      </c>
      <c r="AX19" t="str">
        <f>IF('Raw1'!AX19&lt;&gt;"",(('Raw2'!AX19-('Cl-correction'!$J$3*#REF!))/#REF!)/(('Raw1'!AX19-('Cl-correction'!$J$2*#REF!))/#REF!),"")</f>
        <v/>
      </c>
      <c r="AY19" t="str">
        <f>IF('Raw1'!AY19&lt;&gt;"",(('Raw2'!AY19-('Cl-correction'!$J$3*#REF!))/#REF!)/(('Raw1'!AY19-('Cl-correction'!$J$2*#REF!))/#REF!),"")</f>
        <v/>
      </c>
      <c r="AZ19" t="str">
        <f>IF('Raw1'!AZ19&lt;&gt;"",(('Raw2'!AZ19-('Cl-correction'!$J$3*#REF!))/#REF!)/(('Raw1'!AZ19-('Cl-correction'!$J$2*#REF!))/#REF!),"")</f>
        <v/>
      </c>
      <c r="BA19" t="str">
        <f>IF('Raw1'!BA19&lt;&gt;"",(('Raw2'!BA19-('Cl-correction'!$J$3*#REF!))/#REF!)/(('Raw1'!BA19-('Cl-correction'!$J$2*#REF!))/#REF!),"")</f>
        <v/>
      </c>
      <c r="BB19" t="str">
        <f>IF('Raw1'!BB19&lt;&gt;"",(('Raw2'!BB19-('Cl-correction'!$J$3*#REF!))/#REF!)/(('Raw1'!BB19-('Cl-correction'!$J$2*#REF!))/#REF!),"")</f>
        <v/>
      </c>
      <c r="BC19" t="str">
        <f>IF('Raw1'!BC19&lt;&gt;"",(('Raw2'!BC19-('Cl-correction'!$J$3*#REF!))/#REF!)/(('Raw1'!BC19-('Cl-correction'!$J$2*#REF!))/#REF!),"")</f>
        <v/>
      </c>
      <c r="BD19" t="str">
        <f>IF('Raw1'!BD19&lt;&gt;"",(('Raw2'!BD19-('Cl-correction'!$J$3*#REF!))/#REF!)/(('Raw1'!BD19-('Cl-correction'!$J$2*#REF!))/#REF!),"")</f>
        <v/>
      </c>
      <c r="BE19" t="str">
        <f>IF('Raw1'!BE19&lt;&gt;"",(('Raw2'!BE19-('Cl-correction'!$J$3*#REF!))/#REF!)/(('Raw1'!BE19-('Cl-correction'!$J$2*#REF!))/#REF!),"")</f>
        <v/>
      </c>
      <c r="BF19" t="str">
        <f>IF('Raw1'!BF19&lt;&gt;"",(('Raw2'!BF19-('Cl-correction'!$J$3*#REF!))/#REF!)/(('Raw1'!BF19-('Cl-correction'!$J$2*#REF!))/#REF!),"")</f>
        <v/>
      </c>
      <c r="BG19" t="str">
        <f>IF('Raw1'!BG19&lt;&gt;"",(('Raw2'!BG19-('Cl-correction'!$J$3*#REF!))/#REF!)/(('Raw1'!BG19-('Cl-correction'!$J$2*#REF!))/#REF!),"")</f>
        <v/>
      </c>
      <c r="BH19" t="str">
        <f>IF('Raw1'!BH19&lt;&gt;"",(('Raw2'!BH19-('Cl-correction'!$J$3*#REF!))/#REF!)/(('Raw1'!BH19-('Cl-correction'!$J$2*#REF!))/#REF!),"")</f>
        <v/>
      </c>
      <c r="BI19" t="str">
        <f>IF('Raw1'!BI19&lt;&gt;"",(('Raw2'!BI19-('Cl-correction'!$J$3*#REF!))/#REF!)/(('Raw1'!BI19-('Cl-correction'!$J$2*#REF!))/#REF!),"")</f>
        <v/>
      </c>
      <c r="BJ19" t="str">
        <f>IF('Raw1'!BJ19&lt;&gt;"",(('Raw2'!BJ19-('Cl-correction'!$J$3*#REF!))/#REF!)/(('Raw1'!BJ19-('Cl-correction'!$J$2*#REF!))/#REF!),"")</f>
        <v/>
      </c>
      <c r="BK19" t="str">
        <f>IF('Raw1'!BK19&lt;&gt;"",(('Raw2'!BK19-('Cl-correction'!$J$3*#REF!))/#REF!)/(('Raw1'!BK19-('Cl-correction'!$J$2*#REF!))/#REF!),"")</f>
        <v/>
      </c>
      <c r="BL19" t="str">
        <f>IF('Raw1'!BL19&lt;&gt;"",(('Raw2'!BL19-('Cl-correction'!$J$3*#REF!))/#REF!)/(('Raw1'!BL19-('Cl-correction'!$J$2*#REF!))/#REF!),"")</f>
        <v/>
      </c>
      <c r="BM19" t="str">
        <f>IF('Raw1'!BM19&lt;&gt;"",(('Raw2'!BM19-('Cl-correction'!$J$3*#REF!))/#REF!)/(('Raw1'!BM19-('Cl-correction'!$J$2*#REF!))/#REF!),"")</f>
        <v/>
      </c>
      <c r="BN19" t="str">
        <f>IF('Raw1'!BN19&lt;&gt;"",(('Raw2'!BN19-('Cl-correction'!$J$3*#REF!))/#REF!)/(('Raw1'!BN19-('Cl-correction'!$J$2*#REF!))/#REF!),"")</f>
        <v/>
      </c>
      <c r="BO19" t="str">
        <f>IF('Raw1'!BO19&lt;&gt;"",(('Raw2'!BO19-('Cl-correction'!$J$3*#REF!))/#REF!)/(('Raw1'!BO19-('Cl-correction'!$J$2*#REF!))/#REF!),"")</f>
        <v/>
      </c>
      <c r="BP19" t="str">
        <f>IF('Raw1'!BP19&lt;&gt;"",(('Raw2'!BP19-('Cl-correction'!$J$3*#REF!))/#REF!)/(('Raw1'!BP19-('Cl-correction'!$J$2*#REF!))/#REF!),"")</f>
        <v/>
      </c>
      <c r="BQ19" t="str">
        <f>IF('Raw1'!BQ19&lt;&gt;"",(('Raw2'!BQ19-('Cl-correction'!$J$3*#REF!))/#REF!)/(('Raw1'!BQ19-('Cl-correction'!$J$2*#REF!))/#REF!),"")</f>
        <v/>
      </c>
      <c r="BR19" t="str">
        <f>IF('Raw1'!BR19&lt;&gt;"",(('Raw2'!BR19-('Cl-correction'!$J$3*#REF!))/#REF!)/(('Raw1'!BR19-('Cl-correction'!$J$2*#REF!))/#REF!),"")</f>
        <v/>
      </c>
      <c r="BS19" t="str">
        <f>IF('Raw1'!BS19&lt;&gt;"",(('Raw2'!BS19-('Cl-correction'!$J$3*#REF!))/#REF!)/(('Raw1'!BS19-('Cl-correction'!$J$2*#REF!))/#REF!),"")</f>
        <v/>
      </c>
      <c r="BT19" t="str">
        <f>IF('Raw1'!BT19&lt;&gt;"",(('Raw2'!BT19-('Cl-correction'!$J$3*#REF!))/#REF!)/(('Raw1'!BT19-('Cl-correction'!$J$2*#REF!))/#REF!),"")</f>
        <v/>
      </c>
      <c r="BU19" t="str">
        <f>IF('Raw1'!BU19&lt;&gt;"",(('Raw2'!BU19-('Cl-correction'!$J$3*#REF!))/#REF!)/(('Raw1'!BU19-('Cl-correction'!$J$2*#REF!))/#REF!),"")</f>
        <v/>
      </c>
      <c r="BV19" t="str">
        <f>IF('Raw1'!BV19&lt;&gt;"",(('Raw2'!BV19-('Cl-correction'!$J$3*#REF!))/#REF!)/(('Raw1'!BV19-('Cl-correction'!$J$2*#REF!))/#REF!),"")</f>
        <v/>
      </c>
      <c r="BW19" t="str">
        <f>IF('Raw1'!BW19&lt;&gt;"",(('Raw2'!BW19-('Cl-correction'!$J$3*#REF!))/#REF!)/(('Raw1'!BW19-('Cl-correction'!$J$2*#REF!))/#REF!),"")</f>
        <v/>
      </c>
      <c r="BX19" t="str">
        <f>IF('Raw1'!BX19&lt;&gt;"",(('Raw2'!BX19-('Cl-correction'!$J$3*#REF!))/#REF!)/(('Raw1'!BX19-('Cl-correction'!$J$2*#REF!))/#REF!),"")</f>
        <v/>
      </c>
      <c r="BY19" t="str">
        <f>IF('Raw1'!BY19&lt;&gt;"",(('Raw2'!BY19-('Cl-correction'!$J$3*#REF!))/#REF!)/(('Raw1'!BY19-('Cl-correction'!$J$2*#REF!))/#REF!),"")</f>
        <v/>
      </c>
      <c r="BZ19" t="str">
        <f>IF('Raw1'!BZ19&lt;&gt;"",(('Raw2'!BZ19-('Cl-correction'!$J$3*#REF!))/#REF!)/(('Raw1'!BZ19-('Cl-correction'!$J$2*#REF!))/#REF!),"")</f>
        <v/>
      </c>
      <c r="CA19" t="str">
        <f>IF('Raw1'!CA19&lt;&gt;"",(('Raw2'!CA19-('Cl-correction'!$J$3*#REF!))/#REF!)/(('Raw1'!CA19-('Cl-correction'!$J$2*#REF!))/#REF!),"")</f>
        <v/>
      </c>
      <c r="CB19" t="str">
        <f>IF('Raw1'!CB19&lt;&gt;"",(('Raw2'!CB19-('Cl-correction'!$J$3*#REF!))/#REF!)/(('Raw1'!CB19-('Cl-correction'!$J$2*#REF!))/#REF!),"")</f>
        <v/>
      </c>
      <c r="CC19" t="str">
        <f>IF('Raw1'!CC19&lt;&gt;"",(('Raw2'!CC19-('Cl-correction'!$J$3*#REF!))/#REF!)/(('Raw1'!CC19-('Cl-correction'!$J$2*#REF!))/#REF!),"")</f>
        <v/>
      </c>
      <c r="CD19" t="str">
        <f>IF('Raw1'!CD19&lt;&gt;"",(('Raw2'!CD19-('Cl-correction'!$J$3*#REF!))/#REF!)/(('Raw1'!CD19-('Cl-correction'!$J$2*#REF!))/#REF!),"")</f>
        <v/>
      </c>
      <c r="CE19" t="str">
        <f>IF('Raw1'!CE19&lt;&gt;"",(('Raw2'!CE19-('Cl-correction'!$J$3*#REF!))/#REF!)/(('Raw1'!CE19-('Cl-correction'!$J$2*#REF!))/#REF!),"")</f>
        <v/>
      </c>
      <c r="CF19" t="str">
        <f>IF('Raw1'!CF19&lt;&gt;"",(('Raw2'!CF19-('Cl-correction'!$J$3*#REF!))/#REF!)/(('Raw1'!CF19-('Cl-correction'!$J$2*#REF!))/#REF!),"")</f>
        <v/>
      </c>
      <c r="CG19" t="str">
        <f>IF('Raw1'!CG19&lt;&gt;"",(('Raw2'!CG19-('Cl-correction'!$J$3*#REF!))/#REF!)/(('Raw1'!CG19-('Cl-correction'!$J$2*#REF!))/#REF!),"")</f>
        <v/>
      </c>
      <c r="CH19" t="str">
        <f>IF('Raw1'!CH19&lt;&gt;"",(('Raw2'!CH19-('Cl-correction'!$J$3*#REF!))/#REF!)/(('Raw1'!CH19-('Cl-correction'!$J$2*#REF!))/#REF!),"")</f>
        <v/>
      </c>
      <c r="CI19" t="str">
        <f>IF('Raw1'!CI19&lt;&gt;"",(('Raw2'!CI19-('Cl-correction'!$J$3*#REF!))/#REF!)/(('Raw1'!CI19-('Cl-correction'!$J$2*#REF!))/#REF!),"")</f>
        <v/>
      </c>
      <c r="CJ19" t="str">
        <f>IF('Raw1'!CJ19&lt;&gt;"",(('Raw2'!CJ19-('Cl-correction'!$J$3*#REF!))/#REF!)/(('Raw1'!CJ19-('Cl-correction'!$J$2*#REF!))/#REF!),"")</f>
        <v/>
      </c>
      <c r="CK19" t="str">
        <f>IF('Raw1'!CK19&lt;&gt;"",(('Raw2'!CK19-('Cl-correction'!$J$3*#REF!))/#REF!)/(('Raw1'!CK19-('Cl-correction'!$J$2*#REF!))/#REF!),"")</f>
        <v/>
      </c>
      <c r="CL19" t="str">
        <f>IF('Raw1'!CL19&lt;&gt;"",(('Raw2'!CL19-('Cl-correction'!$J$3*#REF!))/#REF!)/(('Raw1'!CL19-('Cl-correction'!$J$2*#REF!))/#REF!),"")</f>
        <v/>
      </c>
      <c r="CM19" t="str">
        <f>IF('Raw1'!CM19&lt;&gt;"",(('Raw2'!CM19-('Cl-correction'!$J$3*#REF!))/#REF!)/(('Raw1'!CM19-('Cl-correction'!$J$2*#REF!))/#REF!),"")</f>
        <v/>
      </c>
      <c r="CN19" t="str">
        <f>IF('Raw1'!CN19&lt;&gt;"",(('Raw2'!CN19-('Cl-correction'!$J$3*#REF!))/#REF!)/(('Raw1'!CN19-('Cl-correction'!$J$2*#REF!))/#REF!),"")</f>
        <v/>
      </c>
      <c r="CO19" t="str">
        <f>IF('Raw1'!CO19&lt;&gt;"",(('Raw2'!CO19-('Cl-correction'!$J$3*#REF!))/#REF!)/(('Raw1'!CO19-('Cl-correction'!$J$2*#REF!))/#REF!),"")</f>
        <v/>
      </c>
      <c r="CP19" t="str">
        <f>IF('Raw1'!CP19&lt;&gt;"",(('Raw2'!CP19-('Cl-correction'!$J$3*#REF!))/#REF!)/(('Raw1'!CP19-('Cl-correction'!$J$2*#REF!))/#REF!),"")</f>
        <v/>
      </c>
      <c r="CQ19" t="str">
        <f>IF('Raw1'!CQ19&lt;&gt;"",(('Raw2'!CQ19-('Cl-correction'!$J$3*#REF!))/#REF!)/(('Raw1'!CQ19-('Cl-correction'!$J$2*#REF!))/#REF!),"")</f>
        <v/>
      </c>
      <c r="CR19" t="str">
        <f>IF('Raw1'!CR19&lt;&gt;"",(('Raw2'!CR19-('Cl-correction'!$J$3*#REF!))/#REF!)/(('Raw1'!CR19-('Cl-correction'!$J$2*#REF!))/#REF!),"")</f>
        <v/>
      </c>
      <c r="CS19" t="str">
        <f>IF('Raw1'!CS19&lt;&gt;"",(('Raw2'!CS19-('Cl-correction'!$J$3*#REF!))/#REF!)/(('Raw1'!CS19-('Cl-correction'!$J$2*#REF!))/#REF!),"")</f>
        <v/>
      </c>
      <c r="CT19" t="str">
        <f>IF('Raw1'!CT19&lt;&gt;"",(('Raw2'!CT19-('Cl-correction'!$J$3*#REF!))/#REF!)/(('Raw1'!CT19-('Cl-correction'!$J$2*#REF!))/#REF!),"")</f>
        <v/>
      </c>
      <c r="CU19" t="str">
        <f>IF('Raw1'!CU19&lt;&gt;"",(('Raw2'!CU19-('Cl-correction'!$J$3*#REF!))/#REF!)/(('Raw1'!CU19-('Cl-correction'!$J$2*#REF!))/#REF!),"")</f>
        <v/>
      </c>
      <c r="CV19" t="str">
        <f>IF('Raw1'!CV19&lt;&gt;"",(('Raw2'!CV19-('Cl-correction'!$J$3*#REF!))/#REF!)/(('Raw1'!CV19-('Cl-correction'!$J$2*#REF!))/#REF!),"")</f>
        <v/>
      </c>
      <c r="CW19" t="str">
        <f>IF('Raw1'!CW19&lt;&gt;"",(('Raw2'!CW19-('Cl-correction'!$J$3*#REF!))/#REF!)/(('Raw1'!CW19-('Cl-correction'!$J$2*#REF!))/#REF!),"")</f>
        <v/>
      </c>
      <c r="CX19" t="str">
        <f>IF('Raw1'!CX19&lt;&gt;"",(('Raw2'!CX19-('Cl-correction'!$J$3*#REF!))/#REF!)/(('Raw1'!CX19-('Cl-correction'!$J$2*#REF!))/#REF!),"")</f>
        <v/>
      </c>
      <c r="CY19" t="str">
        <f>IF('Raw1'!CY19&lt;&gt;"",(('Raw2'!CY19-('Cl-correction'!$J$3*#REF!))/#REF!)/(('Raw1'!CY19-('Cl-correction'!$J$2*#REF!))/#REF!),"")</f>
        <v/>
      </c>
      <c r="CZ19" t="str">
        <f>IF('Raw1'!CZ19&lt;&gt;"",(('Raw2'!CZ19-('Cl-correction'!$J$3*#REF!))/#REF!)/(('Raw1'!CZ19-('Cl-correction'!$J$2*#REF!))/#REF!),"")</f>
        <v/>
      </c>
      <c r="DA19" t="str">
        <f>IF('Raw1'!DA19&lt;&gt;"",(('Raw2'!DA19-('Cl-correction'!$J$3*#REF!))/#REF!)/(('Raw1'!DA19-('Cl-correction'!$J$2*#REF!))/#REF!),"")</f>
        <v/>
      </c>
    </row>
    <row r="20" spans="1:105" x14ac:dyDescent="0.15">
      <c r="A20" t="str">
        <f>'Raw1'!A20</f>
        <v>d18O_300118_WM2_BW28@5</v>
      </c>
      <c r="C20">
        <f t="shared" si="0"/>
        <v>0</v>
      </c>
      <c r="D20" t="e">
        <f>IF('Raw1'!D20&lt;&gt;"",(('Raw2'!D20-('Cl-correction'!$J$3*#REF!))/#REF!)/(('Raw1'!D20-('Cl-correction'!$J$2*#REF!))/#REF!),"")</f>
        <v>#REF!</v>
      </c>
      <c r="E20" t="e">
        <f>IF('Raw1'!E20&lt;&gt;"",(('Raw2'!E20-('Cl-correction'!$J$3*#REF!))/#REF!)/(('Raw1'!E20-('Cl-correction'!$J$2*#REF!))/#REF!),"")</f>
        <v>#REF!</v>
      </c>
      <c r="F20" t="e">
        <f>IF('Raw1'!F20&lt;&gt;"",(('Raw2'!F20-('Cl-correction'!$J$3*#REF!))/#REF!)/(('Raw1'!F20-('Cl-correction'!$J$2*#REF!))/#REF!),"")</f>
        <v>#REF!</v>
      </c>
      <c r="G20" t="e">
        <f>IF('Raw1'!G20&lt;&gt;"",(('Raw2'!G20-('Cl-correction'!$J$3*#REF!))/#REF!)/(('Raw1'!G20-('Cl-correction'!$J$2*#REF!))/#REF!),"")</f>
        <v>#REF!</v>
      </c>
      <c r="H20" t="e">
        <f>IF('Raw1'!H20&lt;&gt;"",(('Raw2'!H20-('Cl-correction'!$J$3*#REF!))/#REF!)/(('Raw1'!H20-('Cl-correction'!$J$2*#REF!))/#REF!),"")</f>
        <v>#REF!</v>
      </c>
      <c r="I20" t="e">
        <f>IF('Raw1'!I20&lt;&gt;"",(('Raw2'!I20-('Cl-correction'!$J$3*#REF!))/#REF!)/(('Raw1'!I20-('Cl-correction'!$J$2*#REF!))/#REF!),"")</f>
        <v>#REF!</v>
      </c>
      <c r="J20" t="e">
        <f>IF('Raw1'!J20&lt;&gt;"",(('Raw2'!J20-('Cl-correction'!$J$3*#REF!))/#REF!)/(('Raw1'!J20-('Cl-correction'!$J$2*#REF!))/#REF!),"")</f>
        <v>#REF!</v>
      </c>
      <c r="K20" t="e">
        <f>IF('Raw1'!K20&lt;&gt;"",(('Raw2'!K20-('Cl-correction'!$J$3*#REF!))/#REF!)/(('Raw1'!K20-('Cl-correction'!$J$2*#REF!))/#REF!),"")</f>
        <v>#REF!</v>
      </c>
      <c r="L20" t="e">
        <f>IF('Raw1'!L20&lt;&gt;"",(('Raw2'!L20-('Cl-correction'!$J$3*#REF!))/#REF!)/(('Raw1'!L20-('Cl-correction'!$J$2*#REF!))/#REF!),"")</f>
        <v>#REF!</v>
      </c>
      <c r="M20" t="e">
        <f>IF('Raw1'!M20&lt;&gt;"",(('Raw2'!M20-('Cl-correction'!$J$3*#REF!))/#REF!)/(('Raw1'!M20-('Cl-correction'!$J$2*#REF!))/#REF!),"")</f>
        <v>#REF!</v>
      </c>
      <c r="N20" t="e">
        <f>IF('Raw1'!N20&lt;&gt;"",(('Raw2'!N20-('Cl-correction'!$J$3*#REF!))/#REF!)/(('Raw1'!N20-('Cl-correction'!$J$2*#REF!))/#REF!),"")</f>
        <v>#REF!</v>
      </c>
      <c r="O20" t="e">
        <f>IF('Raw1'!O20&lt;&gt;"",(('Raw2'!O20-('Cl-correction'!$J$3*#REF!))/#REF!)/(('Raw1'!O20-('Cl-correction'!$J$2*#REF!))/#REF!),"")</f>
        <v>#REF!</v>
      </c>
      <c r="P20" t="e">
        <f>IF('Raw1'!P20&lt;&gt;"",(('Raw2'!P20-('Cl-correction'!$J$3*#REF!))/#REF!)/(('Raw1'!P20-('Cl-correction'!$J$2*#REF!))/#REF!),"")</f>
        <v>#REF!</v>
      </c>
      <c r="Q20" t="e">
        <f>IF('Raw1'!Q20&lt;&gt;"",(('Raw2'!Q20-('Cl-correction'!$J$3*#REF!))/#REF!)/(('Raw1'!Q20-('Cl-correction'!$J$2*#REF!))/#REF!),"")</f>
        <v>#REF!</v>
      </c>
      <c r="R20" t="e">
        <f>IF('Raw1'!R20&lt;&gt;"",(('Raw2'!R20-('Cl-correction'!$J$3*#REF!))/#REF!)/(('Raw1'!R20-('Cl-correction'!$J$2*#REF!))/#REF!),"")</f>
        <v>#REF!</v>
      </c>
      <c r="S20" t="e">
        <f>IF('Raw1'!S20&lt;&gt;"",(('Raw2'!S20-('Cl-correction'!$J$3*#REF!))/#REF!)/(('Raw1'!S20-('Cl-correction'!$J$2*#REF!))/#REF!),"")</f>
        <v>#REF!</v>
      </c>
      <c r="T20" t="e">
        <f>IF('Raw1'!T20&lt;&gt;"",(('Raw2'!T20-('Cl-correction'!$J$3*#REF!))/#REF!)/(('Raw1'!T20-('Cl-correction'!$J$2*#REF!))/#REF!),"")</f>
        <v>#REF!</v>
      </c>
      <c r="U20" t="e">
        <f>IF('Raw1'!U20&lt;&gt;"",(('Raw2'!U20-('Cl-correction'!$J$3*#REF!))/#REF!)/(('Raw1'!U20-('Cl-correction'!$J$2*#REF!))/#REF!),"")</f>
        <v>#REF!</v>
      </c>
      <c r="V20" t="e">
        <f>IF('Raw1'!V20&lt;&gt;"",(('Raw2'!V20-('Cl-correction'!$J$3*#REF!))/#REF!)/(('Raw1'!V20-('Cl-correction'!$J$2*#REF!))/#REF!),"")</f>
        <v>#REF!</v>
      </c>
      <c r="W20" t="e">
        <f>IF('Raw1'!W20&lt;&gt;"",(('Raw2'!W20-('Cl-correction'!$J$3*#REF!))/#REF!)/(('Raw1'!W20-('Cl-correction'!$J$2*#REF!))/#REF!),"")</f>
        <v>#REF!</v>
      </c>
      <c r="X20" t="str">
        <f>IF('Raw1'!X20&lt;&gt;"",(('Raw2'!X20-('Cl-correction'!$J$3*#REF!))/#REF!)/(('Raw1'!X20-('Cl-correction'!$J$2*#REF!))/#REF!),"")</f>
        <v/>
      </c>
      <c r="Y20" t="str">
        <f>IF('Raw1'!Y20&lt;&gt;"",(('Raw2'!Y20-('Cl-correction'!$J$3*#REF!))/#REF!)/(('Raw1'!Y20-('Cl-correction'!$J$2*#REF!))/#REF!),"")</f>
        <v/>
      </c>
      <c r="Z20" t="str">
        <f>IF('Raw1'!Z20&lt;&gt;"",(('Raw2'!Z20-('Cl-correction'!$J$3*#REF!))/#REF!)/(('Raw1'!Z20-('Cl-correction'!$J$2*#REF!))/#REF!),"")</f>
        <v/>
      </c>
      <c r="AA20" t="str">
        <f>IF('Raw1'!AA20&lt;&gt;"",(('Raw2'!AA20-('Cl-correction'!$J$3*#REF!))/#REF!)/(('Raw1'!AA20-('Cl-correction'!$J$2*#REF!))/#REF!),"")</f>
        <v/>
      </c>
      <c r="AB20" t="str">
        <f>IF('Raw1'!AB20&lt;&gt;"",(('Raw2'!AB20-('Cl-correction'!$J$3*#REF!))/#REF!)/(('Raw1'!AB20-('Cl-correction'!$J$2*#REF!))/#REF!),"")</f>
        <v/>
      </c>
      <c r="AC20" t="str">
        <f>IF('Raw1'!AC20&lt;&gt;"",(('Raw2'!AC20-('Cl-correction'!$J$3*#REF!))/#REF!)/(('Raw1'!AC20-('Cl-correction'!$J$2*#REF!))/#REF!),"")</f>
        <v/>
      </c>
      <c r="AD20" t="str">
        <f>IF('Raw1'!AD20&lt;&gt;"",(('Raw2'!AD20-('Cl-correction'!$J$3*#REF!))/#REF!)/(('Raw1'!AD20-('Cl-correction'!$J$2*#REF!))/#REF!),"")</f>
        <v/>
      </c>
      <c r="AE20" t="str">
        <f>IF('Raw1'!AE20&lt;&gt;"",(('Raw2'!AE20-('Cl-correction'!$J$3*#REF!))/#REF!)/(('Raw1'!AE20-('Cl-correction'!$J$2*#REF!))/#REF!),"")</f>
        <v/>
      </c>
      <c r="AF20" t="str">
        <f>IF('Raw1'!AF20&lt;&gt;"",(('Raw2'!AF20-('Cl-correction'!$J$3*#REF!))/#REF!)/(('Raw1'!AF20-('Cl-correction'!$J$2*#REF!))/#REF!),"")</f>
        <v/>
      </c>
      <c r="AG20" t="str">
        <f>IF('Raw1'!AG20&lt;&gt;"",(('Raw2'!AG20-('Cl-correction'!$J$3*#REF!))/#REF!)/(('Raw1'!AG20-('Cl-correction'!$J$2*#REF!))/#REF!),"")</f>
        <v/>
      </c>
      <c r="AH20" t="str">
        <f>IF('Raw1'!AH20&lt;&gt;"",(('Raw2'!AH20-('Cl-correction'!$J$3*#REF!))/#REF!)/(('Raw1'!AH20-('Cl-correction'!$J$2*#REF!))/#REF!),"")</f>
        <v/>
      </c>
      <c r="AI20" t="str">
        <f>IF('Raw1'!AI20&lt;&gt;"",(('Raw2'!AI20-('Cl-correction'!$J$3*#REF!))/#REF!)/(('Raw1'!AI20-('Cl-correction'!$J$2*#REF!))/#REF!),"")</f>
        <v/>
      </c>
      <c r="AJ20" t="str">
        <f>IF('Raw1'!AJ20&lt;&gt;"",(('Raw2'!AJ20-('Cl-correction'!$J$3*#REF!))/#REF!)/(('Raw1'!AJ20-('Cl-correction'!$J$2*#REF!))/#REF!),"")</f>
        <v/>
      </c>
      <c r="AK20" t="str">
        <f>IF('Raw1'!AK20&lt;&gt;"",(('Raw2'!AK20-('Cl-correction'!$J$3*#REF!))/#REF!)/(('Raw1'!AK20-('Cl-correction'!$J$2*#REF!))/#REF!),"")</f>
        <v/>
      </c>
      <c r="AL20" t="str">
        <f>IF('Raw1'!AL20&lt;&gt;"",(('Raw2'!AL20-('Cl-correction'!$J$3*#REF!))/#REF!)/(('Raw1'!AL20-('Cl-correction'!$J$2*#REF!))/#REF!),"")</f>
        <v/>
      </c>
      <c r="AM20" t="str">
        <f>IF('Raw1'!AM20&lt;&gt;"",(('Raw2'!AM20-('Cl-correction'!$J$3*#REF!))/#REF!)/(('Raw1'!AM20-('Cl-correction'!$J$2*#REF!))/#REF!),"")</f>
        <v/>
      </c>
      <c r="AN20" t="str">
        <f>IF('Raw1'!AN20&lt;&gt;"",(('Raw2'!AN20-('Cl-correction'!$J$3*#REF!))/#REF!)/(('Raw1'!AN20-('Cl-correction'!$J$2*#REF!))/#REF!),"")</f>
        <v/>
      </c>
      <c r="AO20" t="str">
        <f>IF('Raw1'!AO20&lt;&gt;"",(('Raw2'!AO20-('Cl-correction'!$J$3*#REF!))/#REF!)/(('Raw1'!AO20-('Cl-correction'!$J$2*#REF!))/#REF!),"")</f>
        <v/>
      </c>
      <c r="AP20" t="str">
        <f>IF('Raw1'!AP20&lt;&gt;"",(('Raw2'!AP20-('Cl-correction'!$J$3*#REF!))/#REF!)/(('Raw1'!AP20-('Cl-correction'!$J$2*#REF!))/#REF!),"")</f>
        <v/>
      </c>
      <c r="AQ20" t="str">
        <f>IF('Raw1'!AQ20&lt;&gt;"",(('Raw2'!AQ20-('Cl-correction'!$J$3*#REF!))/#REF!)/(('Raw1'!AQ20-('Cl-correction'!$J$2*#REF!))/#REF!),"")</f>
        <v/>
      </c>
      <c r="AR20" t="str">
        <f>IF('Raw1'!AR20&lt;&gt;"",(('Raw2'!AR20-('Cl-correction'!$J$3*#REF!))/#REF!)/(('Raw1'!AR20-('Cl-correction'!$J$2*#REF!))/#REF!),"")</f>
        <v/>
      </c>
      <c r="AS20" t="str">
        <f>IF('Raw1'!AS20&lt;&gt;"",(('Raw2'!AS20-('Cl-correction'!$J$3*#REF!))/#REF!)/(('Raw1'!AS20-('Cl-correction'!$J$2*#REF!))/#REF!),"")</f>
        <v/>
      </c>
      <c r="AT20" t="str">
        <f>IF('Raw1'!AT20&lt;&gt;"",(('Raw2'!AT20-('Cl-correction'!$J$3*#REF!))/#REF!)/(('Raw1'!AT20-('Cl-correction'!$J$2*#REF!))/#REF!),"")</f>
        <v/>
      </c>
      <c r="AU20" t="str">
        <f>IF('Raw1'!AU20&lt;&gt;"",(('Raw2'!AU20-('Cl-correction'!$J$3*#REF!))/#REF!)/(('Raw1'!AU20-('Cl-correction'!$J$2*#REF!))/#REF!),"")</f>
        <v/>
      </c>
      <c r="AV20" t="str">
        <f>IF('Raw1'!AV20&lt;&gt;"",(('Raw2'!AV20-('Cl-correction'!$J$3*#REF!))/#REF!)/(('Raw1'!AV20-('Cl-correction'!$J$2*#REF!))/#REF!),"")</f>
        <v/>
      </c>
      <c r="AW20" t="str">
        <f>IF('Raw1'!AW20&lt;&gt;"",(('Raw2'!AW20-('Cl-correction'!$J$3*#REF!))/#REF!)/(('Raw1'!AW20-('Cl-correction'!$J$2*#REF!))/#REF!),"")</f>
        <v/>
      </c>
      <c r="AX20" t="str">
        <f>IF('Raw1'!AX20&lt;&gt;"",(('Raw2'!AX20-('Cl-correction'!$J$3*#REF!))/#REF!)/(('Raw1'!AX20-('Cl-correction'!$J$2*#REF!))/#REF!),"")</f>
        <v/>
      </c>
      <c r="AY20" t="str">
        <f>IF('Raw1'!AY20&lt;&gt;"",(('Raw2'!AY20-('Cl-correction'!$J$3*#REF!))/#REF!)/(('Raw1'!AY20-('Cl-correction'!$J$2*#REF!))/#REF!),"")</f>
        <v/>
      </c>
      <c r="AZ20" t="str">
        <f>IF('Raw1'!AZ20&lt;&gt;"",(('Raw2'!AZ20-('Cl-correction'!$J$3*#REF!))/#REF!)/(('Raw1'!AZ20-('Cl-correction'!$J$2*#REF!))/#REF!),"")</f>
        <v/>
      </c>
      <c r="BA20" t="str">
        <f>IF('Raw1'!BA20&lt;&gt;"",(('Raw2'!BA20-('Cl-correction'!$J$3*#REF!))/#REF!)/(('Raw1'!BA20-('Cl-correction'!$J$2*#REF!))/#REF!),"")</f>
        <v/>
      </c>
      <c r="BB20" t="str">
        <f>IF('Raw1'!BB20&lt;&gt;"",(('Raw2'!BB20-('Cl-correction'!$J$3*#REF!))/#REF!)/(('Raw1'!BB20-('Cl-correction'!$J$2*#REF!))/#REF!),"")</f>
        <v/>
      </c>
      <c r="BC20" t="str">
        <f>IF('Raw1'!BC20&lt;&gt;"",(('Raw2'!BC20-('Cl-correction'!$J$3*#REF!))/#REF!)/(('Raw1'!BC20-('Cl-correction'!$J$2*#REF!))/#REF!),"")</f>
        <v/>
      </c>
      <c r="BD20" t="str">
        <f>IF('Raw1'!BD20&lt;&gt;"",(('Raw2'!BD20-('Cl-correction'!$J$3*#REF!))/#REF!)/(('Raw1'!BD20-('Cl-correction'!$J$2*#REF!))/#REF!),"")</f>
        <v/>
      </c>
      <c r="BE20" t="str">
        <f>IF('Raw1'!BE20&lt;&gt;"",(('Raw2'!BE20-('Cl-correction'!$J$3*#REF!))/#REF!)/(('Raw1'!BE20-('Cl-correction'!$J$2*#REF!))/#REF!),"")</f>
        <v/>
      </c>
      <c r="BF20" t="str">
        <f>IF('Raw1'!BF20&lt;&gt;"",(('Raw2'!BF20-('Cl-correction'!$J$3*#REF!))/#REF!)/(('Raw1'!BF20-('Cl-correction'!$J$2*#REF!))/#REF!),"")</f>
        <v/>
      </c>
      <c r="BG20" t="str">
        <f>IF('Raw1'!BG20&lt;&gt;"",(('Raw2'!BG20-('Cl-correction'!$J$3*#REF!))/#REF!)/(('Raw1'!BG20-('Cl-correction'!$J$2*#REF!))/#REF!),"")</f>
        <v/>
      </c>
      <c r="BH20" t="str">
        <f>IF('Raw1'!BH20&lt;&gt;"",(('Raw2'!BH20-('Cl-correction'!$J$3*#REF!))/#REF!)/(('Raw1'!BH20-('Cl-correction'!$J$2*#REF!))/#REF!),"")</f>
        <v/>
      </c>
      <c r="BI20" t="str">
        <f>IF('Raw1'!BI20&lt;&gt;"",(('Raw2'!BI20-('Cl-correction'!$J$3*#REF!))/#REF!)/(('Raw1'!BI20-('Cl-correction'!$J$2*#REF!))/#REF!),"")</f>
        <v/>
      </c>
      <c r="BJ20" t="str">
        <f>IF('Raw1'!BJ20&lt;&gt;"",(('Raw2'!BJ20-('Cl-correction'!$J$3*#REF!))/#REF!)/(('Raw1'!BJ20-('Cl-correction'!$J$2*#REF!))/#REF!),"")</f>
        <v/>
      </c>
      <c r="BK20" t="str">
        <f>IF('Raw1'!BK20&lt;&gt;"",(('Raw2'!BK20-('Cl-correction'!$J$3*#REF!))/#REF!)/(('Raw1'!BK20-('Cl-correction'!$J$2*#REF!))/#REF!),"")</f>
        <v/>
      </c>
      <c r="BL20" t="str">
        <f>IF('Raw1'!BL20&lt;&gt;"",(('Raw2'!BL20-('Cl-correction'!$J$3*#REF!))/#REF!)/(('Raw1'!BL20-('Cl-correction'!$J$2*#REF!))/#REF!),"")</f>
        <v/>
      </c>
      <c r="BM20" t="str">
        <f>IF('Raw1'!BM20&lt;&gt;"",(('Raw2'!BM20-('Cl-correction'!$J$3*#REF!))/#REF!)/(('Raw1'!BM20-('Cl-correction'!$J$2*#REF!))/#REF!),"")</f>
        <v/>
      </c>
      <c r="BN20" t="str">
        <f>IF('Raw1'!BN20&lt;&gt;"",(('Raw2'!BN20-('Cl-correction'!$J$3*#REF!))/#REF!)/(('Raw1'!BN20-('Cl-correction'!$J$2*#REF!))/#REF!),"")</f>
        <v/>
      </c>
      <c r="BO20" t="str">
        <f>IF('Raw1'!BO20&lt;&gt;"",(('Raw2'!BO20-('Cl-correction'!$J$3*#REF!))/#REF!)/(('Raw1'!BO20-('Cl-correction'!$J$2*#REF!))/#REF!),"")</f>
        <v/>
      </c>
      <c r="BP20" t="str">
        <f>IF('Raw1'!BP20&lt;&gt;"",(('Raw2'!BP20-('Cl-correction'!$J$3*#REF!))/#REF!)/(('Raw1'!BP20-('Cl-correction'!$J$2*#REF!))/#REF!),"")</f>
        <v/>
      </c>
      <c r="BQ20" t="str">
        <f>IF('Raw1'!BQ20&lt;&gt;"",(('Raw2'!BQ20-('Cl-correction'!$J$3*#REF!))/#REF!)/(('Raw1'!BQ20-('Cl-correction'!$J$2*#REF!))/#REF!),"")</f>
        <v/>
      </c>
      <c r="BR20" t="str">
        <f>IF('Raw1'!BR20&lt;&gt;"",(('Raw2'!BR20-('Cl-correction'!$J$3*#REF!))/#REF!)/(('Raw1'!BR20-('Cl-correction'!$J$2*#REF!))/#REF!),"")</f>
        <v/>
      </c>
      <c r="BS20" t="str">
        <f>IF('Raw1'!BS20&lt;&gt;"",(('Raw2'!BS20-('Cl-correction'!$J$3*#REF!))/#REF!)/(('Raw1'!BS20-('Cl-correction'!$J$2*#REF!))/#REF!),"")</f>
        <v/>
      </c>
      <c r="BT20" t="str">
        <f>IF('Raw1'!BT20&lt;&gt;"",(('Raw2'!BT20-('Cl-correction'!$J$3*#REF!))/#REF!)/(('Raw1'!BT20-('Cl-correction'!$J$2*#REF!))/#REF!),"")</f>
        <v/>
      </c>
      <c r="BU20" t="str">
        <f>IF('Raw1'!BU20&lt;&gt;"",(('Raw2'!BU20-('Cl-correction'!$J$3*#REF!))/#REF!)/(('Raw1'!BU20-('Cl-correction'!$J$2*#REF!))/#REF!),"")</f>
        <v/>
      </c>
      <c r="BV20" t="str">
        <f>IF('Raw1'!BV20&lt;&gt;"",(('Raw2'!BV20-('Cl-correction'!$J$3*#REF!))/#REF!)/(('Raw1'!BV20-('Cl-correction'!$J$2*#REF!))/#REF!),"")</f>
        <v/>
      </c>
      <c r="BW20" t="str">
        <f>IF('Raw1'!BW20&lt;&gt;"",(('Raw2'!BW20-('Cl-correction'!$J$3*#REF!))/#REF!)/(('Raw1'!BW20-('Cl-correction'!$J$2*#REF!))/#REF!),"")</f>
        <v/>
      </c>
      <c r="BX20" t="str">
        <f>IF('Raw1'!BX20&lt;&gt;"",(('Raw2'!BX20-('Cl-correction'!$J$3*#REF!))/#REF!)/(('Raw1'!BX20-('Cl-correction'!$J$2*#REF!))/#REF!),"")</f>
        <v/>
      </c>
      <c r="BY20" t="str">
        <f>IF('Raw1'!BY20&lt;&gt;"",(('Raw2'!BY20-('Cl-correction'!$J$3*#REF!))/#REF!)/(('Raw1'!BY20-('Cl-correction'!$J$2*#REF!))/#REF!),"")</f>
        <v/>
      </c>
      <c r="BZ20" t="str">
        <f>IF('Raw1'!BZ20&lt;&gt;"",(('Raw2'!BZ20-('Cl-correction'!$J$3*#REF!))/#REF!)/(('Raw1'!BZ20-('Cl-correction'!$J$2*#REF!))/#REF!),"")</f>
        <v/>
      </c>
      <c r="CA20" t="str">
        <f>IF('Raw1'!CA20&lt;&gt;"",(('Raw2'!CA20-('Cl-correction'!$J$3*#REF!))/#REF!)/(('Raw1'!CA20-('Cl-correction'!$J$2*#REF!))/#REF!),"")</f>
        <v/>
      </c>
      <c r="CB20" t="str">
        <f>IF('Raw1'!CB20&lt;&gt;"",(('Raw2'!CB20-('Cl-correction'!$J$3*#REF!))/#REF!)/(('Raw1'!CB20-('Cl-correction'!$J$2*#REF!))/#REF!),"")</f>
        <v/>
      </c>
      <c r="CC20" t="str">
        <f>IF('Raw1'!CC20&lt;&gt;"",(('Raw2'!CC20-('Cl-correction'!$J$3*#REF!))/#REF!)/(('Raw1'!CC20-('Cl-correction'!$J$2*#REF!))/#REF!),"")</f>
        <v/>
      </c>
      <c r="CD20" t="str">
        <f>IF('Raw1'!CD20&lt;&gt;"",(('Raw2'!CD20-('Cl-correction'!$J$3*#REF!))/#REF!)/(('Raw1'!CD20-('Cl-correction'!$J$2*#REF!))/#REF!),"")</f>
        <v/>
      </c>
      <c r="CE20" t="str">
        <f>IF('Raw1'!CE20&lt;&gt;"",(('Raw2'!CE20-('Cl-correction'!$J$3*#REF!))/#REF!)/(('Raw1'!CE20-('Cl-correction'!$J$2*#REF!))/#REF!),"")</f>
        <v/>
      </c>
      <c r="CF20" t="str">
        <f>IF('Raw1'!CF20&lt;&gt;"",(('Raw2'!CF20-('Cl-correction'!$J$3*#REF!))/#REF!)/(('Raw1'!CF20-('Cl-correction'!$J$2*#REF!))/#REF!),"")</f>
        <v/>
      </c>
      <c r="CG20" t="str">
        <f>IF('Raw1'!CG20&lt;&gt;"",(('Raw2'!CG20-('Cl-correction'!$J$3*#REF!))/#REF!)/(('Raw1'!CG20-('Cl-correction'!$J$2*#REF!))/#REF!),"")</f>
        <v/>
      </c>
      <c r="CH20" t="str">
        <f>IF('Raw1'!CH20&lt;&gt;"",(('Raw2'!CH20-('Cl-correction'!$J$3*#REF!))/#REF!)/(('Raw1'!CH20-('Cl-correction'!$J$2*#REF!))/#REF!),"")</f>
        <v/>
      </c>
      <c r="CI20" t="str">
        <f>IF('Raw1'!CI20&lt;&gt;"",(('Raw2'!CI20-('Cl-correction'!$J$3*#REF!))/#REF!)/(('Raw1'!CI20-('Cl-correction'!$J$2*#REF!))/#REF!),"")</f>
        <v/>
      </c>
      <c r="CJ20" t="str">
        <f>IF('Raw1'!CJ20&lt;&gt;"",(('Raw2'!CJ20-('Cl-correction'!$J$3*#REF!))/#REF!)/(('Raw1'!CJ20-('Cl-correction'!$J$2*#REF!))/#REF!),"")</f>
        <v/>
      </c>
      <c r="CK20" t="str">
        <f>IF('Raw1'!CK20&lt;&gt;"",(('Raw2'!CK20-('Cl-correction'!$J$3*#REF!))/#REF!)/(('Raw1'!CK20-('Cl-correction'!$J$2*#REF!))/#REF!),"")</f>
        <v/>
      </c>
      <c r="CL20" t="str">
        <f>IF('Raw1'!CL20&lt;&gt;"",(('Raw2'!CL20-('Cl-correction'!$J$3*#REF!))/#REF!)/(('Raw1'!CL20-('Cl-correction'!$J$2*#REF!))/#REF!),"")</f>
        <v/>
      </c>
      <c r="CM20" t="str">
        <f>IF('Raw1'!CM20&lt;&gt;"",(('Raw2'!CM20-('Cl-correction'!$J$3*#REF!))/#REF!)/(('Raw1'!CM20-('Cl-correction'!$J$2*#REF!))/#REF!),"")</f>
        <v/>
      </c>
      <c r="CN20" t="str">
        <f>IF('Raw1'!CN20&lt;&gt;"",(('Raw2'!CN20-('Cl-correction'!$J$3*#REF!))/#REF!)/(('Raw1'!CN20-('Cl-correction'!$J$2*#REF!))/#REF!),"")</f>
        <v/>
      </c>
      <c r="CO20" t="str">
        <f>IF('Raw1'!CO20&lt;&gt;"",(('Raw2'!CO20-('Cl-correction'!$J$3*#REF!))/#REF!)/(('Raw1'!CO20-('Cl-correction'!$J$2*#REF!))/#REF!),"")</f>
        <v/>
      </c>
      <c r="CP20" t="str">
        <f>IF('Raw1'!CP20&lt;&gt;"",(('Raw2'!CP20-('Cl-correction'!$J$3*#REF!))/#REF!)/(('Raw1'!CP20-('Cl-correction'!$J$2*#REF!))/#REF!),"")</f>
        <v/>
      </c>
      <c r="CQ20" t="str">
        <f>IF('Raw1'!CQ20&lt;&gt;"",(('Raw2'!CQ20-('Cl-correction'!$J$3*#REF!))/#REF!)/(('Raw1'!CQ20-('Cl-correction'!$J$2*#REF!))/#REF!),"")</f>
        <v/>
      </c>
      <c r="CR20" t="str">
        <f>IF('Raw1'!CR20&lt;&gt;"",(('Raw2'!CR20-('Cl-correction'!$J$3*#REF!))/#REF!)/(('Raw1'!CR20-('Cl-correction'!$J$2*#REF!))/#REF!),"")</f>
        <v/>
      </c>
      <c r="CS20" t="str">
        <f>IF('Raw1'!CS20&lt;&gt;"",(('Raw2'!CS20-('Cl-correction'!$J$3*#REF!))/#REF!)/(('Raw1'!CS20-('Cl-correction'!$J$2*#REF!))/#REF!),"")</f>
        <v/>
      </c>
      <c r="CT20" t="str">
        <f>IF('Raw1'!CT20&lt;&gt;"",(('Raw2'!CT20-('Cl-correction'!$J$3*#REF!))/#REF!)/(('Raw1'!CT20-('Cl-correction'!$J$2*#REF!))/#REF!),"")</f>
        <v/>
      </c>
      <c r="CU20" t="str">
        <f>IF('Raw1'!CU20&lt;&gt;"",(('Raw2'!CU20-('Cl-correction'!$J$3*#REF!))/#REF!)/(('Raw1'!CU20-('Cl-correction'!$J$2*#REF!))/#REF!),"")</f>
        <v/>
      </c>
      <c r="CV20" t="str">
        <f>IF('Raw1'!CV20&lt;&gt;"",(('Raw2'!CV20-('Cl-correction'!$J$3*#REF!))/#REF!)/(('Raw1'!CV20-('Cl-correction'!$J$2*#REF!))/#REF!),"")</f>
        <v/>
      </c>
      <c r="CW20" t="str">
        <f>IF('Raw1'!CW20&lt;&gt;"",(('Raw2'!CW20-('Cl-correction'!$J$3*#REF!))/#REF!)/(('Raw1'!CW20-('Cl-correction'!$J$2*#REF!))/#REF!),"")</f>
        <v/>
      </c>
      <c r="CX20" t="str">
        <f>IF('Raw1'!CX20&lt;&gt;"",(('Raw2'!CX20-('Cl-correction'!$J$3*#REF!))/#REF!)/(('Raw1'!CX20-('Cl-correction'!$J$2*#REF!))/#REF!),"")</f>
        <v/>
      </c>
      <c r="CY20" t="str">
        <f>IF('Raw1'!CY20&lt;&gt;"",(('Raw2'!CY20-('Cl-correction'!$J$3*#REF!))/#REF!)/(('Raw1'!CY20-('Cl-correction'!$J$2*#REF!))/#REF!),"")</f>
        <v/>
      </c>
      <c r="CZ20" t="str">
        <f>IF('Raw1'!CZ20&lt;&gt;"",(('Raw2'!CZ20-('Cl-correction'!$J$3*#REF!))/#REF!)/(('Raw1'!CZ20-('Cl-correction'!$J$2*#REF!))/#REF!),"")</f>
        <v/>
      </c>
      <c r="DA20" t="str">
        <f>IF('Raw1'!DA20&lt;&gt;"",(('Raw2'!DA20-('Cl-correction'!$J$3*#REF!))/#REF!)/(('Raw1'!DA20-('Cl-correction'!$J$2*#REF!))/#REF!),"")</f>
        <v/>
      </c>
    </row>
    <row r="21" spans="1:105" x14ac:dyDescent="0.15">
      <c r="A21" t="str">
        <f>'Raw1'!A21</f>
        <v>d18O_300118_WM2_BW28@6</v>
      </c>
      <c r="C21">
        <f t="shared" si="0"/>
        <v>0</v>
      </c>
      <c r="D21" t="e">
        <f>IF('Raw1'!D21&lt;&gt;"",(('Raw2'!D21-('Cl-correction'!$J$3*#REF!))/#REF!)/(('Raw1'!D21-('Cl-correction'!$J$2*#REF!))/#REF!),"")</f>
        <v>#REF!</v>
      </c>
      <c r="E21" t="e">
        <f>IF('Raw1'!E21&lt;&gt;"",(('Raw2'!E21-('Cl-correction'!$J$3*#REF!))/#REF!)/(('Raw1'!E21-('Cl-correction'!$J$2*#REF!))/#REF!),"")</f>
        <v>#REF!</v>
      </c>
      <c r="F21" t="e">
        <f>IF('Raw1'!F21&lt;&gt;"",(('Raw2'!F21-('Cl-correction'!$J$3*#REF!))/#REF!)/(('Raw1'!F21-('Cl-correction'!$J$2*#REF!))/#REF!),"")</f>
        <v>#REF!</v>
      </c>
      <c r="G21" t="e">
        <f>IF('Raw1'!G21&lt;&gt;"",(('Raw2'!G21-('Cl-correction'!$J$3*#REF!))/#REF!)/(('Raw1'!G21-('Cl-correction'!$J$2*#REF!))/#REF!),"")</f>
        <v>#REF!</v>
      </c>
      <c r="H21" t="e">
        <f>IF('Raw1'!H21&lt;&gt;"",(('Raw2'!H21-('Cl-correction'!$J$3*#REF!))/#REF!)/(('Raw1'!H21-('Cl-correction'!$J$2*#REF!))/#REF!),"")</f>
        <v>#REF!</v>
      </c>
      <c r="I21" t="e">
        <f>IF('Raw1'!I21&lt;&gt;"",(('Raw2'!I21-('Cl-correction'!$J$3*#REF!))/#REF!)/(('Raw1'!I21-('Cl-correction'!$J$2*#REF!))/#REF!),"")</f>
        <v>#REF!</v>
      </c>
      <c r="J21" t="e">
        <f>IF('Raw1'!J21&lt;&gt;"",(('Raw2'!J21-('Cl-correction'!$J$3*#REF!))/#REF!)/(('Raw1'!J21-('Cl-correction'!$J$2*#REF!))/#REF!),"")</f>
        <v>#REF!</v>
      </c>
      <c r="K21" t="e">
        <f>IF('Raw1'!K21&lt;&gt;"",(('Raw2'!K21-('Cl-correction'!$J$3*#REF!))/#REF!)/(('Raw1'!K21-('Cl-correction'!$J$2*#REF!))/#REF!),"")</f>
        <v>#REF!</v>
      </c>
      <c r="L21" t="e">
        <f>IF('Raw1'!L21&lt;&gt;"",(('Raw2'!L21-('Cl-correction'!$J$3*#REF!))/#REF!)/(('Raw1'!L21-('Cl-correction'!$J$2*#REF!))/#REF!),"")</f>
        <v>#REF!</v>
      </c>
      <c r="M21" t="e">
        <f>IF('Raw1'!M21&lt;&gt;"",(('Raw2'!M21-('Cl-correction'!$J$3*#REF!))/#REF!)/(('Raw1'!M21-('Cl-correction'!$J$2*#REF!))/#REF!),"")</f>
        <v>#REF!</v>
      </c>
      <c r="N21" t="e">
        <f>IF('Raw1'!N21&lt;&gt;"",(('Raw2'!N21-('Cl-correction'!$J$3*#REF!))/#REF!)/(('Raw1'!N21-('Cl-correction'!$J$2*#REF!))/#REF!),"")</f>
        <v>#REF!</v>
      </c>
      <c r="O21" t="e">
        <f>IF('Raw1'!O21&lt;&gt;"",(('Raw2'!O21-('Cl-correction'!$J$3*#REF!))/#REF!)/(('Raw1'!O21-('Cl-correction'!$J$2*#REF!))/#REF!),"")</f>
        <v>#REF!</v>
      </c>
      <c r="P21" t="e">
        <f>IF('Raw1'!P21&lt;&gt;"",(('Raw2'!P21-('Cl-correction'!$J$3*#REF!))/#REF!)/(('Raw1'!P21-('Cl-correction'!$J$2*#REF!))/#REF!),"")</f>
        <v>#REF!</v>
      </c>
      <c r="Q21" t="e">
        <f>IF('Raw1'!Q21&lt;&gt;"",(('Raw2'!Q21-('Cl-correction'!$J$3*#REF!))/#REF!)/(('Raw1'!Q21-('Cl-correction'!$J$2*#REF!))/#REF!),"")</f>
        <v>#REF!</v>
      </c>
      <c r="R21" t="e">
        <f>IF('Raw1'!R21&lt;&gt;"",(('Raw2'!R21-('Cl-correction'!$J$3*#REF!))/#REF!)/(('Raw1'!R21-('Cl-correction'!$J$2*#REF!))/#REF!),"")</f>
        <v>#REF!</v>
      </c>
      <c r="S21" t="e">
        <f>IF('Raw1'!S21&lt;&gt;"",(('Raw2'!S21-('Cl-correction'!$J$3*#REF!))/#REF!)/(('Raw1'!S21-('Cl-correction'!$J$2*#REF!))/#REF!),"")</f>
        <v>#REF!</v>
      </c>
      <c r="T21" t="e">
        <f>IF('Raw1'!T21&lt;&gt;"",(('Raw2'!T21-('Cl-correction'!$J$3*#REF!))/#REF!)/(('Raw1'!T21-('Cl-correction'!$J$2*#REF!))/#REF!),"")</f>
        <v>#REF!</v>
      </c>
      <c r="U21" t="e">
        <f>IF('Raw1'!U21&lt;&gt;"",(('Raw2'!U21-('Cl-correction'!$J$3*#REF!))/#REF!)/(('Raw1'!U21-('Cl-correction'!$J$2*#REF!))/#REF!),"")</f>
        <v>#REF!</v>
      </c>
      <c r="V21" t="e">
        <f>IF('Raw1'!V21&lt;&gt;"",(('Raw2'!V21-('Cl-correction'!$J$3*#REF!))/#REF!)/(('Raw1'!V21-('Cl-correction'!$J$2*#REF!))/#REF!),"")</f>
        <v>#REF!</v>
      </c>
      <c r="W21" t="e">
        <f>IF('Raw1'!W21&lt;&gt;"",(('Raw2'!W21-('Cl-correction'!$J$3*#REF!))/#REF!)/(('Raw1'!W21-('Cl-correction'!$J$2*#REF!))/#REF!),"")</f>
        <v>#REF!</v>
      </c>
      <c r="X21" t="str">
        <f>IF('Raw1'!X21&lt;&gt;"",(('Raw2'!X21-('Cl-correction'!$J$3*#REF!))/#REF!)/(('Raw1'!X21-('Cl-correction'!$J$2*#REF!))/#REF!),"")</f>
        <v/>
      </c>
      <c r="Y21" t="str">
        <f>IF('Raw1'!Y21&lt;&gt;"",(('Raw2'!Y21-('Cl-correction'!$J$3*#REF!))/#REF!)/(('Raw1'!Y21-('Cl-correction'!$J$2*#REF!))/#REF!),"")</f>
        <v/>
      </c>
      <c r="Z21" t="str">
        <f>IF('Raw1'!Z21&lt;&gt;"",(('Raw2'!Z21-('Cl-correction'!$J$3*#REF!))/#REF!)/(('Raw1'!Z21-('Cl-correction'!$J$2*#REF!))/#REF!),"")</f>
        <v/>
      </c>
      <c r="AA21" t="str">
        <f>IF('Raw1'!AA21&lt;&gt;"",(('Raw2'!AA21-('Cl-correction'!$J$3*#REF!))/#REF!)/(('Raw1'!AA21-('Cl-correction'!$J$2*#REF!))/#REF!),"")</f>
        <v/>
      </c>
      <c r="AB21" t="str">
        <f>IF('Raw1'!AB21&lt;&gt;"",(('Raw2'!AB21-('Cl-correction'!$J$3*#REF!))/#REF!)/(('Raw1'!AB21-('Cl-correction'!$J$2*#REF!))/#REF!),"")</f>
        <v/>
      </c>
      <c r="AC21" t="str">
        <f>IF('Raw1'!AC21&lt;&gt;"",(('Raw2'!AC21-('Cl-correction'!$J$3*#REF!))/#REF!)/(('Raw1'!AC21-('Cl-correction'!$J$2*#REF!))/#REF!),"")</f>
        <v/>
      </c>
      <c r="AD21" t="str">
        <f>IF('Raw1'!AD21&lt;&gt;"",(('Raw2'!AD21-('Cl-correction'!$J$3*#REF!))/#REF!)/(('Raw1'!AD21-('Cl-correction'!$J$2*#REF!))/#REF!),"")</f>
        <v/>
      </c>
      <c r="AE21" t="str">
        <f>IF('Raw1'!AE21&lt;&gt;"",(('Raw2'!AE21-('Cl-correction'!$J$3*#REF!))/#REF!)/(('Raw1'!AE21-('Cl-correction'!$J$2*#REF!))/#REF!),"")</f>
        <v/>
      </c>
      <c r="AF21" t="str">
        <f>IF('Raw1'!AF21&lt;&gt;"",(('Raw2'!AF21-('Cl-correction'!$J$3*#REF!))/#REF!)/(('Raw1'!AF21-('Cl-correction'!$J$2*#REF!))/#REF!),"")</f>
        <v/>
      </c>
      <c r="AG21" t="str">
        <f>IF('Raw1'!AG21&lt;&gt;"",(('Raw2'!AG21-('Cl-correction'!$J$3*#REF!))/#REF!)/(('Raw1'!AG21-('Cl-correction'!$J$2*#REF!))/#REF!),"")</f>
        <v/>
      </c>
      <c r="AH21" t="str">
        <f>IF('Raw1'!AH21&lt;&gt;"",(('Raw2'!AH21-('Cl-correction'!$J$3*#REF!))/#REF!)/(('Raw1'!AH21-('Cl-correction'!$J$2*#REF!))/#REF!),"")</f>
        <v/>
      </c>
      <c r="AI21" t="str">
        <f>IF('Raw1'!AI21&lt;&gt;"",(('Raw2'!AI21-('Cl-correction'!$J$3*#REF!))/#REF!)/(('Raw1'!AI21-('Cl-correction'!$J$2*#REF!))/#REF!),"")</f>
        <v/>
      </c>
      <c r="AJ21" t="str">
        <f>IF('Raw1'!AJ21&lt;&gt;"",(('Raw2'!AJ21-('Cl-correction'!$J$3*#REF!))/#REF!)/(('Raw1'!AJ21-('Cl-correction'!$J$2*#REF!))/#REF!),"")</f>
        <v/>
      </c>
      <c r="AK21" t="str">
        <f>IF('Raw1'!AK21&lt;&gt;"",(('Raw2'!AK21-('Cl-correction'!$J$3*#REF!))/#REF!)/(('Raw1'!AK21-('Cl-correction'!$J$2*#REF!))/#REF!),"")</f>
        <v/>
      </c>
      <c r="AL21" t="str">
        <f>IF('Raw1'!AL21&lt;&gt;"",(('Raw2'!AL21-('Cl-correction'!$J$3*#REF!))/#REF!)/(('Raw1'!AL21-('Cl-correction'!$J$2*#REF!))/#REF!),"")</f>
        <v/>
      </c>
      <c r="AM21" t="str">
        <f>IF('Raw1'!AM21&lt;&gt;"",(('Raw2'!AM21-('Cl-correction'!$J$3*#REF!))/#REF!)/(('Raw1'!AM21-('Cl-correction'!$J$2*#REF!))/#REF!),"")</f>
        <v/>
      </c>
      <c r="AN21" t="str">
        <f>IF('Raw1'!AN21&lt;&gt;"",(('Raw2'!AN21-('Cl-correction'!$J$3*#REF!))/#REF!)/(('Raw1'!AN21-('Cl-correction'!$J$2*#REF!))/#REF!),"")</f>
        <v/>
      </c>
      <c r="AO21" t="str">
        <f>IF('Raw1'!AO21&lt;&gt;"",(('Raw2'!AO21-('Cl-correction'!$J$3*#REF!))/#REF!)/(('Raw1'!AO21-('Cl-correction'!$J$2*#REF!))/#REF!),"")</f>
        <v/>
      </c>
      <c r="AP21" t="str">
        <f>IF('Raw1'!AP21&lt;&gt;"",(('Raw2'!AP21-('Cl-correction'!$J$3*#REF!))/#REF!)/(('Raw1'!AP21-('Cl-correction'!$J$2*#REF!))/#REF!),"")</f>
        <v/>
      </c>
      <c r="AQ21" t="str">
        <f>IF('Raw1'!AQ21&lt;&gt;"",(('Raw2'!AQ21-('Cl-correction'!$J$3*#REF!))/#REF!)/(('Raw1'!AQ21-('Cl-correction'!$J$2*#REF!))/#REF!),"")</f>
        <v/>
      </c>
      <c r="AR21" t="str">
        <f>IF('Raw1'!AR21&lt;&gt;"",(('Raw2'!AR21-('Cl-correction'!$J$3*#REF!))/#REF!)/(('Raw1'!AR21-('Cl-correction'!$J$2*#REF!))/#REF!),"")</f>
        <v/>
      </c>
      <c r="AS21" t="str">
        <f>IF('Raw1'!AS21&lt;&gt;"",(('Raw2'!AS21-('Cl-correction'!$J$3*#REF!))/#REF!)/(('Raw1'!AS21-('Cl-correction'!$J$2*#REF!))/#REF!),"")</f>
        <v/>
      </c>
      <c r="AT21" t="str">
        <f>IF('Raw1'!AT21&lt;&gt;"",(('Raw2'!AT21-('Cl-correction'!$J$3*#REF!))/#REF!)/(('Raw1'!AT21-('Cl-correction'!$J$2*#REF!))/#REF!),"")</f>
        <v/>
      </c>
      <c r="AU21" t="str">
        <f>IF('Raw1'!AU21&lt;&gt;"",(('Raw2'!AU21-('Cl-correction'!$J$3*#REF!))/#REF!)/(('Raw1'!AU21-('Cl-correction'!$J$2*#REF!))/#REF!),"")</f>
        <v/>
      </c>
      <c r="AV21" t="str">
        <f>IF('Raw1'!AV21&lt;&gt;"",(('Raw2'!AV21-('Cl-correction'!$J$3*#REF!))/#REF!)/(('Raw1'!AV21-('Cl-correction'!$J$2*#REF!))/#REF!),"")</f>
        <v/>
      </c>
      <c r="AW21" t="str">
        <f>IF('Raw1'!AW21&lt;&gt;"",(('Raw2'!AW21-('Cl-correction'!$J$3*#REF!))/#REF!)/(('Raw1'!AW21-('Cl-correction'!$J$2*#REF!))/#REF!),"")</f>
        <v/>
      </c>
      <c r="AX21" t="str">
        <f>IF('Raw1'!AX21&lt;&gt;"",(('Raw2'!AX21-('Cl-correction'!$J$3*#REF!))/#REF!)/(('Raw1'!AX21-('Cl-correction'!$J$2*#REF!))/#REF!),"")</f>
        <v/>
      </c>
      <c r="AY21" t="str">
        <f>IF('Raw1'!AY21&lt;&gt;"",(('Raw2'!AY21-('Cl-correction'!$J$3*#REF!))/#REF!)/(('Raw1'!AY21-('Cl-correction'!$J$2*#REF!))/#REF!),"")</f>
        <v/>
      </c>
      <c r="AZ21" t="str">
        <f>IF('Raw1'!AZ21&lt;&gt;"",(('Raw2'!AZ21-('Cl-correction'!$J$3*#REF!))/#REF!)/(('Raw1'!AZ21-('Cl-correction'!$J$2*#REF!))/#REF!),"")</f>
        <v/>
      </c>
      <c r="BA21" t="str">
        <f>IF('Raw1'!BA21&lt;&gt;"",(('Raw2'!BA21-('Cl-correction'!$J$3*#REF!))/#REF!)/(('Raw1'!BA21-('Cl-correction'!$J$2*#REF!))/#REF!),"")</f>
        <v/>
      </c>
      <c r="BB21" t="str">
        <f>IF('Raw1'!BB21&lt;&gt;"",(('Raw2'!BB21-('Cl-correction'!$J$3*#REF!))/#REF!)/(('Raw1'!BB21-('Cl-correction'!$J$2*#REF!))/#REF!),"")</f>
        <v/>
      </c>
      <c r="BC21" t="str">
        <f>IF('Raw1'!BC21&lt;&gt;"",(('Raw2'!BC21-('Cl-correction'!$J$3*#REF!))/#REF!)/(('Raw1'!BC21-('Cl-correction'!$J$2*#REF!))/#REF!),"")</f>
        <v/>
      </c>
      <c r="BD21" t="str">
        <f>IF('Raw1'!BD21&lt;&gt;"",(('Raw2'!BD21-('Cl-correction'!$J$3*#REF!))/#REF!)/(('Raw1'!BD21-('Cl-correction'!$J$2*#REF!))/#REF!),"")</f>
        <v/>
      </c>
      <c r="BE21" t="str">
        <f>IF('Raw1'!BE21&lt;&gt;"",(('Raw2'!BE21-('Cl-correction'!$J$3*#REF!))/#REF!)/(('Raw1'!BE21-('Cl-correction'!$J$2*#REF!))/#REF!),"")</f>
        <v/>
      </c>
      <c r="BF21" t="str">
        <f>IF('Raw1'!BF21&lt;&gt;"",(('Raw2'!BF21-('Cl-correction'!$J$3*#REF!))/#REF!)/(('Raw1'!BF21-('Cl-correction'!$J$2*#REF!))/#REF!),"")</f>
        <v/>
      </c>
      <c r="BG21" t="str">
        <f>IF('Raw1'!BG21&lt;&gt;"",(('Raw2'!BG21-('Cl-correction'!$J$3*#REF!))/#REF!)/(('Raw1'!BG21-('Cl-correction'!$J$2*#REF!))/#REF!),"")</f>
        <v/>
      </c>
      <c r="BH21" t="str">
        <f>IF('Raw1'!BH21&lt;&gt;"",(('Raw2'!BH21-('Cl-correction'!$J$3*#REF!))/#REF!)/(('Raw1'!BH21-('Cl-correction'!$J$2*#REF!))/#REF!),"")</f>
        <v/>
      </c>
      <c r="BI21" t="str">
        <f>IF('Raw1'!BI21&lt;&gt;"",(('Raw2'!BI21-('Cl-correction'!$J$3*#REF!))/#REF!)/(('Raw1'!BI21-('Cl-correction'!$J$2*#REF!))/#REF!),"")</f>
        <v/>
      </c>
      <c r="BJ21" t="str">
        <f>IF('Raw1'!BJ21&lt;&gt;"",(('Raw2'!BJ21-('Cl-correction'!$J$3*#REF!))/#REF!)/(('Raw1'!BJ21-('Cl-correction'!$J$2*#REF!))/#REF!),"")</f>
        <v/>
      </c>
      <c r="BK21" t="str">
        <f>IF('Raw1'!BK21&lt;&gt;"",(('Raw2'!BK21-('Cl-correction'!$J$3*#REF!))/#REF!)/(('Raw1'!BK21-('Cl-correction'!$J$2*#REF!))/#REF!),"")</f>
        <v/>
      </c>
      <c r="BL21" t="str">
        <f>IF('Raw1'!BL21&lt;&gt;"",(('Raw2'!BL21-('Cl-correction'!$J$3*#REF!))/#REF!)/(('Raw1'!BL21-('Cl-correction'!$J$2*#REF!))/#REF!),"")</f>
        <v/>
      </c>
      <c r="BM21" t="str">
        <f>IF('Raw1'!BM21&lt;&gt;"",(('Raw2'!BM21-('Cl-correction'!$J$3*#REF!))/#REF!)/(('Raw1'!BM21-('Cl-correction'!$J$2*#REF!))/#REF!),"")</f>
        <v/>
      </c>
      <c r="BN21" t="str">
        <f>IF('Raw1'!BN21&lt;&gt;"",(('Raw2'!BN21-('Cl-correction'!$J$3*#REF!))/#REF!)/(('Raw1'!BN21-('Cl-correction'!$J$2*#REF!))/#REF!),"")</f>
        <v/>
      </c>
      <c r="BO21" t="str">
        <f>IF('Raw1'!BO21&lt;&gt;"",(('Raw2'!BO21-('Cl-correction'!$J$3*#REF!))/#REF!)/(('Raw1'!BO21-('Cl-correction'!$J$2*#REF!))/#REF!),"")</f>
        <v/>
      </c>
      <c r="BP21" t="str">
        <f>IF('Raw1'!BP21&lt;&gt;"",(('Raw2'!BP21-('Cl-correction'!$J$3*#REF!))/#REF!)/(('Raw1'!BP21-('Cl-correction'!$J$2*#REF!))/#REF!),"")</f>
        <v/>
      </c>
      <c r="BQ21" t="str">
        <f>IF('Raw1'!BQ21&lt;&gt;"",(('Raw2'!BQ21-('Cl-correction'!$J$3*#REF!))/#REF!)/(('Raw1'!BQ21-('Cl-correction'!$J$2*#REF!))/#REF!),"")</f>
        <v/>
      </c>
      <c r="BR21" t="str">
        <f>IF('Raw1'!BR21&lt;&gt;"",(('Raw2'!BR21-('Cl-correction'!$J$3*#REF!))/#REF!)/(('Raw1'!BR21-('Cl-correction'!$J$2*#REF!))/#REF!),"")</f>
        <v/>
      </c>
      <c r="BS21" t="str">
        <f>IF('Raw1'!BS21&lt;&gt;"",(('Raw2'!BS21-('Cl-correction'!$J$3*#REF!))/#REF!)/(('Raw1'!BS21-('Cl-correction'!$J$2*#REF!))/#REF!),"")</f>
        <v/>
      </c>
      <c r="BT21" t="str">
        <f>IF('Raw1'!BT21&lt;&gt;"",(('Raw2'!BT21-('Cl-correction'!$J$3*#REF!))/#REF!)/(('Raw1'!BT21-('Cl-correction'!$J$2*#REF!))/#REF!),"")</f>
        <v/>
      </c>
      <c r="BU21" t="str">
        <f>IF('Raw1'!BU21&lt;&gt;"",(('Raw2'!BU21-('Cl-correction'!$J$3*#REF!))/#REF!)/(('Raw1'!BU21-('Cl-correction'!$J$2*#REF!))/#REF!),"")</f>
        <v/>
      </c>
      <c r="BV21" t="str">
        <f>IF('Raw1'!BV21&lt;&gt;"",(('Raw2'!BV21-('Cl-correction'!$J$3*#REF!))/#REF!)/(('Raw1'!BV21-('Cl-correction'!$J$2*#REF!))/#REF!),"")</f>
        <v/>
      </c>
      <c r="BW21" t="str">
        <f>IF('Raw1'!BW21&lt;&gt;"",(('Raw2'!BW21-('Cl-correction'!$J$3*#REF!))/#REF!)/(('Raw1'!BW21-('Cl-correction'!$J$2*#REF!))/#REF!),"")</f>
        <v/>
      </c>
      <c r="BX21" t="str">
        <f>IF('Raw1'!BX21&lt;&gt;"",(('Raw2'!BX21-('Cl-correction'!$J$3*#REF!))/#REF!)/(('Raw1'!BX21-('Cl-correction'!$J$2*#REF!))/#REF!),"")</f>
        <v/>
      </c>
      <c r="BY21" t="str">
        <f>IF('Raw1'!BY21&lt;&gt;"",(('Raw2'!BY21-('Cl-correction'!$J$3*#REF!))/#REF!)/(('Raw1'!BY21-('Cl-correction'!$J$2*#REF!))/#REF!),"")</f>
        <v/>
      </c>
      <c r="BZ21" t="str">
        <f>IF('Raw1'!BZ21&lt;&gt;"",(('Raw2'!BZ21-('Cl-correction'!$J$3*#REF!))/#REF!)/(('Raw1'!BZ21-('Cl-correction'!$J$2*#REF!))/#REF!),"")</f>
        <v/>
      </c>
      <c r="CA21" t="str">
        <f>IF('Raw1'!CA21&lt;&gt;"",(('Raw2'!CA21-('Cl-correction'!$J$3*#REF!))/#REF!)/(('Raw1'!CA21-('Cl-correction'!$J$2*#REF!))/#REF!),"")</f>
        <v/>
      </c>
      <c r="CB21" t="str">
        <f>IF('Raw1'!CB21&lt;&gt;"",(('Raw2'!CB21-('Cl-correction'!$J$3*#REF!))/#REF!)/(('Raw1'!CB21-('Cl-correction'!$J$2*#REF!))/#REF!),"")</f>
        <v/>
      </c>
      <c r="CC21" t="str">
        <f>IF('Raw1'!CC21&lt;&gt;"",(('Raw2'!CC21-('Cl-correction'!$J$3*#REF!))/#REF!)/(('Raw1'!CC21-('Cl-correction'!$J$2*#REF!))/#REF!),"")</f>
        <v/>
      </c>
      <c r="CD21" t="str">
        <f>IF('Raw1'!CD21&lt;&gt;"",(('Raw2'!CD21-('Cl-correction'!$J$3*#REF!))/#REF!)/(('Raw1'!CD21-('Cl-correction'!$J$2*#REF!))/#REF!),"")</f>
        <v/>
      </c>
      <c r="CE21" t="str">
        <f>IF('Raw1'!CE21&lt;&gt;"",(('Raw2'!CE21-('Cl-correction'!$J$3*#REF!))/#REF!)/(('Raw1'!CE21-('Cl-correction'!$J$2*#REF!))/#REF!),"")</f>
        <v/>
      </c>
      <c r="CF21" t="str">
        <f>IF('Raw1'!CF21&lt;&gt;"",(('Raw2'!CF21-('Cl-correction'!$J$3*#REF!))/#REF!)/(('Raw1'!CF21-('Cl-correction'!$J$2*#REF!))/#REF!),"")</f>
        <v/>
      </c>
      <c r="CG21" t="str">
        <f>IF('Raw1'!CG21&lt;&gt;"",(('Raw2'!CG21-('Cl-correction'!$J$3*#REF!))/#REF!)/(('Raw1'!CG21-('Cl-correction'!$J$2*#REF!))/#REF!),"")</f>
        <v/>
      </c>
      <c r="CH21" t="str">
        <f>IF('Raw1'!CH21&lt;&gt;"",(('Raw2'!CH21-('Cl-correction'!$J$3*#REF!))/#REF!)/(('Raw1'!CH21-('Cl-correction'!$J$2*#REF!))/#REF!),"")</f>
        <v/>
      </c>
      <c r="CI21" t="str">
        <f>IF('Raw1'!CI21&lt;&gt;"",(('Raw2'!CI21-('Cl-correction'!$J$3*#REF!))/#REF!)/(('Raw1'!CI21-('Cl-correction'!$J$2*#REF!))/#REF!),"")</f>
        <v/>
      </c>
      <c r="CJ21" t="str">
        <f>IF('Raw1'!CJ21&lt;&gt;"",(('Raw2'!CJ21-('Cl-correction'!$J$3*#REF!))/#REF!)/(('Raw1'!CJ21-('Cl-correction'!$J$2*#REF!))/#REF!),"")</f>
        <v/>
      </c>
      <c r="CK21" t="str">
        <f>IF('Raw1'!CK21&lt;&gt;"",(('Raw2'!CK21-('Cl-correction'!$J$3*#REF!))/#REF!)/(('Raw1'!CK21-('Cl-correction'!$J$2*#REF!))/#REF!),"")</f>
        <v/>
      </c>
      <c r="CL21" t="str">
        <f>IF('Raw1'!CL21&lt;&gt;"",(('Raw2'!CL21-('Cl-correction'!$J$3*#REF!))/#REF!)/(('Raw1'!CL21-('Cl-correction'!$J$2*#REF!))/#REF!),"")</f>
        <v/>
      </c>
      <c r="CM21" t="str">
        <f>IF('Raw1'!CM21&lt;&gt;"",(('Raw2'!CM21-('Cl-correction'!$J$3*#REF!))/#REF!)/(('Raw1'!CM21-('Cl-correction'!$J$2*#REF!))/#REF!),"")</f>
        <v/>
      </c>
      <c r="CN21" t="str">
        <f>IF('Raw1'!CN21&lt;&gt;"",(('Raw2'!CN21-('Cl-correction'!$J$3*#REF!))/#REF!)/(('Raw1'!CN21-('Cl-correction'!$J$2*#REF!))/#REF!),"")</f>
        <v/>
      </c>
      <c r="CO21" t="str">
        <f>IF('Raw1'!CO21&lt;&gt;"",(('Raw2'!CO21-('Cl-correction'!$J$3*#REF!))/#REF!)/(('Raw1'!CO21-('Cl-correction'!$J$2*#REF!))/#REF!),"")</f>
        <v/>
      </c>
      <c r="CP21" t="str">
        <f>IF('Raw1'!CP21&lt;&gt;"",(('Raw2'!CP21-('Cl-correction'!$J$3*#REF!))/#REF!)/(('Raw1'!CP21-('Cl-correction'!$J$2*#REF!))/#REF!),"")</f>
        <v/>
      </c>
      <c r="CQ21" t="str">
        <f>IF('Raw1'!CQ21&lt;&gt;"",(('Raw2'!CQ21-('Cl-correction'!$J$3*#REF!))/#REF!)/(('Raw1'!CQ21-('Cl-correction'!$J$2*#REF!))/#REF!),"")</f>
        <v/>
      </c>
      <c r="CR21" t="str">
        <f>IF('Raw1'!CR21&lt;&gt;"",(('Raw2'!CR21-('Cl-correction'!$J$3*#REF!))/#REF!)/(('Raw1'!CR21-('Cl-correction'!$J$2*#REF!))/#REF!),"")</f>
        <v/>
      </c>
      <c r="CS21" t="str">
        <f>IF('Raw1'!CS21&lt;&gt;"",(('Raw2'!CS21-('Cl-correction'!$J$3*#REF!))/#REF!)/(('Raw1'!CS21-('Cl-correction'!$J$2*#REF!))/#REF!),"")</f>
        <v/>
      </c>
      <c r="CT21" t="str">
        <f>IF('Raw1'!CT21&lt;&gt;"",(('Raw2'!CT21-('Cl-correction'!$J$3*#REF!))/#REF!)/(('Raw1'!CT21-('Cl-correction'!$J$2*#REF!))/#REF!),"")</f>
        <v/>
      </c>
      <c r="CU21" t="str">
        <f>IF('Raw1'!CU21&lt;&gt;"",(('Raw2'!CU21-('Cl-correction'!$J$3*#REF!))/#REF!)/(('Raw1'!CU21-('Cl-correction'!$J$2*#REF!))/#REF!),"")</f>
        <v/>
      </c>
      <c r="CV21" t="str">
        <f>IF('Raw1'!CV21&lt;&gt;"",(('Raw2'!CV21-('Cl-correction'!$J$3*#REF!))/#REF!)/(('Raw1'!CV21-('Cl-correction'!$J$2*#REF!))/#REF!),"")</f>
        <v/>
      </c>
      <c r="CW21" t="str">
        <f>IF('Raw1'!CW21&lt;&gt;"",(('Raw2'!CW21-('Cl-correction'!$J$3*#REF!))/#REF!)/(('Raw1'!CW21-('Cl-correction'!$J$2*#REF!))/#REF!),"")</f>
        <v/>
      </c>
      <c r="CX21" t="str">
        <f>IF('Raw1'!CX21&lt;&gt;"",(('Raw2'!CX21-('Cl-correction'!$J$3*#REF!))/#REF!)/(('Raw1'!CX21-('Cl-correction'!$J$2*#REF!))/#REF!),"")</f>
        <v/>
      </c>
      <c r="CY21" t="str">
        <f>IF('Raw1'!CY21&lt;&gt;"",(('Raw2'!CY21-('Cl-correction'!$J$3*#REF!))/#REF!)/(('Raw1'!CY21-('Cl-correction'!$J$2*#REF!))/#REF!),"")</f>
        <v/>
      </c>
      <c r="CZ21" t="str">
        <f>IF('Raw1'!CZ21&lt;&gt;"",(('Raw2'!CZ21-('Cl-correction'!$J$3*#REF!))/#REF!)/(('Raw1'!CZ21-('Cl-correction'!$J$2*#REF!))/#REF!),"")</f>
        <v/>
      </c>
      <c r="DA21" t="str">
        <f>IF('Raw1'!DA21&lt;&gt;"",(('Raw2'!DA21-('Cl-correction'!$J$3*#REF!))/#REF!)/(('Raw1'!DA21-('Cl-correction'!$J$2*#REF!))/#REF!),"")</f>
        <v/>
      </c>
    </row>
    <row r="22" spans="1:105" x14ac:dyDescent="0.15">
      <c r="A22" t="str">
        <f>'Raw1'!A22</f>
        <v>d18O_300118_WM2_BW28@7</v>
      </c>
      <c r="C22">
        <f t="shared" si="0"/>
        <v>0</v>
      </c>
      <c r="D22" t="e">
        <f>IF('Raw1'!D22&lt;&gt;"",(('Raw2'!D22-('Cl-correction'!$J$3*#REF!))/#REF!)/(('Raw1'!D22-('Cl-correction'!$J$2*#REF!))/#REF!),"")</f>
        <v>#REF!</v>
      </c>
      <c r="E22" t="e">
        <f>IF('Raw1'!E22&lt;&gt;"",(('Raw2'!E22-('Cl-correction'!$J$3*#REF!))/#REF!)/(('Raw1'!E22-('Cl-correction'!$J$2*#REF!))/#REF!),"")</f>
        <v>#REF!</v>
      </c>
      <c r="F22" t="e">
        <f>IF('Raw1'!F22&lt;&gt;"",(('Raw2'!F22-('Cl-correction'!$J$3*#REF!))/#REF!)/(('Raw1'!F22-('Cl-correction'!$J$2*#REF!))/#REF!),"")</f>
        <v>#REF!</v>
      </c>
      <c r="G22" t="e">
        <f>IF('Raw1'!G22&lt;&gt;"",(('Raw2'!G22-('Cl-correction'!$J$3*#REF!))/#REF!)/(('Raw1'!G22-('Cl-correction'!$J$2*#REF!))/#REF!),"")</f>
        <v>#REF!</v>
      </c>
      <c r="H22" t="e">
        <f>IF('Raw1'!H22&lt;&gt;"",(('Raw2'!H22-('Cl-correction'!$J$3*#REF!))/#REF!)/(('Raw1'!H22-('Cl-correction'!$J$2*#REF!))/#REF!),"")</f>
        <v>#REF!</v>
      </c>
      <c r="I22" t="e">
        <f>IF('Raw1'!I22&lt;&gt;"",(('Raw2'!I22-('Cl-correction'!$J$3*#REF!))/#REF!)/(('Raw1'!I22-('Cl-correction'!$J$2*#REF!))/#REF!),"")</f>
        <v>#REF!</v>
      </c>
      <c r="J22" t="e">
        <f>IF('Raw1'!J22&lt;&gt;"",(('Raw2'!J22-('Cl-correction'!$J$3*#REF!))/#REF!)/(('Raw1'!J22-('Cl-correction'!$J$2*#REF!))/#REF!),"")</f>
        <v>#REF!</v>
      </c>
      <c r="K22" t="e">
        <f>IF('Raw1'!K22&lt;&gt;"",(('Raw2'!K22-('Cl-correction'!$J$3*#REF!))/#REF!)/(('Raw1'!K22-('Cl-correction'!$J$2*#REF!))/#REF!),"")</f>
        <v>#REF!</v>
      </c>
      <c r="L22" t="e">
        <f>IF('Raw1'!L22&lt;&gt;"",(('Raw2'!L22-('Cl-correction'!$J$3*#REF!))/#REF!)/(('Raw1'!L22-('Cl-correction'!$J$2*#REF!))/#REF!),"")</f>
        <v>#REF!</v>
      </c>
      <c r="M22" t="e">
        <f>IF('Raw1'!M22&lt;&gt;"",(('Raw2'!M22-('Cl-correction'!$J$3*#REF!))/#REF!)/(('Raw1'!M22-('Cl-correction'!$J$2*#REF!))/#REF!),"")</f>
        <v>#REF!</v>
      </c>
      <c r="N22" t="e">
        <f>IF('Raw1'!N22&lt;&gt;"",(('Raw2'!N22-('Cl-correction'!$J$3*#REF!))/#REF!)/(('Raw1'!N22-('Cl-correction'!$J$2*#REF!))/#REF!),"")</f>
        <v>#REF!</v>
      </c>
      <c r="O22" t="e">
        <f>IF('Raw1'!O22&lt;&gt;"",(('Raw2'!O22-('Cl-correction'!$J$3*#REF!))/#REF!)/(('Raw1'!O22-('Cl-correction'!$J$2*#REF!))/#REF!),"")</f>
        <v>#REF!</v>
      </c>
      <c r="P22" t="e">
        <f>IF('Raw1'!P22&lt;&gt;"",(('Raw2'!P22-('Cl-correction'!$J$3*#REF!))/#REF!)/(('Raw1'!P22-('Cl-correction'!$J$2*#REF!))/#REF!),"")</f>
        <v>#REF!</v>
      </c>
      <c r="Q22" t="e">
        <f>IF('Raw1'!Q22&lt;&gt;"",(('Raw2'!Q22-('Cl-correction'!$J$3*#REF!))/#REF!)/(('Raw1'!Q22-('Cl-correction'!$J$2*#REF!))/#REF!),"")</f>
        <v>#REF!</v>
      </c>
      <c r="R22" t="e">
        <f>IF('Raw1'!R22&lt;&gt;"",(('Raw2'!R22-('Cl-correction'!$J$3*#REF!))/#REF!)/(('Raw1'!R22-('Cl-correction'!$J$2*#REF!))/#REF!),"")</f>
        <v>#REF!</v>
      </c>
      <c r="S22" t="e">
        <f>IF('Raw1'!S22&lt;&gt;"",(('Raw2'!S22-('Cl-correction'!$J$3*#REF!))/#REF!)/(('Raw1'!S22-('Cl-correction'!$J$2*#REF!))/#REF!),"")</f>
        <v>#REF!</v>
      </c>
      <c r="T22" t="e">
        <f>IF('Raw1'!T22&lt;&gt;"",(('Raw2'!T22-('Cl-correction'!$J$3*#REF!))/#REF!)/(('Raw1'!T22-('Cl-correction'!$J$2*#REF!))/#REF!),"")</f>
        <v>#REF!</v>
      </c>
      <c r="U22" t="e">
        <f>IF('Raw1'!U22&lt;&gt;"",(('Raw2'!U22-('Cl-correction'!$J$3*#REF!))/#REF!)/(('Raw1'!U22-('Cl-correction'!$J$2*#REF!))/#REF!),"")</f>
        <v>#REF!</v>
      </c>
      <c r="V22" t="e">
        <f>IF('Raw1'!V22&lt;&gt;"",(('Raw2'!V22-('Cl-correction'!$J$3*#REF!))/#REF!)/(('Raw1'!V22-('Cl-correction'!$J$2*#REF!))/#REF!),"")</f>
        <v>#REF!</v>
      </c>
      <c r="W22" t="e">
        <f>IF('Raw1'!W22&lt;&gt;"",(('Raw2'!W22-('Cl-correction'!$J$3*#REF!))/#REF!)/(('Raw1'!W22-('Cl-correction'!$J$2*#REF!))/#REF!),"")</f>
        <v>#REF!</v>
      </c>
      <c r="X22" t="str">
        <f>IF('Raw1'!X22&lt;&gt;"",(('Raw2'!X22-('Cl-correction'!$J$3*#REF!))/#REF!)/(('Raw1'!X22-('Cl-correction'!$J$2*#REF!))/#REF!),"")</f>
        <v/>
      </c>
      <c r="Y22" t="str">
        <f>IF('Raw1'!Y22&lt;&gt;"",(('Raw2'!Y22-('Cl-correction'!$J$3*#REF!))/#REF!)/(('Raw1'!Y22-('Cl-correction'!$J$2*#REF!))/#REF!),"")</f>
        <v/>
      </c>
      <c r="Z22" t="str">
        <f>IF('Raw1'!Z22&lt;&gt;"",(('Raw2'!Z22-('Cl-correction'!$J$3*#REF!))/#REF!)/(('Raw1'!Z22-('Cl-correction'!$J$2*#REF!))/#REF!),"")</f>
        <v/>
      </c>
      <c r="AA22" t="str">
        <f>IF('Raw1'!AA22&lt;&gt;"",(('Raw2'!AA22-('Cl-correction'!$J$3*#REF!))/#REF!)/(('Raw1'!AA22-('Cl-correction'!$J$2*#REF!))/#REF!),"")</f>
        <v/>
      </c>
      <c r="AB22" t="str">
        <f>IF('Raw1'!AB22&lt;&gt;"",(('Raw2'!AB22-('Cl-correction'!$J$3*#REF!))/#REF!)/(('Raw1'!AB22-('Cl-correction'!$J$2*#REF!))/#REF!),"")</f>
        <v/>
      </c>
      <c r="AC22" t="str">
        <f>IF('Raw1'!AC22&lt;&gt;"",(('Raw2'!AC22-('Cl-correction'!$J$3*#REF!))/#REF!)/(('Raw1'!AC22-('Cl-correction'!$J$2*#REF!))/#REF!),"")</f>
        <v/>
      </c>
      <c r="AD22" t="str">
        <f>IF('Raw1'!AD22&lt;&gt;"",(('Raw2'!AD22-('Cl-correction'!$J$3*#REF!))/#REF!)/(('Raw1'!AD22-('Cl-correction'!$J$2*#REF!))/#REF!),"")</f>
        <v/>
      </c>
      <c r="AE22" t="str">
        <f>IF('Raw1'!AE22&lt;&gt;"",(('Raw2'!AE22-('Cl-correction'!$J$3*#REF!))/#REF!)/(('Raw1'!AE22-('Cl-correction'!$J$2*#REF!))/#REF!),"")</f>
        <v/>
      </c>
      <c r="AF22" t="str">
        <f>IF('Raw1'!AF22&lt;&gt;"",(('Raw2'!AF22-('Cl-correction'!$J$3*#REF!))/#REF!)/(('Raw1'!AF22-('Cl-correction'!$J$2*#REF!))/#REF!),"")</f>
        <v/>
      </c>
      <c r="AG22" t="str">
        <f>IF('Raw1'!AG22&lt;&gt;"",(('Raw2'!AG22-('Cl-correction'!$J$3*#REF!))/#REF!)/(('Raw1'!AG22-('Cl-correction'!$J$2*#REF!))/#REF!),"")</f>
        <v/>
      </c>
      <c r="AH22" t="str">
        <f>IF('Raw1'!AH22&lt;&gt;"",(('Raw2'!AH22-('Cl-correction'!$J$3*#REF!))/#REF!)/(('Raw1'!AH22-('Cl-correction'!$J$2*#REF!))/#REF!),"")</f>
        <v/>
      </c>
      <c r="AI22" t="str">
        <f>IF('Raw1'!AI22&lt;&gt;"",(('Raw2'!AI22-('Cl-correction'!$J$3*#REF!))/#REF!)/(('Raw1'!AI22-('Cl-correction'!$J$2*#REF!))/#REF!),"")</f>
        <v/>
      </c>
      <c r="AJ22" t="str">
        <f>IF('Raw1'!AJ22&lt;&gt;"",(('Raw2'!AJ22-('Cl-correction'!$J$3*#REF!))/#REF!)/(('Raw1'!AJ22-('Cl-correction'!$J$2*#REF!))/#REF!),"")</f>
        <v/>
      </c>
      <c r="AK22" t="str">
        <f>IF('Raw1'!AK22&lt;&gt;"",(('Raw2'!AK22-('Cl-correction'!$J$3*#REF!))/#REF!)/(('Raw1'!AK22-('Cl-correction'!$J$2*#REF!))/#REF!),"")</f>
        <v/>
      </c>
      <c r="AL22" t="str">
        <f>IF('Raw1'!AL22&lt;&gt;"",(('Raw2'!AL22-('Cl-correction'!$J$3*#REF!))/#REF!)/(('Raw1'!AL22-('Cl-correction'!$J$2*#REF!))/#REF!),"")</f>
        <v/>
      </c>
      <c r="AM22" t="str">
        <f>IF('Raw1'!AM22&lt;&gt;"",(('Raw2'!AM22-('Cl-correction'!$J$3*#REF!))/#REF!)/(('Raw1'!AM22-('Cl-correction'!$J$2*#REF!))/#REF!),"")</f>
        <v/>
      </c>
      <c r="AN22" t="str">
        <f>IF('Raw1'!AN22&lt;&gt;"",(('Raw2'!AN22-('Cl-correction'!$J$3*#REF!))/#REF!)/(('Raw1'!AN22-('Cl-correction'!$J$2*#REF!))/#REF!),"")</f>
        <v/>
      </c>
      <c r="AO22" t="str">
        <f>IF('Raw1'!AO22&lt;&gt;"",(('Raw2'!AO22-('Cl-correction'!$J$3*#REF!))/#REF!)/(('Raw1'!AO22-('Cl-correction'!$J$2*#REF!))/#REF!),"")</f>
        <v/>
      </c>
      <c r="AP22" t="str">
        <f>IF('Raw1'!AP22&lt;&gt;"",(('Raw2'!AP22-('Cl-correction'!$J$3*#REF!))/#REF!)/(('Raw1'!AP22-('Cl-correction'!$J$2*#REF!))/#REF!),"")</f>
        <v/>
      </c>
      <c r="AQ22" t="str">
        <f>IF('Raw1'!AQ22&lt;&gt;"",(('Raw2'!AQ22-('Cl-correction'!$J$3*#REF!))/#REF!)/(('Raw1'!AQ22-('Cl-correction'!$J$2*#REF!))/#REF!),"")</f>
        <v/>
      </c>
      <c r="AR22" t="str">
        <f>IF('Raw1'!AR22&lt;&gt;"",(('Raw2'!AR22-('Cl-correction'!$J$3*#REF!))/#REF!)/(('Raw1'!AR22-('Cl-correction'!$J$2*#REF!))/#REF!),"")</f>
        <v/>
      </c>
      <c r="AS22" t="str">
        <f>IF('Raw1'!AS22&lt;&gt;"",(('Raw2'!AS22-('Cl-correction'!$J$3*#REF!))/#REF!)/(('Raw1'!AS22-('Cl-correction'!$J$2*#REF!))/#REF!),"")</f>
        <v/>
      </c>
      <c r="AT22" t="str">
        <f>IF('Raw1'!AT22&lt;&gt;"",(('Raw2'!AT22-('Cl-correction'!$J$3*#REF!))/#REF!)/(('Raw1'!AT22-('Cl-correction'!$J$2*#REF!))/#REF!),"")</f>
        <v/>
      </c>
      <c r="AU22" t="str">
        <f>IF('Raw1'!AU22&lt;&gt;"",(('Raw2'!AU22-('Cl-correction'!$J$3*#REF!))/#REF!)/(('Raw1'!AU22-('Cl-correction'!$J$2*#REF!))/#REF!),"")</f>
        <v/>
      </c>
      <c r="AV22" t="str">
        <f>IF('Raw1'!AV22&lt;&gt;"",(('Raw2'!AV22-('Cl-correction'!$J$3*#REF!))/#REF!)/(('Raw1'!AV22-('Cl-correction'!$J$2*#REF!))/#REF!),"")</f>
        <v/>
      </c>
      <c r="AW22" t="str">
        <f>IF('Raw1'!AW22&lt;&gt;"",(('Raw2'!AW22-('Cl-correction'!$J$3*#REF!))/#REF!)/(('Raw1'!AW22-('Cl-correction'!$J$2*#REF!))/#REF!),"")</f>
        <v/>
      </c>
      <c r="AX22" t="str">
        <f>IF('Raw1'!AX22&lt;&gt;"",(('Raw2'!AX22-('Cl-correction'!$J$3*#REF!))/#REF!)/(('Raw1'!AX22-('Cl-correction'!$J$2*#REF!))/#REF!),"")</f>
        <v/>
      </c>
      <c r="AY22" t="str">
        <f>IF('Raw1'!AY22&lt;&gt;"",(('Raw2'!AY22-('Cl-correction'!$J$3*#REF!))/#REF!)/(('Raw1'!AY22-('Cl-correction'!$J$2*#REF!))/#REF!),"")</f>
        <v/>
      </c>
      <c r="AZ22" t="str">
        <f>IF('Raw1'!AZ22&lt;&gt;"",(('Raw2'!AZ22-('Cl-correction'!$J$3*#REF!))/#REF!)/(('Raw1'!AZ22-('Cl-correction'!$J$2*#REF!))/#REF!),"")</f>
        <v/>
      </c>
      <c r="BA22" t="str">
        <f>IF('Raw1'!BA22&lt;&gt;"",(('Raw2'!BA22-('Cl-correction'!$J$3*#REF!))/#REF!)/(('Raw1'!BA22-('Cl-correction'!$J$2*#REF!))/#REF!),"")</f>
        <v/>
      </c>
      <c r="BB22" t="str">
        <f>IF('Raw1'!BB22&lt;&gt;"",(('Raw2'!BB22-('Cl-correction'!$J$3*#REF!))/#REF!)/(('Raw1'!BB22-('Cl-correction'!$J$2*#REF!))/#REF!),"")</f>
        <v/>
      </c>
      <c r="BC22" t="str">
        <f>IF('Raw1'!BC22&lt;&gt;"",(('Raw2'!BC22-('Cl-correction'!$J$3*#REF!))/#REF!)/(('Raw1'!BC22-('Cl-correction'!$J$2*#REF!))/#REF!),"")</f>
        <v/>
      </c>
      <c r="BD22" t="str">
        <f>IF('Raw1'!BD22&lt;&gt;"",(('Raw2'!BD22-('Cl-correction'!$J$3*#REF!))/#REF!)/(('Raw1'!BD22-('Cl-correction'!$J$2*#REF!))/#REF!),"")</f>
        <v/>
      </c>
      <c r="BE22" t="str">
        <f>IF('Raw1'!BE22&lt;&gt;"",(('Raw2'!BE22-('Cl-correction'!$J$3*#REF!))/#REF!)/(('Raw1'!BE22-('Cl-correction'!$J$2*#REF!))/#REF!),"")</f>
        <v/>
      </c>
      <c r="BF22" t="str">
        <f>IF('Raw1'!BF22&lt;&gt;"",(('Raw2'!BF22-('Cl-correction'!$J$3*#REF!))/#REF!)/(('Raw1'!BF22-('Cl-correction'!$J$2*#REF!))/#REF!),"")</f>
        <v/>
      </c>
      <c r="BG22" t="str">
        <f>IF('Raw1'!BG22&lt;&gt;"",(('Raw2'!BG22-('Cl-correction'!$J$3*#REF!))/#REF!)/(('Raw1'!BG22-('Cl-correction'!$J$2*#REF!))/#REF!),"")</f>
        <v/>
      </c>
      <c r="BH22" t="str">
        <f>IF('Raw1'!BH22&lt;&gt;"",(('Raw2'!BH22-('Cl-correction'!$J$3*#REF!))/#REF!)/(('Raw1'!BH22-('Cl-correction'!$J$2*#REF!))/#REF!),"")</f>
        <v/>
      </c>
      <c r="BI22" t="str">
        <f>IF('Raw1'!BI22&lt;&gt;"",(('Raw2'!BI22-('Cl-correction'!$J$3*#REF!))/#REF!)/(('Raw1'!BI22-('Cl-correction'!$J$2*#REF!))/#REF!),"")</f>
        <v/>
      </c>
      <c r="BJ22" t="str">
        <f>IF('Raw1'!BJ22&lt;&gt;"",(('Raw2'!BJ22-('Cl-correction'!$J$3*#REF!))/#REF!)/(('Raw1'!BJ22-('Cl-correction'!$J$2*#REF!))/#REF!),"")</f>
        <v/>
      </c>
      <c r="BK22" t="str">
        <f>IF('Raw1'!BK22&lt;&gt;"",(('Raw2'!BK22-('Cl-correction'!$J$3*#REF!))/#REF!)/(('Raw1'!BK22-('Cl-correction'!$J$2*#REF!))/#REF!),"")</f>
        <v/>
      </c>
      <c r="BL22" t="str">
        <f>IF('Raw1'!BL22&lt;&gt;"",(('Raw2'!BL22-('Cl-correction'!$J$3*#REF!))/#REF!)/(('Raw1'!BL22-('Cl-correction'!$J$2*#REF!))/#REF!),"")</f>
        <v/>
      </c>
      <c r="BM22" t="str">
        <f>IF('Raw1'!BM22&lt;&gt;"",(('Raw2'!BM22-('Cl-correction'!$J$3*#REF!))/#REF!)/(('Raw1'!BM22-('Cl-correction'!$J$2*#REF!))/#REF!),"")</f>
        <v/>
      </c>
      <c r="BN22" t="str">
        <f>IF('Raw1'!BN22&lt;&gt;"",(('Raw2'!BN22-('Cl-correction'!$J$3*#REF!))/#REF!)/(('Raw1'!BN22-('Cl-correction'!$J$2*#REF!))/#REF!),"")</f>
        <v/>
      </c>
      <c r="BO22" t="str">
        <f>IF('Raw1'!BO22&lt;&gt;"",(('Raw2'!BO22-('Cl-correction'!$J$3*#REF!))/#REF!)/(('Raw1'!BO22-('Cl-correction'!$J$2*#REF!))/#REF!),"")</f>
        <v/>
      </c>
      <c r="BP22" t="str">
        <f>IF('Raw1'!BP22&lt;&gt;"",(('Raw2'!BP22-('Cl-correction'!$J$3*#REF!))/#REF!)/(('Raw1'!BP22-('Cl-correction'!$J$2*#REF!))/#REF!),"")</f>
        <v/>
      </c>
      <c r="BQ22" t="str">
        <f>IF('Raw1'!BQ22&lt;&gt;"",(('Raw2'!BQ22-('Cl-correction'!$J$3*#REF!))/#REF!)/(('Raw1'!BQ22-('Cl-correction'!$J$2*#REF!))/#REF!),"")</f>
        <v/>
      </c>
      <c r="BR22" t="str">
        <f>IF('Raw1'!BR22&lt;&gt;"",(('Raw2'!BR22-('Cl-correction'!$J$3*#REF!))/#REF!)/(('Raw1'!BR22-('Cl-correction'!$J$2*#REF!))/#REF!),"")</f>
        <v/>
      </c>
      <c r="BS22" t="str">
        <f>IF('Raw1'!BS22&lt;&gt;"",(('Raw2'!BS22-('Cl-correction'!$J$3*#REF!))/#REF!)/(('Raw1'!BS22-('Cl-correction'!$J$2*#REF!))/#REF!),"")</f>
        <v/>
      </c>
      <c r="BT22" t="str">
        <f>IF('Raw1'!BT22&lt;&gt;"",(('Raw2'!BT22-('Cl-correction'!$J$3*#REF!))/#REF!)/(('Raw1'!BT22-('Cl-correction'!$J$2*#REF!))/#REF!),"")</f>
        <v/>
      </c>
      <c r="BU22" t="str">
        <f>IF('Raw1'!BU22&lt;&gt;"",(('Raw2'!BU22-('Cl-correction'!$J$3*#REF!))/#REF!)/(('Raw1'!BU22-('Cl-correction'!$J$2*#REF!))/#REF!),"")</f>
        <v/>
      </c>
      <c r="BV22" t="str">
        <f>IF('Raw1'!BV22&lt;&gt;"",(('Raw2'!BV22-('Cl-correction'!$J$3*#REF!))/#REF!)/(('Raw1'!BV22-('Cl-correction'!$J$2*#REF!))/#REF!),"")</f>
        <v/>
      </c>
      <c r="BW22" t="str">
        <f>IF('Raw1'!BW22&lt;&gt;"",(('Raw2'!BW22-('Cl-correction'!$J$3*#REF!))/#REF!)/(('Raw1'!BW22-('Cl-correction'!$J$2*#REF!))/#REF!),"")</f>
        <v/>
      </c>
      <c r="BX22" t="str">
        <f>IF('Raw1'!BX22&lt;&gt;"",(('Raw2'!BX22-('Cl-correction'!$J$3*#REF!))/#REF!)/(('Raw1'!BX22-('Cl-correction'!$J$2*#REF!))/#REF!),"")</f>
        <v/>
      </c>
      <c r="BY22" t="str">
        <f>IF('Raw1'!BY22&lt;&gt;"",(('Raw2'!BY22-('Cl-correction'!$J$3*#REF!))/#REF!)/(('Raw1'!BY22-('Cl-correction'!$J$2*#REF!))/#REF!),"")</f>
        <v/>
      </c>
      <c r="BZ22" t="str">
        <f>IF('Raw1'!BZ22&lt;&gt;"",(('Raw2'!BZ22-('Cl-correction'!$J$3*#REF!))/#REF!)/(('Raw1'!BZ22-('Cl-correction'!$J$2*#REF!))/#REF!),"")</f>
        <v/>
      </c>
      <c r="CA22" t="str">
        <f>IF('Raw1'!CA22&lt;&gt;"",(('Raw2'!CA22-('Cl-correction'!$J$3*#REF!))/#REF!)/(('Raw1'!CA22-('Cl-correction'!$J$2*#REF!))/#REF!),"")</f>
        <v/>
      </c>
      <c r="CB22" t="str">
        <f>IF('Raw1'!CB22&lt;&gt;"",(('Raw2'!CB22-('Cl-correction'!$J$3*#REF!))/#REF!)/(('Raw1'!CB22-('Cl-correction'!$J$2*#REF!))/#REF!),"")</f>
        <v/>
      </c>
      <c r="CC22" t="str">
        <f>IF('Raw1'!CC22&lt;&gt;"",(('Raw2'!CC22-('Cl-correction'!$J$3*#REF!))/#REF!)/(('Raw1'!CC22-('Cl-correction'!$J$2*#REF!))/#REF!),"")</f>
        <v/>
      </c>
      <c r="CD22" t="str">
        <f>IF('Raw1'!CD22&lt;&gt;"",(('Raw2'!CD22-('Cl-correction'!$J$3*#REF!))/#REF!)/(('Raw1'!CD22-('Cl-correction'!$J$2*#REF!))/#REF!),"")</f>
        <v/>
      </c>
      <c r="CE22" t="str">
        <f>IF('Raw1'!CE22&lt;&gt;"",(('Raw2'!CE22-('Cl-correction'!$J$3*#REF!))/#REF!)/(('Raw1'!CE22-('Cl-correction'!$J$2*#REF!))/#REF!),"")</f>
        <v/>
      </c>
      <c r="CF22" t="str">
        <f>IF('Raw1'!CF22&lt;&gt;"",(('Raw2'!CF22-('Cl-correction'!$J$3*#REF!))/#REF!)/(('Raw1'!CF22-('Cl-correction'!$J$2*#REF!))/#REF!),"")</f>
        <v/>
      </c>
      <c r="CG22" t="str">
        <f>IF('Raw1'!CG22&lt;&gt;"",(('Raw2'!CG22-('Cl-correction'!$J$3*#REF!))/#REF!)/(('Raw1'!CG22-('Cl-correction'!$J$2*#REF!))/#REF!),"")</f>
        <v/>
      </c>
      <c r="CH22" t="str">
        <f>IF('Raw1'!CH22&lt;&gt;"",(('Raw2'!CH22-('Cl-correction'!$J$3*#REF!))/#REF!)/(('Raw1'!CH22-('Cl-correction'!$J$2*#REF!))/#REF!),"")</f>
        <v/>
      </c>
      <c r="CI22" t="str">
        <f>IF('Raw1'!CI22&lt;&gt;"",(('Raw2'!CI22-('Cl-correction'!$J$3*#REF!))/#REF!)/(('Raw1'!CI22-('Cl-correction'!$J$2*#REF!))/#REF!),"")</f>
        <v/>
      </c>
      <c r="CJ22" t="str">
        <f>IF('Raw1'!CJ22&lt;&gt;"",(('Raw2'!CJ22-('Cl-correction'!$J$3*#REF!))/#REF!)/(('Raw1'!CJ22-('Cl-correction'!$J$2*#REF!))/#REF!),"")</f>
        <v/>
      </c>
      <c r="CK22" t="str">
        <f>IF('Raw1'!CK22&lt;&gt;"",(('Raw2'!CK22-('Cl-correction'!$J$3*#REF!))/#REF!)/(('Raw1'!CK22-('Cl-correction'!$J$2*#REF!))/#REF!),"")</f>
        <v/>
      </c>
      <c r="CL22" t="str">
        <f>IF('Raw1'!CL22&lt;&gt;"",(('Raw2'!CL22-('Cl-correction'!$J$3*#REF!))/#REF!)/(('Raw1'!CL22-('Cl-correction'!$J$2*#REF!))/#REF!),"")</f>
        <v/>
      </c>
      <c r="CM22" t="str">
        <f>IF('Raw1'!CM22&lt;&gt;"",(('Raw2'!CM22-('Cl-correction'!$J$3*#REF!))/#REF!)/(('Raw1'!CM22-('Cl-correction'!$J$2*#REF!))/#REF!),"")</f>
        <v/>
      </c>
      <c r="CN22" t="str">
        <f>IF('Raw1'!CN22&lt;&gt;"",(('Raw2'!CN22-('Cl-correction'!$J$3*#REF!))/#REF!)/(('Raw1'!CN22-('Cl-correction'!$J$2*#REF!))/#REF!),"")</f>
        <v/>
      </c>
      <c r="CO22" t="str">
        <f>IF('Raw1'!CO22&lt;&gt;"",(('Raw2'!CO22-('Cl-correction'!$J$3*#REF!))/#REF!)/(('Raw1'!CO22-('Cl-correction'!$J$2*#REF!))/#REF!),"")</f>
        <v/>
      </c>
      <c r="CP22" t="str">
        <f>IF('Raw1'!CP22&lt;&gt;"",(('Raw2'!CP22-('Cl-correction'!$J$3*#REF!))/#REF!)/(('Raw1'!CP22-('Cl-correction'!$J$2*#REF!))/#REF!),"")</f>
        <v/>
      </c>
      <c r="CQ22" t="str">
        <f>IF('Raw1'!CQ22&lt;&gt;"",(('Raw2'!CQ22-('Cl-correction'!$J$3*#REF!))/#REF!)/(('Raw1'!CQ22-('Cl-correction'!$J$2*#REF!))/#REF!),"")</f>
        <v/>
      </c>
      <c r="CR22" t="str">
        <f>IF('Raw1'!CR22&lt;&gt;"",(('Raw2'!CR22-('Cl-correction'!$J$3*#REF!))/#REF!)/(('Raw1'!CR22-('Cl-correction'!$J$2*#REF!))/#REF!),"")</f>
        <v/>
      </c>
      <c r="CS22" t="str">
        <f>IF('Raw1'!CS22&lt;&gt;"",(('Raw2'!CS22-('Cl-correction'!$J$3*#REF!))/#REF!)/(('Raw1'!CS22-('Cl-correction'!$J$2*#REF!))/#REF!),"")</f>
        <v/>
      </c>
      <c r="CT22" t="str">
        <f>IF('Raw1'!CT22&lt;&gt;"",(('Raw2'!CT22-('Cl-correction'!$J$3*#REF!))/#REF!)/(('Raw1'!CT22-('Cl-correction'!$J$2*#REF!))/#REF!),"")</f>
        <v/>
      </c>
      <c r="CU22" t="str">
        <f>IF('Raw1'!CU22&lt;&gt;"",(('Raw2'!CU22-('Cl-correction'!$J$3*#REF!))/#REF!)/(('Raw1'!CU22-('Cl-correction'!$J$2*#REF!))/#REF!),"")</f>
        <v/>
      </c>
      <c r="CV22" t="str">
        <f>IF('Raw1'!CV22&lt;&gt;"",(('Raw2'!CV22-('Cl-correction'!$J$3*#REF!))/#REF!)/(('Raw1'!CV22-('Cl-correction'!$J$2*#REF!))/#REF!),"")</f>
        <v/>
      </c>
      <c r="CW22" t="str">
        <f>IF('Raw1'!CW22&lt;&gt;"",(('Raw2'!CW22-('Cl-correction'!$J$3*#REF!))/#REF!)/(('Raw1'!CW22-('Cl-correction'!$J$2*#REF!))/#REF!),"")</f>
        <v/>
      </c>
      <c r="CX22" t="str">
        <f>IF('Raw1'!CX22&lt;&gt;"",(('Raw2'!CX22-('Cl-correction'!$J$3*#REF!))/#REF!)/(('Raw1'!CX22-('Cl-correction'!$J$2*#REF!))/#REF!),"")</f>
        <v/>
      </c>
      <c r="CY22" t="str">
        <f>IF('Raw1'!CY22&lt;&gt;"",(('Raw2'!CY22-('Cl-correction'!$J$3*#REF!))/#REF!)/(('Raw1'!CY22-('Cl-correction'!$J$2*#REF!))/#REF!),"")</f>
        <v/>
      </c>
      <c r="CZ22" t="str">
        <f>IF('Raw1'!CZ22&lt;&gt;"",(('Raw2'!CZ22-('Cl-correction'!$J$3*#REF!))/#REF!)/(('Raw1'!CZ22-('Cl-correction'!$J$2*#REF!))/#REF!),"")</f>
        <v/>
      </c>
      <c r="DA22" t="str">
        <f>IF('Raw1'!DA22&lt;&gt;"",(('Raw2'!DA22-('Cl-correction'!$J$3*#REF!))/#REF!)/(('Raw1'!DA22-('Cl-correction'!$J$2*#REF!))/#REF!),"")</f>
        <v/>
      </c>
    </row>
    <row r="23" spans="1:105" x14ac:dyDescent="0.15">
      <c r="A23" t="str">
        <f>'Raw1'!A23</f>
        <v>d18O_300118_WM2_Udaipur@11</v>
      </c>
      <c r="C23">
        <f t="shared" si="0"/>
        <v>0</v>
      </c>
      <c r="D23" t="e">
        <f>IF('Raw1'!D23&lt;&gt;"",(('Raw2'!D23-('Cl-correction'!$J$3*#REF!))/#REF!)/(('Raw1'!D23-('Cl-correction'!$J$2*#REF!))/#REF!),"")</f>
        <v>#REF!</v>
      </c>
      <c r="E23" t="e">
        <f>IF('Raw1'!E23&lt;&gt;"",(('Raw2'!E23-('Cl-correction'!$J$3*#REF!))/#REF!)/(('Raw1'!E23-('Cl-correction'!$J$2*#REF!))/#REF!),"")</f>
        <v>#REF!</v>
      </c>
      <c r="F23" t="e">
        <f>IF('Raw1'!F23&lt;&gt;"",(('Raw2'!F23-('Cl-correction'!$J$3*#REF!))/#REF!)/(('Raw1'!F23-('Cl-correction'!$J$2*#REF!))/#REF!),"")</f>
        <v>#REF!</v>
      </c>
      <c r="G23" t="e">
        <f>IF('Raw1'!G23&lt;&gt;"",(('Raw2'!G23-('Cl-correction'!$J$3*#REF!))/#REF!)/(('Raw1'!G23-('Cl-correction'!$J$2*#REF!))/#REF!),"")</f>
        <v>#REF!</v>
      </c>
      <c r="H23" t="e">
        <f>IF('Raw1'!H23&lt;&gt;"",(('Raw2'!H23-('Cl-correction'!$J$3*#REF!))/#REF!)/(('Raw1'!H23-('Cl-correction'!$J$2*#REF!))/#REF!),"")</f>
        <v>#REF!</v>
      </c>
      <c r="I23" t="e">
        <f>IF('Raw1'!I23&lt;&gt;"",(('Raw2'!I23-('Cl-correction'!$J$3*#REF!))/#REF!)/(('Raw1'!I23-('Cl-correction'!$J$2*#REF!))/#REF!),"")</f>
        <v>#REF!</v>
      </c>
      <c r="J23" t="e">
        <f>IF('Raw1'!J23&lt;&gt;"",(('Raw2'!J23-('Cl-correction'!$J$3*#REF!))/#REF!)/(('Raw1'!J23-('Cl-correction'!$J$2*#REF!))/#REF!),"")</f>
        <v>#REF!</v>
      </c>
      <c r="K23" t="e">
        <f>IF('Raw1'!K23&lt;&gt;"",(('Raw2'!K23-('Cl-correction'!$J$3*#REF!))/#REF!)/(('Raw1'!K23-('Cl-correction'!$J$2*#REF!))/#REF!),"")</f>
        <v>#REF!</v>
      </c>
      <c r="L23" t="e">
        <f>IF('Raw1'!L23&lt;&gt;"",(('Raw2'!L23-('Cl-correction'!$J$3*#REF!))/#REF!)/(('Raw1'!L23-('Cl-correction'!$J$2*#REF!))/#REF!),"")</f>
        <v>#REF!</v>
      </c>
      <c r="M23" t="e">
        <f>IF('Raw1'!M23&lt;&gt;"",(('Raw2'!M23-('Cl-correction'!$J$3*#REF!))/#REF!)/(('Raw1'!M23-('Cl-correction'!$J$2*#REF!))/#REF!),"")</f>
        <v>#REF!</v>
      </c>
      <c r="N23" t="e">
        <f>IF('Raw1'!N23&lt;&gt;"",(('Raw2'!N23-('Cl-correction'!$J$3*#REF!))/#REF!)/(('Raw1'!N23-('Cl-correction'!$J$2*#REF!))/#REF!),"")</f>
        <v>#REF!</v>
      </c>
      <c r="O23" t="e">
        <f>IF('Raw1'!O23&lt;&gt;"",(('Raw2'!O23-('Cl-correction'!$J$3*#REF!))/#REF!)/(('Raw1'!O23-('Cl-correction'!$J$2*#REF!))/#REF!),"")</f>
        <v>#REF!</v>
      </c>
      <c r="P23" t="e">
        <f>IF('Raw1'!P23&lt;&gt;"",(('Raw2'!P23-('Cl-correction'!$J$3*#REF!))/#REF!)/(('Raw1'!P23-('Cl-correction'!$J$2*#REF!))/#REF!),"")</f>
        <v>#REF!</v>
      </c>
      <c r="Q23" t="e">
        <f>IF('Raw1'!Q23&lt;&gt;"",(('Raw2'!Q23-('Cl-correction'!$J$3*#REF!))/#REF!)/(('Raw1'!Q23-('Cl-correction'!$J$2*#REF!))/#REF!),"")</f>
        <v>#REF!</v>
      </c>
      <c r="R23" t="e">
        <f>IF('Raw1'!R23&lt;&gt;"",(('Raw2'!R23-('Cl-correction'!$J$3*#REF!))/#REF!)/(('Raw1'!R23-('Cl-correction'!$J$2*#REF!))/#REF!),"")</f>
        <v>#REF!</v>
      </c>
      <c r="S23" t="e">
        <f>IF('Raw1'!S23&lt;&gt;"",(('Raw2'!S23-('Cl-correction'!$J$3*#REF!))/#REF!)/(('Raw1'!S23-('Cl-correction'!$J$2*#REF!))/#REF!),"")</f>
        <v>#REF!</v>
      </c>
      <c r="T23" t="e">
        <f>IF('Raw1'!T23&lt;&gt;"",(('Raw2'!T23-('Cl-correction'!$J$3*#REF!))/#REF!)/(('Raw1'!T23-('Cl-correction'!$J$2*#REF!))/#REF!),"")</f>
        <v>#REF!</v>
      </c>
      <c r="U23" t="e">
        <f>IF('Raw1'!U23&lt;&gt;"",(('Raw2'!U23-('Cl-correction'!$J$3*#REF!))/#REF!)/(('Raw1'!U23-('Cl-correction'!$J$2*#REF!))/#REF!),"")</f>
        <v>#REF!</v>
      </c>
      <c r="V23" t="e">
        <f>IF('Raw1'!V23&lt;&gt;"",(('Raw2'!V23-('Cl-correction'!$J$3*#REF!))/#REF!)/(('Raw1'!V23-('Cl-correction'!$J$2*#REF!))/#REF!),"")</f>
        <v>#REF!</v>
      </c>
      <c r="W23" t="e">
        <f>IF('Raw1'!W23&lt;&gt;"",(('Raw2'!W23-('Cl-correction'!$J$3*#REF!))/#REF!)/(('Raw1'!W23-('Cl-correction'!$J$2*#REF!))/#REF!),"")</f>
        <v>#REF!</v>
      </c>
      <c r="X23" t="str">
        <f>IF('Raw1'!X23&lt;&gt;"",(('Raw2'!X23-('Cl-correction'!$J$3*#REF!))/#REF!)/(('Raw1'!X23-('Cl-correction'!$J$2*#REF!))/#REF!),"")</f>
        <v/>
      </c>
      <c r="Y23" t="str">
        <f>IF('Raw1'!Y23&lt;&gt;"",(('Raw2'!Y23-('Cl-correction'!$J$3*#REF!))/#REF!)/(('Raw1'!Y23-('Cl-correction'!$J$2*#REF!))/#REF!),"")</f>
        <v/>
      </c>
      <c r="Z23" t="str">
        <f>IF('Raw1'!Z23&lt;&gt;"",(('Raw2'!Z23-('Cl-correction'!$J$3*#REF!))/#REF!)/(('Raw1'!Z23-('Cl-correction'!$J$2*#REF!))/#REF!),"")</f>
        <v/>
      </c>
      <c r="AA23" t="str">
        <f>IF('Raw1'!AA23&lt;&gt;"",(('Raw2'!AA23-('Cl-correction'!$J$3*#REF!))/#REF!)/(('Raw1'!AA23-('Cl-correction'!$J$2*#REF!))/#REF!),"")</f>
        <v/>
      </c>
      <c r="AB23" t="str">
        <f>IF('Raw1'!AB23&lt;&gt;"",(('Raw2'!AB23-('Cl-correction'!$J$3*#REF!))/#REF!)/(('Raw1'!AB23-('Cl-correction'!$J$2*#REF!))/#REF!),"")</f>
        <v/>
      </c>
      <c r="AC23" t="str">
        <f>IF('Raw1'!AC23&lt;&gt;"",(('Raw2'!AC23-('Cl-correction'!$J$3*#REF!))/#REF!)/(('Raw1'!AC23-('Cl-correction'!$J$2*#REF!))/#REF!),"")</f>
        <v/>
      </c>
      <c r="AD23" t="str">
        <f>IF('Raw1'!AD23&lt;&gt;"",(('Raw2'!AD23-('Cl-correction'!$J$3*#REF!))/#REF!)/(('Raw1'!AD23-('Cl-correction'!$J$2*#REF!))/#REF!),"")</f>
        <v/>
      </c>
      <c r="AE23" t="str">
        <f>IF('Raw1'!AE23&lt;&gt;"",(('Raw2'!AE23-('Cl-correction'!$J$3*#REF!))/#REF!)/(('Raw1'!AE23-('Cl-correction'!$J$2*#REF!))/#REF!),"")</f>
        <v/>
      </c>
      <c r="AF23" t="str">
        <f>IF('Raw1'!AF23&lt;&gt;"",(('Raw2'!AF23-('Cl-correction'!$J$3*#REF!))/#REF!)/(('Raw1'!AF23-('Cl-correction'!$J$2*#REF!))/#REF!),"")</f>
        <v/>
      </c>
      <c r="AG23" t="str">
        <f>IF('Raw1'!AG23&lt;&gt;"",(('Raw2'!AG23-('Cl-correction'!$J$3*#REF!))/#REF!)/(('Raw1'!AG23-('Cl-correction'!$J$2*#REF!))/#REF!),"")</f>
        <v/>
      </c>
      <c r="AH23" t="str">
        <f>IF('Raw1'!AH23&lt;&gt;"",(('Raw2'!AH23-('Cl-correction'!$J$3*#REF!))/#REF!)/(('Raw1'!AH23-('Cl-correction'!$J$2*#REF!))/#REF!),"")</f>
        <v/>
      </c>
      <c r="AI23" t="str">
        <f>IF('Raw1'!AI23&lt;&gt;"",(('Raw2'!AI23-('Cl-correction'!$J$3*#REF!))/#REF!)/(('Raw1'!AI23-('Cl-correction'!$J$2*#REF!))/#REF!),"")</f>
        <v/>
      </c>
      <c r="AJ23" t="str">
        <f>IF('Raw1'!AJ23&lt;&gt;"",(('Raw2'!AJ23-('Cl-correction'!$J$3*#REF!))/#REF!)/(('Raw1'!AJ23-('Cl-correction'!$J$2*#REF!))/#REF!),"")</f>
        <v/>
      </c>
      <c r="AK23" t="str">
        <f>IF('Raw1'!AK23&lt;&gt;"",(('Raw2'!AK23-('Cl-correction'!$J$3*#REF!))/#REF!)/(('Raw1'!AK23-('Cl-correction'!$J$2*#REF!))/#REF!),"")</f>
        <v/>
      </c>
      <c r="AL23" t="str">
        <f>IF('Raw1'!AL23&lt;&gt;"",(('Raw2'!AL23-('Cl-correction'!$J$3*#REF!))/#REF!)/(('Raw1'!AL23-('Cl-correction'!$J$2*#REF!))/#REF!),"")</f>
        <v/>
      </c>
      <c r="AM23" t="str">
        <f>IF('Raw1'!AM23&lt;&gt;"",(('Raw2'!AM23-('Cl-correction'!$J$3*#REF!))/#REF!)/(('Raw1'!AM23-('Cl-correction'!$J$2*#REF!))/#REF!),"")</f>
        <v/>
      </c>
      <c r="AN23" t="str">
        <f>IF('Raw1'!AN23&lt;&gt;"",(('Raw2'!AN23-('Cl-correction'!$J$3*#REF!))/#REF!)/(('Raw1'!AN23-('Cl-correction'!$J$2*#REF!))/#REF!),"")</f>
        <v/>
      </c>
      <c r="AO23" t="str">
        <f>IF('Raw1'!AO23&lt;&gt;"",(('Raw2'!AO23-('Cl-correction'!$J$3*#REF!))/#REF!)/(('Raw1'!AO23-('Cl-correction'!$J$2*#REF!))/#REF!),"")</f>
        <v/>
      </c>
      <c r="AP23" t="str">
        <f>IF('Raw1'!AP23&lt;&gt;"",(('Raw2'!AP23-('Cl-correction'!$J$3*#REF!))/#REF!)/(('Raw1'!AP23-('Cl-correction'!$J$2*#REF!))/#REF!),"")</f>
        <v/>
      </c>
      <c r="AQ23" t="str">
        <f>IF('Raw1'!AQ23&lt;&gt;"",(('Raw2'!AQ23-('Cl-correction'!$J$3*#REF!))/#REF!)/(('Raw1'!AQ23-('Cl-correction'!$J$2*#REF!))/#REF!),"")</f>
        <v/>
      </c>
      <c r="AR23" t="str">
        <f>IF('Raw1'!AR23&lt;&gt;"",(('Raw2'!AR23-('Cl-correction'!$J$3*#REF!))/#REF!)/(('Raw1'!AR23-('Cl-correction'!$J$2*#REF!))/#REF!),"")</f>
        <v/>
      </c>
      <c r="AS23" t="str">
        <f>IF('Raw1'!AS23&lt;&gt;"",(('Raw2'!AS23-('Cl-correction'!$J$3*#REF!))/#REF!)/(('Raw1'!AS23-('Cl-correction'!$J$2*#REF!))/#REF!),"")</f>
        <v/>
      </c>
      <c r="AT23" t="str">
        <f>IF('Raw1'!AT23&lt;&gt;"",(('Raw2'!AT23-('Cl-correction'!$J$3*#REF!))/#REF!)/(('Raw1'!AT23-('Cl-correction'!$J$2*#REF!))/#REF!),"")</f>
        <v/>
      </c>
      <c r="AU23" t="str">
        <f>IF('Raw1'!AU23&lt;&gt;"",(('Raw2'!AU23-('Cl-correction'!$J$3*#REF!))/#REF!)/(('Raw1'!AU23-('Cl-correction'!$J$2*#REF!))/#REF!),"")</f>
        <v/>
      </c>
      <c r="AV23" t="str">
        <f>IF('Raw1'!AV23&lt;&gt;"",(('Raw2'!AV23-('Cl-correction'!$J$3*#REF!))/#REF!)/(('Raw1'!AV23-('Cl-correction'!$J$2*#REF!))/#REF!),"")</f>
        <v/>
      </c>
      <c r="AW23" t="str">
        <f>IF('Raw1'!AW23&lt;&gt;"",(('Raw2'!AW23-('Cl-correction'!$J$3*#REF!))/#REF!)/(('Raw1'!AW23-('Cl-correction'!$J$2*#REF!))/#REF!),"")</f>
        <v/>
      </c>
      <c r="AX23" t="str">
        <f>IF('Raw1'!AX23&lt;&gt;"",(('Raw2'!AX23-('Cl-correction'!$J$3*#REF!))/#REF!)/(('Raw1'!AX23-('Cl-correction'!$J$2*#REF!))/#REF!),"")</f>
        <v/>
      </c>
      <c r="AY23" t="str">
        <f>IF('Raw1'!AY23&lt;&gt;"",(('Raw2'!AY23-('Cl-correction'!$J$3*#REF!))/#REF!)/(('Raw1'!AY23-('Cl-correction'!$J$2*#REF!))/#REF!),"")</f>
        <v/>
      </c>
      <c r="AZ23" t="str">
        <f>IF('Raw1'!AZ23&lt;&gt;"",(('Raw2'!AZ23-('Cl-correction'!$J$3*#REF!))/#REF!)/(('Raw1'!AZ23-('Cl-correction'!$J$2*#REF!))/#REF!),"")</f>
        <v/>
      </c>
      <c r="BA23" t="str">
        <f>IF('Raw1'!BA23&lt;&gt;"",(('Raw2'!BA23-('Cl-correction'!$J$3*#REF!))/#REF!)/(('Raw1'!BA23-('Cl-correction'!$J$2*#REF!))/#REF!),"")</f>
        <v/>
      </c>
      <c r="BB23" t="str">
        <f>IF('Raw1'!BB23&lt;&gt;"",(('Raw2'!BB23-('Cl-correction'!$J$3*#REF!))/#REF!)/(('Raw1'!BB23-('Cl-correction'!$J$2*#REF!))/#REF!),"")</f>
        <v/>
      </c>
      <c r="BC23" t="str">
        <f>IF('Raw1'!BC23&lt;&gt;"",(('Raw2'!BC23-('Cl-correction'!$J$3*#REF!))/#REF!)/(('Raw1'!BC23-('Cl-correction'!$J$2*#REF!))/#REF!),"")</f>
        <v/>
      </c>
      <c r="BD23" t="str">
        <f>IF('Raw1'!BD23&lt;&gt;"",(('Raw2'!BD23-('Cl-correction'!$J$3*#REF!))/#REF!)/(('Raw1'!BD23-('Cl-correction'!$J$2*#REF!))/#REF!),"")</f>
        <v/>
      </c>
      <c r="BE23" t="str">
        <f>IF('Raw1'!BE23&lt;&gt;"",(('Raw2'!BE23-('Cl-correction'!$J$3*#REF!))/#REF!)/(('Raw1'!BE23-('Cl-correction'!$J$2*#REF!))/#REF!),"")</f>
        <v/>
      </c>
      <c r="BF23" t="str">
        <f>IF('Raw1'!BF23&lt;&gt;"",(('Raw2'!BF23-('Cl-correction'!$J$3*#REF!))/#REF!)/(('Raw1'!BF23-('Cl-correction'!$J$2*#REF!))/#REF!),"")</f>
        <v/>
      </c>
      <c r="BG23" t="str">
        <f>IF('Raw1'!BG23&lt;&gt;"",(('Raw2'!BG23-('Cl-correction'!$J$3*#REF!))/#REF!)/(('Raw1'!BG23-('Cl-correction'!$J$2*#REF!))/#REF!),"")</f>
        <v/>
      </c>
      <c r="BH23" t="str">
        <f>IF('Raw1'!BH23&lt;&gt;"",(('Raw2'!BH23-('Cl-correction'!$J$3*#REF!))/#REF!)/(('Raw1'!BH23-('Cl-correction'!$J$2*#REF!))/#REF!),"")</f>
        <v/>
      </c>
      <c r="BI23" t="str">
        <f>IF('Raw1'!BI23&lt;&gt;"",(('Raw2'!BI23-('Cl-correction'!$J$3*#REF!))/#REF!)/(('Raw1'!BI23-('Cl-correction'!$J$2*#REF!))/#REF!),"")</f>
        <v/>
      </c>
      <c r="BJ23" t="str">
        <f>IF('Raw1'!BJ23&lt;&gt;"",(('Raw2'!BJ23-('Cl-correction'!$J$3*#REF!))/#REF!)/(('Raw1'!BJ23-('Cl-correction'!$J$2*#REF!))/#REF!),"")</f>
        <v/>
      </c>
      <c r="BK23" t="str">
        <f>IF('Raw1'!BK23&lt;&gt;"",(('Raw2'!BK23-('Cl-correction'!$J$3*#REF!))/#REF!)/(('Raw1'!BK23-('Cl-correction'!$J$2*#REF!))/#REF!),"")</f>
        <v/>
      </c>
      <c r="BL23" t="str">
        <f>IF('Raw1'!BL23&lt;&gt;"",(('Raw2'!BL23-('Cl-correction'!$J$3*#REF!))/#REF!)/(('Raw1'!BL23-('Cl-correction'!$J$2*#REF!))/#REF!),"")</f>
        <v/>
      </c>
      <c r="BM23" t="str">
        <f>IF('Raw1'!BM23&lt;&gt;"",(('Raw2'!BM23-('Cl-correction'!$J$3*#REF!))/#REF!)/(('Raw1'!BM23-('Cl-correction'!$J$2*#REF!))/#REF!),"")</f>
        <v/>
      </c>
      <c r="BN23" t="str">
        <f>IF('Raw1'!BN23&lt;&gt;"",(('Raw2'!BN23-('Cl-correction'!$J$3*#REF!))/#REF!)/(('Raw1'!BN23-('Cl-correction'!$J$2*#REF!))/#REF!),"")</f>
        <v/>
      </c>
      <c r="BO23" t="str">
        <f>IF('Raw1'!BO23&lt;&gt;"",(('Raw2'!BO23-('Cl-correction'!$J$3*#REF!))/#REF!)/(('Raw1'!BO23-('Cl-correction'!$J$2*#REF!))/#REF!),"")</f>
        <v/>
      </c>
      <c r="BP23" t="str">
        <f>IF('Raw1'!BP23&lt;&gt;"",(('Raw2'!BP23-('Cl-correction'!$J$3*#REF!))/#REF!)/(('Raw1'!BP23-('Cl-correction'!$J$2*#REF!))/#REF!),"")</f>
        <v/>
      </c>
      <c r="BQ23" t="str">
        <f>IF('Raw1'!BQ23&lt;&gt;"",(('Raw2'!BQ23-('Cl-correction'!$J$3*#REF!))/#REF!)/(('Raw1'!BQ23-('Cl-correction'!$J$2*#REF!))/#REF!),"")</f>
        <v/>
      </c>
      <c r="BR23" t="str">
        <f>IF('Raw1'!BR23&lt;&gt;"",(('Raw2'!BR23-('Cl-correction'!$J$3*#REF!))/#REF!)/(('Raw1'!BR23-('Cl-correction'!$J$2*#REF!))/#REF!),"")</f>
        <v/>
      </c>
      <c r="BS23" t="str">
        <f>IF('Raw1'!BS23&lt;&gt;"",(('Raw2'!BS23-('Cl-correction'!$J$3*#REF!))/#REF!)/(('Raw1'!BS23-('Cl-correction'!$J$2*#REF!))/#REF!),"")</f>
        <v/>
      </c>
      <c r="BT23" t="str">
        <f>IF('Raw1'!BT23&lt;&gt;"",(('Raw2'!BT23-('Cl-correction'!$J$3*#REF!))/#REF!)/(('Raw1'!BT23-('Cl-correction'!$J$2*#REF!))/#REF!),"")</f>
        <v/>
      </c>
      <c r="BU23" t="str">
        <f>IF('Raw1'!BU23&lt;&gt;"",(('Raw2'!BU23-('Cl-correction'!$J$3*#REF!))/#REF!)/(('Raw1'!BU23-('Cl-correction'!$J$2*#REF!))/#REF!),"")</f>
        <v/>
      </c>
      <c r="BV23" t="str">
        <f>IF('Raw1'!BV23&lt;&gt;"",(('Raw2'!BV23-('Cl-correction'!$J$3*#REF!))/#REF!)/(('Raw1'!BV23-('Cl-correction'!$J$2*#REF!))/#REF!),"")</f>
        <v/>
      </c>
      <c r="BW23" t="str">
        <f>IF('Raw1'!BW23&lt;&gt;"",(('Raw2'!BW23-('Cl-correction'!$J$3*#REF!))/#REF!)/(('Raw1'!BW23-('Cl-correction'!$J$2*#REF!))/#REF!),"")</f>
        <v/>
      </c>
      <c r="BX23" t="str">
        <f>IF('Raw1'!BX23&lt;&gt;"",(('Raw2'!BX23-('Cl-correction'!$J$3*#REF!))/#REF!)/(('Raw1'!BX23-('Cl-correction'!$J$2*#REF!))/#REF!),"")</f>
        <v/>
      </c>
      <c r="BY23" t="str">
        <f>IF('Raw1'!BY23&lt;&gt;"",(('Raw2'!BY23-('Cl-correction'!$J$3*#REF!))/#REF!)/(('Raw1'!BY23-('Cl-correction'!$J$2*#REF!))/#REF!),"")</f>
        <v/>
      </c>
      <c r="BZ23" t="str">
        <f>IF('Raw1'!BZ23&lt;&gt;"",(('Raw2'!BZ23-('Cl-correction'!$J$3*#REF!))/#REF!)/(('Raw1'!BZ23-('Cl-correction'!$J$2*#REF!))/#REF!),"")</f>
        <v/>
      </c>
      <c r="CA23" t="str">
        <f>IF('Raw1'!CA23&lt;&gt;"",(('Raw2'!CA23-('Cl-correction'!$J$3*#REF!))/#REF!)/(('Raw1'!CA23-('Cl-correction'!$J$2*#REF!))/#REF!),"")</f>
        <v/>
      </c>
      <c r="CB23" t="str">
        <f>IF('Raw1'!CB23&lt;&gt;"",(('Raw2'!CB23-('Cl-correction'!$J$3*#REF!))/#REF!)/(('Raw1'!CB23-('Cl-correction'!$J$2*#REF!))/#REF!),"")</f>
        <v/>
      </c>
      <c r="CC23" t="str">
        <f>IF('Raw1'!CC23&lt;&gt;"",(('Raw2'!CC23-('Cl-correction'!$J$3*#REF!))/#REF!)/(('Raw1'!CC23-('Cl-correction'!$J$2*#REF!))/#REF!),"")</f>
        <v/>
      </c>
      <c r="CD23" t="str">
        <f>IF('Raw1'!CD23&lt;&gt;"",(('Raw2'!CD23-('Cl-correction'!$J$3*#REF!))/#REF!)/(('Raw1'!CD23-('Cl-correction'!$J$2*#REF!))/#REF!),"")</f>
        <v/>
      </c>
      <c r="CE23" t="str">
        <f>IF('Raw1'!CE23&lt;&gt;"",(('Raw2'!CE23-('Cl-correction'!$J$3*#REF!))/#REF!)/(('Raw1'!CE23-('Cl-correction'!$J$2*#REF!))/#REF!),"")</f>
        <v/>
      </c>
      <c r="CF23" t="str">
        <f>IF('Raw1'!CF23&lt;&gt;"",(('Raw2'!CF23-('Cl-correction'!$J$3*#REF!))/#REF!)/(('Raw1'!CF23-('Cl-correction'!$J$2*#REF!))/#REF!),"")</f>
        <v/>
      </c>
      <c r="CG23" t="str">
        <f>IF('Raw1'!CG23&lt;&gt;"",(('Raw2'!CG23-('Cl-correction'!$J$3*#REF!))/#REF!)/(('Raw1'!CG23-('Cl-correction'!$J$2*#REF!))/#REF!),"")</f>
        <v/>
      </c>
      <c r="CH23" t="str">
        <f>IF('Raw1'!CH23&lt;&gt;"",(('Raw2'!CH23-('Cl-correction'!$J$3*#REF!))/#REF!)/(('Raw1'!CH23-('Cl-correction'!$J$2*#REF!))/#REF!),"")</f>
        <v/>
      </c>
      <c r="CI23" t="str">
        <f>IF('Raw1'!CI23&lt;&gt;"",(('Raw2'!CI23-('Cl-correction'!$J$3*#REF!))/#REF!)/(('Raw1'!CI23-('Cl-correction'!$J$2*#REF!))/#REF!),"")</f>
        <v/>
      </c>
      <c r="CJ23" t="str">
        <f>IF('Raw1'!CJ23&lt;&gt;"",(('Raw2'!CJ23-('Cl-correction'!$J$3*#REF!))/#REF!)/(('Raw1'!CJ23-('Cl-correction'!$J$2*#REF!))/#REF!),"")</f>
        <v/>
      </c>
      <c r="CK23" t="str">
        <f>IF('Raw1'!CK23&lt;&gt;"",(('Raw2'!CK23-('Cl-correction'!$J$3*#REF!))/#REF!)/(('Raw1'!CK23-('Cl-correction'!$J$2*#REF!))/#REF!),"")</f>
        <v/>
      </c>
      <c r="CL23" t="str">
        <f>IF('Raw1'!CL23&lt;&gt;"",(('Raw2'!CL23-('Cl-correction'!$J$3*#REF!))/#REF!)/(('Raw1'!CL23-('Cl-correction'!$J$2*#REF!))/#REF!),"")</f>
        <v/>
      </c>
      <c r="CM23" t="str">
        <f>IF('Raw1'!CM23&lt;&gt;"",(('Raw2'!CM23-('Cl-correction'!$J$3*#REF!))/#REF!)/(('Raw1'!CM23-('Cl-correction'!$J$2*#REF!))/#REF!),"")</f>
        <v/>
      </c>
      <c r="CN23" t="str">
        <f>IF('Raw1'!CN23&lt;&gt;"",(('Raw2'!CN23-('Cl-correction'!$J$3*#REF!))/#REF!)/(('Raw1'!CN23-('Cl-correction'!$J$2*#REF!))/#REF!),"")</f>
        <v/>
      </c>
      <c r="CO23" t="str">
        <f>IF('Raw1'!CO23&lt;&gt;"",(('Raw2'!CO23-('Cl-correction'!$J$3*#REF!))/#REF!)/(('Raw1'!CO23-('Cl-correction'!$J$2*#REF!))/#REF!),"")</f>
        <v/>
      </c>
      <c r="CP23" t="str">
        <f>IF('Raw1'!CP23&lt;&gt;"",(('Raw2'!CP23-('Cl-correction'!$J$3*#REF!))/#REF!)/(('Raw1'!CP23-('Cl-correction'!$J$2*#REF!))/#REF!),"")</f>
        <v/>
      </c>
      <c r="CQ23" t="str">
        <f>IF('Raw1'!CQ23&lt;&gt;"",(('Raw2'!CQ23-('Cl-correction'!$J$3*#REF!))/#REF!)/(('Raw1'!CQ23-('Cl-correction'!$J$2*#REF!))/#REF!),"")</f>
        <v/>
      </c>
      <c r="CR23" t="str">
        <f>IF('Raw1'!CR23&lt;&gt;"",(('Raw2'!CR23-('Cl-correction'!$J$3*#REF!))/#REF!)/(('Raw1'!CR23-('Cl-correction'!$J$2*#REF!))/#REF!),"")</f>
        <v/>
      </c>
      <c r="CS23" t="str">
        <f>IF('Raw1'!CS23&lt;&gt;"",(('Raw2'!CS23-('Cl-correction'!$J$3*#REF!))/#REF!)/(('Raw1'!CS23-('Cl-correction'!$J$2*#REF!))/#REF!),"")</f>
        <v/>
      </c>
      <c r="CT23" t="str">
        <f>IF('Raw1'!CT23&lt;&gt;"",(('Raw2'!CT23-('Cl-correction'!$J$3*#REF!))/#REF!)/(('Raw1'!CT23-('Cl-correction'!$J$2*#REF!))/#REF!),"")</f>
        <v/>
      </c>
      <c r="CU23" t="str">
        <f>IF('Raw1'!CU23&lt;&gt;"",(('Raw2'!CU23-('Cl-correction'!$J$3*#REF!))/#REF!)/(('Raw1'!CU23-('Cl-correction'!$J$2*#REF!))/#REF!),"")</f>
        <v/>
      </c>
      <c r="CV23" t="str">
        <f>IF('Raw1'!CV23&lt;&gt;"",(('Raw2'!CV23-('Cl-correction'!$J$3*#REF!))/#REF!)/(('Raw1'!CV23-('Cl-correction'!$J$2*#REF!))/#REF!),"")</f>
        <v/>
      </c>
      <c r="CW23" t="str">
        <f>IF('Raw1'!CW23&lt;&gt;"",(('Raw2'!CW23-('Cl-correction'!$J$3*#REF!))/#REF!)/(('Raw1'!CW23-('Cl-correction'!$J$2*#REF!))/#REF!),"")</f>
        <v/>
      </c>
      <c r="CX23" t="str">
        <f>IF('Raw1'!CX23&lt;&gt;"",(('Raw2'!CX23-('Cl-correction'!$J$3*#REF!))/#REF!)/(('Raw1'!CX23-('Cl-correction'!$J$2*#REF!))/#REF!),"")</f>
        <v/>
      </c>
      <c r="CY23" t="str">
        <f>IF('Raw1'!CY23&lt;&gt;"",(('Raw2'!CY23-('Cl-correction'!$J$3*#REF!))/#REF!)/(('Raw1'!CY23-('Cl-correction'!$J$2*#REF!))/#REF!),"")</f>
        <v/>
      </c>
      <c r="CZ23" t="str">
        <f>IF('Raw1'!CZ23&lt;&gt;"",(('Raw2'!CZ23-('Cl-correction'!$J$3*#REF!))/#REF!)/(('Raw1'!CZ23-('Cl-correction'!$J$2*#REF!))/#REF!),"")</f>
        <v/>
      </c>
      <c r="DA23" t="str">
        <f>IF('Raw1'!DA23&lt;&gt;"",(('Raw2'!DA23-('Cl-correction'!$J$3*#REF!))/#REF!)/(('Raw1'!DA23-('Cl-correction'!$J$2*#REF!))/#REF!),"")</f>
        <v/>
      </c>
    </row>
    <row r="24" spans="1:105" x14ac:dyDescent="0.15">
      <c r="A24" t="str">
        <f>'Raw1'!A24</f>
        <v>d18O_300118_WM2_Andre@5</v>
      </c>
      <c r="C24">
        <f t="shared" si="0"/>
        <v>0</v>
      </c>
      <c r="D24" t="e">
        <f>IF('Raw1'!D24&lt;&gt;"",(('Raw2'!D24-('Cl-correction'!$J$3*#REF!))/#REF!)/(('Raw1'!D24-('Cl-correction'!$J$2*#REF!))/#REF!),"")</f>
        <v>#REF!</v>
      </c>
      <c r="E24" t="e">
        <f>IF('Raw1'!E24&lt;&gt;"",(('Raw2'!E24-('Cl-correction'!$J$3*#REF!))/#REF!)/(('Raw1'!E24-('Cl-correction'!$J$2*#REF!))/#REF!),"")</f>
        <v>#REF!</v>
      </c>
      <c r="F24" t="e">
        <f>IF('Raw1'!F24&lt;&gt;"",(('Raw2'!F24-('Cl-correction'!$J$3*#REF!))/#REF!)/(('Raw1'!F24-('Cl-correction'!$J$2*#REF!))/#REF!),"")</f>
        <v>#REF!</v>
      </c>
      <c r="G24" t="e">
        <f>IF('Raw1'!G24&lt;&gt;"",(('Raw2'!G24-('Cl-correction'!$J$3*#REF!))/#REF!)/(('Raw1'!G24-('Cl-correction'!$J$2*#REF!))/#REF!),"")</f>
        <v>#REF!</v>
      </c>
      <c r="H24" t="e">
        <f>IF('Raw1'!H24&lt;&gt;"",(('Raw2'!H24-('Cl-correction'!$J$3*#REF!))/#REF!)/(('Raw1'!H24-('Cl-correction'!$J$2*#REF!))/#REF!),"")</f>
        <v>#REF!</v>
      </c>
      <c r="I24" t="e">
        <f>IF('Raw1'!I24&lt;&gt;"",(('Raw2'!I24-('Cl-correction'!$J$3*#REF!))/#REF!)/(('Raw1'!I24-('Cl-correction'!$J$2*#REF!))/#REF!),"")</f>
        <v>#REF!</v>
      </c>
      <c r="J24" t="e">
        <f>IF('Raw1'!J24&lt;&gt;"",(('Raw2'!J24-('Cl-correction'!$J$3*#REF!))/#REF!)/(('Raw1'!J24-('Cl-correction'!$J$2*#REF!))/#REF!),"")</f>
        <v>#REF!</v>
      </c>
      <c r="K24" t="e">
        <f>IF('Raw1'!K24&lt;&gt;"",(('Raw2'!K24-('Cl-correction'!$J$3*#REF!))/#REF!)/(('Raw1'!K24-('Cl-correction'!$J$2*#REF!))/#REF!),"")</f>
        <v>#REF!</v>
      </c>
      <c r="L24" t="e">
        <f>IF('Raw1'!L24&lt;&gt;"",(('Raw2'!L24-('Cl-correction'!$J$3*#REF!))/#REF!)/(('Raw1'!L24-('Cl-correction'!$J$2*#REF!))/#REF!),"")</f>
        <v>#REF!</v>
      </c>
      <c r="M24" t="e">
        <f>IF('Raw1'!M24&lt;&gt;"",(('Raw2'!M24-('Cl-correction'!$J$3*#REF!))/#REF!)/(('Raw1'!M24-('Cl-correction'!$J$2*#REF!))/#REF!),"")</f>
        <v>#REF!</v>
      </c>
      <c r="N24" t="e">
        <f>IF('Raw1'!N24&lt;&gt;"",(('Raw2'!N24-('Cl-correction'!$J$3*#REF!))/#REF!)/(('Raw1'!N24-('Cl-correction'!$J$2*#REF!))/#REF!),"")</f>
        <v>#REF!</v>
      </c>
      <c r="O24" t="e">
        <f>IF('Raw1'!O24&lt;&gt;"",(('Raw2'!O24-('Cl-correction'!$J$3*#REF!))/#REF!)/(('Raw1'!O24-('Cl-correction'!$J$2*#REF!))/#REF!),"")</f>
        <v>#REF!</v>
      </c>
      <c r="P24" t="e">
        <f>IF('Raw1'!P24&lt;&gt;"",(('Raw2'!P24-('Cl-correction'!$J$3*#REF!))/#REF!)/(('Raw1'!P24-('Cl-correction'!$J$2*#REF!))/#REF!),"")</f>
        <v>#REF!</v>
      </c>
      <c r="Q24" t="e">
        <f>IF('Raw1'!Q24&lt;&gt;"",(('Raw2'!Q24-('Cl-correction'!$J$3*#REF!))/#REF!)/(('Raw1'!Q24-('Cl-correction'!$J$2*#REF!))/#REF!),"")</f>
        <v>#REF!</v>
      </c>
      <c r="R24" t="e">
        <f>IF('Raw1'!R24&lt;&gt;"",(('Raw2'!R24-('Cl-correction'!$J$3*#REF!))/#REF!)/(('Raw1'!R24-('Cl-correction'!$J$2*#REF!))/#REF!),"")</f>
        <v>#REF!</v>
      </c>
      <c r="S24" t="e">
        <f>IF('Raw1'!S24&lt;&gt;"",(('Raw2'!S24-('Cl-correction'!$J$3*#REF!))/#REF!)/(('Raw1'!S24-('Cl-correction'!$J$2*#REF!))/#REF!),"")</f>
        <v>#REF!</v>
      </c>
      <c r="T24" t="e">
        <f>IF('Raw1'!T24&lt;&gt;"",(('Raw2'!T24-('Cl-correction'!$J$3*#REF!))/#REF!)/(('Raw1'!T24-('Cl-correction'!$J$2*#REF!))/#REF!),"")</f>
        <v>#REF!</v>
      </c>
      <c r="U24" t="e">
        <f>IF('Raw1'!U24&lt;&gt;"",(('Raw2'!U24-('Cl-correction'!$J$3*#REF!))/#REF!)/(('Raw1'!U24-('Cl-correction'!$J$2*#REF!))/#REF!),"")</f>
        <v>#REF!</v>
      </c>
      <c r="V24" t="e">
        <f>IF('Raw1'!V24&lt;&gt;"",(('Raw2'!V24-('Cl-correction'!$J$3*#REF!))/#REF!)/(('Raw1'!V24-('Cl-correction'!$J$2*#REF!))/#REF!),"")</f>
        <v>#REF!</v>
      </c>
      <c r="W24" t="e">
        <f>IF('Raw1'!W24&lt;&gt;"",(('Raw2'!W24-('Cl-correction'!$J$3*#REF!))/#REF!)/(('Raw1'!W24-('Cl-correction'!$J$2*#REF!))/#REF!),"")</f>
        <v>#REF!</v>
      </c>
      <c r="X24" t="str">
        <f>IF('Raw1'!X24&lt;&gt;"",(('Raw2'!X24-('Cl-correction'!$J$3*#REF!))/#REF!)/(('Raw1'!X24-('Cl-correction'!$J$2*#REF!))/#REF!),"")</f>
        <v/>
      </c>
      <c r="Y24" t="str">
        <f>IF('Raw1'!Y24&lt;&gt;"",(('Raw2'!Y24-('Cl-correction'!$J$3*#REF!))/#REF!)/(('Raw1'!Y24-('Cl-correction'!$J$2*#REF!))/#REF!),"")</f>
        <v/>
      </c>
      <c r="Z24" t="str">
        <f>IF('Raw1'!Z24&lt;&gt;"",(('Raw2'!Z24-('Cl-correction'!$J$3*#REF!))/#REF!)/(('Raw1'!Z24-('Cl-correction'!$J$2*#REF!))/#REF!),"")</f>
        <v/>
      </c>
      <c r="AA24" t="str">
        <f>IF('Raw1'!AA24&lt;&gt;"",(('Raw2'!AA24-('Cl-correction'!$J$3*#REF!))/#REF!)/(('Raw1'!AA24-('Cl-correction'!$J$2*#REF!))/#REF!),"")</f>
        <v/>
      </c>
      <c r="AB24" t="str">
        <f>IF('Raw1'!AB24&lt;&gt;"",(('Raw2'!AB24-('Cl-correction'!$J$3*#REF!))/#REF!)/(('Raw1'!AB24-('Cl-correction'!$J$2*#REF!))/#REF!),"")</f>
        <v/>
      </c>
      <c r="AC24" t="str">
        <f>IF('Raw1'!AC24&lt;&gt;"",(('Raw2'!AC24-('Cl-correction'!$J$3*#REF!))/#REF!)/(('Raw1'!AC24-('Cl-correction'!$J$2*#REF!))/#REF!),"")</f>
        <v/>
      </c>
      <c r="AD24" t="str">
        <f>IF('Raw1'!AD24&lt;&gt;"",(('Raw2'!AD24-('Cl-correction'!$J$3*#REF!))/#REF!)/(('Raw1'!AD24-('Cl-correction'!$J$2*#REF!))/#REF!),"")</f>
        <v/>
      </c>
      <c r="AE24" t="str">
        <f>IF('Raw1'!AE24&lt;&gt;"",(('Raw2'!AE24-('Cl-correction'!$J$3*#REF!))/#REF!)/(('Raw1'!AE24-('Cl-correction'!$J$2*#REF!))/#REF!),"")</f>
        <v/>
      </c>
      <c r="AF24" t="str">
        <f>IF('Raw1'!AF24&lt;&gt;"",(('Raw2'!AF24-('Cl-correction'!$J$3*#REF!))/#REF!)/(('Raw1'!AF24-('Cl-correction'!$J$2*#REF!))/#REF!),"")</f>
        <v/>
      </c>
      <c r="AG24" t="str">
        <f>IF('Raw1'!AG24&lt;&gt;"",(('Raw2'!AG24-('Cl-correction'!$J$3*#REF!))/#REF!)/(('Raw1'!AG24-('Cl-correction'!$J$2*#REF!))/#REF!),"")</f>
        <v/>
      </c>
      <c r="AH24" t="str">
        <f>IF('Raw1'!AH24&lt;&gt;"",(('Raw2'!AH24-('Cl-correction'!$J$3*#REF!))/#REF!)/(('Raw1'!AH24-('Cl-correction'!$J$2*#REF!))/#REF!),"")</f>
        <v/>
      </c>
      <c r="AI24" t="str">
        <f>IF('Raw1'!AI24&lt;&gt;"",(('Raw2'!AI24-('Cl-correction'!$J$3*#REF!))/#REF!)/(('Raw1'!AI24-('Cl-correction'!$J$2*#REF!))/#REF!),"")</f>
        <v/>
      </c>
      <c r="AJ24" t="str">
        <f>IF('Raw1'!AJ24&lt;&gt;"",(('Raw2'!AJ24-('Cl-correction'!$J$3*#REF!))/#REF!)/(('Raw1'!AJ24-('Cl-correction'!$J$2*#REF!))/#REF!),"")</f>
        <v/>
      </c>
      <c r="AK24" t="str">
        <f>IF('Raw1'!AK24&lt;&gt;"",(('Raw2'!AK24-('Cl-correction'!$J$3*#REF!))/#REF!)/(('Raw1'!AK24-('Cl-correction'!$J$2*#REF!))/#REF!),"")</f>
        <v/>
      </c>
      <c r="AL24" t="str">
        <f>IF('Raw1'!AL24&lt;&gt;"",(('Raw2'!AL24-('Cl-correction'!$J$3*#REF!))/#REF!)/(('Raw1'!AL24-('Cl-correction'!$J$2*#REF!))/#REF!),"")</f>
        <v/>
      </c>
      <c r="AM24" t="str">
        <f>IF('Raw1'!AM24&lt;&gt;"",(('Raw2'!AM24-('Cl-correction'!$J$3*#REF!))/#REF!)/(('Raw1'!AM24-('Cl-correction'!$J$2*#REF!))/#REF!),"")</f>
        <v/>
      </c>
      <c r="AN24" t="str">
        <f>IF('Raw1'!AN24&lt;&gt;"",(('Raw2'!AN24-('Cl-correction'!$J$3*#REF!))/#REF!)/(('Raw1'!AN24-('Cl-correction'!$J$2*#REF!))/#REF!),"")</f>
        <v/>
      </c>
      <c r="AO24" t="str">
        <f>IF('Raw1'!AO24&lt;&gt;"",(('Raw2'!AO24-('Cl-correction'!$J$3*#REF!))/#REF!)/(('Raw1'!AO24-('Cl-correction'!$J$2*#REF!))/#REF!),"")</f>
        <v/>
      </c>
      <c r="AP24" t="str">
        <f>IF('Raw1'!AP24&lt;&gt;"",(('Raw2'!AP24-('Cl-correction'!$J$3*#REF!))/#REF!)/(('Raw1'!AP24-('Cl-correction'!$J$2*#REF!))/#REF!),"")</f>
        <v/>
      </c>
      <c r="AQ24" t="str">
        <f>IF('Raw1'!AQ24&lt;&gt;"",(('Raw2'!AQ24-('Cl-correction'!$J$3*#REF!))/#REF!)/(('Raw1'!AQ24-('Cl-correction'!$J$2*#REF!))/#REF!),"")</f>
        <v/>
      </c>
      <c r="AR24" t="str">
        <f>IF('Raw1'!AR24&lt;&gt;"",(('Raw2'!AR24-('Cl-correction'!$J$3*#REF!))/#REF!)/(('Raw1'!AR24-('Cl-correction'!$J$2*#REF!))/#REF!),"")</f>
        <v/>
      </c>
      <c r="AS24" t="str">
        <f>IF('Raw1'!AS24&lt;&gt;"",(('Raw2'!AS24-('Cl-correction'!$J$3*#REF!))/#REF!)/(('Raw1'!AS24-('Cl-correction'!$J$2*#REF!))/#REF!),"")</f>
        <v/>
      </c>
      <c r="AT24" t="str">
        <f>IF('Raw1'!AT24&lt;&gt;"",(('Raw2'!AT24-('Cl-correction'!$J$3*#REF!))/#REF!)/(('Raw1'!AT24-('Cl-correction'!$J$2*#REF!))/#REF!),"")</f>
        <v/>
      </c>
      <c r="AU24" t="str">
        <f>IF('Raw1'!AU24&lt;&gt;"",(('Raw2'!AU24-('Cl-correction'!$J$3*#REF!))/#REF!)/(('Raw1'!AU24-('Cl-correction'!$J$2*#REF!))/#REF!),"")</f>
        <v/>
      </c>
      <c r="AV24" t="str">
        <f>IF('Raw1'!AV24&lt;&gt;"",(('Raw2'!AV24-('Cl-correction'!$J$3*#REF!))/#REF!)/(('Raw1'!AV24-('Cl-correction'!$J$2*#REF!))/#REF!),"")</f>
        <v/>
      </c>
      <c r="AW24" t="str">
        <f>IF('Raw1'!AW24&lt;&gt;"",(('Raw2'!AW24-('Cl-correction'!$J$3*#REF!))/#REF!)/(('Raw1'!AW24-('Cl-correction'!$J$2*#REF!))/#REF!),"")</f>
        <v/>
      </c>
      <c r="AX24" t="str">
        <f>IF('Raw1'!AX24&lt;&gt;"",(('Raw2'!AX24-('Cl-correction'!$J$3*#REF!))/#REF!)/(('Raw1'!AX24-('Cl-correction'!$J$2*#REF!))/#REF!),"")</f>
        <v/>
      </c>
      <c r="AY24" t="str">
        <f>IF('Raw1'!AY24&lt;&gt;"",(('Raw2'!AY24-('Cl-correction'!$J$3*#REF!))/#REF!)/(('Raw1'!AY24-('Cl-correction'!$J$2*#REF!))/#REF!),"")</f>
        <v/>
      </c>
      <c r="AZ24" t="str">
        <f>IF('Raw1'!AZ24&lt;&gt;"",(('Raw2'!AZ24-('Cl-correction'!$J$3*#REF!))/#REF!)/(('Raw1'!AZ24-('Cl-correction'!$J$2*#REF!))/#REF!),"")</f>
        <v/>
      </c>
      <c r="BA24" t="str">
        <f>IF('Raw1'!BA24&lt;&gt;"",(('Raw2'!BA24-('Cl-correction'!$J$3*#REF!))/#REF!)/(('Raw1'!BA24-('Cl-correction'!$J$2*#REF!))/#REF!),"")</f>
        <v/>
      </c>
      <c r="BB24" t="str">
        <f>IF('Raw1'!BB24&lt;&gt;"",(('Raw2'!BB24-('Cl-correction'!$J$3*#REF!))/#REF!)/(('Raw1'!BB24-('Cl-correction'!$J$2*#REF!))/#REF!),"")</f>
        <v/>
      </c>
      <c r="BC24" t="str">
        <f>IF('Raw1'!BC24&lt;&gt;"",(('Raw2'!BC24-('Cl-correction'!$J$3*#REF!))/#REF!)/(('Raw1'!BC24-('Cl-correction'!$J$2*#REF!))/#REF!),"")</f>
        <v/>
      </c>
      <c r="BD24" t="str">
        <f>IF('Raw1'!BD24&lt;&gt;"",(('Raw2'!BD24-('Cl-correction'!$J$3*#REF!))/#REF!)/(('Raw1'!BD24-('Cl-correction'!$J$2*#REF!))/#REF!),"")</f>
        <v/>
      </c>
      <c r="BE24" t="str">
        <f>IF('Raw1'!BE24&lt;&gt;"",(('Raw2'!BE24-('Cl-correction'!$J$3*#REF!))/#REF!)/(('Raw1'!BE24-('Cl-correction'!$J$2*#REF!))/#REF!),"")</f>
        <v/>
      </c>
      <c r="BF24" t="str">
        <f>IF('Raw1'!BF24&lt;&gt;"",(('Raw2'!BF24-('Cl-correction'!$J$3*#REF!))/#REF!)/(('Raw1'!BF24-('Cl-correction'!$J$2*#REF!))/#REF!),"")</f>
        <v/>
      </c>
      <c r="BG24" t="str">
        <f>IF('Raw1'!BG24&lt;&gt;"",(('Raw2'!BG24-('Cl-correction'!$J$3*#REF!))/#REF!)/(('Raw1'!BG24-('Cl-correction'!$J$2*#REF!))/#REF!),"")</f>
        <v/>
      </c>
      <c r="BH24" t="str">
        <f>IF('Raw1'!BH24&lt;&gt;"",(('Raw2'!BH24-('Cl-correction'!$J$3*#REF!))/#REF!)/(('Raw1'!BH24-('Cl-correction'!$J$2*#REF!))/#REF!),"")</f>
        <v/>
      </c>
      <c r="BI24" t="str">
        <f>IF('Raw1'!BI24&lt;&gt;"",(('Raw2'!BI24-('Cl-correction'!$J$3*#REF!))/#REF!)/(('Raw1'!BI24-('Cl-correction'!$J$2*#REF!))/#REF!),"")</f>
        <v/>
      </c>
      <c r="BJ24" t="str">
        <f>IF('Raw1'!BJ24&lt;&gt;"",(('Raw2'!BJ24-('Cl-correction'!$J$3*#REF!))/#REF!)/(('Raw1'!BJ24-('Cl-correction'!$J$2*#REF!))/#REF!),"")</f>
        <v/>
      </c>
      <c r="BK24" t="str">
        <f>IF('Raw1'!BK24&lt;&gt;"",(('Raw2'!BK24-('Cl-correction'!$J$3*#REF!))/#REF!)/(('Raw1'!BK24-('Cl-correction'!$J$2*#REF!))/#REF!),"")</f>
        <v/>
      </c>
      <c r="BL24" t="str">
        <f>IF('Raw1'!BL24&lt;&gt;"",(('Raw2'!BL24-('Cl-correction'!$J$3*#REF!))/#REF!)/(('Raw1'!BL24-('Cl-correction'!$J$2*#REF!))/#REF!),"")</f>
        <v/>
      </c>
      <c r="BM24" t="str">
        <f>IF('Raw1'!BM24&lt;&gt;"",(('Raw2'!BM24-('Cl-correction'!$J$3*#REF!))/#REF!)/(('Raw1'!BM24-('Cl-correction'!$J$2*#REF!))/#REF!),"")</f>
        <v/>
      </c>
      <c r="BN24" t="str">
        <f>IF('Raw1'!BN24&lt;&gt;"",(('Raw2'!BN24-('Cl-correction'!$J$3*#REF!))/#REF!)/(('Raw1'!BN24-('Cl-correction'!$J$2*#REF!))/#REF!),"")</f>
        <v/>
      </c>
      <c r="BO24" t="str">
        <f>IF('Raw1'!BO24&lt;&gt;"",(('Raw2'!BO24-('Cl-correction'!$J$3*#REF!))/#REF!)/(('Raw1'!BO24-('Cl-correction'!$J$2*#REF!))/#REF!),"")</f>
        <v/>
      </c>
      <c r="BP24" t="str">
        <f>IF('Raw1'!BP24&lt;&gt;"",(('Raw2'!BP24-('Cl-correction'!$J$3*#REF!))/#REF!)/(('Raw1'!BP24-('Cl-correction'!$J$2*#REF!))/#REF!),"")</f>
        <v/>
      </c>
      <c r="BQ24" t="str">
        <f>IF('Raw1'!BQ24&lt;&gt;"",(('Raw2'!BQ24-('Cl-correction'!$J$3*#REF!))/#REF!)/(('Raw1'!BQ24-('Cl-correction'!$J$2*#REF!))/#REF!),"")</f>
        <v/>
      </c>
      <c r="BR24" t="str">
        <f>IF('Raw1'!BR24&lt;&gt;"",(('Raw2'!BR24-('Cl-correction'!$J$3*#REF!))/#REF!)/(('Raw1'!BR24-('Cl-correction'!$J$2*#REF!))/#REF!),"")</f>
        <v/>
      </c>
      <c r="BS24" t="str">
        <f>IF('Raw1'!BS24&lt;&gt;"",(('Raw2'!BS24-('Cl-correction'!$J$3*#REF!))/#REF!)/(('Raw1'!BS24-('Cl-correction'!$J$2*#REF!))/#REF!),"")</f>
        <v/>
      </c>
      <c r="BT24" t="str">
        <f>IF('Raw1'!BT24&lt;&gt;"",(('Raw2'!BT24-('Cl-correction'!$J$3*#REF!))/#REF!)/(('Raw1'!BT24-('Cl-correction'!$J$2*#REF!))/#REF!),"")</f>
        <v/>
      </c>
      <c r="BU24" t="str">
        <f>IF('Raw1'!BU24&lt;&gt;"",(('Raw2'!BU24-('Cl-correction'!$J$3*#REF!))/#REF!)/(('Raw1'!BU24-('Cl-correction'!$J$2*#REF!))/#REF!),"")</f>
        <v/>
      </c>
      <c r="BV24" t="str">
        <f>IF('Raw1'!BV24&lt;&gt;"",(('Raw2'!BV24-('Cl-correction'!$J$3*#REF!))/#REF!)/(('Raw1'!BV24-('Cl-correction'!$J$2*#REF!))/#REF!),"")</f>
        <v/>
      </c>
      <c r="BW24" t="str">
        <f>IF('Raw1'!BW24&lt;&gt;"",(('Raw2'!BW24-('Cl-correction'!$J$3*#REF!))/#REF!)/(('Raw1'!BW24-('Cl-correction'!$J$2*#REF!))/#REF!),"")</f>
        <v/>
      </c>
      <c r="BX24" t="str">
        <f>IF('Raw1'!BX24&lt;&gt;"",(('Raw2'!BX24-('Cl-correction'!$J$3*#REF!))/#REF!)/(('Raw1'!BX24-('Cl-correction'!$J$2*#REF!))/#REF!),"")</f>
        <v/>
      </c>
      <c r="BY24" t="str">
        <f>IF('Raw1'!BY24&lt;&gt;"",(('Raw2'!BY24-('Cl-correction'!$J$3*#REF!))/#REF!)/(('Raw1'!BY24-('Cl-correction'!$J$2*#REF!))/#REF!),"")</f>
        <v/>
      </c>
      <c r="BZ24" t="str">
        <f>IF('Raw1'!BZ24&lt;&gt;"",(('Raw2'!BZ24-('Cl-correction'!$J$3*#REF!))/#REF!)/(('Raw1'!BZ24-('Cl-correction'!$J$2*#REF!))/#REF!),"")</f>
        <v/>
      </c>
      <c r="CA24" t="str">
        <f>IF('Raw1'!CA24&lt;&gt;"",(('Raw2'!CA24-('Cl-correction'!$J$3*#REF!))/#REF!)/(('Raw1'!CA24-('Cl-correction'!$J$2*#REF!))/#REF!),"")</f>
        <v/>
      </c>
      <c r="CB24" t="str">
        <f>IF('Raw1'!CB24&lt;&gt;"",(('Raw2'!CB24-('Cl-correction'!$J$3*#REF!))/#REF!)/(('Raw1'!CB24-('Cl-correction'!$J$2*#REF!))/#REF!),"")</f>
        <v/>
      </c>
      <c r="CC24" t="str">
        <f>IF('Raw1'!CC24&lt;&gt;"",(('Raw2'!CC24-('Cl-correction'!$J$3*#REF!))/#REF!)/(('Raw1'!CC24-('Cl-correction'!$J$2*#REF!))/#REF!),"")</f>
        <v/>
      </c>
      <c r="CD24" t="str">
        <f>IF('Raw1'!CD24&lt;&gt;"",(('Raw2'!CD24-('Cl-correction'!$J$3*#REF!))/#REF!)/(('Raw1'!CD24-('Cl-correction'!$J$2*#REF!))/#REF!),"")</f>
        <v/>
      </c>
      <c r="CE24" t="str">
        <f>IF('Raw1'!CE24&lt;&gt;"",(('Raw2'!CE24-('Cl-correction'!$J$3*#REF!))/#REF!)/(('Raw1'!CE24-('Cl-correction'!$J$2*#REF!))/#REF!),"")</f>
        <v/>
      </c>
      <c r="CF24" t="str">
        <f>IF('Raw1'!CF24&lt;&gt;"",(('Raw2'!CF24-('Cl-correction'!$J$3*#REF!))/#REF!)/(('Raw1'!CF24-('Cl-correction'!$J$2*#REF!))/#REF!),"")</f>
        <v/>
      </c>
      <c r="CG24" t="str">
        <f>IF('Raw1'!CG24&lt;&gt;"",(('Raw2'!CG24-('Cl-correction'!$J$3*#REF!))/#REF!)/(('Raw1'!CG24-('Cl-correction'!$J$2*#REF!))/#REF!),"")</f>
        <v/>
      </c>
      <c r="CH24" t="str">
        <f>IF('Raw1'!CH24&lt;&gt;"",(('Raw2'!CH24-('Cl-correction'!$J$3*#REF!))/#REF!)/(('Raw1'!CH24-('Cl-correction'!$J$2*#REF!))/#REF!),"")</f>
        <v/>
      </c>
      <c r="CI24" t="str">
        <f>IF('Raw1'!CI24&lt;&gt;"",(('Raw2'!CI24-('Cl-correction'!$J$3*#REF!))/#REF!)/(('Raw1'!CI24-('Cl-correction'!$J$2*#REF!))/#REF!),"")</f>
        <v/>
      </c>
      <c r="CJ24" t="str">
        <f>IF('Raw1'!CJ24&lt;&gt;"",(('Raw2'!CJ24-('Cl-correction'!$J$3*#REF!))/#REF!)/(('Raw1'!CJ24-('Cl-correction'!$J$2*#REF!))/#REF!),"")</f>
        <v/>
      </c>
      <c r="CK24" t="str">
        <f>IF('Raw1'!CK24&lt;&gt;"",(('Raw2'!CK24-('Cl-correction'!$J$3*#REF!))/#REF!)/(('Raw1'!CK24-('Cl-correction'!$J$2*#REF!))/#REF!),"")</f>
        <v/>
      </c>
      <c r="CL24" t="str">
        <f>IF('Raw1'!CL24&lt;&gt;"",(('Raw2'!CL24-('Cl-correction'!$J$3*#REF!))/#REF!)/(('Raw1'!CL24-('Cl-correction'!$J$2*#REF!))/#REF!),"")</f>
        <v/>
      </c>
      <c r="CM24" t="str">
        <f>IF('Raw1'!CM24&lt;&gt;"",(('Raw2'!CM24-('Cl-correction'!$J$3*#REF!))/#REF!)/(('Raw1'!CM24-('Cl-correction'!$J$2*#REF!))/#REF!),"")</f>
        <v/>
      </c>
      <c r="CN24" t="str">
        <f>IF('Raw1'!CN24&lt;&gt;"",(('Raw2'!CN24-('Cl-correction'!$J$3*#REF!))/#REF!)/(('Raw1'!CN24-('Cl-correction'!$J$2*#REF!))/#REF!),"")</f>
        <v/>
      </c>
      <c r="CO24" t="str">
        <f>IF('Raw1'!CO24&lt;&gt;"",(('Raw2'!CO24-('Cl-correction'!$J$3*#REF!))/#REF!)/(('Raw1'!CO24-('Cl-correction'!$J$2*#REF!))/#REF!),"")</f>
        <v/>
      </c>
      <c r="CP24" t="str">
        <f>IF('Raw1'!CP24&lt;&gt;"",(('Raw2'!CP24-('Cl-correction'!$J$3*#REF!))/#REF!)/(('Raw1'!CP24-('Cl-correction'!$J$2*#REF!))/#REF!),"")</f>
        <v/>
      </c>
      <c r="CQ24" t="str">
        <f>IF('Raw1'!CQ24&lt;&gt;"",(('Raw2'!CQ24-('Cl-correction'!$J$3*#REF!))/#REF!)/(('Raw1'!CQ24-('Cl-correction'!$J$2*#REF!))/#REF!),"")</f>
        <v/>
      </c>
      <c r="CR24" t="str">
        <f>IF('Raw1'!CR24&lt;&gt;"",(('Raw2'!CR24-('Cl-correction'!$J$3*#REF!))/#REF!)/(('Raw1'!CR24-('Cl-correction'!$J$2*#REF!))/#REF!),"")</f>
        <v/>
      </c>
      <c r="CS24" t="str">
        <f>IF('Raw1'!CS24&lt;&gt;"",(('Raw2'!CS24-('Cl-correction'!$J$3*#REF!))/#REF!)/(('Raw1'!CS24-('Cl-correction'!$J$2*#REF!))/#REF!),"")</f>
        <v/>
      </c>
      <c r="CT24" t="str">
        <f>IF('Raw1'!CT24&lt;&gt;"",(('Raw2'!CT24-('Cl-correction'!$J$3*#REF!))/#REF!)/(('Raw1'!CT24-('Cl-correction'!$J$2*#REF!))/#REF!),"")</f>
        <v/>
      </c>
      <c r="CU24" t="str">
        <f>IF('Raw1'!CU24&lt;&gt;"",(('Raw2'!CU24-('Cl-correction'!$J$3*#REF!))/#REF!)/(('Raw1'!CU24-('Cl-correction'!$J$2*#REF!))/#REF!),"")</f>
        <v/>
      </c>
      <c r="CV24" t="str">
        <f>IF('Raw1'!CV24&lt;&gt;"",(('Raw2'!CV24-('Cl-correction'!$J$3*#REF!))/#REF!)/(('Raw1'!CV24-('Cl-correction'!$J$2*#REF!))/#REF!),"")</f>
        <v/>
      </c>
      <c r="CW24" t="str">
        <f>IF('Raw1'!CW24&lt;&gt;"",(('Raw2'!CW24-('Cl-correction'!$J$3*#REF!))/#REF!)/(('Raw1'!CW24-('Cl-correction'!$J$2*#REF!))/#REF!),"")</f>
        <v/>
      </c>
      <c r="CX24" t="str">
        <f>IF('Raw1'!CX24&lt;&gt;"",(('Raw2'!CX24-('Cl-correction'!$J$3*#REF!))/#REF!)/(('Raw1'!CX24-('Cl-correction'!$J$2*#REF!))/#REF!),"")</f>
        <v/>
      </c>
      <c r="CY24" t="str">
        <f>IF('Raw1'!CY24&lt;&gt;"",(('Raw2'!CY24-('Cl-correction'!$J$3*#REF!))/#REF!)/(('Raw1'!CY24-('Cl-correction'!$J$2*#REF!))/#REF!),"")</f>
        <v/>
      </c>
      <c r="CZ24" t="str">
        <f>IF('Raw1'!CZ24&lt;&gt;"",(('Raw2'!CZ24-('Cl-correction'!$J$3*#REF!))/#REF!)/(('Raw1'!CZ24-('Cl-correction'!$J$2*#REF!))/#REF!),"")</f>
        <v/>
      </c>
      <c r="DA24" t="str">
        <f>IF('Raw1'!DA24&lt;&gt;"",(('Raw2'!DA24-('Cl-correction'!$J$3*#REF!))/#REF!)/(('Raw1'!DA24-('Cl-correction'!$J$2*#REF!))/#REF!),"")</f>
        <v/>
      </c>
    </row>
    <row r="25" spans="1:105" x14ac:dyDescent="0.15">
      <c r="A25" t="str">
        <f>'Raw1'!A25</f>
        <v>d18O_300118_WM2_Andre@6</v>
      </c>
      <c r="C25">
        <f t="shared" si="0"/>
        <v>0</v>
      </c>
      <c r="D25" t="e">
        <f>IF('Raw1'!D25&lt;&gt;"",(('Raw2'!D25-('Cl-correction'!$J$3*#REF!))/#REF!)/(('Raw1'!D25-('Cl-correction'!$J$2*#REF!))/#REF!),"")</f>
        <v>#REF!</v>
      </c>
      <c r="E25" t="e">
        <f>IF('Raw1'!E25&lt;&gt;"",(('Raw2'!E25-('Cl-correction'!$J$3*#REF!))/#REF!)/(('Raw1'!E25-('Cl-correction'!$J$2*#REF!))/#REF!),"")</f>
        <v>#REF!</v>
      </c>
      <c r="F25" t="e">
        <f>IF('Raw1'!F25&lt;&gt;"",(('Raw2'!F25-('Cl-correction'!$J$3*#REF!))/#REF!)/(('Raw1'!F25-('Cl-correction'!$J$2*#REF!))/#REF!),"")</f>
        <v>#REF!</v>
      </c>
      <c r="G25" t="e">
        <f>IF('Raw1'!G25&lt;&gt;"",(('Raw2'!G25-('Cl-correction'!$J$3*#REF!))/#REF!)/(('Raw1'!G25-('Cl-correction'!$J$2*#REF!))/#REF!),"")</f>
        <v>#REF!</v>
      </c>
      <c r="H25" t="e">
        <f>IF('Raw1'!H25&lt;&gt;"",(('Raw2'!H25-('Cl-correction'!$J$3*#REF!))/#REF!)/(('Raw1'!H25-('Cl-correction'!$J$2*#REF!))/#REF!),"")</f>
        <v>#REF!</v>
      </c>
      <c r="I25" t="e">
        <f>IF('Raw1'!I25&lt;&gt;"",(('Raw2'!I25-('Cl-correction'!$J$3*#REF!))/#REF!)/(('Raw1'!I25-('Cl-correction'!$J$2*#REF!))/#REF!),"")</f>
        <v>#REF!</v>
      </c>
      <c r="J25" t="e">
        <f>IF('Raw1'!J25&lt;&gt;"",(('Raw2'!J25-('Cl-correction'!$J$3*#REF!))/#REF!)/(('Raw1'!J25-('Cl-correction'!$J$2*#REF!))/#REF!),"")</f>
        <v>#REF!</v>
      </c>
      <c r="K25" t="e">
        <f>IF('Raw1'!K25&lt;&gt;"",(('Raw2'!K25-('Cl-correction'!$J$3*#REF!))/#REF!)/(('Raw1'!K25-('Cl-correction'!$J$2*#REF!))/#REF!),"")</f>
        <v>#REF!</v>
      </c>
      <c r="L25" t="e">
        <f>IF('Raw1'!L25&lt;&gt;"",(('Raw2'!L25-('Cl-correction'!$J$3*#REF!))/#REF!)/(('Raw1'!L25-('Cl-correction'!$J$2*#REF!))/#REF!),"")</f>
        <v>#REF!</v>
      </c>
      <c r="M25" t="e">
        <f>IF('Raw1'!M25&lt;&gt;"",(('Raw2'!M25-('Cl-correction'!$J$3*#REF!))/#REF!)/(('Raw1'!M25-('Cl-correction'!$J$2*#REF!))/#REF!),"")</f>
        <v>#REF!</v>
      </c>
      <c r="N25" t="e">
        <f>IF('Raw1'!N25&lt;&gt;"",(('Raw2'!N25-('Cl-correction'!$J$3*#REF!))/#REF!)/(('Raw1'!N25-('Cl-correction'!$J$2*#REF!))/#REF!),"")</f>
        <v>#REF!</v>
      </c>
      <c r="O25" t="e">
        <f>IF('Raw1'!O25&lt;&gt;"",(('Raw2'!O25-('Cl-correction'!$J$3*#REF!))/#REF!)/(('Raw1'!O25-('Cl-correction'!$J$2*#REF!))/#REF!),"")</f>
        <v>#REF!</v>
      </c>
      <c r="P25" t="e">
        <f>IF('Raw1'!P25&lt;&gt;"",(('Raw2'!P25-('Cl-correction'!$J$3*#REF!))/#REF!)/(('Raw1'!P25-('Cl-correction'!$J$2*#REF!))/#REF!),"")</f>
        <v>#REF!</v>
      </c>
      <c r="Q25" t="e">
        <f>IF('Raw1'!Q25&lt;&gt;"",(('Raw2'!Q25-('Cl-correction'!$J$3*#REF!))/#REF!)/(('Raw1'!Q25-('Cl-correction'!$J$2*#REF!))/#REF!),"")</f>
        <v>#REF!</v>
      </c>
      <c r="R25" t="e">
        <f>IF('Raw1'!R25&lt;&gt;"",(('Raw2'!R25-('Cl-correction'!$J$3*#REF!))/#REF!)/(('Raw1'!R25-('Cl-correction'!$J$2*#REF!))/#REF!),"")</f>
        <v>#REF!</v>
      </c>
      <c r="S25" t="e">
        <f>IF('Raw1'!S25&lt;&gt;"",(('Raw2'!S25-('Cl-correction'!$J$3*#REF!))/#REF!)/(('Raw1'!S25-('Cl-correction'!$J$2*#REF!))/#REF!),"")</f>
        <v>#REF!</v>
      </c>
      <c r="T25" t="e">
        <f>IF('Raw1'!T25&lt;&gt;"",(('Raw2'!T25-('Cl-correction'!$J$3*#REF!))/#REF!)/(('Raw1'!T25-('Cl-correction'!$J$2*#REF!))/#REF!),"")</f>
        <v>#REF!</v>
      </c>
      <c r="U25" t="e">
        <f>IF('Raw1'!U25&lt;&gt;"",(('Raw2'!U25-('Cl-correction'!$J$3*#REF!))/#REF!)/(('Raw1'!U25-('Cl-correction'!$J$2*#REF!))/#REF!),"")</f>
        <v>#REF!</v>
      </c>
      <c r="V25" t="e">
        <f>IF('Raw1'!V25&lt;&gt;"",(('Raw2'!V25-('Cl-correction'!$J$3*#REF!))/#REF!)/(('Raw1'!V25-('Cl-correction'!$J$2*#REF!))/#REF!),"")</f>
        <v>#REF!</v>
      </c>
      <c r="W25" t="e">
        <f>IF('Raw1'!W25&lt;&gt;"",(('Raw2'!W25-('Cl-correction'!$J$3*#REF!))/#REF!)/(('Raw1'!W25-('Cl-correction'!$J$2*#REF!))/#REF!),"")</f>
        <v>#REF!</v>
      </c>
      <c r="X25" t="str">
        <f>IF('Raw1'!X25&lt;&gt;"",(('Raw2'!X25-('Cl-correction'!$J$3*#REF!))/#REF!)/(('Raw1'!X25-('Cl-correction'!$J$2*#REF!))/#REF!),"")</f>
        <v/>
      </c>
      <c r="Y25" t="str">
        <f>IF('Raw1'!Y25&lt;&gt;"",(('Raw2'!Y25-('Cl-correction'!$J$3*#REF!))/#REF!)/(('Raw1'!Y25-('Cl-correction'!$J$2*#REF!))/#REF!),"")</f>
        <v/>
      </c>
      <c r="Z25" t="str">
        <f>IF('Raw1'!Z25&lt;&gt;"",(('Raw2'!Z25-('Cl-correction'!$J$3*#REF!))/#REF!)/(('Raw1'!Z25-('Cl-correction'!$J$2*#REF!))/#REF!),"")</f>
        <v/>
      </c>
      <c r="AA25" t="str">
        <f>IF('Raw1'!AA25&lt;&gt;"",(('Raw2'!AA25-('Cl-correction'!$J$3*#REF!))/#REF!)/(('Raw1'!AA25-('Cl-correction'!$J$2*#REF!))/#REF!),"")</f>
        <v/>
      </c>
      <c r="AB25" t="str">
        <f>IF('Raw1'!AB25&lt;&gt;"",(('Raw2'!AB25-('Cl-correction'!$J$3*#REF!))/#REF!)/(('Raw1'!AB25-('Cl-correction'!$J$2*#REF!))/#REF!),"")</f>
        <v/>
      </c>
      <c r="AC25" t="str">
        <f>IF('Raw1'!AC25&lt;&gt;"",(('Raw2'!AC25-('Cl-correction'!$J$3*#REF!))/#REF!)/(('Raw1'!AC25-('Cl-correction'!$J$2*#REF!))/#REF!),"")</f>
        <v/>
      </c>
      <c r="AD25" t="str">
        <f>IF('Raw1'!AD25&lt;&gt;"",(('Raw2'!AD25-('Cl-correction'!$J$3*#REF!))/#REF!)/(('Raw1'!AD25-('Cl-correction'!$J$2*#REF!))/#REF!),"")</f>
        <v/>
      </c>
      <c r="AE25" t="str">
        <f>IF('Raw1'!AE25&lt;&gt;"",(('Raw2'!AE25-('Cl-correction'!$J$3*#REF!))/#REF!)/(('Raw1'!AE25-('Cl-correction'!$J$2*#REF!))/#REF!),"")</f>
        <v/>
      </c>
      <c r="AF25" t="str">
        <f>IF('Raw1'!AF25&lt;&gt;"",(('Raw2'!AF25-('Cl-correction'!$J$3*#REF!))/#REF!)/(('Raw1'!AF25-('Cl-correction'!$J$2*#REF!))/#REF!),"")</f>
        <v/>
      </c>
      <c r="AG25" t="str">
        <f>IF('Raw1'!AG25&lt;&gt;"",(('Raw2'!AG25-('Cl-correction'!$J$3*#REF!))/#REF!)/(('Raw1'!AG25-('Cl-correction'!$J$2*#REF!))/#REF!),"")</f>
        <v/>
      </c>
      <c r="AH25" t="str">
        <f>IF('Raw1'!AH25&lt;&gt;"",(('Raw2'!AH25-('Cl-correction'!$J$3*#REF!))/#REF!)/(('Raw1'!AH25-('Cl-correction'!$J$2*#REF!))/#REF!),"")</f>
        <v/>
      </c>
      <c r="AI25" t="str">
        <f>IF('Raw1'!AI25&lt;&gt;"",(('Raw2'!AI25-('Cl-correction'!$J$3*#REF!))/#REF!)/(('Raw1'!AI25-('Cl-correction'!$J$2*#REF!))/#REF!),"")</f>
        <v/>
      </c>
      <c r="AJ25" t="str">
        <f>IF('Raw1'!AJ25&lt;&gt;"",(('Raw2'!AJ25-('Cl-correction'!$J$3*#REF!))/#REF!)/(('Raw1'!AJ25-('Cl-correction'!$J$2*#REF!))/#REF!),"")</f>
        <v/>
      </c>
      <c r="AK25" t="str">
        <f>IF('Raw1'!AK25&lt;&gt;"",(('Raw2'!AK25-('Cl-correction'!$J$3*#REF!))/#REF!)/(('Raw1'!AK25-('Cl-correction'!$J$2*#REF!))/#REF!),"")</f>
        <v/>
      </c>
      <c r="AL25" t="str">
        <f>IF('Raw1'!AL25&lt;&gt;"",(('Raw2'!AL25-('Cl-correction'!$J$3*#REF!))/#REF!)/(('Raw1'!AL25-('Cl-correction'!$J$2*#REF!))/#REF!),"")</f>
        <v/>
      </c>
      <c r="AM25" t="str">
        <f>IF('Raw1'!AM25&lt;&gt;"",(('Raw2'!AM25-('Cl-correction'!$J$3*#REF!))/#REF!)/(('Raw1'!AM25-('Cl-correction'!$J$2*#REF!))/#REF!),"")</f>
        <v/>
      </c>
      <c r="AN25" t="str">
        <f>IF('Raw1'!AN25&lt;&gt;"",(('Raw2'!AN25-('Cl-correction'!$J$3*#REF!))/#REF!)/(('Raw1'!AN25-('Cl-correction'!$J$2*#REF!))/#REF!),"")</f>
        <v/>
      </c>
      <c r="AO25" t="str">
        <f>IF('Raw1'!AO25&lt;&gt;"",(('Raw2'!AO25-('Cl-correction'!$J$3*#REF!))/#REF!)/(('Raw1'!AO25-('Cl-correction'!$J$2*#REF!))/#REF!),"")</f>
        <v/>
      </c>
      <c r="AP25" t="str">
        <f>IF('Raw1'!AP25&lt;&gt;"",(('Raw2'!AP25-('Cl-correction'!$J$3*#REF!))/#REF!)/(('Raw1'!AP25-('Cl-correction'!$J$2*#REF!))/#REF!),"")</f>
        <v/>
      </c>
      <c r="AQ25" t="str">
        <f>IF('Raw1'!AQ25&lt;&gt;"",(('Raw2'!AQ25-('Cl-correction'!$J$3*#REF!))/#REF!)/(('Raw1'!AQ25-('Cl-correction'!$J$2*#REF!))/#REF!),"")</f>
        <v/>
      </c>
      <c r="AR25" t="str">
        <f>IF('Raw1'!AR25&lt;&gt;"",(('Raw2'!AR25-('Cl-correction'!$J$3*#REF!))/#REF!)/(('Raw1'!AR25-('Cl-correction'!$J$2*#REF!))/#REF!),"")</f>
        <v/>
      </c>
      <c r="AS25" t="str">
        <f>IF('Raw1'!AS25&lt;&gt;"",(('Raw2'!AS25-('Cl-correction'!$J$3*#REF!))/#REF!)/(('Raw1'!AS25-('Cl-correction'!$J$2*#REF!))/#REF!),"")</f>
        <v/>
      </c>
      <c r="AT25" t="str">
        <f>IF('Raw1'!AT25&lt;&gt;"",(('Raw2'!AT25-('Cl-correction'!$J$3*#REF!))/#REF!)/(('Raw1'!AT25-('Cl-correction'!$J$2*#REF!))/#REF!),"")</f>
        <v/>
      </c>
      <c r="AU25" t="str">
        <f>IF('Raw1'!AU25&lt;&gt;"",(('Raw2'!AU25-('Cl-correction'!$J$3*#REF!))/#REF!)/(('Raw1'!AU25-('Cl-correction'!$J$2*#REF!))/#REF!),"")</f>
        <v/>
      </c>
      <c r="AV25" t="str">
        <f>IF('Raw1'!AV25&lt;&gt;"",(('Raw2'!AV25-('Cl-correction'!$J$3*#REF!))/#REF!)/(('Raw1'!AV25-('Cl-correction'!$J$2*#REF!))/#REF!),"")</f>
        <v/>
      </c>
      <c r="AW25" t="str">
        <f>IF('Raw1'!AW25&lt;&gt;"",(('Raw2'!AW25-('Cl-correction'!$J$3*#REF!))/#REF!)/(('Raw1'!AW25-('Cl-correction'!$J$2*#REF!))/#REF!),"")</f>
        <v/>
      </c>
      <c r="AX25" t="str">
        <f>IF('Raw1'!AX25&lt;&gt;"",(('Raw2'!AX25-('Cl-correction'!$J$3*#REF!))/#REF!)/(('Raw1'!AX25-('Cl-correction'!$J$2*#REF!))/#REF!),"")</f>
        <v/>
      </c>
      <c r="AY25" t="str">
        <f>IF('Raw1'!AY25&lt;&gt;"",(('Raw2'!AY25-('Cl-correction'!$J$3*#REF!))/#REF!)/(('Raw1'!AY25-('Cl-correction'!$J$2*#REF!))/#REF!),"")</f>
        <v/>
      </c>
      <c r="AZ25" t="str">
        <f>IF('Raw1'!AZ25&lt;&gt;"",(('Raw2'!AZ25-('Cl-correction'!$J$3*#REF!))/#REF!)/(('Raw1'!AZ25-('Cl-correction'!$J$2*#REF!))/#REF!),"")</f>
        <v/>
      </c>
      <c r="BA25" t="str">
        <f>IF('Raw1'!BA25&lt;&gt;"",(('Raw2'!BA25-('Cl-correction'!$J$3*#REF!))/#REF!)/(('Raw1'!BA25-('Cl-correction'!$J$2*#REF!))/#REF!),"")</f>
        <v/>
      </c>
      <c r="BB25" t="str">
        <f>IF('Raw1'!BB25&lt;&gt;"",(('Raw2'!BB25-('Cl-correction'!$J$3*#REF!))/#REF!)/(('Raw1'!BB25-('Cl-correction'!$J$2*#REF!))/#REF!),"")</f>
        <v/>
      </c>
      <c r="BC25" t="str">
        <f>IF('Raw1'!BC25&lt;&gt;"",(('Raw2'!BC25-('Cl-correction'!$J$3*#REF!))/#REF!)/(('Raw1'!BC25-('Cl-correction'!$J$2*#REF!))/#REF!),"")</f>
        <v/>
      </c>
      <c r="BD25" t="str">
        <f>IF('Raw1'!BD25&lt;&gt;"",(('Raw2'!BD25-('Cl-correction'!$J$3*#REF!))/#REF!)/(('Raw1'!BD25-('Cl-correction'!$J$2*#REF!))/#REF!),"")</f>
        <v/>
      </c>
      <c r="BE25" t="str">
        <f>IF('Raw1'!BE25&lt;&gt;"",(('Raw2'!BE25-('Cl-correction'!$J$3*#REF!))/#REF!)/(('Raw1'!BE25-('Cl-correction'!$J$2*#REF!))/#REF!),"")</f>
        <v/>
      </c>
      <c r="BF25" t="str">
        <f>IF('Raw1'!BF25&lt;&gt;"",(('Raw2'!BF25-('Cl-correction'!$J$3*#REF!))/#REF!)/(('Raw1'!BF25-('Cl-correction'!$J$2*#REF!))/#REF!),"")</f>
        <v/>
      </c>
      <c r="BG25" t="str">
        <f>IF('Raw1'!BG25&lt;&gt;"",(('Raw2'!BG25-('Cl-correction'!$J$3*#REF!))/#REF!)/(('Raw1'!BG25-('Cl-correction'!$J$2*#REF!))/#REF!),"")</f>
        <v/>
      </c>
      <c r="BH25" t="str">
        <f>IF('Raw1'!BH25&lt;&gt;"",(('Raw2'!BH25-('Cl-correction'!$J$3*#REF!))/#REF!)/(('Raw1'!BH25-('Cl-correction'!$J$2*#REF!))/#REF!),"")</f>
        <v/>
      </c>
      <c r="BI25" t="str">
        <f>IF('Raw1'!BI25&lt;&gt;"",(('Raw2'!BI25-('Cl-correction'!$J$3*#REF!))/#REF!)/(('Raw1'!BI25-('Cl-correction'!$J$2*#REF!))/#REF!),"")</f>
        <v/>
      </c>
      <c r="BJ25" t="str">
        <f>IF('Raw1'!BJ25&lt;&gt;"",(('Raw2'!BJ25-('Cl-correction'!$J$3*#REF!))/#REF!)/(('Raw1'!BJ25-('Cl-correction'!$J$2*#REF!))/#REF!),"")</f>
        <v/>
      </c>
      <c r="BK25" t="str">
        <f>IF('Raw1'!BK25&lt;&gt;"",(('Raw2'!BK25-('Cl-correction'!$J$3*#REF!))/#REF!)/(('Raw1'!BK25-('Cl-correction'!$J$2*#REF!))/#REF!),"")</f>
        <v/>
      </c>
      <c r="BL25" t="str">
        <f>IF('Raw1'!BL25&lt;&gt;"",(('Raw2'!BL25-('Cl-correction'!$J$3*#REF!))/#REF!)/(('Raw1'!BL25-('Cl-correction'!$J$2*#REF!))/#REF!),"")</f>
        <v/>
      </c>
      <c r="BM25" t="str">
        <f>IF('Raw1'!BM25&lt;&gt;"",(('Raw2'!BM25-('Cl-correction'!$J$3*#REF!))/#REF!)/(('Raw1'!BM25-('Cl-correction'!$J$2*#REF!))/#REF!),"")</f>
        <v/>
      </c>
      <c r="BN25" t="str">
        <f>IF('Raw1'!BN25&lt;&gt;"",(('Raw2'!BN25-('Cl-correction'!$J$3*#REF!))/#REF!)/(('Raw1'!BN25-('Cl-correction'!$J$2*#REF!))/#REF!),"")</f>
        <v/>
      </c>
      <c r="BO25" t="str">
        <f>IF('Raw1'!BO25&lt;&gt;"",(('Raw2'!BO25-('Cl-correction'!$J$3*#REF!))/#REF!)/(('Raw1'!BO25-('Cl-correction'!$J$2*#REF!))/#REF!),"")</f>
        <v/>
      </c>
      <c r="BP25" t="str">
        <f>IF('Raw1'!BP25&lt;&gt;"",(('Raw2'!BP25-('Cl-correction'!$J$3*#REF!))/#REF!)/(('Raw1'!BP25-('Cl-correction'!$J$2*#REF!))/#REF!),"")</f>
        <v/>
      </c>
      <c r="BQ25" t="str">
        <f>IF('Raw1'!BQ25&lt;&gt;"",(('Raw2'!BQ25-('Cl-correction'!$J$3*#REF!))/#REF!)/(('Raw1'!BQ25-('Cl-correction'!$J$2*#REF!))/#REF!),"")</f>
        <v/>
      </c>
      <c r="BR25" t="str">
        <f>IF('Raw1'!BR25&lt;&gt;"",(('Raw2'!BR25-('Cl-correction'!$J$3*#REF!))/#REF!)/(('Raw1'!BR25-('Cl-correction'!$J$2*#REF!))/#REF!),"")</f>
        <v/>
      </c>
      <c r="BS25" t="str">
        <f>IF('Raw1'!BS25&lt;&gt;"",(('Raw2'!BS25-('Cl-correction'!$J$3*#REF!))/#REF!)/(('Raw1'!BS25-('Cl-correction'!$J$2*#REF!))/#REF!),"")</f>
        <v/>
      </c>
      <c r="BT25" t="str">
        <f>IF('Raw1'!BT25&lt;&gt;"",(('Raw2'!BT25-('Cl-correction'!$J$3*#REF!))/#REF!)/(('Raw1'!BT25-('Cl-correction'!$J$2*#REF!))/#REF!),"")</f>
        <v/>
      </c>
      <c r="BU25" t="str">
        <f>IF('Raw1'!BU25&lt;&gt;"",(('Raw2'!BU25-('Cl-correction'!$J$3*#REF!))/#REF!)/(('Raw1'!BU25-('Cl-correction'!$J$2*#REF!))/#REF!),"")</f>
        <v/>
      </c>
      <c r="BV25" t="str">
        <f>IF('Raw1'!BV25&lt;&gt;"",(('Raw2'!BV25-('Cl-correction'!$J$3*#REF!))/#REF!)/(('Raw1'!BV25-('Cl-correction'!$J$2*#REF!))/#REF!),"")</f>
        <v/>
      </c>
      <c r="BW25" t="str">
        <f>IF('Raw1'!BW25&lt;&gt;"",(('Raw2'!BW25-('Cl-correction'!$J$3*#REF!))/#REF!)/(('Raw1'!BW25-('Cl-correction'!$J$2*#REF!))/#REF!),"")</f>
        <v/>
      </c>
      <c r="BX25" t="str">
        <f>IF('Raw1'!BX25&lt;&gt;"",(('Raw2'!BX25-('Cl-correction'!$J$3*#REF!))/#REF!)/(('Raw1'!BX25-('Cl-correction'!$J$2*#REF!))/#REF!),"")</f>
        <v/>
      </c>
      <c r="BY25" t="str">
        <f>IF('Raw1'!BY25&lt;&gt;"",(('Raw2'!BY25-('Cl-correction'!$J$3*#REF!))/#REF!)/(('Raw1'!BY25-('Cl-correction'!$J$2*#REF!))/#REF!),"")</f>
        <v/>
      </c>
      <c r="BZ25" t="str">
        <f>IF('Raw1'!BZ25&lt;&gt;"",(('Raw2'!BZ25-('Cl-correction'!$J$3*#REF!))/#REF!)/(('Raw1'!BZ25-('Cl-correction'!$J$2*#REF!))/#REF!),"")</f>
        <v/>
      </c>
      <c r="CA25" t="str">
        <f>IF('Raw1'!CA25&lt;&gt;"",(('Raw2'!CA25-('Cl-correction'!$J$3*#REF!))/#REF!)/(('Raw1'!CA25-('Cl-correction'!$J$2*#REF!))/#REF!),"")</f>
        <v/>
      </c>
      <c r="CB25" t="str">
        <f>IF('Raw1'!CB25&lt;&gt;"",(('Raw2'!CB25-('Cl-correction'!$J$3*#REF!))/#REF!)/(('Raw1'!CB25-('Cl-correction'!$J$2*#REF!))/#REF!),"")</f>
        <v/>
      </c>
      <c r="CC25" t="str">
        <f>IF('Raw1'!CC25&lt;&gt;"",(('Raw2'!CC25-('Cl-correction'!$J$3*#REF!))/#REF!)/(('Raw1'!CC25-('Cl-correction'!$J$2*#REF!))/#REF!),"")</f>
        <v/>
      </c>
      <c r="CD25" t="str">
        <f>IF('Raw1'!CD25&lt;&gt;"",(('Raw2'!CD25-('Cl-correction'!$J$3*#REF!))/#REF!)/(('Raw1'!CD25-('Cl-correction'!$J$2*#REF!))/#REF!),"")</f>
        <v/>
      </c>
      <c r="CE25" t="str">
        <f>IF('Raw1'!CE25&lt;&gt;"",(('Raw2'!CE25-('Cl-correction'!$J$3*#REF!))/#REF!)/(('Raw1'!CE25-('Cl-correction'!$J$2*#REF!))/#REF!),"")</f>
        <v/>
      </c>
      <c r="CF25" t="str">
        <f>IF('Raw1'!CF25&lt;&gt;"",(('Raw2'!CF25-('Cl-correction'!$J$3*#REF!))/#REF!)/(('Raw1'!CF25-('Cl-correction'!$J$2*#REF!))/#REF!),"")</f>
        <v/>
      </c>
      <c r="CG25" t="str">
        <f>IF('Raw1'!CG25&lt;&gt;"",(('Raw2'!CG25-('Cl-correction'!$J$3*#REF!))/#REF!)/(('Raw1'!CG25-('Cl-correction'!$J$2*#REF!))/#REF!),"")</f>
        <v/>
      </c>
      <c r="CH25" t="str">
        <f>IF('Raw1'!CH25&lt;&gt;"",(('Raw2'!CH25-('Cl-correction'!$J$3*#REF!))/#REF!)/(('Raw1'!CH25-('Cl-correction'!$J$2*#REF!))/#REF!),"")</f>
        <v/>
      </c>
      <c r="CI25" t="str">
        <f>IF('Raw1'!CI25&lt;&gt;"",(('Raw2'!CI25-('Cl-correction'!$J$3*#REF!))/#REF!)/(('Raw1'!CI25-('Cl-correction'!$J$2*#REF!))/#REF!),"")</f>
        <v/>
      </c>
      <c r="CJ25" t="str">
        <f>IF('Raw1'!CJ25&lt;&gt;"",(('Raw2'!CJ25-('Cl-correction'!$J$3*#REF!))/#REF!)/(('Raw1'!CJ25-('Cl-correction'!$J$2*#REF!))/#REF!),"")</f>
        <v/>
      </c>
      <c r="CK25" t="str">
        <f>IF('Raw1'!CK25&lt;&gt;"",(('Raw2'!CK25-('Cl-correction'!$J$3*#REF!))/#REF!)/(('Raw1'!CK25-('Cl-correction'!$J$2*#REF!))/#REF!),"")</f>
        <v/>
      </c>
      <c r="CL25" t="str">
        <f>IF('Raw1'!CL25&lt;&gt;"",(('Raw2'!CL25-('Cl-correction'!$J$3*#REF!))/#REF!)/(('Raw1'!CL25-('Cl-correction'!$J$2*#REF!))/#REF!),"")</f>
        <v/>
      </c>
      <c r="CM25" t="str">
        <f>IF('Raw1'!CM25&lt;&gt;"",(('Raw2'!CM25-('Cl-correction'!$J$3*#REF!))/#REF!)/(('Raw1'!CM25-('Cl-correction'!$J$2*#REF!))/#REF!),"")</f>
        <v/>
      </c>
      <c r="CN25" t="str">
        <f>IF('Raw1'!CN25&lt;&gt;"",(('Raw2'!CN25-('Cl-correction'!$J$3*#REF!))/#REF!)/(('Raw1'!CN25-('Cl-correction'!$J$2*#REF!))/#REF!),"")</f>
        <v/>
      </c>
      <c r="CO25" t="str">
        <f>IF('Raw1'!CO25&lt;&gt;"",(('Raw2'!CO25-('Cl-correction'!$J$3*#REF!))/#REF!)/(('Raw1'!CO25-('Cl-correction'!$J$2*#REF!))/#REF!),"")</f>
        <v/>
      </c>
      <c r="CP25" t="str">
        <f>IF('Raw1'!CP25&lt;&gt;"",(('Raw2'!CP25-('Cl-correction'!$J$3*#REF!))/#REF!)/(('Raw1'!CP25-('Cl-correction'!$J$2*#REF!))/#REF!),"")</f>
        <v/>
      </c>
      <c r="CQ25" t="str">
        <f>IF('Raw1'!CQ25&lt;&gt;"",(('Raw2'!CQ25-('Cl-correction'!$J$3*#REF!))/#REF!)/(('Raw1'!CQ25-('Cl-correction'!$J$2*#REF!))/#REF!),"")</f>
        <v/>
      </c>
      <c r="CR25" t="str">
        <f>IF('Raw1'!CR25&lt;&gt;"",(('Raw2'!CR25-('Cl-correction'!$J$3*#REF!))/#REF!)/(('Raw1'!CR25-('Cl-correction'!$J$2*#REF!))/#REF!),"")</f>
        <v/>
      </c>
      <c r="CS25" t="str">
        <f>IF('Raw1'!CS25&lt;&gt;"",(('Raw2'!CS25-('Cl-correction'!$J$3*#REF!))/#REF!)/(('Raw1'!CS25-('Cl-correction'!$J$2*#REF!))/#REF!),"")</f>
        <v/>
      </c>
      <c r="CT25" t="str">
        <f>IF('Raw1'!CT25&lt;&gt;"",(('Raw2'!CT25-('Cl-correction'!$J$3*#REF!))/#REF!)/(('Raw1'!CT25-('Cl-correction'!$J$2*#REF!))/#REF!),"")</f>
        <v/>
      </c>
      <c r="CU25" t="str">
        <f>IF('Raw1'!CU25&lt;&gt;"",(('Raw2'!CU25-('Cl-correction'!$J$3*#REF!))/#REF!)/(('Raw1'!CU25-('Cl-correction'!$J$2*#REF!))/#REF!),"")</f>
        <v/>
      </c>
      <c r="CV25" t="str">
        <f>IF('Raw1'!CV25&lt;&gt;"",(('Raw2'!CV25-('Cl-correction'!$J$3*#REF!))/#REF!)/(('Raw1'!CV25-('Cl-correction'!$J$2*#REF!))/#REF!),"")</f>
        <v/>
      </c>
      <c r="CW25" t="str">
        <f>IF('Raw1'!CW25&lt;&gt;"",(('Raw2'!CW25-('Cl-correction'!$J$3*#REF!))/#REF!)/(('Raw1'!CW25-('Cl-correction'!$J$2*#REF!))/#REF!),"")</f>
        <v/>
      </c>
      <c r="CX25" t="str">
        <f>IF('Raw1'!CX25&lt;&gt;"",(('Raw2'!CX25-('Cl-correction'!$J$3*#REF!))/#REF!)/(('Raw1'!CX25-('Cl-correction'!$J$2*#REF!))/#REF!),"")</f>
        <v/>
      </c>
      <c r="CY25" t="str">
        <f>IF('Raw1'!CY25&lt;&gt;"",(('Raw2'!CY25-('Cl-correction'!$J$3*#REF!))/#REF!)/(('Raw1'!CY25-('Cl-correction'!$J$2*#REF!))/#REF!),"")</f>
        <v/>
      </c>
      <c r="CZ25" t="str">
        <f>IF('Raw1'!CZ25&lt;&gt;"",(('Raw2'!CZ25-('Cl-correction'!$J$3*#REF!))/#REF!)/(('Raw1'!CZ25-('Cl-correction'!$J$2*#REF!))/#REF!),"")</f>
        <v/>
      </c>
      <c r="DA25" t="str">
        <f>IF('Raw1'!DA25&lt;&gt;"",(('Raw2'!DA25-('Cl-correction'!$J$3*#REF!))/#REF!)/(('Raw1'!DA25-('Cl-correction'!$J$2*#REF!))/#REF!),"")</f>
        <v/>
      </c>
    </row>
    <row r="26" spans="1:105" x14ac:dyDescent="0.15">
      <c r="A26" t="str">
        <f>'Raw1'!A26</f>
        <v>d18O_300118_WM2_Andre@7</v>
      </c>
      <c r="C26">
        <f t="shared" si="0"/>
        <v>0</v>
      </c>
      <c r="D26" t="e">
        <f>IF('Raw1'!D26&lt;&gt;"",(('Raw2'!D26-('Cl-correction'!$J$3*#REF!))/#REF!)/(('Raw1'!D26-('Cl-correction'!$J$2*#REF!))/#REF!),"")</f>
        <v>#REF!</v>
      </c>
      <c r="E26" t="e">
        <f>IF('Raw1'!E26&lt;&gt;"",(('Raw2'!E26-('Cl-correction'!$J$3*#REF!))/#REF!)/(('Raw1'!E26-('Cl-correction'!$J$2*#REF!))/#REF!),"")</f>
        <v>#REF!</v>
      </c>
      <c r="F26" t="e">
        <f>IF('Raw1'!F26&lt;&gt;"",(('Raw2'!F26-('Cl-correction'!$J$3*#REF!))/#REF!)/(('Raw1'!F26-('Cl-correction'!$J$2*#REF!))/#REF!),"")</f>
        <v>#REF!</v>
      </c>
      <c r="G26" t="e">
        <f>IF('Raw1'!G26&lt;&gt;"",(('Raw2'!G26-('Cl-correction'!$J$3*#REF!))/#REF!)/(('Raw1'!G26-('Cl-correction'!$J$2*#REF!))/#REF!),"")</f>
        <v>#REF!</v>
      </c>
      <c r="H26" t="e">
        <f>IF('Raw1'!H26&lt;&gt;"",(('Raw2'!H26-('Cl-correction'!$J$3*#REF!))/#REF!)/(('Raw1'!H26-('Cl-correction'!$J$2*#REF!))/#REF!),"")</f>
        <v>#REF!</v>
      </c>
      <c r="I26" t="e">
        <f>IF('Raw1'!I26&lt;&gt;"",(('Raw2'!I26-('Cl-correction'!$J$3*#REF!))/#REF!)/(('Raw1'!I26-('Cl-correction'!$J$2*#REF!))/#REF!),"")</f>
        <v>#REF!</v>
      </c>
      <c r="J26" t="e">
        <f>IF('Raw1'!J26&lt;&gt;"",(('Raw2'!J26-('Cl-correction'!$J$3*#REF!))/#REF!)/(('Raw1'!J26-('Cl-correction'!$J$2*#REF!))/#REF!),"")</f>
        <v>#REF!</v>
      </c>
      <c r="K26" t="e">
        <f>IF('Raw1'!K26&lt;&gt;"",(('Raw2'!K26-('Cl-correction'!$J$3*#REF!))/#REF!)/(('Raw1'!K26-('Cl-correction'!$J$2*#REF!))/#REF!),"")</f>
        <v>#REF!</v>
      </c>
      <c r="L26" t="e">
        <f>IF('Raw1'!L26&lt;&gt;"",(('Raw2'!L26-('Cl-correction'!$J$3*#REF!))/#REF!)/(('Raw1'!L26-('Cl-correction'!$J$2*#REF!))/#REF!),"")</f>
        <v>#REF!</v>
      </c>
      <c r="M26" t="e">
        <f>IF('Raw1'!M26&lt;&gt;"",(('Raw2'!M26-('Cl-correction'!$J$3*#REF!))/#REF!)/(('Raw1'!M26-('Cl-correction'!$J$2*#REF!))/#REF!),"")</f>
        <v>#REF!</v>
      </c>
      <c r="N26" t="e">
        <f>IF('Raw1'!N26&lt;&gt;"",(('Raw2'!N26-('Cl-correction'!$J$3*#REF!))/#REF!)/(('Raw1'!N26-('Cl-correction'!$J$2*#REF!))/#REF!),"")</f>
        <v>#REF!</v>
      </c>
      <c r="O26" t="e">
        <f>IF('Raw1'!O26&lt;&gt;"",(('Raw2'!O26-('Cl-correction'!$J$3*#REF!))/#REF!)/(('Raw1'!O26-('Cl-correction'!$J$2*#REF!))/#REF!),"")</f>
        <v>#REF!</v>
      </c>
      <c r="P26" t="e">
        <f>IF('Raw1'!P26&lt;&gt;"",(('Raw2'!P26-('Cl-correction'!$J$3*#REF!))/#REF!)/(('Raw1'!P26-('Cl-correction'!$J$2*#REF!))/#REF!),"")</f>
        <v>#REF!</v>
      </c>
      <c r="Q26" t="e">
        <f>IF('Raw1'!Q26&lt;&gt;"",(('Raw2'!Q26-('Cl-correction'!$J$3*#REF!))/#REF!)/(('Raw1'!Q26-('Cl-correction'!$J$2*#REF!))/#REF!),"")</f>
        <v>#REF!</v>
      </c>
      <c r="R26" t="e">
        <f>IF('Raw1'!R26&lt;&gt;"",(('Raw2'!R26-('Cl-correction'!$J$3*#REF!))/#REF!)/(('Raw1'!R26-('Cl-correction'!$J$2*#REF!))/#REF!),"")</f>
        <v>#REF!</v>
      </c>
      <c r="S26" t="e">
        <f>IF('Raw1'!S26&lt;&gt;"",(('Raw2'!S26-('Cl-correction'!$J$3*#REF!))/#REF!)/(('Raw1'!S26-('Cl-correction'!$J$2*#REF!))/#REF!),"")</f>
        <v>#REF!</v>
      </c>
      <c r="T26" t="e">
        <f>IF('Raw1'!T26&lt;&gt;"",(('Raw2'!T26-('Cl-correction'!$J$3*#REF!))/#REF!)/(('Raw1'!T26-('Cl-correction'!$J$2*#REF!))/#REF!),"")</f>
        <v>#REF!</v>
      </c>
      <c r="U26" t="e">
        <f>IF('Raw1'!U26&lt;&gt;"",(('Raw2'!U26-('Cl-correction'!$J$3*#REF!))/#REF!)/(('Raw1'!U26-('Cl-correction'!$J$2*#REF!))/#REF!),"")</f>
        <v>#REF!</v>
      </c>
      <c r="V26" t="e">
        <f>IF('Raw1'!V26&lt;&gt;"",(('Raw2'!V26-('Cl-correction'!$J$3*#REF!))/#REF!)/(('Raw1'!V26-('Cl-correction'!$J$2*#REF!))/#REF!),"")</f>
        <v>#REF!</v>
      </c>
      <c r="W26" t="e">
        <f>IF('Raw1'!W26&lt;&gt;"",(('Raw2'!W26-('Cl-correction'!$J$3*#REF!))/#REF!)/(('Raw1'!W26-('Cl-correction'!$J$2*#REF!))/#REF!),"")</f>
        <v>#REF!</v>
      </c>
      <c r="X26" t="str">
        <f>IF('Raw1'!X26&lt;&gt;"",(('Raw2'!X26-('Cl-correction'!$J$3*#REF!))/#REF!)/(('Raw1'!X26-('Cl-correction'!$J$2*#REF!))/#REF!),"")</f>
        <v/>
      </c>
      <c r="Y26" t="str">
        <f>IF('Raw1'!Y26&lt;&gt;"",(('Raw2'!Y26-('Cl-correction'!$J$3*#REF!))/#REF!)/(('Raw1'!Y26-('Cl-correction'!$J$2*#REF!))/#REF!),"")</f>
        <v/>
      </c>
      <c r="Z26" t="str">
        <f>IF('Raw1'!Z26&lt;&gt;"",(('Raw2'!Z26-('Cl-correction'!$J$3*#REF!))/#REF!)/(('Raw1'!Z26-('Cl-correction'!$J$2*#REF!))/#REF!),"")</f>
        <v/>
      </c>
      <c r="AA26" t="str">
        <f>IF('Raw1'!AA26&lt;&gt;"",(('Raw2'!AA26-('Cl-correction'!$J$3*#REF!))/#REF!)/(('Raw1'!AA26-('Cl-correction'!$J$2*#REF!))/#REF!),"")</f>
        <v/>
      </c>
      <c r="AB26" t="str">
        <f>IF('Raw1'!AB26&lt;&gt;"",(('Raw2'!AB26-('Cl-correction'!$J$3*#REF!))/#REF!)/(('Raw1'!AB26-('Cl-correction'!$J$2*#REF!))/#REF!),"")</f>
        <v/>
      </c>
      <c r="AC26" t="str">
        <f>IF('Raw1'!AC26&lt;&gt;"",(('Raw2'!AC26-('Cl-correction'!$J$3*#REF!))/#REF!)/(('Raw1'!AC26-('Cl-correction'!$J$2*#REF!))/#REF!),"")</f>
        <v/>
      </c>
      <c r="AD26" t="str">
        <f>IF('Raw1'!AD26&lt;&gt;"",(('Raw2'!AD26-('Cl-correction'!$J$3*#REF!))/#REF!)/(('Raw1'!AD26-('Cl-correction'!$J$2*#REF!))/#REF!),"")</f>
        <v/>
      </c>
      <c r="AE26" t="str">
        <f>IF('Raw1'!AE26&lt;&gt;"",(('Raw2'!AE26-('Cl-correction'!$J$3*#REF!))/#REF!)/(('Raw1'!AE26-('Cl-correction'!$J$2*#REF!))/#REF!),"")</f>
        <v/>
      </c>
      <c r="AF26" t="str">
        <f>IF('Raw1'!AF26&lt;&gt;"",(('Raw2'!AF26-('Cl-correction'!$J$3*#REF!))/#REF!)/(('Raw1'!AF26-('Cl-correction'!$J$2*#REF!))/#REF!),"")</f>
        <v/>
      </c>
      <c r="AG26" t="str">
        <f>IF('Raw1'!AG26&lt;&gt;"",(('Raw2'!AG26-('Cl-correction'!$J$3*#REF!))/#REF!)/(('Raw1'!AG26-('Cl-correction'!$J$2*#REF!))/#REF!),"")</f>
        <v/>
      </c>
      <c r="AH26" t="str">
        <f>IF('Raw1'!AH26&lt;&gt;"",(('Raw2'!AH26-('Cl-correction'!$J$3*#REF!))/#REF!)/(('Raw1'!AH26-('Cl-correction'!$J$2*#REF!))/#REF!),"")</f>
        <v/>
      </c>
      <c r="AI26" t="str">
        <f>IF('Raw1'!AI26&lt;&gt;"",(('Raw2'!AI26-('Cl-correction'!$J$3*#REF!))/#REF!)/(('Raw1'!AI26-('Cl-correction'!$J$2*#REF!))/#REF!),"")</f>
        <v/>
      </c>
      <c r="AJ26" t="str">
        <f>IF('Raw1'!AJ26&lt;&gt;"",(('Raw2'!AJ26-('Cl-correction'!$J$3*#REF!))/#REF!)/(('Raw1'!AJ26-('Cl-correction'!$J$2*#REF!))/#REF!),"")</f>
        <v/>
      </c>
      <c r="AK26" t="str">
        <f>IF('Raw1'!AK26&lt;&gt;"",(('Raw2'!AK26-('Cl-correction'!$J$3*#REF!))/#REF!)/(('Raw1'!AK26-('Cl-correction'!$J$2*#REF!))/#REF!),"")</f>
        <v/>
      </c>
      <c r="AL26" t="str">
        <f>IF('Raw1'!AL26&lt;&gt;"",(('Raw2'!AL26-('Cl-correction'!$J$3*#REF!))/#REF!)/(('Raw1'!AL26-('Cl-correction'!$J$2*#REF!))/#REF!),"")</f>
        <v/>
      </c>
      <c r="AM26" t="str">
        <f>IF('Raw1'!AM26&lt;&gt;"",(('Raw2'!AM26-('Cl-correction'!$J$3*#REF!))/#REF!)/(('Raw1'!AM26-('Cl-correction'!$J$2*#REF!))/#REF!),"")</f>
        <v/>
      </c>
      <c r="AN26" t="str">
        <f>IF('Raw1'!AN26&lt;&gt;"",(('Raw2'!AN26-('Cl-correction'!$J$3*#REF!))/#REF!)/(('Raw1'!AN26-('Cl-correction'!$J$2*#REF!))/#REF!),"")</f>
        <v/>
      </c>
      <c r="AO26" t="str">
        <f>IF('Raw1'!AO26&lt;&gt;"",(('Raw2'!AO26-('Cl-correction'!$J$3*#REF!))/#REF!)/(('Raw1'!AO26-('Cl-correction'!$J$2*#REF!))/#REF!),"")</f>
        <v/>
      </c>
      <c r="AP26" t="str">
        <f>IF('Raw1'!AP26&lt;&gt;"",(('Raw2'!AP26-('Cl-correction'!$J$3*#REF!))/#REF!)/(('Raw1'!AP26-('Cl-correction'!$J$2*#REF!))/#REF!),"")</f>
        <v/>
      </c>
      <c r="AQ26" t="str">
        <f>IF('Raw1'!AQ26&lt;&gt;"",(('Raw2'!AQ26-('Cl-correction'!$J$3*#REF!))/#REF!)/(('Raw1'!AQ26-('Cl-correction'!$J$2*#REF!))/#REF!),"")</f>
        <v/>
      </c>
      <c r="AR26" t="str">
        <f>IF('Raw1'!AR26&lt;&gt;"",(('Raw2'!AR26-('Cl-correction'!$J$3*#REF!))/#REF!)/(('Raw1'!AR26-('Cl-correction'!$J$2*#REF!))/#REF!),"")</f>
        <v/>
      </c>
      <c r="AS26" t="str">
        <f>IF('Raw1'!AS26&lt;&gt;"",(('Raw2'!AS26-('Cl-correction'!$J$3*#REF!))/#REF!)/(('Raw1'!AS26-('Cl-correction'!$J$2*#REF!))/#REF!),"")</f>
        <v/>
      </c>
      <c r="AT26" t="str">
        <f>IF('Raw1'!AT26&lt;&gt;"",(('Raw2'!AT26-('Cl-correction'!$J$3*#REF!))/#REF!)/(('Raw1'!AT26-('Cl-correction'!$J$2*#REF!))/#REF!),"")</f>
        <v/>
      </c>
      <c r="AU26" t="str">
        <f>IF('Raw1'!AU26&lt;&gt;"",(('Raw2'!AU26-('Cl-correction'!$J$3*#REF!))/#REF!)/(('Raw1'!AU26-('Cl-correction'!$J$2*#REF!))/#REF!),"")</f>
        <v/>
      </c>
      <c r="AV26" t="str">
        <f>IF('Raw1'!AV26&lt;&gt;"",(('Raw2'!AV26-('Cl-correction'!$J$3*#REF!))/#REF!)/(('Raw1'!AV26-('Cl-correction'!$J$2*#REF!))/#REF!),"")</f>
        <v/>
      </c>
      <c r="AW26" t="str">
        <f>IF('Raw1'!AW26&lt;&gt;"",(('Raw2'!AW26-('Cl-correction'!$J$3*#REF!))/#REF!)/(('Raw1'!AW26-('Cl-correction'!$J$2*#REF!))/#REF!),"")</f>
        <v/>
      </c>
      <c r="AX26" t="str">
        <f>IF('Raw1'!AX26&lt;&gt;"",(('Raw2'!AX26-('Cl-correction'!$J$3*#REF!))/#REF!)/(('Raw1'!AX26-('Cl-correction'!$J$2*#REF!))/#REF!),"")</f>
        <v/>
      </c>
      <c r="AY26" t="str">
        <f>IF('Raw1'!AY26&lt;&gt;"",(('Raw2'!AY26-('Cl-correction'!$J$3*#REF!))/#REF!)/(('Raw1'!AY26-('Cl-correction'!$J$2*#REF!))/#REF!),"")</f>
        <v/>
      </c>
      <c r="AZ26" t="str">
        <f>IF('Raw1'!AZ26&lt;&gt;"",(('Raw2'!AZ26-('Cl-correction'!$J$3*#REF!))/#REF!)/(('Raw1'!AZ26-('Cl-correction'!$J$2*#REF!))/#REF!),"")</f>
        <v/>
      </c>
      <c r="BA26" t="str">
        <f>IF('Raw1'!BA26&lt;&gt;"",(('Raw2'!BA26-('Cl-correction'!$J$3*#REF!))/#REF!)/(('Raw1'!BA26-('Cl-correction'!$J$2*#REF!))/#REF!),"")</f>
        <v/>
      </c>
      <c r="BB26" t="str">
        <f>IF('Raw1'!BB26&lt;&gt;"",(('Raw2'!BB26-('Cl-correction'!$J$3*#REF!))/#REF!)/(('Raw1'!BB26-('Cl-correction'!$J$2*#REF!))/#REF!),"")</f>
        <v/>
      </c>
      <c r="BC26" t="str">
        <f>IF('Raw1'!BC26&lt;&gt;"",(('Raw2'!BC26-('Cl-correction'!$J$3*#REF!))/#REF!)/(('Raw1'!BC26-('Cl-correction'!$J$2*#REF!))/#REF!),"")</f>
        <v/>
      </c>
      <c r="BD26" t="str">
        <f>IF('Raw1'!BD26&lt;&gt;"",(('Raw2'!BD26-('Cl-correction'!$J$3*#REF!))/#REF!)/(('Raw1'!BD26-('Cl-correction'!$J$2*#REF!))/#REF!),"")</f>
        <v/>
      </c>
      <c r="BE26" t="str">
        <f>IF('Raw1'!BE26&lt;&gt;"",(('Raw2'!BE26-('Cl-correction'!$J$3*#REF!))/#REF!)/(('Raw1'!BE26-('Cl-correction'!$J$2*#REF!))/#REF!),"")</f>
        <v/>
      </c>
      <c r="BF26" t="str">
        <f>IF('Raw1'!BF26&lt;&gt;"",(('Raw2'!BF26-('Cl-correction'!$J$3*#REF!))/#REF!)/(('Raw1'!BF26-('Cl-correction'!$J$2*#REF!))/#REF!),"")</f>
        <v/>
      </c>
      <c r="BG26" t="str">
        <f>IF('Raw1'!BG26&lt;&gt;"",(('Raw2'!BG26-('Cl-correction'!$J$3*#REF!))/#REF!)/(('Raw1'!BG26-('Cl-correction'!$J$2*#REF!))/#REF!),"")</f>
        <v/>
      </c>
      <c r="BH26" t="str">
        <f>IF('Raw1'!BH26&lt;&gt;"",(('Raw2'!BH26-('Cl-correction'!$J$3*#REF!))/#REF!)/(('Raw1'!BH26-('Cl-correction'!$J$2*#REF!))/#REF!),"")</f>
        <v/>
      </c>
      <c r="BI26" t="str">
        <f>IF('Raw1'!BI26&lt;&gt;"",(('Raw2'!BI26-('Cl-correction'!$J$3*#REF!))/#REF!)/(('Raw1'!BI26-('Cl-correction'!$J$2*#REF!))/#REF!),"")</f>
        <v/>
      </c>
      <c r="BJ26" t="str">
        <f>IF('Raw1'!BJ26&lt;&gt;"",(('Raw2'!BJ26-('Cl-correction'!$J$3*#REF!))/#REF!)/(('Raw1'!BJ26-('Cl-correction'!$J$2*#REF!))/#REF!),"")</f>
        <v/>
      </c>
      <c r="BK26" t="str">
        <f>IF('Raw1'!BK26&lt;&gt;"",(('Raw2'!BK26-('Cl-correction'!$J$3*#REF!))/#REF!)/(('Raw1'!BK26-('Cl-correction'!$J$2*#REF!))/#REF!),"")</f>
        <v/>
      </c>
      <c r="BL26" t="str">
        <f>IF('Raw1'!BL26&lt;&gt;"",(('Raw2'!BL26-('Cl-correction'!$J$3*#REF!))/#REF!)/(('Raw1'!BL26-('Cl-correction'!$J$2*#REF!))/#REF!),"")</f>
        <v/>
      </c>
      <c r="BM26" t="str">
        <f>IF('Raw1'!BM26&lt;&gt;"",(('Raw2'!BM26-('Cl-correction'!$J$3*#REF!))/#REF!)/(('Raw1'!BM26-('Cl-correction'!$J$2*#REF!))/#REF!),"")</f>
        <v/>
      </c>
      <c r="BN26" t="str">
        <f>IF('Raw1'!BN26&lt;&gt;"",(('Raw2'!BN26-('Cl-correction'!$J$3*#REF!))/#REF!)/(('Raw1'!BN26-('Cl-correction'!$J$2*#REF!))/#REF!),"")</f>
        <v/>
      </c>
      <c r="BO26" t="str">
        <f>IF('Raw1'!BO26&lt;&gt;"",(('Raw2'!BO26-('Cl-correction'!$J$3*#REF!))/#REF!)/(('Raw1'!BO26-('Cl-correction'!$J$2*#REF!))/#REF!),"")</f>
        <v/>
      </c>
      <c r="BP26" t="str">
        <f>IF('Raw1'!BP26&lt;&gt;"",(('Raw2'!BP26-('Cl-correction'!$J$3*#REF!))/#REF!)/(('Raw1'!BP26-('Cl-correction'!$J$2*#REF!))/#REF!),"")</f>
        <v/>
      </c>
      <c r="BQ26" t="str">
        <f>IF('Raw1'!BQ26&lt;&gt;"",(('Raw2'!BQ26-('Cl-correction'!$J$3*#REF!))/#REF!)/(('Raw1'!BQ26-('Cl-correction'!$J$2*#REF!))/#REF!),"")</f>
        <v/>
      </c>
      <c r="BR26" t="str">
        <f>IF('Raw1'!BR26&lt;&gt;"",(('Raw2'!BR26-('Cl-correction'!$J$3*#REF!))/#REF!)/(('Raw1'!BR26-('Cl-correction'!$J$2*#REF!))/#REF!),"")</f>
        <v/>
      </c>
      <c r="BS26" t="str">
        <f>IF('Raw1'!BS26&lt;&gt;"",(('Raw2'!BS26-('Cl-correction'!$J$3*#REF!))/#REF!)/(('Raw1'!BS26-('Cl-correction'!$J$2*#REF!))/#REF!),"")</f>
        <v/>
      </c>
      <c r="BT26" t="str">
        <f>IF('Raw1'!BT26&lt;&gt;"",(('Raw2'!BT26-('Cl-correction'!$J$3*#REF!))/#REF!)/(('Raw1'!BT26-('Cl-correction'!$J$2*#REF!))/#REF!),"")</f>
        <v/>
      </c>
      <c r="BU26" t="str">
        <f>IF('Raw1'!BU26&lt;&gt;"",(('Raw2'!BU26-('Cl-correction'!$J$3*#REF!))/#REF!)/(('Raw1'!BU26-('Cl-correction'!$J$2*#REF!))/#REF!),"")</f>
        <v/>
      </c>
      <c r="BV26" t="str">
        <f>IF('Raw1'!BV26&lt;&gt;"",(('Raw2'!BV26-('Cl-correction'!$J$3*#REF!))/#REF!)/(('Raw1'!BV26-('Cl-correction'!$J$2*#REF!))/#REF!),"")</f>
        <v/>
      </c>
      <c r="BW26" t="str">
        <f>IF('Raw1'!BW26&lt;&gt;"",(('Raw2'!BW26-('Cl-correction'!$J$3*#REF!))/#REF!)/(('Raw1'!BW26-('Cl-correction'!$J$2*#REF!))/#REF!),"")</f>
        <v/>
      </c>
      <c r="BX26" t="str">
        <f>IF('Raw1'!BX26&lt;&gt;"",(('Raw2'!BX26-('Cl-correction'!$J$3*#REF!))/#REF!)/(('Raw1'!BX26-('Cl-correction'!$J$2*#REF!))/#REF!),"")</f>
        <v/>
      </c>
      <c r="BY26" t="str">
        <f>IF('Raw1'!BY26&lt;&gt;"",(('Raw2'!BY26-('Cl-correction'!$J$3*#REF!))/#REF!)/(('Raw1'!BY26-('Cl-correction'!$J$2*#REF!))/#REF!),"")</f>
        <v/>
      </c>
      <c r="BZ26" t="str">
        <f>IF('Raw1'!BZ26&lt;&gt;"",(('Raw2'!BZ26-('Cl-correction'!$J$3*#REF!))/#REF!)/(('Raw1'!BZ26-('Cl-correction'!$J$2*#REF!))/#REF!),"")</f>
        <v/>
      </c>
      <c r="CA26" t="str">
        <f>IF('Raw1'!CA26&lt;&gt;"",(('Raw2'!CA26-('Cl-correction'!$J$3*#REF!))/#REF!)/(('Raw1'!CA26-('Cl-correction'!$J$2*#REF!))/#REF!),"")</f>
        <v/>
      </c>
      <c r="CB26" t="str">
        <f>IF('Raw1'!CB26&lt;&gt;"",(('Raw2'!CB26-('Cl-correction'!$J$3*#REF!))/#REF!)/(('Raw1'!CB26-('Cl-correction'!$J$2*#REF!))/#REF!),"")</f>
        <v/>
      </c>
      <c r="CC26" t="str">
        <f>IF('Raw1'!CC26&lt;&gt;"",(('Raw2'!CC26-('Cl-correction'!$J$3*#REF!))/#REF!)/(('Raw1'!CC26-('Cl-correction'!$J$2*#REF!))/#REF!),"")</f>
        <v/>
      </c>
      <c r="CD26" t="str">
        <f>IF('Raw1'!CD26&lt;&gt;"",(('Raw2'!CD26-('Cl-correction'!$J$3*#REF!))/#REF!)/(('Raw1'!CD26-('Cl-correction'!$J$2*#REF!))/#REF!),"")</f>
        <v/>
      </c>
      <c r="CE26" t="str">
        <f>IF('Raw1'!CE26&lt;&gt;"",(('Raw2'!CE26-('Cl-correction'!$J$3*#REF!))/#REF!)/(('Raw1'!CE26-('Cl-correction'!$J$2*#REF!))/#REF!),"")</f>
        <v/>
      </c>
      <c r="CF26" t="str">
        <f>IF('Raw1'!CF26&lt;&gt;"",(('Raw2'!CF26-('Cl-correction'!$J$3*#REF!))/#REF!)/(('Raw1'!CF26-('Cl-correction'!$J$2*#REF!))/#REF!),"")</f>
        <v/>
      </c>
      <c r="CG26" t="str">
        <f>IF('Raw1'!CG26&lt;&gt;"",(('Raw2'!CG26-('Cl-correction'!$J$3*#REF!))/#REF!)/(('Raw1'!CG26-('Cl-correction'!$J$2*#REF!))/#REF!),"")</f>
        <v/>
      </c>
      <c r="CH26" t="str">
        <f>IF('Raw1'!CH26&lt;&gt;"",(('Raw2'!CH26-('Cl-correction'!$J$3*#REF!))/#REF!)/(('Raw1'!CH26-('Cl-correction'!$J$2*#REF!))/#REF!),"")</f>
        <v/>
      </c>
      <c r="CI26" t="str">
        <f>IF('Raw1'!CI26&lt;&gt;"",(('Raw2'!CI26-('Cl-correction'!$J$3*#REF!))/#REF!)/(('Raw1'!CI26-('Cl-correction'!$J$2*#REF!))/#REF!),"")</f>
        <v/>
      </c>
      <c r="CJ26" t="str">
        <f>IF('Raw1'!CJ26&lt;&gt;"",(('Raw2'!CJ26-('Cl-correction'!$J$3*#REF!))/#REF!)/(('Raw1'!CJ26-('Cl-correction'!$J$2*#REF!))/#REF!),"")</f>
        <v/>
      </c>
      <c r="CK26" t="str">
        <f>IF('Raw1'!CK26&lt;&gt;"",(('Raw2'!CK26-('Cl-correction'!$J$3*#REF!))/#REF!)/(('Raw1'!CK26-('Cl-correction'!$J$2*#REF!))/#REF!),"")</f>
        <v/>
      </c>
      <c r="CL26" t="str">
        <f>IF('Raw1'!CL26&lt;&gt;"",(('Raw2'!CL26-('Cl-correction'!$J$3*#REF!))/#REF!)/(('Raw1'!CL26-('Cl-correction'!$J$2*#REF!))/#REF!),"")</f>
        <v/>
      </c>
      <c r="CM26" t="str">
        <f>IF('Raw1'!CM26&lt;&gt;"",(('Raw2'!CM26-('Cl-correction'!$J$3*#REF!))/#REF!)/(('Raw1'!CM26-('Cl-correction'!$J$2*#REF!))/#REF!),"")</f>
        <v/>
      </c>
      <c r="CN26" t="str">
        <f>IF('Raw1'!CN26&lt;&gt;"",(('Raw2'!CN26-('Cl-correction'!$J$3*#REF!))/#REF!)/(('Raw1'!CN26-('Cl-correction'!$J$2*#REF!))/#REF!),"")</f>
        <v/>
      </c>
      <c r="CO26" t="str">
        <f>IF('Raw1'!CO26&lt;&gt;"",(('Raw2'!CO26-('Cl-correction'!$J$3*#REF!))/#REF!)/(('Raw1'!CO26-('Cl-correction'!$J$2*#REF!))/#REF!),"")</f>
        <v/>
      </c>
      <c r="CP26" t="str">
        <f>IF('Raw1'!CP26&lt;&gt;"",(('Raw2'!CP26-('Cl-correction'!$J$3*#REF!))/#REF!)/(('Raw1'!CP26-('Cl-correction'!$J$2*#REF!))/#REF!),"")</f>
        <v/>
      </c>
      <c r="CQ26" t="str">
        <f>IF('Raw1'!CQ26&lt;&gt;"",(('Raw2'!CQ26-('Cl-correction'!$J$3*#REF!))/#REF!)/(('Raw1'!CQ26-('Cl-correction'!$J$2*#REF!))/#REF!),"")</f>
        <v/>
      </c>
      <c r="CR26" t="str">
        <f>IF('Raw1'!CR26&lt;&gt;"",(('Raw2'!CR26-('Cl-correction'!$J$3*#REF!))/#REF!)/(('Raw1'!CR26-('Cl-correction'!$J$2*#REF!))/#REF!),"")</f>
        <v/>
      </c>
      <c r="CS26" t="str">
        <f>IF('Raw1'!CS26&lt;&gt;"",(('Raw2'!CS26-('Cl-correction'!$J$3*#REF!))/#REF!)/(('Raw1'!CS26-('Cl-correction'!$J$2*#REF!))/#REF!),"")</f>
        <v/>
      </c>
      <c r="CT26" t="str">
        <f>IF('Raw1'!CT26&lt;&gt;"",(('Raw2'!CT26-('Cl-correction'!$J$3*#REF!))/#REF!)/(('Raw1'!CT26-('Cl-correction'!$J$2*#REF!))/#REF!),"")</f>
        <v/>
      </c>
      <c r="CU26" t="str">
        <f>IF('Raw1'!CU26&lt;&gt;"",(('Raw2'!CU26-('Cl-correction'!$J$3*#REF!))/#REF!)/(('Raw1'!CU26-('Cl-correction'!$J$2*#REF!))/#REF!),"")</f>
        <v/>
      </c>
      <c r="CV26" t="str">
        <f>IF('Raw1'!CV26&lt;&gt;"",(('Raw2'!CV26-('Cl-correction'!$J$3*#REF!))/#REF!)/(('Raw1'!CV26-('Cl-correction'!$J$2*#REF!))/#REF!),"")</f>
        <v/>
      </c>
      <c r="CW26" t="str">
        <f>IF('Raw1'!CW26&lt;&gt;"",(('Raw2'!CW26-('Cl-correction'!$J$3*#REF!))/#REF!)/(('Raw1'!CW26-('Cl-correction'!$J$2*#REF!))/#REF!),"")</f>
        <v/>
      </c>
      <c r="CX26" t="str">
        <f>IF('Raw1'!CX26&lt;&gt;"",(('Raw2'!CX26-('Cl-correction'!$J$3*#REF!))/#REF!)/(('Raw1'!CX26-('Cl-correction'!$J$2*#REF!))/#REF!),"")</f>
        <v/>
      </c>
      <c r="CY26" t="str">
        <f>IF('Raw1'!CY26&lt;&gt;"",(('Raw2'!CY26-('Cl-correction'!$J$3*#REF!))/#REF!)/(('Raw1'!CY26-('Cl-correction'!$J$2*#REF!))/#REF!),"")</f>
        <v/>
      </c>
      <c r="CZ26" t="str">
        <f>IF('Raw1'!CZ26&lt;&gt;"",(('Raw2'!CZ26-('Cl-correction'!$J$3*#REF!))/#REF!)/(('Raw1'!CZ26-('Cl-correction'!$J$2*#REF!))/#REF!),"")</f>
        <v/>
      </c>
      <c r="DA26" t="str">
        <f>IF('Raw1'!DA26&lt;&gt;"",(('Raw2'!DA26-('Cl-correction'!$J$3*#REF!))/#REF!)/(('Raw1'!DA26-('Cl-correction'!$J$2*#REF!))/#REF!),"")</f>
        <v/>
      </c>
    </row>
    <row r="27" spans="1:105" x14ac:dyDescent="0.15">
      <c r="A27" t="str">
        <f>'Raw1'!A27</f>
        <v>d18O_300118_WM2_Udaipur@12</v>
      </c>
      <c r="C27">
        <f t="shared" si="0"/>
        <v>0</v>
      </c>
      <c r="D27" t="e">
        <f>IF('Raw1'!D27&lt;&gt;"",(('Raw2'!D27-('Cl-correction'!$J$3*#REF!))/#REF!)/(('Raw1'!D27-('Cl-correction'!$J$2*#REF!))/#REF!),"")</f>
        <v>#REF!</v>
      </c>
      <c r="E27" t="e">
        <f>IF('Raw1'!E27&lt;&gt;"",(('Raw2'!E27-('Cl-correction'!$J$3*#REF!))/#REF!)/(('Raw1'!E27-('Cl-correction'!$J$2*#REF!))/#REF!),"")</f>
        <v>#REF!</v>
      </c>
      <c r="F27" t="e">
        <f>IF('Raw1'!F27&lt;&gt;"",(('Raw2'!F27-('Cl-correction'!$J$3*#REF!))/#REF!)/(('Raw1'!F27-('Cl-correction'!$J$2*#REF!))/#REF!),"")</f>
        <v>#REF!</v>
      </c>
      <c r="G27" t="e">
        <f>IF('Raw1'!G27&lt;&gt;"",(('Raw2'!G27-('Cl-correction'!$J$3*#REF!))/#REF!)/(('Raw1'!G27-('Cl-correction'!$J$2*#REF!))/#REF!),"")</f>
        <v>#REF!</v>
      </c>
      <c r="H27" t="e">
        <f>IF('Raw1'!H27&lt;&gt;"",(('Raw2'!H27-('Cl-correction'!$J$3*#REF!))/#REF!)/(('Raw1'!H27-('Cl-correction'!$J$2*#REF!))/#REF!),"")</f>
        <v>#REF!</v>
      </c>
      <c r="I27" t="e">
        <f>IF('Raw1'!I27&lt;&gt;"",(('Raw2'!I27-('Cl-correction'!$J$3*#REF!))/#REF!)/(('Raw1'!I27-('Cl-correction'!$J$2*#REF!))/#REF!),"")</f>
        <v>#REF!</v>
      </c>
      <c r="J27" t="e">
        <f>IF('Raw1'!J27&lt;&gt;"",(('Raw2'!J27-('Cl-correction'!$J$3*#REF!))/#REF!)/(('Raw1'!J27-('Cl-correction'!$J$2*#REF!))/#REF!),"")</f>
        <v>#REF!</v>
      </c>
      <c r="K27" t="e">
        <f>IF('Raw1'!K27&lt;&gt;"",(('Raw2'!K27-('Cl-correction'!$J$3*#REF!))/#REF!)/(('Raw1'!K27-('Cl-correction'!$J$2*#REF!))/#REF!),"")</f>
        <v>#REF!</v>
      </c>
      <c r="L27" t="e">
        <f>IF('Raw1'!L27&lt;&gt;"",(('Raw2'!L27-('Cl-correction'!$J$3*#REF!))/#REF!)/(('Raw1'!L27-('Cl-correction'!$J$2*#REF!))/#REF!),"")</f>
        <v>#REF!</v>
      </c>
      <c r="M27" t="e">
        <f>IF('Raw1'!M27&lt;&gt;"",(('Raw2'!M27-('Cl-correction'!$J$3*#REF!))/#REF!)/(('Raw1'!M27-('Cl-correction'!$J$2*#REF!))/#REF!),"")</f>
        <v>#REF!</v>
      </c>
      <c r="N27" t="e">
        <f>IF('Raw1'!N27&lt;&gt;"",(('Raw2'!N27-('Cl-correction'!$J$3*#REF!))/#REF!)/(('Raw1'!N27-('Cl-correction'!$J$2*#REF!))/#REF!),"")</f>
        <v>#REF!</v>
      </c>
      <c r="O27" t="e">
        <f>IF('Raw1'!O27&lt;&gt;"",(('Raw2'!O27-('Cl-correction'!$J$3*#REF!))/#REF!)/(('Raw1'!O27-('Cl-correction'!$J$2*#REF!))/#REF!),"")</f>
        <v>#REF!</v>
      </c>
      <c r="P27" t="e">
        <f>IF('Raw1'!P27&lt;&gt;"",(('Raw2'!P27-('Cl-correction'!$J$3*#REF!))/#REF!)/(('Raw1'!P27-('Cl-correction'!$J$2*#REF!))/#REF!),"")</f>
        <v>#REF!</v>
      </c>
      <c r="Q27" t="e">
        <f>IF('Raw1'!Q27&lt;&gt;"",(('Raw2'!Q27-('Cl-correction'!$J$3*#REF!))/#REF!)/(('Raw1'!Q27-('Cl-correction'!$J$2*#REF!))/#REF!),"")</f>
        <v>#REF!</v>
      </c>
      <c r="R27" t="e">
        <f>IF('Raw1'!R27&lt;&gt;"",(('Raw2'!R27-('Cl-correction'!$J$3*#REF!))/#REF!)/(('Raw1'!R27-('Cl-correction'!$J$2*#REF!))/#REF!),"")</f>
        <v>#REF!</v>
      </c>
      <c r="S27" t="e">
        <f>IF('Raw1'!S27&lt;&gt;"",(('Raw2'!S27-('Cl-correction'!$J$3*#REF!))/#REF!)/(('Raw1'!S27-('Cl-correction'!$J$2*#REF!))/#REF!),"")</f>
        <v>#REF!</v>
      </c>
      <c r="T27" t="e">
        <f>IF('Raw1'!T27&lt;&gt;"",(('Raw2'!T27-('Cl-correction'!$J$3*#REF!))/#REF!)/(('Raw1'!T27-('Cl-correction'!$J$2*#REF!))/#REF!),"")</f>
        <v>#REF!</v>
      </c>
      <c r="U27" t="e">
        <f>IF('Raw1'!U27&lt;&gt;"",(('Raw2'!U27-('Cl-correction'!$J$3*#REF!))/#REF!)/(('Raw1'!U27-('Cl-correction'!$J$2*#REF!))/#REF!),"")</f>
        <v>#REF!</v>
      </c>
      <c r="V27" t="e">
        <f>IF('Raw1'!V27&lt;&gt;"",(('Raw2'!V27-('Cl-correction'!$J$3*#REF!))/#REF!)/(('Raw1'!V27-('Cl-correction'!$J$2*#REF!))/#REF!),"")</f>
        <v>#REF!</v>
      </c>
      <c r="W27" t="e">
        <f>IF('Raw1'!W27&lt;&gt;"",(('Raw2'!W27-('Cl-correction'!$J$3*#REF!))/#REF!)/(('Raw1'!W27-('Cl-correction'!$J$2*#REF!))/#REF!),"")</f>
        <v>#REF!</v>
      </c>
      <c r="X27" t="str">
        <f>IF('Raw1'!X27&lt;&gt;"",(('Raw2'!X27-('Cl-correction'!$J$3*#REF!))/#REF!)/(('Raw1'!X27-('Cl-correction'!$J$2*#REF!))/#REF!),"")</f>
        <v/>
      </c>
      <c r="Y27" t="str">
        <f>IF('Raw1'!Y27&lt;&gt;"",(('Raw2'!Y27-('Cl-correction'!$J$3*#REF!))/#REF!)/(('Raw1'!Y27-('Cl-correction'!$J$2*#REF!))/#REF!),"")</f>
        <v/>
      </c>
      <c r="Z27" t="str">
        <f>IF('Raw1'!Z27&lt;&gt;"",(('Raw2'!Z27-('Cl-correction'!$J$3*#REF!))/#REF!)/(('Raw1'!Z27-('Cl-correction'!$J$2*#REF!))/#REF!),"")</f>
        <v/>
      </c>
      <c r="AA27" t="str">
        <f>IF('Raw1'!AA27&lt;&gt;"",(('Raw2'!AA27-('Cl-correction'!$J$3*#REF!))/#REF!)/(('Raw1'!AA27-('Cl-correction'!$J$2*#REF!))/#REF!),"")</f>
        <v/>
      </c>
      <c r="AB27" t="str">
        <f>IF('Raw1'!AB27&lt;&gt;"",(('Raw2'!AB27-('Cl-correction'!$J$3*#REF!))/#REF!)/(('Raw1'!AB27-('Cl-correction'!$J$2*#REF!))/#REF!),"")</f>
        <v/>
      </c>
      <c r="AC27" t="str">
        <f>IF('Raw1'!AC27&lt;&gt;"",(('Raw2'!AC27-('Cl-correction'!$J$3*#REF!))/#REF!)/(('Raw1'!AC27-('Cl-correction'!$J$2*#REF!))/#REF!),"")</f>
        <v/>
      </c>
      <c r="AD27" t="str">
        <f>IF('Raw1'!AD27&lt;&gt;"",(('Raw2'!AD27-('Cl-correction'!$J$3*#REF!))/#REF!)/(('Raw1'!AD27-('Cl-correction'!$J$2*#REF!))/#REF!),"")</f>
        <v/>
      </c>
      <c r="AE27" t="str">
        <f>IF('Raw1'!AE27&lt;&gt;"",(('Raw2'!AE27-('Cl-correction'!$J$3*#REF!))/#REF!)/(('Raw1'!AE27-('Cl-correction'!$J$2*#REF!))/#REF!),"")</f>
        <v/>
      </c>
      <c r="AF27" t="str">
        <f>IF('Raw1'!AF27&lt;&gt;"",(('Raw2'!AF27-('Cl-correction'!$J$3*#REF!))/#REF!)/(('Raw1'!AF27-('Cl-correction'!$J$2*#REF!))/#REF!),"")</f>
        <v/>
      </c>
      <c r="AG27" t="str">
        <f>IF('Raw1'!AG27&lt;&gt;"",(('Raw2'!AG27-('Cl-correction'!$J$3*#REF!))/#REF!)/(('Raw1'!AG27-('Cl-correction'!$J$2*#REF!))/#REF!),"")</f>
        <v/>
      </c>
      <c r="AH27" t="str">
        <f>IF('Raw1'!AH27&lt;&gt;"",(('Raw2'!AH27-('Cl-correction'!$J$3*#REF!))/#REF!)/(('Raw1'!AH27-('Cl-correction'!$J$2*#REF!))/#REF!),"")</f>
        <v/>
      </c>
      <c r="AI27" t="str">
        <f>IF('Raw1'!AI27&lt;&gt;"",(('Raw2'!AI27-('Cl-correction'!$J$3*#REF!))/#REF!)/(('Raw1'!AI27-('Cl-correction'!$J$2*#REF!))/#REF!),"")</f>
        <v/>
      </c>
      <c r="AJ27" t="str">
        <f>IF('Raw1'!AJ27&lt;&gt;"",(('Raw2'!AJ27-('Cl-correction'!$J$3*#REF!))/#REF!)/(('Raw1'!AJ27-('Cl-correction'!$J$2*#REF!))/#REF!),"")</f>
        <v/>
      </c>
      <c r="AK27" t="str">
        <f>IF('Raw1'!AK27&lt;&gt;"",(('Raw2'!AK27-('Cl-correction'!$J$3*#REF!))/#REF!)/(('Raw1'!AK27-('Cl-correction'!$J$2*#REF!))/#REF!),"")</f>
        <v/>
      </c>
      <c r="AL27" t="str">
        <f>IF('Raw1'!AL27&lt;&gt;"",(('Raw2'!AL27-('Cl-correction'!$J$3*#REF!))/#REF!)/(('Raw1'!AL27-('Cl-correction'!$J$2*#REF!))/#REF!),"")</f>
        <v/>
      </c>
      <c r="AM27" t="str">
        <f>IF('Raw1'!AM27&lt;&gt;"",(('Raw2'!AM27-('Cl-correction'!$J$3*#REF!))/#REF!)/(('Raw1'!AM27-('Cl-correction'!$J$2*#REF!))/#REF!),"")</f>
        <v/>
      </c>
      <c r="AN27" t="str">
        <f>IF('Raw1'!AN27&lt;&gt;"",(('Raw2'!AN27-('Cl-correction'!$J$3*#REF!))/#REF!)/(('Raw1'!AN27-('Cl-correction'!$J$2*#REF!))/#REF!),"")</f>
        <v/>
      </c>
      <c r="AO27" t="str">
        <f>IF('Raw1'!AO27&lt;&gt;"",(('Raw2'!AO27-('Cl-correction'!$J$3*#REF!))/#REF!)/(('Raw1'!AO27-('Cl-correction'!$J$2*#REF!))/#REF!),"")</f>
        <v/>
      </c>
      <c r="AP27" t="str">
        <f>IF('Raw1'!AP27&lt;&gt;"",(('Raw2'!AP27-('Cl-correction'!$J$3*#REF!))/#REF!)/(('Raw1'!AP27-('Cl-correction'!$J$2*#REF!))/#REF!),"")</f>
        <v/>
      </c>
      <c r="AQ27" t="str">
        <f>IF('Raw1'!AQ27&lt;&gt;"",(('Raw2'!AQ27-('Cl-correction'!$J$3*#REF!))/#REF!)/(('Raw1'!AQ27-('Cl-correction'!$J$2*#REF!))/#REF!),"")</f>
        <v/>
      </c>
      <c r="AR27" t="str">
        <f>IF('Raw1'!AR27&lt;&gt;"",(('Raw2'!AR27-('Cl-correction'!$J$3*#REF!))/#REF!)/(('Raw1'!AR27-('Cl-correction'!$J$2*#REF!))/#REF!),"")</f>
        <v/>
      </c>
      <c r="AS27" t="str">
        <f>IF('Raw1'!AS27&lt;&gt;"",(('Raw2'!AS27-('Cl-correction'!$J$3*#REF!))/#REF!)/(('Raw1'!AS27-('Cl-correction'!$J$2*#REF!))/#REF!),"")</f>
        <v/>
      </c>
      <c r="AT27" t="str">
        <f>IF('Raw1'!AT27&lt;&gt;"",(('Raw2'!AT27-('Cl-correction'!$J$3*#REF!))/#REF!)/(('Raw1'!AT27-('Cl-correction'!$J$2*#REF!))/#REF!),"")</f>
        <v/>
      </c>
      <c r="AU27" t="str">
        <f>IF('Raw1'!AU27&lt;&gt;"",(('Raw2'!AU27-('Cl-correction'!$J$3*#REF!))/#REF!)/(('Raw1'!AU27-('Cl-correction'!$J$2*#REF!))/#REF!),"")</f>
        <v/>
      </c>
      <c r="AV27" t="str">
        <f>IF('Raw1'!AV27&lt;&gt;"",(('Raw2'!AV27-('Cl-correction'!$J$3*#REF!))/#REF!)/(('Raw1'!AV27-('Cl-correction'!$J$2*#REF!))/#REF!),"")</f>
        <v/>
      </c>
      <c r="AW27" t="str">
        <f>IF('Raw1'!AW27&lt;&gt;"",(('Raw2'!AW27-('Cl-correction'!$J$3*#REF!))/#REF!)/(('Raw1'!AW27-('Cl-correction'!$J$2*#REF!))/#REF!),"")</f>
        <v/>
      </c>
      <c r="AX27" t="str">
        <f>IF('Raw1'!AX27&lt;&gt;"",(('Raw2'!AX27-('Cl-correction'!$J$3*#REF!))/#REF!)/(('Raw1'!AX27-('Cl-correction'!$J$2*#REF!))/#REF!),"")</f>
        <v/>
      </c>
      <c r="AY27" t="str">
        <f>IF('Raw1'!AY27&lt;&gt;"",(('Raw2'!AY27-('Cl-correction'!$J$3*#REF!))/#REF!)/(('Raw1'!AY27-('Cl-correction'!$J$2*#REF!))/#REF!),"")</f>
        <v/>
      </c>
      <c r="AZ27" t="str">
        <f>IF('Raw1'!AZ27&lt;&gt;"",(('Raw2'!AZ27-('Cl-correction'!$J$3*#REF!))/#REF!)/(('Raw1'!AZ27-('Cl-correction'!$J$2*#REF!))/#REF!),"")</f>
        <v/>
      </c>
      <c r="BA27" t="str">
        <f>IF('Raw1'!BA27&lt;&gt;"",(('Raw2'!BA27-('Cl-correction'!$J$3*#REF!))/#REF!)/(('Raw1'!BA27-('Cl-correction'!$J$2*#REF!))/#REF!),"")</f>
        <v/>
      </c>
      <c r="BB27" t="str">
        <f>IF('Raw1'!BB27&lt;&gt;"",(('Raw2'!BB27-('Cl-correction'!$J$3*#REF!))/#REF!)/(('Raw1'!BB27-('Cl-correction'!$J$2*#REF!))/#REF!),"")</f>
        <v/>
      </c>
      <c r="BC27" t="str">
        <f>IF('Raw1'!BC27&lt;&gt;"",(('Raw2'!BC27-('Cl-correction'!$J$3*#REF!))/#REF!)/(('Raw1'!BC27-('Cl-correction'!$J$2*#REF!))/#REF!),"")</f>
        <v/>
      </c>
      <c r="BD27" t="str">
        <f>IF('Raw1'!BD27&lt;&gt;"",(('Raw2'!BD27-('Cl-correction'!$J$3*#REF!))/#REF!)/(('Raw1'!BD27-('Cl-correction'!$J$2*#REF!))/#REF!),"")</f>
        <v/>
      </c>
      <c r="BE27" t="str">
        <f>IF('Raw1'!BE27&lt;&gt;"",(('Raw2'!BE27-('Cl-correction'!$J$3*#REF!))/#REF!)/(('Raw1'!BE27-('Cl-correction'!$J$2*#REF!))/#REF!),"")</f>
        <v/>
      </c>
      <c r="BF27" t="str">
        <f>IF('Raw1'!BF27&lt;&gt;"",(('Raw2'!BF27-('Cl-correction'!$J$3*#REF!))/#REF!)/(('Raw1'!BF27-('Cl-correction'!$J$2*#REF!))/#REF!),"")</f>
        <v/>
      </c>
      <c r="BG27" t="str">
        <f>IF('Raw1'!BG27&lt;&gt;"",(('Raw2'!BG27-('Cl-correction'!$J$3*#REF!))/#REF!)/(('Raw1'!BG27-('Cl-correction'!$J$2*#REF!))/#REF!),"")</f>
        <v/>
      </c>
      <c r="BH27" t="str">
        <f>IF('Raw1'!BH27&lt;&gt;"",(('Raw2'!BH27-('Cl-correction'!$J$3*#REF!))/#REF!)/(('Raw1'!BH27-('Cl-correction'!$J$2*#REF!))/#REF!),"")</f>
        <v/>
      </c>
      <c r="BI27" t="str">
        <f>IF('Raw1'!BI27&lt;&gt;"",(('Raw2'!BI27-('Cl-correction'!$J$3*#REF!))/#REF!)/(('Raw1'!BI27-('Cl-correction'!$J$2*#REF!))/#REF!),"")</f>
        <v/>
      </c>
      <c r="BJ27" t="str">
        <f>IF('Raw1'!BJ27&lt;&gt;"",(('Raw2'!BJ27-('Cl-correction'!$J$3*#REF!))/#REF!)/(('Raw1'!BJ27-('Cl-correction'!$J$2*#REF!))/#REF!),"")</f>
        <v/>
      </c>
      <c r="BK27" t="str">
        <f>IF('Raw1'!BK27&lt;&gt;"",(('Raw2'!BK27-('Cl-correction'!$J$3*#REF!))/#REF!)/(('Raw1'!BK27-('Cl-correction'!$J$2*#REF!))/#REF!),"")</f>
        <v/>
      </c>
      <c r="BL27" t="str">
        <f>IF('Raw1'!BL27&lt;&gt;"",(('Raw2'!BL27-('Cl-correction'!$J$3*#REF!))/#REF!)/(('Raw1'!BL27-('Cl-correction'!$J$2*#REF!))/#REF!),"")</f>
        <v/>
      </c>
      <c r="BM27" t="str">
        <f>IF('Raw1'!BM27&lt;&gt;"",(('Raw2'!BM27-('Cl-correction'!$J$3*#REF!))/#REF!)/(('Raw1'!BM27-('Cl-correction'!$J$2*#REF!))/#REF!),"")</f>
        <v/>
      </c>
      <c r="BN27" t="str">
        <f>IF('Raw1'!BN27&lt;&gt;"",(('Raw2'!BN27-('Cl-correction'!$J$3*#REF!))/#REF!)/(('Raw1'!BN27-('Cl-correction'!$J$2*#REF!))/#REF!),"")</f>
        <v/>
      </c>
      <c r="BO27" t="str">
        <f>IF('Raw1'!BO27&lt;&gt;"",(('Raw2'!BO27-('Cl-correction'!$J$3*#REF!))/#REF!)/(('Raw1'!BO27-('Cl-correction'!$J$2*#REF!))/#REF!),"")</f>
        <v/>
      </c>
      <c r="BP27" t="str">
        <f>IF('Raw1'!BP27&lt;&gt;"",(('Raw2'!BP27-('Cl-correction'!$J$3*#REF!))/#REF!)/(('Raw1'!BP27-('Cl-correction'!$J$2*#REF!))/#REF!),"")</f>
        <v/>
      </c>
      <c r="BQ27" t="str">
        <f>IF('Raw1'!BQ27&lt;&gt;"",(('Raw2'!BQ27-('Cl-correction'!$J$3*#REF!))/#REF!)/(('Raw1'!BQ27-('Cl-correction'!$J$2*#REF!))/#REF!),"")</f>
        <v/>
      </c>
      <c r="BR27" t="str">
        <f>IF('Raw1'!BR27&lt;&gt;"",(('Raw2'!BR27-('Cl-correction'!$J$3*#REF!))/#REF!)/(('Raw1'!BR27-('Cl-correction'!$J$2*#REF!))/#REF!),"")</f>
        <v/>
      </c>
      <c r="BS27" t="str">
        <f>IF('Raw1'!BS27&lt;&gt;"",(('Raw2'!BS27-('Cl-correction'!$J$3*#REF!))/#REF!)/(('Raw1'!BS27-('Cl-correction'!$J$2*#REF!))/#REF!),"")</f>
        <v/>
      </c>
      <c r="BT27" t="str">
        <f>IF('Raw1'!BT27&lt;&gt;"",(('Raw2'!BT27-('Cl-correction'!$J$3*#REF!))/#REF!)/(('Raw1'!BT27-('Cl-correction'!$J$2*#REF!))/#REF!),"")</f>
        <v/>
      </c>
      <c r="BU27" t="str">
        <f>IF('Raw1'!BU27&lt;&gt;"",(('Raw2'!BU27-('Cl-correction'!$J$3*#REF!))/#REF!)/(('Raw1'!BU27-('Cl-correction'!$J$2*#REF!))/#REF!),"")</f>
        <v/>
      </c>
      <c r="BV27" t="str">
        <f>IF('Raw1'!BV27&lt;&gt;"",(('Raw2'!BV27-('Cl-correction'!$J$3*#REF!))/#REF!)/(('Raw1'!BV27-('Cl-correction'!$J$2*#REF!))/#REF!),"")</f>
        <v/>
      </c>
      <c r="BW27" t="str">
        <f>IF('Raw1'!BW27&lt;&gt;"",(('Raw2'!BW27-('Cl-correction'!$J$3*#REF!))/#REF!)/(('Raw1'!BW27-('Cl-correction'!$J$2*#REF!))/#REF!),"")</f>
        <v/>
      </c>
      <c r="BX27" t="str">
        <f>IF('Raw1'!BX27&lt;&gt;"",(('Raw2'!BX27-('Cl-correction'!$J$3*#REF!))/#REF!)/(('Raw1'!BX27-('Cl-correction'!$J$2*#REF!))/#REF!),"")</f>
        <v/>
      </c>
      <c r="BY27" t="str">
        <f>IF('Raw1'!BY27&lt;&gt;"",(('Raw2'!BY27-('Cl-correction'!$J$3*#REF!))/#REF!)/(('Raw1'!BY27-('Cl-correction'!$J$2*#REF!))/#REF!),"")</f>
        <v/>
      </c>
      <c r="BZ27" t="str">
        <f>IF('Raw1'!BZ27&lt;&gt;"",(('Raw2'!BZ27-('Cl-correction'!$J$3*#REF!))/#REF!)/(('Raw1'!BZ27-('Cl-correction'!$J$2*#REF!))/#REF!),"")</f>
        <v/>
      </c>
      <c r="CA27" t="str">
        <f>IF('Raw1'!CA27&lt;&gt;"",(('Raw2'!CA27-('Cl-correction'!$J$3*#REF!))/#REF!)/(('Raw1'!CA27-('Cl-correction'!$J$2*#REF!))/#REF!),"")</f>
        <v/>
      </c>
      <c r="CB27" t="str">
        <f>IF('Raw1'!CB27&lt;&gt;"",(('Raw2'!CB27-('Cl-correction'!$J$3*#REF!))/#REF!)/(('Raw1'!CB27-('Cl-correction'!$J$2*#REF!))/#REF!),"")</f>
        <v/>
      </c>
      <c r="CC27" t="str">
        <f>IF('Raw1'!CC27&lt;&gt;"",(('Raw2'!CC27-('Cl-correction'!$J$3*#REF!))/#REF!)/(('Raw1'!CC27-('Cl-correction'!$J$2*#REF!))/#REF!),"")</f>
        <v/>
      </c>
      <c r="CD27" t="str">
        <f>IF('Raw1'!CD27&lt;&gt;"",(('Raw2'!CD27-('Cl-correction'!$J$3*#REF!))/#REF!)/(('Raw1'!CD27-('Cl-correction'!$J$2*#REF!))/#REF!),"")</f>
        <v/>
      </c>
      <c r="CE27" t="str">
        <f>IF('Raw1'!CE27&lt;&gt;"",(('Raw2'!CE27-('Cl-correction'!$J$3*#REF!))/#REF!)/(('Raw1'!CE27-('Cl-correction'!$J$2*#REF!))/#REF!),"")</f>
        <v/>
      </c>
      <c r="CF27" t="str">
        <f>IF('Raw1'!CF27&lt;&gt;"",(('Raw2'!CF27-('Cl-correction'!$J$3*#REF!))/#REF!)/(('Raw1'!CF27-('Cl-correction'!$J$2*#REF!))/#REF!),"")</f>
        <v/>
      </c>
      <c r="CG27" t="str">
        <f>IF('Raw1'!CG27&lt;&gt;"",(('Raw2'!CG27-('Cl-correction'!$J$3*#REF!))/#REF!)/(('Raw1'!CG27-('Cl-correction'!$J$2*#REF!))/#REF!),"")</f>
        <v/>
      </c>
      <c r="CH27" t="str">
        <f>IF('Raw1'!CH27&lt;&gt;"",(('Raw2'!CH27-('Cl-correction'!$J$3*#REF!))/#REF!)/(('Raw1'!CH27-('Cl-correction'!$J$2*#REF!))/#REF!),"")</f>
        <v/>
      </c>
      <c r="CI27" t="str">
        <f>IF('Raw1'!CI27&lt;&gt;"",(('Raw2'!CI27-('Cl-correction'!$J$3*#REF!))/#REF!)/(('Raw1'!CI27-('Cl-correction'!$J$2*#REF!))/#REF!),"")</f>
        <v/>
      </c>
      <c r="CJ27" t="str">
        <f>IF('Raw1'!CJ27&lt;&gt;"",(('Raw2'!CJ27-('Cl-correction'!$J$3*#REF!))/#REF!)/(('Raw1'!CJ27-('Cl-correction'!$J$2*#REF!))/#REF!),"")</f>
        <v/>
      </c>
      <c r="CK27" t="str">
        <f>IF('Raw1'!CK27&lt;&gt;"",(('Raw2'!CK27-('Cl-correction'!$J$3*#REF!))/#REF!)/(('Raw1'!CK27-('Cl-correction'!$J$2*#REF!))/#REF!),"")</f>
        <v/>
      </c>
      <c r="CL27" t="str">
        <f>IF('Raw1'!CL27&lt;&gt;"",(('Raw2'!CL27-('Cl-correction'!$J$3*#REF!))/#REF!)/(('Raw1'!CL27-('Cl-correction'!$J$2*#REF!))/#REF!),"")</f>
        <v/>
      </c>
      <c r="CM27" t="str">
        <f>IF('Raw1'!CM27&lt;&gt;"",(('Raw2'!CM27-('Cl-correction'!$J$3*#REF!))/#REF!)/(('Raw1'!CM27-('Cl-correction'!$J$2*#REF!))/#REF!),"")</f>
        <v/>
      </c>
      <c r="CN27" t="str">
        <f>IF('Raw1'!CN27&lt;&gt;"",(('Raw2'!CN27-('Cl-correction'!$J$3*#REF!))/#REF!)/(('Raw1'!CN27-('Cl-correction'!$J$2*#REF!))/#REF!),"")</f>
        <v/>
      </c>
      <c r="CO27" t="str">
        <f>IF('Raw1'!CO27&lt;&gt;"",(('Raw2'!CO27-('Cl-correction'!$J$3*#REF!))/#REF!)/(('Raw1'!CO27-('Cl-correction'!$J$2*#REF!))/#REF!),"")</f>
        <v/>
      </c>
      <c r="CP27" t="str">
        <f>IF('Raw1'!CP27&lt;&gt;"",(('Raw2'!CP27-('Cl-correction'!$J$3*#REF!))/#REF!)/(('Raw1'!CP27-('Cl-correction'!$J$2*#REF!))/#REF!),"")</f>
        <v/>
      </c>
      <c r="CQ27" t="str">
        <f>IF('Raw1'!CQ27&lt;&gt;"",(('Raw2'!CQ27-('Cl-correction'!$J$3*#REF!))/#REF!)/(('Raw1'!CQ27-('Cl-correction'!$J$2*#REF!))/#REF!),"")</f>
        <v/>
      </c>
      <c r="CR27" t="str">
        <f>IF('Raw1'!CR27&lt;&gt;"",(('Raw2'!CR27-('Cl-correction'!$J$3*#REF!))/#REF!)/(('Raw1'!CR27-('Cl-correction'!$J$2*#REF!))/#REF!),"")</f>
        <v/>
      </c>
      <c r="CS27" t="str">
        <f>IF('Raw1'!CS27&lt;&gt;"",(('Raw2'!CS27-('Cl-correction'!$J$3*#REF!))/#REF!)/(('Raw1'!CS27-('Cl-correction'!$J$2*#REF!))/#REF!),"")</f>
        <v/>
      </c>
      <c r="CT27" t="str">
        <f>IF('Raw1'!CT27&lt;&gt;"",(('Raw2'!CT27-('Cl-correction'!$J$3*#REF!))/#REF!)/(('Raw1'!CT27-('Cl-correction'!$J$2*#REF!))/#REF!),"")</f>
        <v/>
      </c>
      <c r="CU27" t="str">
        <f>IF('Raw1'!CU27&lt;&gt;"",(('Raw2'!CU27-('Cl-correction'!$J$3*#REF!))/#REF!)/(('Raw1'!CU27-('Cl-correction'!$J$2*#REF!))/#REF!),"")</f>
        <v/>
      </c>
      <c r="CV27" t="str">
        <f>IF('Raw1'!CV27&lt;&gt;"",(('Raw2'!CV27-('Cl-correction'!$J$3*#REF!))/#REF!)/(('Raw1'!CV27-('Cl-correction'!$J$2*#REF!))/#REF!),"")</f>
        <v/>
      </c>
      <c r="CW27" t="str">
        <f>IF('Raw1'!CW27&lt;&gt;"",(('Raw2'!CW27-('Cl-correction'!$J$3*#REF!))/#REF!)/(('Raw1'!CW27-('Cl-correction'!$J$2*#REF!))/#REF!),"")</f>
        <v/>
      </c>
      <c r="CX27" t="str">
        <f>IF('Raw1'!CX27&lt;&gt;"",(('Raw2'!CX27-('Cl-correction'!$J$3*#REF!))/#REF!)/(('Raw1'!CX27-('Cl-correction'!$J$2*#REF!))/#REF!),"")</f>
        <v/>
      </c>
      <c r="CY27" t="str">
        <f>IF('Raw1'!CY27&lt;&gt;"",(('Raw2'!CY27-('Cl-correction'!$J$3*#REF!))/#REF!)/(('Raw1'!CY27-('Cl-correction'!$J$2*#REF!))/#REF!),"")</f>
        <v/>
      </c>
      <c r="CZ27" t="str">
        <f>IF('Raw1'!CZ27&lt;&gt;"",(('Raw2'!CZ27-('Cl-correction'!$J$3*#REF!))/#REF!)/(('Raw1'!CZ27-('Cl-correction'!$J$2*#REF!))/#REF!),"")</f>
        <v/>
      </c>
      <c r="DA27" t="str">
        <f>IF('Raw1'!DA27&lt;&gt;"",(('Raw2'!DA27-('Cl-correction'!$J$3*#REF!))/#REF!)/(('Raw1'!DA27-('Cl-correction'!$J$2*#REF!))/#REF!),"")</f>
        <v/>
      </c>
    </row>
  </sheetData>
  <phoneticPr fontId="18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700-000000000000}">
  <sheetPr codeName="Sheet83"/>
  <dimension ref="A2:K33"/>
  <sheetViews>
    <sheetView topLeftCell="A2" workbookViewId="0">
      <selection activeCell="D8" sqref="D8"/>
    </sheetView>
  </sheetViews>
  <sheetFormatPr baseColWidth="10" defaultColWidth="8.83203125" defaultRowHeight="13" x14ac:dyDescent="0.15"/>
  <cols>
    <col min="7" max="7" width="12.5" bestFit="1" customWidth="1"/>
  </cols>
  <sheetData>
    <row r="2" spans="1:11" x14ac:dyDescent="0.15">
      <c r="I2" t="s">
        <v>5</v>
      </c>
      <c r="J2">
        <v>1</v>
      </c>
    </row>
    <row r="3" spans="1:11" x14ac:dyDescent="0.15">
      <c r="I3" t="s">
        <v>6</v>
      </c>
      <c r="J3">
        <v>1</v>
      </c>
    </row>
    <row r="5" spans="1:11" ht="14" thickBot="1" x14ac:dyDescent="0.2">
      <c r="E5" s="64" t="s">
        <v>216</v>
      </c>
      <c r="I5" s="64" t="s">
        <v>7</v>
      </c>
    </row>
    <row r="6" spans="1:11" x14ac:dyDescent="0.15">
      <c r="A6" s="3"/>
      <c r="B6" s="3"/>
      <c r="C6" s="33"/>
      <c r="D6" s="3"/>
      <c r="E6" s="3" t="s">
        <v>214</v>
      </c>
      <c r="F6" s="3" t="s">
        <v>3</v>
      </c>
      <c r="G6" s="3" t="s">
        <v>4</v>
      </c>
      <c r="I6" s="3" t="s">
        <v>214</v>
      </c>
      <c r="J6" s="3" t="s">
        <v>3</v>
      </c>
      <c r="K6" s="3" t="s">
        <v>4</v>
      </c>
    </row>
    <row r="7" spans="1:11" ht="14" thickBot="1" x14ac:dyDescent="0.2">
      <c r="A7" s="21"/>
      <c r="B7" s="21"/>
      <c r="C7" s="34"/>
      <c r="D7" s="21"/>
      <c r="E7" s="21" t="s">
        <v>215</v>
      </c>
      <c r="F7" s="21"/>
      <c r="G7" s="21"/>
      <c r="I7" s="21" t="s">
        <v>215</v>
      </c>
      <c r="J7" s="21"/>
      <c r="K7" s="21"/>
    </row>
    <row r="8" spans="1:11" x14ac:dyDescent="0.15">
      <c r="A8" t="str">
        <f>IF('All ratios'!$A5&lt;&gt;"",'All ratios'!$A5,"")</f>
        <v>d18O_300118_WM2_UNIL_WM5@5</v>
      </c>
      <c r="C8" s="43">
        <v>0</v>
      </c>
      <c r="E8" s="65">
        <f>IF('All ratios'!$A5&lt;&gt;"",'All ratios'!$E5,"")</f>
        <v>2.025668E-3</v>
      </c>
      <c r="F8" s="65">
        <f>IF('All ratios'!$A5&lt;&gt;"",'All ratios'!$F5,"")</f>
        <v>1.7247309999999998E-2</v>
      </c>
      <c r="G8" s="66">
        <f>2*F8*E8/100</f>
        <v>6.9874647906159996E-7</v>
      </c>
      <c r="I8" s="64" t="e">
        <f>IF(A8&lt;&gt;"",AVERAGE('Cl recalc_normal'!$D8:$DA8),"")</f>
        <v>#REF!</v>
      </c>
      <c r="J8" s="64" t="e">
        <f>IF(A8&lt;&gt;"",(100*STDEV('Cl recalc_normal'!$D8:$DA8)/'Cl-correction'!I8)/SQRT('Cl recalc_normal'!$C8),"")</f>
        <v>#REF!</v>
      </c>
      <c r="K8" s="67" t="e">
        <f>2*J8*I8/100</f>
        <v>#REF!</v>
      </c>
    </row>
    <row r="9" spans="1:11" x14ac:dyDescent="0.15">
      <c r="A9" t="str">
        <f>IF('All ratios'!$A6&lt;&gt;"",'All ratios'!$A6,"")</f>
        <v>d18O_300118_WM2_UNIL_WM5@6</v>
      </c>
      <c r="C9" s="43" t="e">
        <f>#REF!-#REF!</f>
        <v>#REF!</v>
      </c>
      <c r="E9" s="65">
        <f>IF('All ratios'!$A6&lt;&gt;"",'All ratios'!$E6,"")</f>
        <v>2.026159E-3</v>
      </c>
      <c r="F9" s="65">
        <f>IF('All ratios'!$A6&lt;&gt;"",'All ratios'!$F6,"")</f>
        <v>1.344455E-2</v>
      </c>
      <c r="G9" s="66">
        <f t="shared" ref="G9:G23" si="0">2*F9*E9/100</f>
        <v>5.4481591966899996E-7</v>
      </c>
      <c r="I9" s="64" t="e">
        <f>IF(A9&lt;&gt;"",AVERAGE('Cl recalc_normal'!$D9:$DA9),"")</f>
        <v>#REF!</v>
      </c>
      <c r="J9" s="64" t="e">
        <f>IF(A9&lt;&gt;"",(100*STDEV('Cl recalc_normal'!$D9:$DA9)/'Cl-correction'!I9)/SQRT('Cl recalc_normal'!$C9),"")</f>
        <v>#REF!</v>
      </c>
      <c r="K9" s="67" t="e">
        <f t="shared" ref="K9:K23" si="1">2*J9*I9/100</f>
        <v>#REF!</v>
      </c>
    </row>
    <row r="10" spans="1:11" x14ac:dyDescent="0.15">
      <c r="A10" t="str">
        <f>IF('All ratios'!$A7&lt;&gt;"",'All ratios'!$A7,"")</f>
        <v>d18O_300118_WM2_UNIL_WM5@7</v>
      </c>
      <c r="C10" s="43" t="e">
        <f>#REF!-#REF!</f>
        <v>#REF!</v>
      </c>
      <c r="E10" s="65">
        <f>IF('All ratios'!$A7&lt;&gt;"",'All ratios'!$E7,"")</f>
        <v>2.0263569999999999E-3</v>
      </c>
      <c r="F10" s="65">
        <f>IF('All ratios'!$A7&lt;&gt;"",'All ratios'!$F7,"")</f>
        <v>1.093648E-2</v>
      </c>
      <c r="G10" s="66">
        <f t="shared" si="0"/>
        <v>4.432242560672E-7</v>
      </c>
      <c r="I10" s="64" t="e">
        <f>IF(A10&lt;&gt;"",AVERAGE('Cl recalc_normal'!$D10:$DA10),"")</f>
        <v>#REF!</v>
      </c>
      <c r="J10" s="64" t="e">
        <f>IF(A10&lt;&gt;"",(100*STDEV('Cl recalc_normal'!$D10:$DA10)/'Cl-correction'!I10)/SQRT('Cl recalc_normal'!$C10),"")</f>
        <v>#REF!</v>
      </c>
      <c r="K10" s="67" t="e">
        <f t="shared" si="1"/>
        <v>#REF!</v>
      </c>
    </row>
    <row r="11" spans="1:11" x14ac:dyDescent="0.15">
      <c r="A11" t="str">
        <f>IF('All ratios'!$A8&lt;&gt;"",'All ratios'!$A8,"")</f>
        <v>d18O_300118_WM2_UNIL_WM5@8</v>
      </c>
      <c r="C11" s="43" t="e">
        <f>#REF!-#REF!</f>
        <v>#REF!</v>
      </c>
      <c r="E11" s="65">
        <f>IF('All ratios'!$A8&lt;&gt;"",'All ratios'!$E8,"")</f>
        <v>2.0270990000000001E-3</v>
      </c>
      <c r="F11" s="65">
        <f>IF('All ratios'!$A8&lt;&gt;"",'All ratios'!$F8,"")</f>
        <v>1.220102E-2</v>
      </c>
      <c r="G11" s="66">
        <f t="shared" si="0"/>
        <v>4.946535088196E-7</v>
      </c>
      <c r="I11" s="64" t="e">
        <f>IF(A11&lt;&gt;"",AVERAGE('Cl recalc_normal'!$D11:$DA11),"")</f>
        <v>#REF!</v>
      </c>
      <c r="J11" s="64" t="e">
        <f>IF(A11&lt;&gt;"",(100*STDEV('Cl recalc_normal'!$D11:$DA11)/'Cl-correction'!I11)/SQRT('Cl recalc_normal'!$C11),"")</f>
        <v>#REF!</v>
      </c>
      <c r="K11" s="67" t="e">
        <f t="shared" si="1"/>
        <v>#REF!</v>
      </c>
    </row>
    <row r="12" spans="1:11" x14ac:dyDescent="0.15">
      <c r="A12" t="str">
        <f>IF('All ratios'!$A9&lt;&gt;"",'All ratios'!$A9,"")</f>
        <v>d18O_300118_WM2_UNIL_WM3@5</v>
      </c>
      <c r="C12" s="43" t="e">
        <f>#REF!-#REF!</f>
        <v>#REF!</v>
      </c>
      <c r="E12" s="65">
        <f>IF('All ratios'!$A9&lt;&gt;"",'All ratios'!$E9,"")</f>
        <v>2.024667E-3</v>
      </c>
      <c r="F12" s="65">
        <f>IF('All ratios'!$A9&lt;&gt;"",'All ratios'!$F9,"")</f>
        <v>1.125935E-2</v>
      </c>
      <c r="G12" s="66">
        <f t="shared" si="0"/>
        <v>4.5592868772899995E-7</v>
      </c>
      <c r="I12" s="64" t="e">
        <f>IF(A12&lt;&gt;"",AVERAGE('Cl recalc_normal'!$D12:$DA12),"")</f>
        <v>#REF!</v>
      </c>
      <c r="J12" s="64" t="e">
        <f>IF(A12&lt;&gt;"",(100*STDEV('Cl recalc_normal'!$D12:$DA12)/'Cl-correction'!I12)/SQRT('Cl recalc_normal'!$C12),"")</f>
        <v>#REF!</v>
      </c>
      <c r="K12" s="67" t="e">
        <f t="shared" si="1"/>
        <v>#REF!</v>
      </c>
    </row>
    <row r="13" spans="1:11" x14ac:dyDescent="0.15">
      <c r="A13" t="str">
        <f>IF('All ratios'!$A10&lt;&gt;"",'All ratios'!$A10,"")</f>
        <v>d18O_300118_WM2_UNIL_WM3@6</v>
      </c>
      <c r="C13" s="43" t="e">
        <f>#REF!-#REF!</f>
        <v>#REF!</v>
      </c>
      <c r="E13" s="65">
        <f>IF('All ratios'!$A10&lt;&gt;"",'All ratios'!$E10,"")</f>
        <v>2.0243420000000002E-3</v>
      </c>
      <c r="F13" s="65">
        <f>IF('All ratios'!$A10&lt;&gt;"",'All ratios'!$F10,"")</f>
        <v>1.2775949999999999E-2</v>
      </c>
      <c r="G13" s="66">
        <f t="shared" si="0"/>
        <v>5.1725784349800008E-7</v>
      </c>
      <c r="I13" s="64" t="e">
        <f>IF(A13&lt;&gt;"",AVERAGE('Cl recalc_normal'!$D13:$DA13),"")</f>
        <v>#REF!</v>
      </c>
      <c r="J13" s="64" t="e">
        <f>IF(A13&lt;&gt;"",(100*STDEV('Cl recalc_normal'!$D13:$DA13)/'Cl-correction'!I13)/SQRT('Cl recalc_normal'!$C13),"")</f>
        <v>#REF!</v>
      </c>
      <c r="K13" s="67" t="e">
        <f t="shared" si="1"/>
        <v>#REF!</v>
      </c>
    </row>
    <row r="14" spans="1:11" x14ac:dyDescent="0.15">
      <c r="A14" t="str">
        <f>IF('All ratios'!$A11&lt;&gt;"",'All ratios'!$A11,"")</f>
        <v>d18O_300118_WM2_UNIL_WM3@7</v>
      </c>
      <c r="C14" s="43" t="e">
        <f>#REF!-#REF!</f>
        <v>#REF!</v>
      </c>
      <c r="E14" s="65">
        <f>IF('All ratios'!$A11&lt;&gt;"",'All ratios'!$E11,"")</f>
        <v>2.0237200000000001E-3</v>
      </c>
      <c r="F14" s="65">
        <f>IF('All ratios'!$A11&lt;&gt;"",'All ratios'!$F11,"")</f>
        <v>1.498855E-2</v>
      </c>
      <c r="G14" s="66">
        <f t="shared" si="0"/>
        <v>6.0665256811999995E-7</v>
      </c>
      <c r="I14" s="64" t="e">
        <f>IF(A14&lt;&gt;"",AVERAGE('Cl recalc_normal'!$D14:$DA14),"")</f>
        <v>#REF!</v>
      </c>
      <c r="J14" s="64" t="e">
        <f>IF(A14&lt;&gt;"",(100*STDEV('Cl recalc_normal'!$D14:$DA14)/'Cl-correction'!I14)/SQRT('Cl recalc_normal'!$C14),"")</f>
        <v>#REF!</v>
      </c>
      <c r="K14" s="67" t="e">
        <f t="shared" si="1"/>
        <v>#REF!</v>
      </c>
    </row>
    <row r="15" spans="1:11" x14ac:dyDescent="0.15">
      <c r="A15" t="str">
        <f>IF('All ratios'!$A12&lt;&gt;"",'All ratios'!$A12,"")</f>
        <v>d18O_300118_WM2_UNIL_WM5@9</v>
      </c>
      <c r="C15" s="43" t="e">
        <f>#REF!-#REF!</f>
        <v>#REF!</v>
      </c>
      <c r="E15" s="65">
        <f>IF('All ratios'!$A12&lt;&gt;"",'All ratios'!$E12,"")</f>
        <v>2.0262660000000001E-3</v>
      </c>
      <c r="F15" s="65">
        <f>IF('All ratios'!$A12&lt;&gt;"",'All ratios'!$F12,"")</f>
        <v>9.4804250000000007E-3</v>
      </c>
      <c r="G15" s="66">
        <f t="shared" si="0"/>
        <v>3.8419725686100006E-7</v>
      </c>
      <c r="I15" s="64" t="e">
        <f>IF(A15&lt;&gt;"",AVERAGE('Cl recalc_normal'!$D15:$DA15),"")</f>
        <v>#REF!</v>
      </c>
      <c r="J15" s="64" t="e">
        <f>IF(A15&lt;&gt;"",(100*STDEV('Cl recalc_normal'!$D15:$DA15)/'Cl-correction'!I15)/SQRT('Cl recalc_normal'!$C15),"")</f>
        <v>#REF!</v>
      </c>
      <c r="K15" s="67" t="e">
        <f t="shared" si="1"/>
        <v>#REF!</v>
      </c>
    </row>
    <row r="16" spans="1:11" x14ac:dyDescent="0.15">
      <c r="A16" t="str">
        <f>IF('All ratios'!$A13&lt;&gt;"",'All ratios'!$A13,"")</f>
        <v>d18O_300118_WM2_UNIL_WM2@5</v>
      </c>
      <c r="C16" s="43" t="e">
        <f>#REF!-#REF!</f>
        <v>#REF!</v>
      </c>
      <c r="E16" s="65">
        <f>IF('All ratios'!$A13&lt;&gt;"",'All ratios'!$E13,"")</f>
        <v>2.020352E-3</v>
      </c>
      <c r="F16" s="65">
        <f>IF('All ratios'!$A13&lt;&gt;"",'All ratios'!$F13,"")</f>
        <v>1.6783719999999999E-2</v>
      </c>
      <c r="G16" s="66">
        <f t="shared" si="0"/>
        <v>6.7818044538880001E-7</v>
      </c>
      <c r="I16" s="64" t="e">
        <f>IF(A16&lt;&gt;"",AVERAGE('Cl recalc_normal'!$D16:$DA16),"")</f>
        <v>#REF!</v>
      </c>
      <c r="J16" s="64" t="e">
        <f>IF(A16&lt;&gt;"",(100*STDEV('Cl recalc_normal'!$D16:$DA16)/'Cl-correction'!I16)/SQRT('Cl recalc_normal'!$C16),"")</f>
        <v>#REF!</v>
      </c>
      <c r="K16" s="67" t="e">
        <f t="shared" si="1"/>
        <v>#REF!</v>
      </c>
    </row>
    <row r="17" spans="1:11" x14ac:dyDescent="0.15">
      <c r="A17" t="str">
        <f>IF('All ratios'!$A14&lt;&gt;"",'All ratios'!$A14,"")</f>
        <v>d18O_300118_WM2_UNIL_WM2@6</v>
      </c>
      <c r="C17" s="43" t="e">
        <f>#REF!-#REF!</f>
        <v>#REF!</v>
      </c>
      <c r="E17" s="65">
        <f>IF('All ratios'!$A14&lt;&gt;"",'All ratios'!$E14,"")</f>
        <v>2.020806E-3</v>
      </c>
      <c r="F17" s="65">
        <f>IF('All ratios'!$A14&lt;&gt;"",'All ratios'!$F14,"")</f>
        <v>1.105161E-2</v>
      </c>
      <c r="G17" s="66">
        <f t="shared" si="0"/>
        <v>4.466631959532E-7</v>
      </c>
      <c r="I17" s="64" t="e">
        <f>IF(A17&lt;&gt;"",AVERAGE('Cl recalc_normal'!$D17:$DA17),"")</f>
        <v>#REF!</v>
      </c>
      <c r="J17" s="64" t="e">
        <f>IF(A17&lt;&gt;"",(100*STDEV('Cl recalc_normal'!$D17:$DA17)/'Cl-correction'!I17)/SQRT('Cl recalc_normal'!$C17),"")</f>
        <v>#REF!</v>
      </c>
      <c r="K17" s="67" t="e">
        <f t="shared" si="1"/>
        <v>#REF!</v>
      </c>
    </row>
    <row r="18" spans="1:11" x14ac:dyDescent="0.15">
      <c r="A18" t="str">
        <f>IF('All ratios'!$A15&lt;&gt;"",'All ratios'!$A15,"")</f>
        <v>d18O_300118_WM2_UNIL_WM2@7</v>
      </c>
      <c r="C18" s="43" t="e">
        <f>#REF!-#REF!</f>
        <v>#REF!</v>
      </c>
      <c r="E18" s="65">
        <f>IF('All ratios'!$A15&lt;&gt;"",'All ratios'!$E15,"")</f>
        <v>2.0209479999999998E-3</v>
      </c>
      <c r="F18" s="65">
        <f>IF('All ratios'!$A15&lt;&gt;"",'All ratios'!$F15,"")</f>
        <v>1.312228E-2</v>
      </c>
      <c r="G18" s="66">
        <f t="shared" si="0"/>
        <v>5.3038891042879988E-7</v>
      </c>
      <c r="I18" s="64" t="e">
        <f>IF(A18&lt;&gt;"",AVERAGE('Cl recalc_normal'!$D18:$DA18),"")</f>
        <v>#REF!</v>
      </c>
      <c r="J18" s="64" t="e">
        <f>IF(A18&lt;&gt;"",(100*STDEV('Cl recalc_normal'!$D18:$DA18)/'Cl-correction'!I18)/SQRT('Cl recalc_normal'!$C18),"")</f>
        <v>#REF!</v>
      </c>
      <c r="K18" s="67" t="e">
        <f t="shared" si="1"/>
        <v>#REF!</v>
      </c>
    </row>
    <row r="19" spans="1:11" x14ac:dyDescent="0.15">
      <c r="A19" t="str">
        <f>IF('All ratios'!$A16&lt;&gt;"",'All ratios'!$A16,"")</f>
        <v>d18O_300118_WM2_UNIL_WM5@10</v>
      </c>
      <c r="C19" s="43" t="e">
        <f>#REF!-#REF!</f>
        <v>#REF!</v>
      </c>
      <c r="E19" s="65">
        <f>IF('All ratios'!$A16&lt;&gt;"",'All ratios'!$E16,"")</f>
        <v>2.0267789999999998E-3</v>
      </c>
      <c r="F19" s="65">
        <f>IF('All ratios'!$A16&lt;&gt;"",'All ratios'!$F16,"")</f>
        <v>1.2636680000000001E-2</v>
      </c>
      <c r="G19" s="66">
        <f t="shared" si="0"/>
        <v>5.1223515307439997E-7</v>
      </c>
      <c r="I19" s="64" t="e">
        <f>IF(A19&lt;&gt;"",AVERAGE('Cl recalc_normal'!$D19:$DA19),"")</f>
        <v>#REF!</v>
      </c>
      <c r="J19" s="64" t="e">
        <f>IF(A19&lt;&gt;"",(100*STDEV('Cl recalc_normal'!$D19:$DA19)/'Cl-correction'!I19)/SQRT('Cl recalc_normal'!$C19),"")</f>
        <v>#REF!</v>
      </c>
      <c r="K19" s="67" t="e">
        <f t="shared" si="1"/>
        <v>#REF!</v>
      </c>
    </row>
    <row r="20" spans="1:11" x14ac:dyDescent="0.15">
      <c r="A20" t="str">
        <f>IF('All ratios'!$A17&lt;&gt;"",'All ratios'!$A17,"")</f>
        <v>d18O_300118_WM2_UNIL_WM4@5</v>
      </c>
      <c r="C20" s="43" t="e">
        <f>#REF!-#REF!</f>
        <v>#REF!</v>
      </c>
      <c r="E20" s="65">
        <f>IF('All ratios'!$A17&lt;&gt;"",'All ratios'!$E17,"")</f>
        <v>2.0193020000000002E-3</v>
      </c>
      <c r="F20" s="65">
        <f>IF('All ratios'!$A17&lt;&gt;"",'All ratios'!$F17,"")</f>
        <v>1.1915780000000001E-2</v>
      </c>
      <c r="G20" s="66">
        <f t="shared" si="0"/>
        <v>4.8123116771120012E-7</v>
      </c>
      <c r="I20" s="64" t="e">
        <f>IF(A20&lt;&gt;"",AVERAGE('Cl recalc_normal'!$D20:$DA20),"")</f>
        <v>#REF!</v>
      </c>
      <c r="J20" s="64" t="e">
        <f>IF(A20&lt;&gt;"",(100*STDEV('Cl recalc_normal'!$D20:$DA20)/'Cl-correction'!I20)/SQRT('Cl recalc_normal'!$C20),"")</f>
        <v>#REF!</v>
      </c>
      <c r="K20" s="67" t="e">
        <f t="shared" si="1"/>
        <v>#REF!</v>
      </c>
    </row>
    <row r="21" spans="1:11" x14ac:dyDescent="0.15">
      <c r="A21" t="str">
        <f>IF('All ratios'!$A18&lt;&gt;"",'All ratios'!$A18,"")</f>
        <v>d18O_300118_WM2_UNIL_WM4@6</v>
      </c>
      <c r="C21" s="43" t="e">
        <f>#REF!-#REF!</f>
        <v>#REF!</v>
      </c>
      <c r="E21" s="65">
        <f>IF('All ratios'!$A18&lt;&gt;"",'All ratios'!$E18,"")</f>
        <v>2.0195149999999999E-3</v>
      </c>
      <c r="F21" s="65">
        <f>IF('All ratios'!$A18&lt;&gt;"",'All ratios'!$F18,"")</f>
        <v>1.324999E-2</v>
      </c>
      <c r="G21" s="66">
        <f t="shared" si="0"/>
        <v>5.3517107109699995E-7</v>
      </c>
      <c r="I21" s="64" t="e">
        <f>IF(A21&lt;&gt;"",AVERAGE('Cl recalc_normal'!$D21:$DA21),"")</f>
        <v>#REF!</v>
      </c>
      <c r="J21" s="64" t="e">
        <f>IF(A21&lt;&gt;"",(100*STDEV('Cl recalc_normal'!$D21:$DA21)/'Cl-correction'!I21)/SQRT('Cl recalc_normal'!$C21),"")</f>
        <v>#REF!</v>
      </c>
      <c r="K21" s="67" t="e">
        <f t="shared" si="1"/>
        <v>#REF!</v>
      </c>
    </row>
    <row r="22" spans="1:11" x14ac:dyDescent="0.15">
      <c r="A22" t="str">
        <f>IF('All ratios'!$A19&lt;&gt;"",'All ratios'!$A19,"")</f>
        <v>d18O_300118_WM2_UNIL_WM4@7</v>
      </c>
      <c r="C22" s="43" t="e">
        <f>#REF!-#REF!</f>
        <v>#REF!</v>
      </c>
      <c r="E22" s="65">
        <f>IF('All ratios'!$A19&lt;&gt;"",'All ratios'!$E19,"")</f>
        <v>2.019687E-3</v>
      </c>
      <c r="F22" s="65">
        <f>IF('All ratios'!$A19&lt;&gt;"",'All ratios'!$F19,"")</f>
        <v>1.5772020000000001E-2</v>
      </c>
      <c r="G22" s="66">
        <f t="shared" si="0"/>
        <v>6.3709087515480008E-7</v>
      </c>
      <c r="I22" s="64" t="e">
        <f>IF(A22&lt;&gt;"",AVERAGE('Cl recalc_normal'!$D22:$DA22),"")</f>
        <v>#REF!</v>
      </c>
      <c r="J22" s="64" t="e">
        <f>IF(A22&lt;&gt;"",(100*STDEV('Cl recalc_normal'!$D22:$DA22)/'Cl-correction'!I22)/SQRT('Cl recalc_normal'!$C22),"")</f>
        <v>#REF!</v>
      </c>
      <c r="K22" s="67" t="e">
        <f t="shared" si="1"/>
        <v>#REF!</v>
      </c>
    </row>
    <row r="23" spans="1:11" x14ac:dyDescent="0.15">
      <c r="A23" t="str">
        <f>IF('All ratios'!$A20&lt;&gt;"",'All ratios'!$A20,"")</f>
        <v>d18O_300118_WM2_UNIL_WM5@11</v>
      </c>
      <c r="C23" s="43" t="e">
        <f>#REF!-#REF!</f>
        <v>#REF!</v>
      </c>
      <c r="E23" s="65">
        <f>IF('All ratios'!$A20&lt;&gt;"",'All ratios'!$E20,"")</f>
        <v>2.0275319999999999E-3</v>
      </c>
      <c r="F23" s="65">
        <f>IF('All ratios'!$A20&lt;&gt;"",'All ratios'!$F20,"")</f>
        <v>1.209035E-2</v>
      </c>
      <c r="G23" s="66">
        <f t="shared" si="0"/>
        <v>4.9027143032399996E-7</v>
      </c>
      <c r="I23" s="64" t="e">
        <f>IF(A23&lt;&gt;"",AVERAGE('Cl recalc_normal'!$D23:$DA23),"")</f>
        <v>#REF!</v>
      </c>
      <c r="J23" s="64" t="e">
        <f>IF(A23&lt;&gt;"",(100*STDEV('Cl recalc_normal'!$D23:$DA23)/'Cl-correction'!I23)/SQRT('Cl recalc_normal'!$C23),"")</f>
        <v>#REF!</v>
      </c>
      <c r="K23" s="67" t="e">
        <f t="shared" si="1"/>
        <v>#REF!</v>
      </c>
    </row>
    <row r="24" spans="1:11" x14ac:dyDescent="0.15">
      <c r="A24" t="str">
        <f>IF('All ratios'!$A21&lt;&gt;"",'All ratios'!$A21,"")</f>
        <v>d18O_300118_WM2_UNIL_WM1@5</v>
      </c>
      <c r="C24" s="43" t="e">
        <f>#REF!-#REF!</f>
        <v>#REF!</v>
      </c>
      <c r="E24" s="65">
        <f>IF('All ratios'!$A21&lt;&gt;"",'All ratios'!$E21,"")</f>
        <v>2.0291250000000001E-3</v>
      </c>
      <c r="F24" s="65">
        <f>IF('All ratios'!$A21&lt;&gt;"",'All ratios'!$F21,"")</f>
        <v>1.516788E-2</v>
      </c>
      <c r="G24" s="66">
        <f t="shared" ref="G24:G33" si="2">2*F24*E24/100</f>
        <v>6.1555049010000003E-7</v>
      </c>
      <c r="I24" s="64" t="e">
        <f>IF(A24&lt;&gt;"",AVERAGE('Cl recalc_normal'!$D24:$DA24),"")</f>
        <v>#REF!</v>
      </c>
      <c r="J24" s="64" t="e">
        <f>IF(A24&lt;&gt;"",(100*STDEV('Cl recalc_normal'!$D24:$DA24)/'Cl-correction'!I24)/SQRT('Cl recalc_normal'!$C24),"")</f>
        <v>#REF!</v>
      </c>
      <c r="K24" s="67" t="e">
        <f t="shared" ref="K24:K33" si="3">2*J24*I24/100</f>
        <v>#REF!</v>
      </c>
    </row>
    <row r="25" spans="1:11" x14ac:dyDescent="0.15">
      <c r="A25" t="str">
        <f>IF('All ratios'!$A22&lt;&gt;"",'All ratios'!$A22,"")</f>
        <v>d18O_300118_WM2_UNIL_WM1@6</v>
      </c>
      <c r="C25" s="43" t="e">
        <f>#REF!-#REF!</f>
        <v>#REF!</v>
      </c>
      <c r="E25" s="65">
        <f>IF('All ratios'!$A22&lt;&gt;"",'All ratios'!$E22,"")</f>
        <v>2.0300069999999999E-3</v>
      </c>
      <c r="F25" s="65">
        <f>IF('All ratios'!$A22&lt;&gt;"",'All ratios'!$F22,"")</f>
        <v>1.295378E-2</v>
      </c>
      <c r="G25" s="66">
        <f t="shared" si="2"/>
        <v>5.2592528152919996E-7</v>
      </c>
      <c r="I25" s="64" t="e">
        <f>IF(A25&lt;&gt;"",AVERAGE('Cl recalc_normal'!$D25:$DA25),"")</f>
        <v>#REF!</v>
      </c>
      <c r="J25" s="64" t="e">
        <f>IF(A25&lt;&gt;"",(100*STDEV('Cl recalc_normal'!$D25:$DA25)/'Cl-correction'!I25)/SQRT('Cl recalc_normal'!$C25),"")</f>
        <v>#REF!</v>
      </c>
      <c r="K25" s="67" t="e">
        <f t="shared" si="3"/>
        <v>#REF!</v>
      </c>
    </row>
    <row r="26" spans="1:11" x14ac:dyDescent="0.15">
      <c r="A26" t="str">
        <f>IF('All ratios'!$A23&lt;&gt;"",'All ratios'!$A23,"")</f>
        <v>d18O_300118_WM2_UNIL_WM1@7</v>
      </c>
      <c r="C26" s="43" t="e">
        <f>#REF!-#REF!</f>
        <v>#REF!</v>
      </c>
      <c r="E26" s="65">
        <f>IF('All ratios'!$A23&lt;&gt;"",'All ratios'!$E23,"")</f>
        <v>2.0291599999999999E-3</v>
      </c>
      <c r="F26" s="65">
        <f>IF('All ratios'!$A23&lt;&gt;"",'All ratios'!$F23,"")</f>
        <v>1.301913E-2</v>
      </c>
      <c r="G26" s="66">
        <f t="shared" si="2"/>
        <v>5.28357956616E-7</v>
      </c>
      <c r="I26" s="64" t="e">
        <f>IF(A26&lt;&gt;"",AVERAGE('Cl recalc_normal'!$D26:$DA26),"")</f>
        <v>#REF!</v>
      </c>
      <c r="J26" s="64" t="e">
        <f>IF(A26&lt;&gt;"",(100*STDEV('Cl recalc_normal'!$D26:$DA26)/'Cl-correction'!I26)/SQRT('Cl recalc_normal'!$C26),"")</f>
        <v>#REF!</v>
      </c>
      <c r="K26" s="67" t="e">
        <f t="shared" si="3"/>
        <v>#REF!</v>
      </c>
    </row>
    <row r="27" spans="1:11" x14ac:dyDescent="0.15">
      <c r="A27" t="str">
        <f>IF('All ratios'!$A24&lt;&gt;"",'All ratios'!$A24,"")</f>
        <v>d18O_300118_WM2_UNIL_WM5@12</v>
      </c>
      <c r="C27" s="43" t="e">
        <f>#REF!-#REF!</f>
        <v>#REF!</v>
      </c>
      <c r="E27" s="65">
        <f>IF('All ratios'!$A24&lt;&gt;"",'All ratios'!$E24,"")</f>
        <v>2.0268949999999999E-3</v>
      </c>
      <c r="F27" s="65">
        <f>IF('All ratios'!$A24&lt;&gt;"",'All ratios'!$F24,"")</f>
        <v>8.2278130000000005E-3</v>
      </c>
      <c r="G27" s="66">
        <f t="shared" si="2"/>
        <v>3.3353826061270001E-7</v>
      </c>
      <c r="I27" s="64" t="e">
        <f>IF(A27&lt;&gt;"",AVERAGE('Cl recalc_normal'!$D27:$DA27),"")</f>
        <v>#REF!</v>
      </c>
      <c r="J27" s="64" t="e">
        <f>IF(A27&lt;&gt;"",(100*STDEV('Cl recalc_normal'!$D27:$DA27)/'Cl-correction'!I27)/SQRT('Cl recalc_normal'!$C27),"")</f>
        <v>#REF!</v>
      </c>
      <c r="K27" s="67" t="e">
        <f t="shared" si="3"/>
        <v>#REF!</v>
      </c>
    </row>
    <row r="28" spans="1:11" x14ac:dyDescent="0.15">
      <c r="A28" t="str">
        <f>IF('All ratios'!$A25&lt;&gt;"",'All ratios'!$A25,"")</f>
        <v>d18O_300118_WM2_UNIL_WM3@8</v>
      </c>
      <c r="C28" s="43" t="e">
        <f>#REF!-#REF!</f>
        <v>#REF!</v>
      </c>
      <c r="E28" s="65">
        <f>IF('All ratios'!$A25&lt;&gt;"",'All ratios'!$E25,"")</f>
        <v>2.0243240000000001E-3</v>
      </c>
      <c r="F28" s="65">
        <f>IF('All ratios'!$A25&lt;&gt;"",'All ratios'!$F25,"")</f>
        <v>1.3964590000000001E-2</v>
      </c>
      <c r="G28" s="66">
        <f t="shared" si="2"/>
        <v>5.6537709374320009E-7</v>
      </c>
      <c r="I28" s="64" t="e">
        <f>IF(A28&lt;&gt;"",AVERAGE('Cl recalc_normal'!$D28:$DA28),"")</f>
        <v>#DIV/0!</v>
      </c>
      <c r="J28" s="64" t="e">
        <f>IF(A28&lt;&gt;"",(100*STDEV('Cl recalc_normal'!$D28:$DA28)/'Cl-correction'!I28)/SQRT('Cl recalc_normal'!$C28),"")</f>
        <v>#DIV/0!</v>
      </c>
      <c r="K28" s="67" t="e">
        <f t="shared" si="3"/>
        <v>#DIV/0!</v>
      </c>
    </row>
    <row r="29" spans="1:11" x14ac:dyDescent="0.15">
      <c r="A29" t="str">
        <f>IF('All ratios'!$A26&lt;&gt;"",'All ratios'!$A26,"")</f>
        <v>d18O_300118_WM2_UNIL_WM3@9</v>
      </c>
      <c r="E29" s="65">
        <f>IF('All ratios'!$A26&lt;&gt;"",'All ratios'!$E26,"")</f>
        <v>2.0245480000000001E-3</v>
      </c>
      <c r="F29" s="65">
        <f>IF('All ratios'!$A26&lt;&gt;"",'All ratios'!$F26,"")</f>
        <v>1.1551469999999999E-2</v>
      </c>
      <c r="G29" s="66">
        <f t="shared" si="2"/>
        <v>4.6773010971120004E-7</v>
      </c>
      <c r="I29" s="64" t="e">
        <f>IF(A29&lt;&gt;"",AVERAGE('Cl recalc_normal'!$D29:$DA29),"")</f>
        <v>#DIV/0!</v>
      </c>
      <c r="J29" s="64" t="e">
        <f>IF(A29&lt;&gt;"",(100*STDEV('Cl recalc_normal'!$D29:$DA29)/'Cl-correction'!I29)/SQRT('Cl recalc_normal'!$C29),"")</f>
        <v>#DIV/0!</v>
      </c>
      <c r="K29" s="67" t="e">
        <f t="shared" si="3"/>
        <v>#DIV/0!</v>
      </c>
    </row>
    <row r="30" spans="1:11" x14ac:dyDescent="0.15">
      <c r="A30" t="str">
        <f>IF('All ratios'!$A27&lt;&gt;"",'All ratios'!$A27,"")</f>
        <v>d18O_300118_WM2_UNIL_WM3@10</v>
      </c>
      <c r="E30" s="65">
        <f>IF('All ratios'!$A27&lt;&gt;"",'All ratios'!$E27,"")</f>
        <v>2.024133E-3</v>
      </c>
      <c r="F30" s="65">
        <f>IF('All ratios'!$A27&lt;&gt;"",'All ratios'!$F27,"")</f>
        <v>7.3523659999999999E-3</v>
      </c>
      <c r="G30" s="66">
        <f t="shared" si="2"/>
        <v>2.9764333297356E-7</v>
      </c>
      <c r="I30" s="64" t="e">
        <f>IF(A30&lt;&gt;"",AVERAGE('Cl recalc_normal'!$D30:$DA30),"")</f>
        <v>#DIV/0!</v>
      </c>
      <c r="J30" s="64" t="e">
        <f>IF(A30&lt;&gt;"",(100*STDEV('Cl recalc_normal'!$D30:$DA30)/'Cl-correction'!I30)/SQRT('Cl recalc_normal'!$C30),"")</f>
        <v>#DIV/0!</v>
      </c>
      <c r="K30" s="67" t="e">
        <f t="shared" si="3"/>
        <v>#DIV/0!</v>
      </c>
    </row>
    <row r="31" spans="1:11" x14ac:dyDescent="0.15">
      <c r="A31" t="str">
        <f>IF('All ratios'!$A28&lt;&gt;"",'All ratios'!$A28,"")</f>
        <v>d18O_300118_WM2_UNIL_WM5@13</v>
      </c>
      <c r="E31" s="65">
        <f>IF('All ratios'!$A28&lt;&gt;"",'All ratios'!$E28,"")</f>
        <v>2.026828E-3</v>
      </c>
      <c r="F31" s="65">
        <f>IF('All ratios'!$A28&lt;&gt;"",'All ratios'!$F28,"")</f>
        <v>1.213582E-2</v>
      </c>
      <c r="G31" s="66">
        <f t="shared" si="2"/>
        <v>4.9194439557919997E-7</v>
      </c>
      <c r="I31" s="64" t="e">
        <f>IF(A31&lt;&gt;"",AVERAGE('Cl recalc_normal'!$D31:$DA31),"")</f>
        <v>#DIV/0!</v>
      </c>
      <c r="J31" s="64" t="e">
        <f>IF(A31&lt;&gt;"",(100*STDEV('Cl recalc_normal'!$D31:$DA31)/'Cl-correction'!I31)/SQRT('Cl recalc_normal'!$C31),"")</f>
        <v>#DIV/0!</v>
      </c>
      <c r="K31" s="67" t="e">
        <f t="shared" si="3"/>
        <v>#DIV/0!</v>
      </c>
    </row>
    <row r="32" spans="1:11" x14ac:dyDescent="0.15">
      <c r="A32" t="str">
        <f>IF('All ratios'!$A29&lt;&gt;"",'All ratios'!$A29,"")</f>
        <v>d18O_300118_WM2_UNIL_WM2@8</v>
      </c>
      <c r="E32" s="65">
        <f>IF('All ratios'!$A29&lt;&gt;"",'All ratios'!$E29,"")</f>
        <v>2.0214260000000002E-3</v>
      </c>
      <c r="F32" s="65">
        <f>IF('All ratios'!$A29&lt;&gt;"",'All ratios'!$F29,"")</f>
        <v>1.213506E-2</v>
      </c>
      <c r="G32" s="66">
        <f t="shared" si="2"/>
        <v>4.9060251591120006E-7</v>
      </c>
      <c r="I32" s="64" t="e">
        <f>IF(A32&lt;&gt;"",AVERAGE('Cl recalc_normal'!$D32:$DA32),"")</f>
        <v>#DIV/0!</v>
      </c>
      <c r="J32" s="64" t="e">
        <f>IF(A32&lt;&gt;"",(100*STDEV('Cl recalc_normal'!$D32:$DA32)/'Cl-correction'!I32)/SQRT('Cl recalc_normal'!$C32),"")</f>
        <v>#DIV/0!</v>
      </c>
      <c r="K32" s="67" t="e">
        <f t="shared" si="3"/>
        <v>#DIV/0!</v>
      </c>
    </row>
    <row r="33" spans="1:11" x14ac:dyDescent="0.15">
      <c r="A33" t="str">
        <f>IF('All ratios'!$A30&lt;&gt;"",'All ratios'!$A30,"")</f>
        <v>d18O_300118_WM2_UNIL_WM2@9</v>
      </c>
      <c r="E33" s="65">
        <f>IF('All ratios'!$A30&lt;&gt;"",'All ratios'!$E30,"")</f>
        <v>2.021152E-3</v>
      </c>
      <c r="F33" s="65">
        <f>IF('All ratios'!$A30&lt;&gt;"",'All ratios'!$F30,"")</f>
        <v>1.3327439999999999E-2</v>
      </c>
      <c r="G33" s="66">
        <f t="shared" si="2"/>
        <v>5.3873564021759994E-7</v>
      </c>
      <c r="I33" s="64" t="e">
        <f>IF(A33&lt;&gt;"",AVERAGE('Cl recalc_normal'!$D33:$DA33),"")</f>
        <v>#DIV/0!</v>
      </c>
      <c r="J33" s="64" t="e">
        <f>IF(A33&lt;&gt;"",(100*STDEV('Cl recalc_normal'!$D33:$DA33)/'Cl-correction'!I33)/SQRT('Cl recalc_normal'!$C33),"")</f>
        <v>#DIV/0!</v>
      </c>
      <c r="K33" s="67" t="e">
        <f t="shared" si="3"/>
        <v>#DIV/0!</v>
      </c>
    </row>
  </sheetData>
  <phoneticPr fontId="18" type="noConversion"/>
  <pageMargins left="0.75" right="0.75" top="1" bottom="1" header="0.5" footer="0.5"/>
  <pageSetup orientation="portrait" r:id="rId1"/>
  <headerFooter alignWithMargins="0"/>
  <drawing r:id="rId2"/>
</worksheet>
</file>

<file path=xl/worksheets/sheet8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800-000000000000}">
  <sheetPr codeName="Sheet27"/>
  <dimension ref="A2:W109"/>
  <sheetViews>
    <sheetView workbookViewId="0">
      <selection activeCell="Q10" sqref="Q10"/>
    </sheetView>
  </sheetViews>
  <sheetFormatPr baseColWidth="10" defaultColWidth="8.83203125" defaultRowHeight="13" x14ac:dyDescent="0.15"/>
  <sheetData>
    <row r="2" spans="1:23" x14ac:dyDescent="0.15"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  <c r="O2">
        <v>12</v>
      </c>
      <c r="P2">
        <v>13</v>
      </c>
      <c r="Q2">
        <v>14</v>
      </c>
      <c r="R2">
        <v>15</v>
      </c>
      <c r="S2">
        <v>16</v>
      </c>
      <c r="T2">
        <v>17</v>
      </c>
      <c r="U2">
        <v>18</v>
      </c>
      <c r="V2">
        <v>19</v>
      </c>
      <c r="W2">
        <v>20</v>
      </c>
    </row>
    <row r="3" spans="1:23" x14ac:dyDescent="0.15">
      <c r="D3">
        <v>5.76</v>
      </c>
      <c r="E3">
        <v>10.883000000000004</v>
      </c>
      <c r="F3">
        <v>15.934999999999997</v>
      </c>
      <c r="G3">
        <v>21.077999999999996</v>
      </c>
      <c r="H3">
        <v>26.17199999999999</v>
      </c>
      <c r="I3">
        <v>31.300000000000004</v>
      </c>
      <c r="J3">
        <v>36.428999999999995</v>
      </c>
      <c r="K3">
        <v>41.514000000000003</v>
      </c>
      <c r="L3">
        <v>46.562000000000005</v>
      </c>
      <c r="M3">
        <v>51.718000000000011</v>
      </c>
      <c r="N3">
        <v>56.837999999999987</v>
      </c>
      <c r="O3">
        <v>61.926999999999985</v>
      </c>
      <c r="P3">
        <v>66.974999999999994</v>
      </c>
      <c r="Q3">
        <v>72.02000000000001</v>
      </c>
      <c r="R3">
        <v>77.128999999999991</v>
      </c>
      <c r="S3">
        <v>82.251000000000005</v>
      </c>
      <c r="T3">
        <v>87.367999999999995</v>
      </c>
      <c r="U3">
        <v>92.501000000000005</v>
      </c>
      <c r="V3">
        <v>97.625</v>
      </c>
      <c r="W3">
        <v>102.74100000000001</v>
      </c>
    </row>
    <row r="4" spans="1:23" x14ac:dyDescent="0.15">
      <c r="D4">
        <v>5.76</v>
      </c>
      <c r="E4">
        <v>10.883000000000004</v>
      </c>
      <c r="F4">
        <v>15.934999999999997</v>
      </c>
      <c r="G4">
        <v>21.077999999999996</v>
      </c>
      <c r="H4">
        <v>26.17199999999999</v>
      </c>
      <c r="I4">
        <v>31.300000000000004</v>
      </c>
      <c r="J4">
        <v>36.428999999999995</v>
      </c>
      <c r="K4">
        <v>41.514000000000003</v>
      </c>
      <c r="L4">
        <v>46.562000000000005</v>
      </c>
      <c r="M4">
        <v>51.718000000000011</v>
      </c>
      <c r="N4">
        <v>56.837999999999987</v>
      </c>
      <c r="O4">
        <v>61.926999999999985</v>
      </c>
      <c r="P4">
        <v>66.974999999999994</v>
      </c>
      <c r="Q4">
        <v>72.02000000000001</v>
      </c>
      <c r="R4">
        <v>77.128999999999991</v>
      </c>
      <c r="S4">
        <v>82.251000000000005</v>
      </c>
      <c r="T4">
        <v>87.367999999999995</v>
      </c>
      <c r="U4">
        <v>92.501000000000005</v>
      </c>
      <c r="V4">
        <v>97.625</v>
      </c>
      <c r="W4">
        <v>102.74100000000001</v>
      </c>
    </row>
    <row r="5" spans="1:23" x14ac:dyDescent="0.15">
      <c r="A5" t="s">
        <v>516</v>
      </c>
      <c r="D5">
        <v>2019273</v>
      </c>
      <c r="E5">
        <v>2022108</v>
      </c>
      <c r="F5">
        <v>2020861</v>
      </c>
      <c r="G5">
        <v>2020974</v>
      </c>
      <c r="H5">
        <v>2024036</v>
      </c>
      <c r="I5">
        <v>2025284</v>
      </c>
      <c r="J5">
        <v>2027552</v>
      </c>
      <c r="K5">
        <v>2028572</v>
      </c>
      <c r="L5">
        <v>2026758</v>
      </c>
      <c r="M5">
        <v>2032315</v>
      </c>
      <c r="N5">
        <v>2029366</v>
      </c>
      <c r="O5">
        <v>2037418</v>
      </c>
      <c r="P5">
        <v>2034470</v>
      </c>
      <c r="Q5">
        <v>2036964</v>
      </c>
      <c r="R5">
        <v>2038099</v>
      </c>
      <c r="S5">
        <v>2036511</v>
      </c>
      <c r="T5">
        <v>2039913</v>
      </c>
      <c r="U5">
        <v>2037645</v>
      </c>
      <c r="V5">
        <v>2039573</v>
      </c>
      <c r="W5">
        <v>2040934</v>
      </c>
    </row>
    <row r="6" spans="1:23" x14ac:dyDescent="0.15">
      <c r="A6">
        <v>4.96</v>
      </c>
    </row>
    <row r="7" spans="1:23" x14ac:dyDescent="0.15">
      <c r="A7">
        <v>0.8</v>
      </c>
    </row>
    <row r="8" spans="1:23" x14ac:dyDescent="0.15">
      <c r="A8" t="s">
        <v>805</v>
      </c>
      <c r="D8">
        <v>2139485</v>
      </c>
      <c r="E8">
        <v>2143000</v>
      </c>
      <c r="F8">
        <v>2147990</v>
      </c>
      <c r="G8">
        <v>2149011</v>
      </c>
      <c r="H8">
        <v>2155248</v>
      </c>
      <c r="I8">
        <v>2160125</v>
      </c>
      <c r="J8">
        <v>2164775</v>
      </c>
      <c r="K8">
        <v>2163300</v>
      </c>
      <c r="L8">
        <v>2165342</v>
      </c>
      <c r="M8">
        <v>2168063</v>
      </c>
      <c r="N8">
        <v>2166929</v>
      </c>
      <c r="O8">
        <v>2171239</v>
      </c>
      <c r="P8">
        <v>2175435</v>
      </c>
      <c r="Q8">
        <v>2177590</v>
      </c>
      <c r="R8">
        <v>2181105</v>
      </c>
      <c r="S8">
        <v>2177930</v>
      </c>
      <c r="T8">
        <v>2185188</v>
      </c>
      <c r="U8">
        <v>2186095</v>
      </c>
      <c r="V8">
        <v>2190178</v>
      </c>
      <c r="W8">
        <v>2187343</v>
      </c>
    </row>
    <row r="9" spans="1:23" x14ac:dyDescent="0.15">
      <c r="A9" t="s">
        <v>816</v>
      </c>
      <c r="D9">
        <v>2168517</v>
      </c>
      <c r="E9">
        <v>2158197</v>
      </c>
      <c r="F9">
        <v>2174414</v>
      </c>
      <c r="G9">
        <v>2176909</v>
      </c>
      <c r="H9">
        <v>2179064</v>
      </c>
      <c r="I9">
        <v>2176229</v>
      </c>
      <c r="J9">
        <v>2181559</v>
      </c>
      <c r="K9">
        <v>2182806</v>
      </c>
      <c r="L9">
        <v>2182013</v>
      </c>
      <c r="M9">
        <v>2180311</v>
      </c>
      <c r="N9">
        <v>2183941</v>
      </c>
      <c r="O9">
        <v>2184621</v>
      </c>
      <c r="P9">
        <v>2185188</v>
      </c>
      <c r="Q9">
        <v>2186209</v>
      </c>
      <c r="R9">
        <v>2187003</v>
      </c>
      <c r="S9">
        <v>2186322</v>
      </c>
      <c r="T9">
        <v>2186776</v>
      </c>
      <c r="U9">
        <v>2189044</v>
      </c>
      <c r="V9">
        <v>2192333</v>
      </c>
      <c r="W9">
        <v>2191199</v>
      </c>
    </row>
    <row r="10" spans="1:23" x14ac:dyDescent="0.15">
      <c r="A10" t="s">
        <v>817</v>
      </c>
      <c r="D10">
        <v>2151960</v>
      </c>
      <c r="E10">
        <v>2153547</v>
      </c>
      <c r="F10">
        <v>2153434</v>
      </c>
      <c r="G10">
        <v>2153661</v>
      </c>
      <c r="H10">
        <v>2154908</v>
      </c>
      <c r="I10">
        <v>2157290</v>
      </c>
      <c r="J10">
        <v>2159444</v>
      </c>
      <c r="K10">
        <v>2157970</v>
      </c>
      <c r="L10">
        <v>2160805</v>
      </c>
      <c r="M10">
        <v>2161826</v>
      </c>
      <c r="N10">
        <v>2161486</v>
      </c>
      <c r="O10">
        <v>2160692</v>
      </c>
      <c r="P10">
        <v>2163074</v>
      </c>
      <c r="Q10">
        <v>2162166</v>
      </c>
      <c r="R10">
        <v>2164094</v>
      </c>
      <c r="S10">
        <v>2164661</v>
      </c>
      <c r="T10">
        <v>2167723</v>
      </c>
      <c r="U10">
        <v>2169538</v>
      </c>
      <c r="V10">
        <v>2182013</v>
      </c>
      <c r="W10">
        <v>2172033</v>
      </c>
    </row>
    <row r="11" spans="1:23" x14ac:dyDescent="0.15">
      <c r="A11" t="s">
        <v>820</v>
      </c>
      <c r="D11">
        <v>2187910</v>
      </c>
      <c r="E11">
        <v>2187570</v>
      </c>
      <c r="F11">
        <v>2189044</v>
      </c>
      <c r="G11">
        <v>2190291</v>
      </c>
      <c r="H11">
        <v>2190518</v>
      </c>
      <c r="I11">
        <v>2194601</v>
      </c>
      <c r="J11">
        <v>2192900</v>
      </c>
      <c r="K11">
        <v>2193580</v>
      </c>
      <c r="L11">
        <v>2194941</v>
      </c>
      <c r="M11">
        <v>2196642</v>
      </c>
      <c r="N11">
        <v>2194714</v>
      </c>
      <c r="O11">
        <v>2198570</v>
      </c>
      <c r="P11">
        <v>2196415</v>
      </c>
      <c r="Q11">
        <v>2201065</v>
      </c>
      <c r="R11">
        <v>2201178</v>
      </c>
      <c r="S11">
        <v>2201632</v>
      </c>
      <c r="T11">
        <v>2201292</v>
      </c>
      <c r="U11">
        <v>2202653</v>
      </c>
      <c r="V11">
        <v>2201405</v>
      </c>
      <c r="W11">
        <v>2203560</v>
      </c>
    </row>
    <row r="12" spans="1:23" x14ac:dyDescent="0.15">
      <c r="A12" t="s">
        <v>821</v>
      </c>
      <c r="D12">
        <v>2233840</v>
      </c>
      <c r="E12">
        <v>2233386</v>
      </c>
      <c r="F12">
        <v>2231912</v>
      </c>
      <c r="G12">
        <v>2234520</v>
      </c>
      <c r="H12">
        <v>2239397</v>
      </c>
      <c r="I12">
        <v>2239624</v>
      </c>
      <c r="J12">
        <v>2240758</v>
      </c>
      <c r="K12">
        <v>2242572</v>
      </c>
      <c r="L12">
        <v>2243253</v>
      </c>
      <c r="M12">
        <v>2243139</v>
      </c>
      <c r="N12">
        <v>2241778</v>
      </c>
      <c r="O12">
        <v>2246088</v>
      </c>
      <c r="P12">
        <v>2246995</v>
      </c>
      <c r="Q12">
        <v>2245748</v>
      </c>
      <c r="R12">
        <v>2245294</v>
      </c>
      <c r="S12">
        <v>2248583</v>
      </c>
      <c r="T12">
        <v>2248923</v>
      </c>
      <c r="U12">
        <v>2250170</v>
      </c>
      <c r="V12">
        <v>2251191</v>
      </c>
      <c r="W12">
        <v>2252552</v>
      </c>
    </row>
    <row r="13" spans="1:23" x14ac:dyDescent="0.15">
      <c r="A13" t="s">
        <v>823</v>
      </c>
      <c r="D13">
        <v>2234747</v>
      </c>
      <c r="E13">
        <v>2236335</v>
      </c>
      <c r="F13">
        <v>2237696</v>
      </c>
      <c r="G13">
        <v>2235881</v>
      </c>
      <c r="H13">
        <v>2239624</v>
      </c>
      <c r="I13">
        <v>2242005</v>
      </c>
      <c r="J13">
        <v>2243026</v>
      </c>
      <c r="K13">
        <v>2244160</v>
      </c>
      <c r="L13">
        <v>2246882</v>
      </c>
      <c r="M13">
        <v>2247562</v>
      </c>
      <c r="N13">
        <v>2247222</v>
      </c>
      <c r="O13">
        <v>2247449</v>
      </c>
      <c r="P13">
        <v>2262645</v>
      </c>
      <c r="Q13">
        <v>2252325</v>
      </c>
      <c r="R13">
        <v>2255387</v>
      </c>
      <c r="S13">
        <v>2243593</v>
      </c>
      <c r="T13">
        <v>2259243</v>
      </c>
      <c r="U13">
        <v>2256975</v>
      </c>
      <c r="V13">
        <v>2256521</v>
      </c>
      <c r="W13">
        <v>2258336</v>
      </c>
    </row>
    <row r="14" spans="1:23" x14ac:dyDescent="0.15">
      <c r="A14" t="s">
        <v>824</v>
      </c>
      <c r="D14">
        <v>2226355</v>
      </c>
      <c r="E14">
        <v>2227262</v>
      </c>
      <c r="F14">
        <v>2230438</v>
      </c>
      <c r="G14">
        <v>2230438</v>
      </c>
      <c r="H14">
        <v>2230097</v>
      </c>
      <c r="I14">
        <v>2234974</v>
      </c>
      <c r="J14">
        <v>2234407</v>
      </c>
      <c r="K14">
        <v>2235881</v>
      </c>
      <c r="L14">
        <v>2236788</v>
      </c>
      <c r="M14">
        <v>2236335</v>
      </c>
      <c r="N14">
        <v>2238830</v>
      </c>
      <c r="O14">
        <v>2242799</v>
      </c>
      <c r="P14">
        <v>2245067</v>
      </c>
      <c r="Q14">
        <v>2239510</v>
      </c>
      <c r="R14">
        <v>2239737</v>
      </c>
      <c r="S14">
        <v>2243139</v>
      </c>
      <c r="T14">
        <v>2246088</v>
      </c>
      <c r="U14">
        <v>2245634</v>
      </c>
      <c r="V14">
        <v>2245748</v>
      </c>
      <c r="W14">
        <v>2243026</v>
      </c>
    </row>
    <row r="15" spans="1:23" x14ac:dyDescent="0.15">
      <c r="A15" t="s">
        <v>825</v>
      </c>
      <c r="D15">
        <v>2176456</v>
      </c>
      <c r="E15">
        <v>2177930</v>
      </c>
      <c r="F15">
        <v>2179518</v>
      </c>
      <c r="G15">
        <v>2184394</v>
      </c>
      <c r="H15">
        <v>2184394</v>
      </c>
      <c r="I15">
        <v>2185075</v>
      </c>
      <c r="J15">
        <v>2187116</v>
      </c>
      <c r="K15">
        <v>2187229</v>
      </c>
      <c r="L15">
        <v>2189044</v>
      </c>
      <c r="M15">
        <v>2188704</v>
      </c>
      <c r="N15">
        <v>2191879</v>
      </c>
      <c r="O15">
        <v>2190518</v>
      </c>
      <c r="P15">
        <v>2191425</v>
      </c>
      <c r="Q15">
        <v>2191992</v>
      </c>
      <c r="R15">
        <v>2195054</v>
      </c>
      <c r="S15">
        <v>2195281</v>
      </c>
      <c r="T15">
        <v>2194487</v>
      </c>
      <c r="U15">
        <v>2195848</v>
      </c>
      <c r="V15">
        <v>2198230</v>
      </c>
      <c r="W15">
        <v>2199251</v>
      </c>
    </row>
    <row r="16" spans="1:23" x14ac:dyDescent="0.15">
      <c r="A16" t="s">
        <v>826</v>
      </c>
      <c r="D16">
        <v>2203673</v>
      </c>
      <c r="E16">
        <v>2205375</v>
      </c>
      <c r="F16">
        <v>2205375</v>
      </c>
      <c r="G16">
        <v>2205034</v>
      </c>
      <c r="H16">
        <v>2208437</v>
      </c>
      <c r="I16">
        <v>2207983</v>
      </c>
      <c r="J16">
        <v>2224087</v>
      </c>
      <c r="K16">
        <v>2212746</v>
      </c>
      <c r="L16">
        <v>2210251</v>
      </c>
      <c r="M16">
        <v>2217396</v>
      </c>
      <c r="N16">
        <v>2202199</v>
      </c>
      <c r="O16">
        <v>2216262</v>
      </c>
      <c r="P16">
        <v>2216602</v>
      </c>
      <c r="Q16">
        <v>2220344</v>
      </c>
      <c r="R16">
        <v>2219324</v>
      </c>
      <c r="S16">
        <v>2222612</v>
      </c>
      <c r="T16">
        <v>2221592</v>
      </c>
      <c r="U16">
        <v>2223179</v>
      </c>
      <c r="V16">
        <v>2222499</v>
      </c>
      <c r="W16">
        <v>2224767</v>
      </c>
    </row>
    <row r="17" spans="1:23" x14ac:dyDescent="0.15">
      <c r="A17" t="s">
        <v>827</v>
      </c>
      <c r="D17">
        <v>2210931</v>
      </c>
      <c r="E17">
        <v>2211045</v>
      </c>
      <c r="F17">
        <v>2211612</v>
      </c>
      <c r="G17">
        <v>2212859</v>
      </c>
      <c r="H17">
        <v>2216602</v>
      </c>
      <c r="I17">
        <v>2216715</v>
      </c>
      <c r="J17">
        <v>2222045</v>
      </c>
      <c r="K17">
        <v>2222159</v>
      </c>
      <c r="L17">
        <v>2224881</v>
      </c>
      <c r="M17">
        <v>2225901</v>
      </c>
      <c r="N17">
        <v>2226128</v>
      </c>
      <c r="O17">
        <v>2227716</v>
      </c>
      <c r="P17">
        <v>2227376</v>
      </c>
      <c r="Q17">
        <v>2228736</v>
      </c>
      <c r="R17">
        <v>2230664</v>
      </c>
      <c r="S17">
        <v>2228963</v>
      </c>
      <c r="T17">
        <v>2229871</v>
      </c>
      <c r="U17">
        <v>2234520</v>
      </c>
      <c r="V17">
        <v>2233273</v>
      </c>
      <c r="W17">
        <v>2234067</v>
      </c>
    </row>
    <row r="18" spans="1:23" x14ac:dyDescent="0.15">
      <c r="A18" t="s">
        <v>828</v>
      </c>
      <c r="D18">
        <v>2206395</v>
      </c>
      <c r="E18">
        <v>2205715</v>
      </c>
      <c r="F18">
        <v>2210591</v>
      </c>
      <c r="G18">
        <v>2211158</v>
      </c>
      <c r="H18">
        <v>2210818</v>
      </c>
      <c r="I18">
        <v>2213200</v>
      </c>
      <c r="J18">
        <v>2214447</v>
      </c>
      <c r="K18">
        <v>2212179</v>
      </c>
      <c r="L18">
        <v>2215581</v>
      </c>
      <c r="M18">
        <v>2218076</v>
      </c>
      <c r="N18">
        <v>2214787</v>
      </c>
      <c r="O18">
        <v>2216375</v>
      </c>
      <c r="P18">
        <v>2216375</v>
      </c>
      <c r="Q18">
        <v>2216942</v>
      </c>
      <c r="R18">
        <v>2222953</v>
      </c>
      <c r="S18">
        <v>2223520</v>
      </c>
      <c r="T18">
        <v>2218530</v>
      </c>
      <c r="U18">
        <v>2224881</v>
      </c>
      <c r="V18">
        <v>2226015</v>
      </c>
      <c r="W18">
        <v>2227943</v>
      </c>
    </row>
    <row r="19" spans="1:23" x14ac:dyDescent="0.15">
      <c r="A19" t="s">
        <v>829</v>
      </c>
      <c r="D19">
        <v>2168631</v>
      </c>
      <c r="E19">
        <v>2170218</v>
      </c>
      <c r="F19">
        <v>2185301</v>
      </c>
      <c r="G19">
        <v>2173167</v>
      </c>
      <c r="H19">
        <v>2173394</v>
      </c>
      <c r="I19">
        <v>2161939</v>
      </c>
      <c r="J19">
        <v>2176456</v>
      </c>
      <c r="K19">
        <v>2178384</v>
      </c>
      <c r="L19">
        <v>2178837</v>
      </c>
      <c r="M19">
        <v>2176002</v>
      </c>
      <c r="N19">
        <v>2179518</v>
      </c>
      <c r="O19">
        <v>2180992</v>
      </c>
      <c r="P19">
        <v>2182920</v>
      </c>
      <c r="Q19">
        <v>2183941</v>
      </c>
      <c r="R19">
        <v>2182013</v>
      </c>
      <c r="S19">
        <v>2186322</v>
      </c>
      <c r="T19">
        <v>2184394</v>
      </c>
      <c r="U19">
        <v>2185301</v>
      </c>
      <c r="V19">
        <v>2185982</v>
      </c>
      <c r="W19">
        <v>2186889</v>
      </c>
    </row>
    <row r="20" spans="1:23" x14ac:dyDescent="0.15">
      <c r="A20" t="s">
        <v>830</v>
      </c>
      <c r="D20">
        <v>2196642</v>
      </c>
      <c r="E20">
        <v>2198116</v>
      </c>
      <c r="F20">
        <v>2201859</v>
      </c>
      <c r="G20">
        <v>2201405</v>
      </c>
      <c r="H20">
        <v>2204354</v>
      </c>
      <c r="I20">
        <v>2204581</v>
      </c>
      <c r="J20">
        <v>2205601</v>
      </c>
      <c r="K20">
        <v>2208096</v>
      </c>
      <c r="L20">
        <v>2209230</v>
      </c>
      <c r="M20">
        <v>2205942</v>
      </c>
      <c r="N20">
        <v>2210478</v>
      </c>
      <c r="O20">
        <v>2210591</v>
      </c>
      <c r="P20">
        <v>2209571</v>
      </c>
      <c r="Q20">
        <v>2210591</v>
      </c>
      <c r="R20">
        <v>2212406</v>
      </c>
      <c r="S20">
        <v>2211952</v>
      </c>
      <c r="T20">
        <v>2213993</v>
      </c>
      <c r="U20">
        <v>2214447</v>
      </c>
      <c r="V20">
        <v>2216715</v>
      </c>
      <c r="W20">
        <v>2216375</v>
      </c>
    </row>
    <row r="21" spans="1:23" x14ac:dyDescent="0.15">
      <c r="A21" t="s">
        <v>831</v>
      </c>
      <c r="D21">
        <v>2203220</v>
      </c>
      <c r="E21">
        <v>2205942</v>
      </c>
      <c r="F21">
        <v>2210138</v>
      </c>
      <c r="G21">
        <v>2211158</v>
      </c>
      <c r="H21">
        <v>2211385</v>
      </c>
      <c r="I21">
        <v>2211612</v>
      </c>
      <c r="J21">
        <v>2211158</v>
      </c>
      <c r="K21">
        <v>2217169</v>
      </c>
      <c r="L21">
        <v>2216262</v>
      </c>
      <c r="M21">
        <v>2215241</v>
      </c>
      <c r="N21">
        <v>2218190</v>
      </c>
      <c r="O21">
        <v>2219550</v>
      </c>
      <c r="P21">
        <v>2219550</v>
      </c>
      <c r="Q21">
        <v>2219664</v>
      </c>
      <c r="R21">
        <v>2220344</v>
      </c>
      <c r="S21">
        <v>2221025</v>
      </c>
      <c r="T21">
        <v>2222839</v>
      </c>
      <c r="U21">
        <v>2224994</v>
      </c>
      <c r="V21">
        <v>2224881</v>
      </c>
      <c r="W21">
        <v>2224654</v>
      </c>
    </row>
    <row r="22" spans="1:23" x14ac:dyDescent="0.15">
      <c r="A22" t="s">
        <v>832</v>
      </c>
      <c r="D22">
        <v>2185755</v>
      </c>
      <c r="E22">
        <v>2173847</v>
      </c>
      <c r="F22">
        <v>2189497</v>
      </c>
      <c r="G22">
        <v>2189497</v>
      </c>
      <c r="H22">
        <v>2193127</v>
      </c>
      <c r="I22">
        <v>2196642</v>
      </c>
      <c r="J22">
        <v>2194941</v>
      </c>
      <c r="K22">
        <v>2198910</v>
      </c>
      <c r="L22">
        <v>2198570</v>
      </c>
      <c r="M22">
        <v>2202539</v>
      </c>
      <c r="N22">
        <v>2200158</v>
      </c>
      <c r="O22">
        <v>2201519</v>
      </c>
      <c r="P22">
        <v>2199818</v>
      </c>
      <c r="Q22">
        <v>2202539</v>
      </c>
      <c r="R22">
        <v>2202426</v>
      </c>
      <c r="S22">
        <v>2202313</v>
      </c>
      <c r="T22">
        <v>2202766</v>
      </c>
      <c r="U22">
        <v>2208210</v>
      </c>
      <c r="V22">
        <v>2207416</v>
      </c>
      <c r="W22">
        <v>2205375</v>
      </c>
    </row>
    <row r="23" spans="1:23" x14ac:dyDescent="0.15">
      <c r="A23" t="s">
        <v>833</v>
      </c>
      <c r="D23">
        <v>2166476</v>
      </c>
      <c r="E23">
        <v>2167723</v>
      </c>
      <c r="F23">
        <v>2170105</v>
      </c>
      <c r="G23">
        <v>2173394</v>
      </c>
      <c r="H23">
        <v>2175775</v>
      </c>
      <c r="I23">
        <v>2177703</v>
      </c>
      <c r="J23">
        <v>2176456</v>
      </c>
      <c r="K23">
        <v>2179858</v>
      </c>
      <c r="L23">
        <v>2178951</v>
      </c>
      <c r="M23">
        <v>2181899</v>
      </c>
      <c r="N23">
        <v>2183260</v>
      </c>
      <c r="O23">
        <v>2182806</v>
      </c>
      <c r="P23">
        <v>2184281</v>
      </c>
      <c r="Q23">
        <v>2182013</v>
      </c>
      <c r="R23">
        <v>2184394</v>
      </c>
      <c r="S23">
        <v>2184394</v>
      </c>
      <c r="T23">
        <v>2197436</v>
      </c>
      <c r="U23">
        <v>2183260</v>
      </c>
      <c r="V23">
        <v>2182806</v>
      </c>
      <c r="W23">
        <v>2172373</v>
      </c>
    </row>
    <row r="24" spans="1:23" x14ac:dyDescent="0.15">
      <c r="A24" t="s">
        <v>834</v>
      </c>
      <c r="D24">
        <v>2139938</v>
      </c>
      <c r="E24">
        <v>2141299</v>
      </c>
      <c r="F24">
        <v>2145495</v>
      </c>
      <c r="G24">
        <v>2146289</v>
      </c>
      <c r="H24">
        <v>2147537</v>
      </c>
      <c r="I24">
        <v>2151279</v>
      </c>
      <c r="J24">
        <v>2147650</v>
      </c>
      <c r="K24">
        <v>2147537</v>
      </c>
      <c r="L24">
        <v>2151506</v>
      </c>
      <c r="M24">
        <v>2152413</v>
      </c>
      <c r="N24">
        <v>2156042</v>
      </c>
      <c r="O24">
        <v>2156042</v>
      </c>
      <c r="P24">
        <v>2158991</v>
      </c>
      <c r="Q24">
        <v>2159671</v>
      </c>
      <c r="R24">
        <v>2162733</v>
      </c>
      <c r="S24">
        <v>2162620</v>
      </c>
      <c r="T24">
        <v>2159558</v>
      </c>
      <c r="U24">
        <v>2163074</v>
      </c>
      <c r="V24">
        <v>2163300</v>
      </c>
      <c r="W24">
        <v>2162620</v>
      </c>
    </row>
    <row r="25" spans="1:23" x14ac:dyDescent="0.15">
      <c r="A25" t="s">
        <v>835</v>
      </c>
      <c r="D25">
        <v>2128371</v>
      </c>
      <c r="E25">
        <v>2133814</v>
      </c>
      <c r="F25">
        <v>2134041</v>
      </c>
      <c r="G25">
        <v>2137784</v>
      </c>
      <c r="H25">
        <v>2138237</v>
      </c>
      <c r="I25">
        <v>2141866</v>
      </c>
      <c r="J25">
        <v>2142774</v>
      </c>
      <c r="K25">
        <v>2143794</v>
      </c>
      <c r="L25">
        <v>2140392</v>
      </c>
      <c r="M25">
        <v>2144475</v>
      </c>
      <c r="N25">
        <v>2146062</v>
      </c>
      <c r="O25">
        <v>2145155</v>
      </c>
      <c r="P25">
        <v>2146062</v>
      </c>
      <c r="Q25">
        <v>2147310</v>
      </c>
      <c r="R25">
        <v>2148331</v>
      </c>
      <c r="S25">
        <v>2147764</v>
      </c>
      <c r="T25">
        <v>2151733</v>
      </c>
      <c r="U25">
        <v>2148784</v>
      </c>
      <c r="V25">
        <v>2152186</v>
      </c>
      <c r="W25">
        <v>2152867</v>
      </c>
    </row>
    <row r="26" spans="1:23" x14ac:dyDescent="0.15">
      <c r="A26" t="s">
        <v>836</v>
      </c>
      <c r="D26">
        <v>2134608</v>
      </c>
      <c r="E26">
        <v>2136536</v>
      </c>
      <c r="F26">
        <v>2139712</v>
      </c>
      <c r="G26">
        <v>2139485</v>
      </c>
      <c r="H26">
        <v>2139825</v>
      </c>
      <c r="I26">
        <v>2140959</v>
      </c>
      <c r="J26">
        <v>2145722</v>
      </c>
      <c r="K26">
        <v>2146403</v>
      </c>
      <c r="L26">
        <v>2145495</v>
      </c>
      <c r="M26">
        <v>2147083</v>
      </c>
      <c r="N26">
        <v>2147990</v>
      </c>
      <c r="O26">
        <v>2164775</v>
      </c>
      <c r="P26">
        <v>2150599</v>
      </c>
      <c r="Q26">
        <v>2151960</v>
      </c>
      <c r="R26">
        <v>2154795</v>
      </c>
      <c r="S26">
        <v>2141299</v>
      </c>
      <c r="T26">
        <v>2154568</v>
      </c>
      <c r="U26">
        <v>2156723</v>
      </c>
      <c r="V26">
        <v>2155475</v>
      </c>
      <c r="W26">
        <v>2157517</v>
      </c>
    </row>
    <row r="27" spans="1:23" x14ac:dyDescent="0.15">
      <c r="A27" t="s">
        <v>837</v>
      </c>
      <c r="D27">
        <v>2151166</v>
      </c>
      <c r="E27">
        <v>2154114</v>
      </c>
      <c r="F27">
        <v>2152867</v>
      </c>
      <c r="G27">
        <v>2155475</v>
      </c>
      <c r="H27">
        <v>2157176</v>
      </c>
      <c r="I27">
        <v>2157857</v>
      </c>
      <c r="J27">
        <v>2158764</v>
      </c>
      <c r="K27">
        <v>2160692</v>
      </c>
      <c r="L27">
        <v>2162733</v>
      </c>
      <c r="M27">
        <v>2164775</v>
      </c>
      <c r="N27">
        <v>2164775</v>
      </c>
      <c r="O27">
        <v>2163981</v>
      </c>
      <c r="P27">
        <v>2165795</v>
      </c>
      <c r="Q27">
        <v>2168631</v>
      </c>
      <c r="R27">
        <v>2168631</v>
      </c>
      <c r="S27">
        <v>2168177</v>
      </c>
      <c r="T27">
        <v>2171012</v>
      </c>
      <c r="U27">
        <v>2170332</v>
      </c>
      <c r="V27">
        <v>2174981</v>
      </c>
      <c r="W27">
        <v>2173620</v>
      </c>
    </row>
    <row r="28" spans="1:23" x14ac:dyDescent="0.15">
      <c r="A28" t="s">
        <v>838</v>
      </c>
      <c r="D28">
        <v>2213086</v>
      </c>
      <c r="E28">
        <v>2214107</v>
      </c>
      <c r="F28">
        <v>2217509</v>
      </c>
      <c r="G28">
        <v>2216035</v>
      </c>
      <c r="H28">
        <v>2218416</v>
      </c>
      <c r="I28">
        <v>2222499</v>
      </c>
      <c r="J28">
        <v>2220458</v>
      </c>
      <c r="K28">
        <v>2224314</v>
      </c>
      <c r="L28">
        <v>2221478</v>
      </c>
      <c r="M28">
        <v>2224314</v>
      </c>
      <c r="N28">
        <v>2225448</v>
      </c>
      <c r="O28">
        <v>2225448</v>
      </c>
      <c r="P28">
        <v>2223860</v>
      </c>
      <c r="Q28">
        <v>2226922</v>
      </c>
      <c r="R28">
        <v>2228963</v>
      </c>
      <c r="S28">
        <v>2230324</v>
      </c>
      <c r="T28">
        <v>2231572</v>
      </c>
      <c r="U28">
        <v>2234407</v>
      </c>
      <c r="V28">
        <v>2235995</v>
      </c>
      <c r="W28">
        <v>2232479</v>
      </c>
    </row>
    <row r="29" spans="1:23" x14ac:dyDescent="0.15">
      <c r="A29" t="s">
        <v>839</v>
      </c>
      <c r="D29">
        <v>2209571</v>
      </c>
      <c r="E29">
        <v>2209457</v>
      </c>
      <c r="F29">
        <v>2212406</v>
      </c>
      <c r="G29">
        <v>2213653</v>
      </c>
      <c r="H29">
        <v>2216035</v>
      </c>
      <c r="I29">
        <v>2217509</v>
      </c>
      <c r="J29">
        <v>2233953</v>
      </c>
      <c r="K29">
        <v>2219891</v>
      </c>
      <c r="L29">
        <v>2220004</v>
      </c>
      <c r="M29">
        <v>2207302</v>
      </c>
      <c r="N29">
        <v>2221138</v>
      </c>
      <c r="O29">
        <v>2222272</v>
      </c>
      <c r="P29">
        <v>2223973</v>
      </c>
      <c r="Q29">
        <v>2226582</v>
      </c>
      <c r="R29">
        <v>2223860</v>
      </c>
      <c r="S29">
        <v>2227035</v>
      </c>
      <c r="T29">
        <v>2224994</v>
      </c>
      <c r="U29">
        <v>2227149</v>
      </c>
      <c r="V29">
        <v>2228963</v>
      </c>
      <c r="W29">
        <v>2226922</v>
      </c>
    </row>
    <row r="30" spans="1:23" x14ac:dyDescent="0.15">
      <c r="A30" t="s">
        <v>840</v>
      </c>
      <c r="D30">
        <v>2207302</v>
      </c>
      <c r="E30">
        <v>2206849</v>
      </c>
      <c r="F30">
        <v>2209457</v>
      </c>
      <c r="G30">
        <v>2210251</v>
      </c>
      <c r="H30">
        <v>2211952</v>
      </c>
      <c r="I30">
        <v>2213313</v>
      </c>
      <c r="J30">
        <v>2215014</v>
      </c>
      <c r="K30">
        <v>2214561</v>
      </c>
      <c r="L30">
        <v>2218303</v>
      </c>
      <c r="M30">
        <v>2218643</v>
      </c>
      <c r="N30">
        <v>2220458</v>
      </c>
      <c r="O30">
        <v>2224087</v>
      </c>
      <c r="P30">
        <v>2220798</v>
      </c>
      <c r="Q30">
        <v>2223633</v>
      </c>
      <c r="R30">
        <v>2227376</v>
      </c>
      <c r="S30">
        <v>2224767</v>
      </c>
      <c r="T30">
        <v>2226809</v>
      </c>
      <c r="U30">
        <v>2227262</v>
      </c>
      <c r="V30">
        <v>2227602</v>
      </c>
      <c r="W30">
        <v>2228850</v>
      </c>
    </row>
    <row r="31" spans="1:23" x14ac:dyDescent="0.15">
      <c r="A31" t="s">
        <v>841</v>
      </c>
      <c r="D31">
        <v>2146629</v>
      </c>
      <c r="E31">
        <v>2145836</v>
      </c>
      <c r="F31">
        <v>2148331</v>
      </c>
      <c r="G31">
        <v>2152640</v>
      </c>
      <c r="H31">
        <v>2153320</v>
      </c>
      <c r="I31">
        <v>2157857</v>
      </c>
      <c r="J31">
        <v>2156950</v>
      </c>
      <c r="K31">
        <v>2157743</v>
      </c>
      <c r="L31">
        <v>2158991</v>
      </c>
      <c r="M31">
        <v>2163074</v>
      </c>
      <c r="N31">
        <v>2163074</v>
      </c>
      <c r="O31">
        <v>2166249</v>
      </c>
      <c r="P31">
        <v>2164661</v>
      </c>
      <c r="Q31">
        <v>2165455</v>
      </c>
      <c r="R31">
        <v>2167043</v>
      </c>
      <c r="S31">
        <v>2166362</v>
      </c>
      <c r="T31">
        <v>2165001</v>
      </c>
      <c r="U31">
        <v>2165795</v>
      </c>
      <c r="V31">
        <v>2165455</v>
      </c>
      <c r="W31">
        <v>2167723</v>
      </c>
    </row>
    <row r="32" spans="1:23" x14ac:dyDescent="0.15">
      <c r="A32" t="s">
        <v>842</v>
      </c>
      <c r="D32">
        <v>2192559</v>
      </c>
      <c r="E32">
        <v>2204240</v>
      </c>
      <c r="F32">
        <v>2195281</v>
      </c>
      <c r="G32">
        <v>2195281</v>
      </c>
      <c r="H32">
        <v>2185075</v>
      </c>
      <c r="I32">
        <v>2198116</v>
      </c>
      <c r="J32">
        <v>2197776</v>
      </c>
      <c r="K32">
        <v>2202086</v>
      </c>
      <c r="L32">
        <v>2201859</v>
      </c>
      <c r="M32">
        <v>2205375</v>
      </c>
      <c r="N32">
        <v>2202766</v>
      </c>
      <c r="O32">
        <v>2206509</v>
      </c>
      <c r="P32">
        <v>2205148</v>
      </c>
      <c r="Q32">
        <v>2207076</v>
      </c>
      <c r="R32">
        <v>2207529</v>
      </c>
      <c r="S32">
        <v>2210705</v>
      </c>
      <c r="T32">
        <v>2210818</v>
      </c>
      <c r="U32">
        <v>2212066</v>
      </c>
      <c r="V32">
        <v>2213426</v>
      </c>
      <c r="W32">
        <v>2213653</v>
      </c>
    </row>
    <row r="33" spans="1:23" x14ac:dyDescent="0.15">
      <c r="A33" t="s">
        <v>843</v>
      </c>
      <c r="D33">
        <v>2184281</v>
      </c>
      <c r="E33">
        <v>2186776</v>
      </c>
      <c r="F33">
        <v>2186095</v>
      </c>
      <c r="G33">
        <v>2184961</v>
      </c>
      <c r="H33">
        <v>2191992</v>
      </c>
      <c r="I33">
        <v>2192333</v>
      </c>
      <c r="J33">
        <v>2193920</v>
      </c>
      <c r="K33">
        <v>2195054</v>
      </c>
      <c r="L33">
        <v>2198683</v>
      </c>
      <c r="M33">
        <v>2196529</v>
      </c>
      <c r="N33">
        <v>2198343</v>
      </c>
      <c r="O33">
        <v>2201972</v>
      </c>
      <c r="P33">
        <v>2204127</v>
      </c>
      <c r="Q33">
        <v>2204467</v>
      </c>
      <c r="R33">
        <v>2204694</v>
      </c>
      <c r="S33">
        <v>2203787</v>
      </c>
      <c r="T33">
        <v>2204467</v>
      </c>
      <c r="U33">
        <v>2204127</v>
      </c>
      <c r="V33">
        <v>2203673</v>
      </c>
      <c r="W33">
        <v>2206509</v>
      </c>
    </row>
    <row r="34" spans="1:23" x14ac:dyDescent="0.15">
      <c r="A34" t="s">
        <v>844</v>
      </c>
      <c r="D34">
        <v>2185301</v>
      </c>
      <c r="E34">
        <v>2186549</v>
      </c>
      <c r="F34">
        <v>2188363</v>
      </c>
      <c r="G34">
        <v>2193240</v>
      </c>
      <c r="H34">
        <v>2191312</v>
      </c>
      <c r="I34">
        <v>2192333</v>
      </c>
      <c r="J34">
        <v>2192559</v>
      </c>
      <c r="K34">
        <v>2194714</v>
      </c>
      <c r="L34">
        <v>2195848</v>
      </c>
      <c r="M34">
        <v>2198230</v>
      </c>
      <c r="N34">
        <v>2194828</v>
      </c>
      <c r="O34">
        <v>2195054</v>
      </c>
      <c r="P34">
        <v>2198230</v>
      </c>
      <c r="Q34">
        <v>2200838</v>
      </c>
      <c r="R34">
        <v>2204921</v>
      </c>
      <c r="S34">
        <v>2201859</v>
      </c>
      <c r="T34">
        <v>2199137</v>
      </c>
      <c r="U34">
        <v>2200158</v>
      </c>
      <c r="V34">
        <v>2200838</v>
      </c>
      <c r="W34">
        <v>2202313</v>
      </c>
    </row>
    <row r="35" spans="1:23" x14ac:dyDescent="0.15">
      <c r="A35" t="s">
        <v>845</v>
      </c>
      <c r="D35">
        <v>2133021</v>
      </c>
      <c r="E35">
        <v>2136876</v>
      </c>
      <c r="F35">
        <v>2123948</v>
      </c>
      <c r="G35">
        <v>2141413</v>
      </c>
      <c r="H35">
        <v>2144021</v>
      </c>
      <c r="I35">
        <v>2142320</v>
      </c>
      <c r="J35">
        <v>2145495</v>
      </c>
      <c r="K35">
        <v>2144134</v>
      </c>
      <c r="L35">
        <v>2148444</v>
      </c>
      <c r="M35">
        <v>2149805</v>
      </c>
      <c r="N35">
        <v>2149691</v>
      </c>
      <c r="O35">
        <v>2151960</v>
      </c>
      <c r="P35">
        <v>2151619</v>
      </c>
      <c r="Q35">
        <v>2153320</v>
      </c>
      <c r="R35">
        <v>2155702</v>
      </c>
      <c r="S35">
        <v>2157743</v>
      </c>
      <c r="T35">
        <v>2159218</v>
      </c>
      <c r="U35">
        <v>2162620</v>
      </c>
      <c r="V35">
        <v>2161259</v>
      </c>
      <c r="W35">
        <v>2162847</v>
      </c>
    </row>
    <row r="36" spans="1:23" x14ac:dyDescent="0.15">
      <c r="A36" t="s">
        <v>846</v>
      </c>
      <c r="D36">
        <v>2173620</v>
      </c>
      <c r="E36">
        <v>2174187</v>
      </c>
      <c r="F36">
        <v>2174981</v>
      </c>
      <c r="G36">
        <v>2176682</v>
      </c>
      <c r="H36">
        <v>2180765</v>
      </c>
      <c r="I36">
        <v>2182239</v>
      </c>
      <c r="J36">
        <v>2181105</v>
      </c>
      <c r="K36">
        <v>2182466</v>
      </c>
      <c r="L36">
        <v>2183600</v>
      </c>
      <c r="M36">
        <v>2182920</v>
      </c>
      <c r="N36">
        <v>2184508</v>
      </c>
      <c r="O36">
        <v>2186662</v>
      </c>
      <c r="P36">
        <v>2188023</v>
      </c>
      <c r="Q36">
        <v>2189157</v>
      </c>
      <c r="R36">
        <v>2189497</v>
      </c>
      <c r="S36">
        <v>2188023</v>
      </c>
      <c r="T36">
        <v>2188930</v>
      </c>
      <c r="U36">
        <v>2203447</v>
      </c>
      <c r="V36">
        <v>2189271</v>
      </c>
      <c r="W36">
        <v>2187570</v>
      </c>
    </row>
    <row r="37" spans="1:23" x14ac:dyDescent="0.15">
      <c r="A37" t="s">
        <v>847</v>
      </c>
      <c r="D37">
        <v>2162506</v>
      </c>
      <c r="E37">
        <v>2160465</v>
      </c>
      <c r="F37">
        <v>2164888</v>
      </c>
      <c r="G37">
        <v>2166929</v>
      </c>
      <c r="H37">
        <v>2169765</v>
      </c>
      <c r="I37">
        <v>2168971</v>
      </c>
      <c r="J37">
        <v>2170332</v>
      </c>
      <c r="K37">
        <v>2171466</v>
      </c>
      <c r="L37">
        <v>2174187</v>
      </c>
      <c r="M37">
        <v>2176115</v>
      </c>
      <c r="N37">
        <v>2178497</v>
      </c>
      <c r="O37">
        <v>2176796</v>
      </c>
      <c r="P37">
        <v>2178270</v>
      </c>
      <c r="Q37">
        <v>2179404</v>
      </c>
      <c r="R37">
        <v>2179291</v>
      </c>
      <c r="S37">
        <v>2180198</v>
      </c>
      <c r="T37">
        <v>2183147</v>
      </c>
      <c r="U37">
        <v>2183714</v>
      </c>
      <c r="V37">
        <v>2184734</v>
      </c>
      <c r="W37">
        <v>2183827</v>
      </c>
    </row>
    <row r="38" spans="1:23" x14ac:dyDescent="0.15">
      <c r="A38" t="s">
        <v>848</v>
      </c>
      <c r="D38">
        <v>2160125</v>
      </c>
      <c r="E38">
        <v>2164434</v>
      </c>
      <c r="F38">
        <v>2166476</v>
      </c>
      <c r="G38">
        <v>2169538</v>
      </c>
      <c r="H38">
        <v>2167496</v>
      </c>
      <c r="I38">
        <v>2174528</v>
      </c>
      <c r="J38">
        <v>2173961</v>
      </c>
      <c r="K38">
        <v>2174528</v>
      </c>
      <c r="L38">
        <v>2176115</v>
      </c>
      <c r="M38">
        <v>2173507</v>
      </c>
      <c r="N38">
        <v>2176569</v>
      </c>
      <c r="O38">
        <v>2181446</v>
      </c>
      <c r="P38">
        <v>2181332</v>
      </c>
      <c r="Q38">
        <v>2184167</v>
      </c>
      <c r="R38">
        <v>2181332</v>
      </c>
      <c r="S38">
        <v>2182013</v>
      </c>
      <c r="T38">
        <v>2182239</v>
      </c>
      <c r="U38">
        <v>2185075</v>
      </c>
      <c r="V38">
        <v>2184734</v>
      </c>
      <c r="W38">
        <v>2186435</v>
      </c>
    </row>
    <row r="39" spans="1:23" x14ac:dyDescent="0.15">
      <c r="A39" t="s">
        <v>849</v>
      </c>
      <c r="D39">
        <v>2119185</v>
      </c>
      <c r="E39">
        <v>2122927</v>
      </c>
      <c r="F39">
        <v>2123948</v>
      </c>
      <c r="G39">
        <v>2124175</v>
      </c>
      <c r="H39">
        <v>2127690</v>
      </c>
      <c r="I39">
        <v>2127010</v>
      </c>
      <c r="J39">
        <v>2130185</v>
      </c>
      <c r="K39">
        <v>2129845</v>
      </c>
      <c r="L39">
        <v>2134268</v>
      </c>
      <c r="M39">
        <v>2134722</v>
      </c>
      <c r="N39">
        <v>2136876</v>
      </c>
      <c r="O39">
        <v>2137784</v>
      </c>
      <c r="P39">
        <v>2148784</v>
      </c>
      <c r="Q39">
        <v>2138237</v>
      </c>
      <c r="R39">
        <v>2137670</v>
      </c>
      <c r="S39">
        <v>2137897</v>
      </c>
      <c r="T39">
        <v>2125649</v>
      </c>
      <c r="U39">
        <v>2140846</v>
      </c>
      <c r="V39">
        <v>2140052</v>
      </c>
      <c r="W39">
        <v>2137330</v>
      </c>
    </row>
    <row r="40" spans="1:23" x14ac:dyDescent="0.15">
      <c r="A40" t="s">
        <v>850</v>
      </c>
      <c r="D40">
        <v>2110793</v>
      </c>
      <c r="E40">
        <v>2111473</v>
      </c>
      <c r="F40">
        <v>2114762</v>
      </c>
      <c r="G40">
        <v>2117711</v>
      </c>
      <c r="H40">
        <v>2119979</v>
      </c>
      <c r="I40">
        <v>2118278</v>
      </c>
      <c r="J40">
        <v>2120206</v>
      </c>
      <c r="K40">
        <v>2121453</v>
      </c>
      <c r="L40">
        <v>2122020</v>
      </c>
      <c r="M40">
        <v>2123721</v>
      </c>
      <c r="N40">
        <v>2123608</v>
      </c>
      <c r="O40">
        <v>2128598</v>
      </c>
      <c r="P40">
        <v>2125309</v>
      </c>
      <c r="Q40">
        <v>2126330</v>
      </c>
      <c r="R40">
        <v>2129392</v>
      </c>
      <c r="S40">
        <v>2128371</v>
      </c>
      <c r="T40">
        <v>2128257</v>
      </c>
      <c r="U40">
        <v>2128711</v>
      </c>
      <c r="V40">
        <v>2129165</v>
      </c>
      <c r="W40">
        <v>2128938</v>
      </c>
    </row>
    <row r="41" spans="1:23" x14ac:dyDescent="0.15">
      <c r="A41" t="s">
        <v>851</v>
      </c>
      <c r="D41">
        <v>2112721</v>
      </c>
      <c r="E41">
        <v>2115216</v>
      </c>
      <c r="F41">
        <v>2114649</v>
      </c>
      <c r="G41">
        <v>2114762</v>
      </c>
      <c r="H41">
        <v>2120886</v>
      </c>
      <c r="I41">
        <v>2120999</v>
      </c>
      <c r="J41">
        <v>2125536</v>
      </c>
      <c r="K41">
        <v>2125195</v>
      </c>
      <c r="L41">
        <v>2127237</v>
      </c>
      <c r="M41">
        <v>2127350</v>
      </c>
      <c r="N41">
        <v>2130072</v>
      </c>
      <c r="O41">
        <v>2129505</v>
      </c>
      <c r="P41">
        <v>2133361</v>
      </c>
      <c r="Q41">
        <v>2130072</v>
      </c>
      <c r="R41">
        <v>2132794</v>
      </c>
      <c r="S41">
        <v>2134041</v>
      </c>
      <c r="T41">
        <v>2132000</v>
      </c>
      <c r="U41">
        <v>2132907</v>
      </c>
      <c r="V41">
        <v>2132113</v>
      </c>
      <c r="W41">
        <v>2132113</v>
      </c>
    </row>
    <row r="42" spans="1:23" x14ac:dyDescent="0.15">
      <c r="A42" t="s">
        <v>852</v>
      </c>
      <c r="D42">
        <v>2106030</v>
      </c>
      <c r="E42">
        <v>2108071</v>
      </c>
      <c r="F42">
        <v>2110339</v>
      </c>
      <c r="G42">
        <v>2111473</v>
      </c>
      <c r="H42">
        <v>2113968</v>
      </c>
      <c r="I42">
        <v>2112040</v>
      </c>
      <c r="J42">
        <v>2114422</v>
      </c>
      <c r="K42">
        <v>2115216</v>
      </c>
      <c r="L42">
        <v>2128824</v>
      </c>
      <c r="M42">
        <v>2119525</v>
      </c>
      <c r="N42">
        <v>2118164</v>
      </c>
      <c r="O42">
        <v>2119525</v>
      </c>
      <c r="P42">
        <v>2105463</v>
      </c>
      <c r="Q42">
        <v>2122020</v>
      </c>
      <c r="R42">
        <v>2122133</v>
      </c>
      <c r="S42">
        <v>2120659</v>
      </c>
      <c r="T42">
        <v>2123835</v>
      </c>
      <c r="U42">
        <v>2120886</v>
      </c>
      <c r="V42">
        <v>2124288</v>
      </c>
      <c r="W42">
        <v>2124742</v>
      </c>
    </row>
    <row r="43" spans="1:23" x14ac:dyDescent="0.15">
      <c r="A43" t="s">
        <v>853</v>
      </c>
      <c r="D43">
        <v>2103875</v>
      </c>
      <c r="E43">
        <v>2102287</v>
      </c>
      <c r="F43">
        <v>2106256</v>
      </c>
      <c r="G43">
        <v>2106823</v>
      </c>
      <c r="H43">
        <v>2110112</v>
      </c>
      <c r="I43">
        <v>2111473</v>
      </c>
      <c r="J43">
        <v>2111587</v>
      </c>
      <c r="K43">
        <v>2113514</v>
      </c>
      <c r="L43">
        <v>2116917</v>
      </c>
      <c r="M43">
        <v>2114649</v>
      </c>
      <c r="N43">
        <v>2114649</v>
      </c>
      <c r="O43">
        <v>2114082</v>
      </c>
      <c r="P43">
        <v>2116463</v>
      </c>
      <c r="Q43">
        <v>2116123</v>
      </c>
      <c r="R43">
        <v>2119185</v>
      </c>
      <c r="S43">
        <v>2120546</v>
      </c>
      <c r="T43">
        <v>2121453</v>
      </c>
      <c r="U43">
        <v>2119979</v>
      </c>
      <c r="V43">
        <v>2119865</v>
      </c>
      <c r="W43">
        <v>2120999</v>
      </c>
    </row>
    <row r="44" spans="1:23" x14ac:dyDescent="0.15">
      <c r="A44" t="s">
        <v>854</v>
      </c>
      <c r="D44">
        <v>2177703</v>
      </c>
      <c r="E44">
        <v>2178497</v>
      </c>
      <c r="F44">
        <v>2184734</v>
      </c>
      <c r="G44">
        <v>2183147</v>
      </c>
      <c r="H44">
        <v>2184167</v>
      </c>
      <c r="I44">
        <v>2185642</v>
      </c>
      <c r="J44">
        <v>2186322</v>
      </c>
      <c r="K44">
        <v>2189271</v>
      </c>
      <c r="L44">
        <v>2190291</v>
      </c>
      <c r="M44">
        <v>2189838</v>
      </c>
      <c r="N44">
        <v>2192559</v>
      </c>
      <c r="O44">
        <v>2195395</v>
      </c>
      <c r="P44">
        <v>2194601</v>
      </c>
      <c r="Q44">
        <v>2197663</v>
      </c>
      <c r="R44">
        <v>2198797</v>
      </c>
      <c r="S44">
        <v>2195962</v>
      </c>
      <c r="T44">
        <v>2200158</v>
      </c>
      <c r="U44">
        <v>2201745</v>
      </c>
      <c r="V44">
        <v>2200611</v>
      </c>
      <c r="W44">
        <v>2201519</v>
      </c>
    </row>
    <row r="45" spans="1:23" x14ac:dyDescent="0.15">
      <c r="A45" t="s">
        <v>855</v>
      </c>
      <c r="D45">
        <v>2181219</v>
      </c>
      <c r="E45">
        <v>2184281</v>
      </c>
      <c r="F45">
        <v>2186209</v>
      </c>
      <c r="G45">
        <v>2202426</v>
      </c>
      <c r="H45">
        <v>2190518</v>
      </c>
      <c r="I45">
        <v>2190745</v>
      </c>
      <c r="J45">
        <v>2192559</v>
      </c>
      <c r="K45">
        <v>2182013</v>
      </c>
      <c r="L45">
        <v>2193240</v>
      </c>
      <c r="M45">
        <v>2194941</v>
      </c>
      <c r="N45">
        <v>2194714</v>
      </c>
      <c r="O45">
        <v>2199818</v>
      </c>
      <c r="P45">
        <v>2197890</v>
      </c>
      <c r="Q45">
        <v>2200271</v>
      </c>
      <c r="R45">
        <v>2202653</v>
      </c>
      <c r="S45">
        <v>2202993</v>
      </c>
      <c r="T45">
        <v>2202313</v>
      </c>
      <c r="U45">
        <v>2200498</v>
      </c>
      <c r="V45">
        <v>2202653</v>
      </c>
      <c r="W45">
        <v>2203560</v>
      </c>
    </row>
    <row r="46" spans="1:23" x14ac:dyDescent="0.15">
      <c r="A46" t="s">
        <v>856</v>
      </c>
      <c r="D46">
        <v>2179291</v>
      </c>
      <c r="E46">
        <v>2176456</v>
      </c>
      <c r="F46">
        <v>2176909</v>
      </c>
      <c r="G46">
        <v>2177817</v>
      </c>
      <c r="H46">
        <v>2178951</v>
      </c>
      <c r="I46">
        <v>2179971</v>
      </c>
      <c r="J46">
        <v>2184848</v>
      </c>
      <c r="K46">
        <v>2184394</v>
      </c>
      <c r="L46">
        <v>2187343</v>
      </c>
      <c r="M46">
        <v>2187570</v>
      </c>
      <c r="N46">
        <v>2187796</v>
      </c>
      <c r="O46">
        <v>2189838</v>
      </c>
      <c r="P46">
        <v>2189384</v>
      </c>
      <c r="Q46">
        <v>2189157</v>
      </c>
      <c r="R46">
        <v>2191539</v>
      </c>
      <c r="S46">
        <v>2192900</v>
      </c>
      <c r="T46">
        <v>2190858</v>
      </c>
      <c r="U46">
        <v>2196529</v>
      </c>
      <c r="V46">
        <v>2192900</v>
      </c>
      <c r="W46">
        <v>2198003</v>
      </c>
    </row>
    <row r="47" spans="1:23" x14ac:dyDescent="0.15">
      <c r="A47" t="s">
        <v>857</v>
      </c>
      <c r="D47">
        <v>2093441</v>
      </c>
      <c r="E47">
        <v>2099565</v>
      </c>
      <c r="F47">
        <v>2099565</v>
      </c>
      <c r="G47">
        <v>2102287</v>
      </c>
      <c r="H47">
        <v>2104669</v>
      </c>
      <c r="I47">
        <v>2104215</v>
      </c>
      <c r="J47">
        <v>2104669</v>
      </c>
      <c r="K47">
        <v>2109318</v>
      </c>
      <c r="L47">
        <v>2111927</v>
      </c>
      <c r="M47">
        <v>2110226</v>
      </c>
      <c r="N47">
        <v>2112267</v>
      </c>
      <c r="O47">
        <v>2114082</v>
      </c>
      <c r="P47">
        <v>2113514</v>
      </c>
      <c r="Q47">
        <v>2113855</v>
      </c>
      <c r="R47">
        <v>2113288</v>
      </c>
      <c r="S47">
        <v>2118391</v>
      </c>
      <c r="T47">
        <v>2116236</v>
      </c>
      <c r="U47">
        <v>2119525</v>
      </c>
      <c r="V47">
        <v>2117937</v>
      </c>
      <c r="W47">
        <v>2119071</v>
      </c>
    </row>
    <row r="48" spans="1:23" x14ac:dyDescent="0.15">
      <c r="A48" t="s">
        <v>858</v>
      </c>
      <c r="D48">
        <v>2147083</v>
      </c>
      <c r="E48">
        <v>2133701</v>
      </c>
      <c r="F48">
        <v>2148331</v>
      </c>
      <c r="G48">
        <v>2150712</v>
      </c>
      <c r="H48">
        <v>2154001</v>
      </c>
      <c r="I48">
        <v>2152867</v>
      </c>
      <c r="J48">
        <v>2156156</v>
      </c>
      <c r="K48">
        <v>2154114</v>
      </c>
      <c r="L48">
        <v>2157970</v>
      </c>
      <c r="M48">
        <v>2157517</v>
      </c>
      <c r="N48">
        <v>2156950</v>
      </c>
      <c r="O48">
        <v>2157970</v>
      </c>
      <c r="P48">
        <v>2160919</v>
      </c>
      <c r="Q48">
        <v>2158310</v>
      </c>
      <c r="R48">
        <v>2161259</v>
      </c>
      <c r="S48">
        <v>2161939</v>
      </c>
      <c r="T48">
        <v>2161032</v>
      </c>
      <c r="U48">
        <v>2162393</v>
      </c>
      <c r="V48">
        <v>2162960</v>
      </c>
      <c r="W48">
        <v>2166249</v>
      </c>
    </row>
    <row r="49" spans="1:23" x14ac:dyDescent="0.15">
      <c r="A49" t="s">
        <v>859</v>
      </c>
      <c r="D49">
        <v>2150258</v>
      </c>
      <c r="E49">
        <v>2152413</v>
      </c>
      <c r="F49">
        <v>2156156</v>
      </c>
      <c r="G49">
        <v>2157970</v>
      </c>
      <c r="H49">
        <v>2159104</v>
      </c>
      <c r="I49">
        <v>2157857</v>
      </c>
      <c r="J49">
        <v>2159785</v>
      </c>
      <c r="K49">
        <v>2162620</v>
      </c>
      <c r="L49">
        <v>2161713</v>
      </c>
      <c r="M49">
        <v>2164775</v>
      </c>
      <c r="N49">
        <v>2163867</v>
      </c>
      <c r="O49">
        <v>2167156</v>
      </c>
      <c r="P49">
        <v>2164208</v>
      </c>
      <c r="Q49">
        <v>2166929</v>
      </c>
      <c r="R49">
        <v>2166022</v>
      </c>
      <c r="S49">
        <v>2168404</v>
      </c>
      <c r="T49">
        <v>2167496</v>
      </c>
      <c r="U49">
        <v>2180538</v>
      </c>
      <c r="V49">
        <v>2166816</v>
      </c>
      <c r="W49">
        <v>2166022</v>
      </c>
    </row>
    <row r="50" spans="1:23" x14ac:dyDescent="0.15">
      <c r="A50" t="s">
        <v>860</v>
      </c>
      <c r="D50">
        <v>2155362</v>
      </c>
      <c r="E50">
        <v>2158877</v>
      </c>
      <c r="F50">
        <v>2155929</v>
      </c>
      <c r="G50">
        <v>2160579</v>
      </c>
      <c r="H50">
        <v>2163527</v>
      </c>
      <c r="I50">
        <v>2164208</v>
      </c>
      <c r="J50">
        <v>2163981</v>
      </c>
      <c r="K50">
        <v>2166022</v>
      </c>
      <c r="L50">
        <v>2166476</v>
      </c>
      <c r="M50">
        <v>2167496</v>
      </c>
      <c r="N50">
        <v>2166703</v>
      </c>
      <c r="O50">
        <v>2172486</v>
      </c>
      <c r="P50">
        <v>2170445</v>
      </c>
      <c r="Q50">
        <v>2172033</v>
      </c>
      <c r="R50">
        <v>2174074</v>
      </c>
      <c r="S50">
        <v>2175095</v>
      </c>
      <c r="T50">
        <v>2172146</v>
      </c>
      <c r="U50">
        <v>2173734</v>
      </c>
      <c r="V50">
        <v>2176909</v>
      </c>
      <c r="W50">
        <v>2173847</v>
      </c>
    </row>
    <row r="51" spans="1:23" x14ac:dyDescent="0.15">
      <c r="A51" t="s">
        <v>861</v>
      </c>
      <c r="D51">
        <v>2111133</v>
      </c>
      <c r="E51">
        <v>2113741</v>
      </c>
      <c r="F51">
        <v>2114762</v>
      </c>
      <c r="G51">
        <v>2114649</v>
      </c>
      <c r="H51">
        <v>2114195</v>
      </c>
      <c r="I51">
        <v>2118164</v>
      </c>
      <c r="J51">
        <v>2115669</v>
      </c>
      <c r="K51">
        <v>2117144</v>
      </c>
      <c r="L51">
        <v>2121113</v>
      </c>
      <c r="M51">
        <v>2122700</v>
      </c>
      <c r="N51">
        <v>2121680</v>
      </c>
      <c r="O51">
        <v>2125309</v>
      </c>
      <c r="P51">
        <v>2125309</v>
      </c>
      <c r="Q51">
        <v>2128711</v>
      </c>
      <c r="R51">
        <v>2130866</v>
      </c>
      <c r="S51">
        <v>2128484</v>
      </c>
      <c r="T51">
        <v>2127464</v>
      </c>
      <c r="U51">
        <v>2134041</v>
      </c>
      <c r="V51">
        <v>2129278</v>
      </c>
      <c r="W51">
        <v>2130979</v>
      </c>
    </row>
    <row r="52" spans="1:23" x14ac:dyDescent="0.15">
      <c r="A52" t="s">
        <v>862</v>
      </c>
      <c r="D52">
        <v>2131319</v>
      </c>
      <c r="E52">
        <v>2133928</v>
      </c>
      <c r="F52">
        <v>2134155</v>
      </c>
      <c r="G52">
        <v>2134608</v>
      </c>
      <c r="H52">
        <v>2139598</v>
      </c>
      <c r="I52">
        <v>2141072</v>
      </c>
      <c r="J52">
        <v>2140959</v>
      </c>
      <c r="K52">
        <v>2142660</v>
      </c>
      <c r="L52">
        <v>2144134</v>
      </c>
      <c r="M52">
        <v>2145495</v>
      </c>
      <c r="N52">
        <v>2144021</v>
      </c>
      <c r="O52">
        <v>2148217</v>
      </c>
      <c r="P52">
        <v>2162280</v>
      </c>
      <c r="Q52">
        <v>2149691</v>
      </c>
      <c r="R52">
        <v>2149918</v>
      </c>
      <c r="S52">
        <v>2151506</v>
      </c>
      <c r="T52">
        <v>2138691</v>
      </c>
      <c r="U52">
        <v>2153320</v>
      </c>
      <c r="V52">
        <v>2154001</v>
      </c>
      <c r="W52">
        <v>2152753</v>
      </c>
    </row>
    <row r="53" spans="1:23" x14ac:dyDescent="0.15">
      <c r="A53" t="s">
        <v>863</v>
      </c>
      <c r="D53">
        <v>2140846</v>
      </c>
      <c r="E53">
        <v>2140732</v>
      </c>
      <c r="F53">
        <v>2141526</v>
      </c>
      <c r="G53">
        <v>2143567</v>
      </c>
      <c r="H53">
        <v>2145836</v>
      </c>
      <c r="I53">
        <v>2146289</v>
      </c>
      <c r="J53">
        <v>2149238</v>
      </c>
      <c r="K53">
        <v>2149578</v>
      </c>
      <c r="L53">
        <v>2153434</v>
      </c>
      <c r="M53">
        <v>2151960</v>
      </c>
      <c r="N53">
        <v>2152640</v>
      </c>
      <c r="O53">
        <v>2156042</v>
      </c>
      <c r="P53">
        <v>2156723</v>
      </c>
      <c r="Q53">
        <v>2155022</v>
      </c>
      <c r="R53">
        <v>2157857</v>
      </c>
      <c r="S53">
        <v>2156156</v>
      </c>
      <c r="T53">
        <v>2158310</v>
      </c>
      <c r="U53">
        <v>2158651</v>
      </c>
      <c r="V53">
        <v>2161713</v>
      </c>
      <c r="W53">
        <v>2160238</v>
      </c>
    </row>
    <row r="54" spans="1:23" x14ac:dyDescent="0.15">
      <c r="A54" t="s">
        <v>864</v>
      </c>
      <c r="D54">
        <v>2125195</v>
      </c>
      <c r="E54">
        <v>2125536</v>
      </c>
      <c r="F54">
        <v>2125989</v>
      </c>
      <c r="G54">
        <v>2128711</v>
      </c>
      <c r="H54">
        <v>2131660</v>
      </c>
      <c r="I54">
        <v>2131660</v>
      </c>
      <c r="J54">
        <v>2132567</v>
      </c>
      <c r="K54">
        <v>2136423</v>
      </c>
      <c r="L54">
        <v>2138124</v>
      </c>
      <c r="M54">
        <v>2139485</v>
      </c>
      <c r="N54">
        <v>2138237</v>
      </c>
      <c r="O54">
        <v>2140732</v>
      </c>
      <c r="P54">
        <v>2142887</v>
      </c>
      <c r="Q54">
        <v>2142207</v>
      </c>
      <c r="R54">
        <v>2143454</v>
      </c>
      <c r="S54">
        <v>2147764</v>
      </c>
      <c r="T54">
        <v>2145269</v>
      </c>
      <c r="U54">
        <v>2143000</v>
      </c>
      <c r="V54">
        <v>2146403</v>
      </c>
      <c r="W54">
        <v>2147877</v>
      </c>
    </row>
    <row r="55" spans="1:23" x14ac:dyDescent="0.15">
      <c r="A55" t="s">
        <v>865</v>
      </c>
      <c r="D55">
        <v>2099679</v>
      </c>
      <c r="E55">
        <v>2100019</v>
      </c>
      <c r="F55">
        <v>2102060</v>
      </c>
      <c r="G55">
        <v>2100699</v>
      </c>
      <c r="H55">
        <v>2104102</v>
      </c>
      <c r="I55">
        <v>2105916</v>
      </c>
      <c r="J55">
        <v>2110452</v>
      </c>
      <c r="K55">
        <v>2108978</v>
      </c>
      <c r="L55">
        <v>2122133</v>
      </c>
      <c r="M55">
        <v>2110226</v>
      </c>
      <c r="N55">
        <v>2114535</v>
      </c>
      <c r="O55">
        <v>2099792</v>
      </c>
      <c r="P55">
        <v>2116690</v>
      </c>
      <c r="Q55">
        <v>2116463</v>
      </c>
      <c r="R55">
        <v>2117257</v>
      </c>
      <c r="S55">
        <v>2114989</v>
      </c>
      <c r="T55">
        <v>2121907</v>
      </c>
      <c r="U55">
        <v>2119752</v>
      </c>
      <c r="V55">
        <v>2117484</v>
      </c>
      <c r="W55">
        <v>2118731</v>
      </c>
    </row>
    <row r="56" spans="1:23" x14ac:dyDescent="0.15">
      <c r="A56" t="s">
        <v>866</v>
      </c>
      <c r="D56">
        <v>2080967</v>
      </c>
      <c r="E56">
        <v>2082781</v>
      </c>
      <c r="F56">
        <v>2083802</v>
      </c>
      <c r="G56">
        <v>2086977</v>
      </c>
      <c r="H56">
        <v>2088451</v>
      </c>
      <c r="I56">
        <v>2087544</v>
      </c>
      <c r="J56">
        <v>2091740</v>
      </c>
      <c r="K56">
        <v>2093782</v>
      </c>
      <c r="L56">
        <v>2090493</v>
      </c>
      <c r="M56">
        <v>2091173</v>
      </c>
      <c r="N56">
        <v>2093895</v>
      </c>
      <c r="O56">
        <v>2093555</v>
      </c>
      <c r="P56">
        <v>2097637</v>
      </c>
      <c r="Q56">
        <v>2098885</v>
      </c>
      <c r="R56">
        <v>2096163</v>
      </c>
      <c r="S56">
        <v>2101153</v>
      </c>
      <c r="T56">
        <v>2099679</v>
      </c>
      <c r="U56">
        <v>2099679</v>
      </c>
      <c r="V56">
        <v>2102060</v>
      </c>
      <c r="W56">
        <v>2099792</v>
      </c>
    </row>
    <row r="57" spans="1:23" x14ac:dyDescent="0.15">
      <c r="A57" t="s">
        <v>867</v>
      </c>
      <c r="D57">
        <v>2108865</v>
      </c>
      <c r="E57">
        <v>2111133</v>
      </c>
      <c r="F57">
        <v>2114308</v>
      </c>
      <c r="G57">
        <v>2113968</v>
      </c>
      <c r="H57">
        <v>2113855</v>
      </c>
      <c r="I57">
        <v>2116123</v>
      </c>
      <c r="J57">
        <v>2116803</v>
      </c>
      <c r="K57">
        <v>2116123</v>
      </c>
      <c r="L57">
        <v>2120206</v>
      </c>
      <c r="M57">
        <v>2121566</v>
      </c>
      <c r="N57">
        <v>2122814</v>
      </c>
      <c r="O57">
        <v>2121453</v>
      </c>
      <c r="P57">
        <v>2122020</v>
      </c>
      <c r="Q57">
        <v>2122474</v>
      </c>
      <c r="R57">
        <v>2122247</v>
      </c>
      <c r="S57">
        <v>2125422</v>
      </c>
      <c r="T57">
        <v>2127237</v>
      </c>
      <c r="U57">
        <v>2124628</v>
      </c>
      <c r="V57">
        <v>2128144</v>
      </c>
      <c r="W57">
        <v>2130072</v>
      </c>
    </row>
    <row r="58" spans="1:23" x14ac:dyDescent="0.15">
      <c r="A58" t="s">
        <v>868</v>
      </c>
      <c r="D58">
        <v>2093782</v>
      </c>
      <c r="E58">
        <v>2093101</v>
      </c>
      <c r="F58">
        <v>2096957</v>
      </c>
      <c r="G58">
        <v>2112607</v>
      </c>
      <c r="H58">
        <v>2100699</v>
      </c>
      <c r="I58">
        <v>2103988</v>
      </c>
      <c r="J58">
        <v>2102627</v>
      </c>
      <c r="K58">
        <v>2093215</v>
      </c>
      <c r="L58">
        <v>2109432</v>
      </c>
      <c r="M58">
        <v>2112607</v>
      </c>
      <c r="N58">
        <v>2110906</v>
      </c>
      <c r="O58">
        <v>2109885</v>
      </c>
      <c r="P58">
        <v>2113855</v>
      </c>
      <c r="Q58">
        <v>2111813</v>
      </c>
      <c r="R58">
        <v>2116463</v>
      </c>
      <c r="S58">
        <v>2115329</v>
      </c>
      <c r="T58">
        <v>2118278</v>
      </c>
      <c r="U58">
        <v>2118051</v>
      </c>
      <c r="V58">
        <v>2117597</v>
      </c>
      <c r="W58">
        <v>2118731</v>
      </c>
    </row>
    <row r="59" spans="1:23" x14ac:dyDescent="0.15">
      <c r="A59" t="s">
        <v>869</v>
      </c>
      <c r="D59">
        <v>2101153</v>
      </c>
      <c r="E59">
        <v>2101266</v>
      </c>
      <c r="F59">
        <v>2102968</v>
      </c>
      <c r="G59">
        <v>2103194</v>
      </c>
      <c r="H59">
        <v>2102741</v>
      </c>
      <c r="I59">
        <v>2105122</v>
      </c>
      <c r="J59">
        <v>2105463</v>
      </c>
      <c r="K59">
        <v>2107390</v>
      </c>
      <c r="L59">
        <v>2112721</v>
      </c>
      <c r="M59">
        <v>2110112</v>
      </c>
      <c r="N59">
        <v>2111360</v>
      </c>
      <c r="O59">
        <v>2110679</v>
      </c>
      <c r="P59">
        <v>2111360</v>
      </c>
      <c r="Q59">
        <v>2113741</v>
      </c>
      <c r="R59">
        <v>2115329</v>
      </c>
      <c r="S59">
        <v>2117484</v>
      </c>
      <c r="T59">
        <v>2117484</v>
      </c>
      <c r="U59">
        <v>2112947</v>
      </c>
      <c r="V59">
        <v>2115442</v>
      </c>
      <c r="W59">
        <v>2116803</v>
      </c>
    </row>
    <row r="60" spans="1:23" x14ac:dyDescent="0.15">
      <c r="A60" t="s">
        <v>870</v>
      </c>
      <c r="D60">
        <v>2158877</v>
      </c>
      <c r="E60">
        <v>2163527</v>
      </c>
      <c r="F60">
        <v>2164775</v>
      </c>
      <c r="G60">
        <v>2165001</v>
      </c>
      <c r="H60">
        <v>2167270</v>
      </c>
      <c r="I60">
        <v>2169765</v>
      </c>
      <c r="J60">
        <v>2169878</v>
      </c>
      <c r="K60">
        <v>2171466</v>
      </c>
      <c r="L60">
        <v>2174074</v>
      </c>
      <c r="M60">
        <v>2173961</v>
      </c>
      <c r="N60">
        <v>2174641</v>
      </c>
      <c r="O60">
        <v>2173847</v>
      </c>
      <c r="P60">
        <v>2177023</v>
      </c>
      <c r="Q60">
        <v>2178610</v>
      </c>
      <c r="R60">
        <v>2180879</v>
      </c>
      <c r="S60">
        <v>2179291</v>
      </c>
      <c r="T60">
        <v>2179971</v>
      </c>
      <c r="U60">
        <v>2184281</v>
      </c>
      <c r="V60">
        <v>2186095</v>
      </c>
      <c r="W60">
        <v>2187683</v>
      </c>
    </row>
    <row r="61" spans="1:23" x14ac:dyDescent="0.15">
      <c r="A61" t="s">
        <v>871</v>
      </c>
      <c r="D61">
        <v>2142320</v>
      </c>
      <c r="E61">
        <v>2147423</v>
      </c>
      <c r="F61">
        <v>2132680</v>
      </c>
      <c r="G61">
        <v>2152640</v>
      </c>
      <c r="H61">
        <v>2150145</v>
      </c>
      <c r="I61">
        <v>2151960</v>
      </c>
      <c r="J61">
        <v>2153888</v>
      </c>
      <c r="K61">
        <v>2154228</v>
      </c>
      <c r="L61">
        <v>2156950</v>
      </c>
      <c r="M61">
        <v>2160012</v>
      </c>
      <c r="N61">
        <v>2160125</v>
      </c>
      <c r="O61">
        <v>2161713</v>
      </c>
      <c r="P61">
        <v>2164775</v>
      </c>
      <c r="Q61">
        <v>2158764</v>
      </c>
      <c r="R61">
        <v>2164208</v>
      </c>
      <c r="S61">
        <v>2161259</v>
      </c>
      <c r="T61">
        <v>2165682</v>
      </c>
      <c r="U61">
        <v>2165228</v>
      </c>
      <c r="V61">
        <v>2167837</v>
      </c>
      <c r="W61">
        <v>2168517</v>
      </c>
    </row>
    <row r="62" spans="1:23" x14ac:dyDescent="0.15">
      <c r="A62" t="s">
        <v>872</v>
      </c>
      <c r="D62">
        <v>2151506</v>
      </c>
      <c r="E62">
        <v>2154228</v>
      </c>
      <c r="F62">
        <v>2156156</v>
      </c>
      <c r="G62">
        <v>2157290</v>
      </c>
      <c r="H62">
        <v>2161486</v>
      </c>
      <c r="I62">
        <v>2161486</v>
      </c>
      <c r="J62">
        <v>2162166</v>
      </c>
      <c r="K62">
        <v>2165228</v>
      </c>
      <c r="L62">
        <v>2165001</v>
      </c>
      <c r="M62">
        <v>2168063</v>
      </c>
      <c r="N62">
        <v>2168063</v>
      </c>
      <c r="O62">
        <v>2169311</v>
      </c>
      <c r="P62">
        <v>2172373</v>
      </c>
      <c r="Q62">
        <v>2171919</v>
      </c>
      <c r="R62">
        <v>2173394</v>
      </c>
      <c r="S62">
        <v>2174528</v>
      </c>
      <c r="T62">
        <v>2175322</v>
      </c>
      <c r="U62">
        <v>2175548</v>
      </c>
      <c r="V62">
        <v>2178270</v>
      </c>
      <c r="W62">
        <v>2190065</v>
      </c>
    </row>
    <row r="63" spans="1:23" x14ac:dyDescent="0.15">
      <c r="A63" t="s">
        <v>873</v>
      </c>
      <c r="D63">
        <v>2095710</v>
      </c>
      <c r="E63">
        <v>2098885</v>
      </c>
      <c r="F63">
        <v>2096163</v>
      </c>
      <c r="G63">
        <v>2100359</v>
      </c>
      <c r="H63">
        <v>2098204</v>
      </c>
      <c r="I63">
        <v>2104328</v>
      </c>
      <c r="J63">
        <v>2101834</v>
      </c>
      <c r="K63">
        <v>2102401</v>
      </c>
      <c r="L63">
        <v>2105689</v>
      </c>
      <c r="M63">
        <v>2105009</v>
      </c>
      <c r="N63">
        <v>2106030</v>
      </c>
      <c r="O63">
        <v>2106597</v>
      </c>
      <c r="P63">
        <v>2105349</v>
      </c>
      <c r="Q63">
        <v>2109885</v>
      </c>
      <c r="R63">
        <v>2110226</v>
      </c>
      <c r="S63">
        <v>2111020</v>
      </c>
      <c r="T63">
        <v>2109432</v>
      </c>
      <c r="U63">
        <v>2111473</v>
      </c>
      <c r="V63">
        <v>2112040</v>
      </c>
      <c r="W63">
        <v>2110793</v>
      </c>
    </row>
    <row r="64" spans="1:23" x14ac:dyDescent="0.15">
      <c r="A64" t="s">
        <v>874</v>
      </c>
      <c r="D64">
        <v>2156950</v>
      </c>
      <c r="E64">
        <v>2155929</v>
      </c>
      <c r="F64">
        <v>2155248</v>
      </c>
      <c r="G64">
        <v>2159218</v>
      </c>
      <c r="H64">
        <v>2160579</v>
      </c>
      <c r="I64">
        <v>2163300</v>
      </c>
      <c r="J64">
        <v>2164548</v>
      </c>
      <c r="K64">
        <v>2165455</v>
      </c>
      <c r="L64">
        <v>2163981</v>
      </c>
      <c r="M64">
        <v>2167610</v>
      </c>
      <c r="N64">
        <v>2168517</v>
      </c>
      <c r="O64">
        <v>2175095</v>
      </c>
      <c r="P64">
        <v>2170105</v>
      </c>
      <c r="Q64">
        <v>2171466</v>
      </c>
      <c r="R64">
        <v>2170558</v>
      </c>
      <c r="S64">
        <v>2171239</v>
      </c>
      <c r="T64">
        <v>2173394</v>
      </c>
      <c r="U64">
        <v>2173734</v>
      </c>
      <c r="V64">
        <v>2175095</v>
      </c>
      <c r="W64">
        <v>2176569</v>
      </c>
    </row>
    <row r="65" spans="1:23" x14ac:dyDescent="0.15">
      <c r="A65" t="s">
        <v>875</v>
      </c>
      <c r="D65">
        <v>2163641</v>
      </c>
      <c r="E65">
        <v>2167950</v>
      </c>
      <c r="F65">
        <v>2166136</v>
      </c>
      <c r="G65">
        <v>2170558</v>
      </c>
      <c r="H65">
        <v>2167270</v>
      </c>
      <c r="I65">
        <v>2172146</v>
      </c>
      <c r="J65">
        <v>2172033</v>
      </c>
      <c r="K65">
        <v>2177476</v>
      </c>
      <c r="L65">
        <v>2175775</v>
      </c>
      <c r="M65">
        <v>2177249</v>
      </c>
      <c r="N65">
        <v>2176796</v>
      </c>
      <c r="O65">
        <v>2177930</v>
      </c>
      <c r="P65">
        <v>2179404</v>
      </c>
      <c r="Q65">
        <v>2179404</v>
      </c>
      <c r="R65">
        <v>2176569</v>
      </c>
      <c r="S65">
        <v>2194261</v>
      </c>
      <c r="T65">
        <v>2179971</v>
      </c>
      <c r="U65">
        <v>2177817</v>
      </c>
      <c r="V65">
        <v>2167043</v>
      </c>
      <c r="W65">
        <v>2179744</v>
      </c>
    </row>
    <row r="66" spans="1:23" x14ac:dyDescent="0.15">
      <c r="A66" t="s">
        <v>876</v>
      </c>
      <c r="D66">
        <v>2161146</v>
      </c>
      <c r="E66">
        <v>2162620</v>
      </c>
      <c r="F66">
        <v>2161259</v>
      </c>
      <c r="G66">
        <v>2162280</v>
      </c>
      <c r="H66">
        <v>2164321</v>
      </c>
      <c r="I66">
        <v>2165342</v>
      </c>
      <c r="J66">
        <v>2166703</v>
      </c>
      <c r="K66">
        <v>2169765</v>
      </c>
      <c r="L66">
        <v>2169765</v>
      </c>
      <c r="M66">
        <v>2172713</v>
      </c>
      <c r="N66">
        <v>2170332</v>
      </c>
      <c r="O66">
        <v>2173961</v>
      </c>
      <c r="P66">
        <v>2175662</v>
      </c>
      <c r="Q66">
        <v>2175889</v>
      </c>
      <c r="R66">
        <v>2172146</v>
      </c>
      <c r="S66">
        <v>2178724</v>
      </c>
      <c r="T66">
        <v>2179744</v>
      </c>
      <c r="U66">
        <v>2178951</v>
      </c>
      <c r="V66">
        <v>2180538</v>
      </c>
      <c r="W66">
        <v>2181105</v>
      </c>
    </row>
    <row r="67" spans="1:23" x14ac:dyDescent="0.15">
      <c r="A67" t="s">
        <v>877</v>
      </c>
      <c r="D67">
        <v>2088338</v>
      </c>
      <c r="E67">
        <v>2092194</v>
      </c>
      <c r="F67">
        <v>2092988</v>
      </c>
      <c r="G67">
        <v>2093101</v>
      </c>
      <c r="H67">
        <v>2096050</v>
      </c>
      <c r="I67">
        <v>2096277</v>
      </c>
      <c r="J67">
        <v>2096163</v>
      </c>
      <c r="K67">
        <v>2099339</v>
      </c>
      <c r="L67">
        <v>2098431</v>
      </c>
      <c r="M67">
        <v>2099906</v>
      </c>
      <c r="N67">
        <v>2099452</v>
      </c>
      <c r="O67">
        <v>2102854</v>
      </c>
      <c r="P67">
        <v>2102174</v>
      </c>
      <c r="Q67">
        <v>2106256</v>
      </c>
      <c r="R67">
        <v>2106256</v>
      </c>
      <c r="S67">
        <v>2109432</v>
      </c>
      <c r="T67">
        <v>2105236</v>
      </c>
      <c r="U67">
        <v>2107844</v>
      </c>
      <c r="V67">
        <v>2105009</v>
      </c>
      <c r="W67">
        <v>2108978</v>
      </c>
    </row>
    <row r="68" spans="1:23" x14ac:dyDescent="0.15">
      <c r="A68" t="s">
        <v>878</v>
      </c>
      <c r="D68">
        <v>2121113</v>
      </c>
      <c r="E68">
        <v>2121793</v>
      </c>
      <c r="F68">
        <v>2121340</v>
      </c>
      <c r="G68">
        <v>2125309</v>
      </c>
      <c r="H68">
        <v>2127464</v>
      </c>
      <c r="I68">
        <v>2127804</v>
      </c>
      <c r="J68">
        <v>2130072</v>
      </c>
      <c r="K68">
        <v>2127917</v>
      </c>
      <c r="L68">
        <v>2130752</v>
      </c>
      <c r="M68">
        <v>2130639</v>
      </c>
      <c r="N68">
        <v>2143341</v>
      </c>
      <c r="O68">
        <v>2133247</v>
      </c>
      <c r="P68">
        <v>2132227</v>
      </c>
      <c r="Q68">
        <v>2119638</v>
      </c>
      <c r="R68">
        <v>2133474</v>
      </c>
      <c r="S68">
        <v>2131660</v>
      </c>
      <c r="T68">
        <v>2136650</v>
      </c>
      <c r="U68">
        <v>2134495</v>
      </c>
      <c r="V68">
        <v>2137330</v>
      </c>
      <c r="W68">
        <v>2138578</v>
      </c>
    </row>
    <row r="69" spans="1:23" x14ac:dyDescent="0.15">
      <c r="A69" t="s">
        <v>879</v>
      </c>
      <c r="D69">
        <v>2109885</v>
      </c>
      <c r="E69">
        <v>2116123</v>
      </c>
      <c r="F69">
        <v>2114535</v>
      </c>
      <c r="G69">
        <v>2114422</v>
      </c>
      <c r="H69">
        <v>2118731</v>
      </c>
      <c r="I69">
        <v>2114989</v>
      </c>
      <c r="J69">
        <v>2116576</v>
      </c>
      <c r="K69">
        <v>2118958</v>
      </c>
      <c r="L69">
        <v>2119412</v>
      </c>
      <c r="M69">
        <v>2121226</v>
      </c>
      <c r="N69">
        <v>2124515</v>
      </c>
      <c r="O69">
        <v>2124515</v>
      </c>
      <c r="P69">
        <v>2126103</v>
      </c>
      <c r="Q69">
        <v>2128371</v>
      </c>
      <c r="R69">
        <v>2127577</v>
      </c>
      <c r="S69">
        <v>2129959</v>
      </c>
      <c r="T69">
        <v>2128824</v>
      </c>
      <c r="U69">
        <v>2133701</v>
      </c>
      <c r="V69">
        <v>2131660</v>
      </c>
      <c r="W69">
        <v>2130185</v>
      </c>
    </row>
    <row r="70" spans="1:23" x14ac:dyDescent="0.15">
      <c r="A70" t="s">
        <v>880</v>
      </c>
      <c r="D70">
        <v>2094462</v>
      </c>
      <c r="E70">
        <v>2094802</v>
      </c>
      <c r="F70">
        <v>2097184</v>
      </c>
      <c r="G70">
        <v>2098545</v>
      </c>
      <c r="H70">
        <v>2103421</v>
      </c>
      <c r="I70">
        <v>2102287</v>
      </c>
      <c r="J70">
        <v>2107390</v>
      </c>
      <c r="K70">
        <v>2107617</v>
      </c>
      <c r="L70">
        <v>2109205</v>
      </c>
      <c r="M70">
        <v>2110112</v>
      </c>
      <c r="N70">
        <v>2111246</v>
      </c>
      <c r="O70">
        <v>2111473</v>
      </c>
      <c r="P70">
        <v>2114195</v>
      </c>
      <c r="Q70">
        <v>2114082</v>
      </c>
      <c r="R70">
        <v>2114989</v>
      </c>
      <c r="S70">
        <v>2117257</v>
      </c>
      <c r="T70">
        <v>2117370</v>
      </c>
      <c r="U70">
        <v>2116236</v>
      </c>
      <c r="V70">
        <v>2118731</v>
      </c>
      <c r="W70">
        <v>2118278</v>
      </c>
    </row>
    <row r="71" spans="1:23" x14ac:dyDescent="0.15">
      <c r="A71" t="s">
        <v>881</v>
      </c>
      <c r="D71">
        <v>2066337</v>
      </c>
      <c r="E71">
        <v>2065430</v>
      </c>
      <c r="F71">
        <v>2066564</v>
      </c>
      <c r="G71">
        <v>2080967</v>
      </c>
      <c r="H71">
        <v>2068605</v>
      </c>
      <c r="I71">
        <v>2067131</v>
      </c>
      <c r="J71">
        <v>2072801</v>
      </c>
      <c r="K71">
        <v>2055223</v>
      </c>
      <c r="L71">
        <v>2073822</v>
      </c>
      <c r="M71">
        <v>2070873</v>
      </c>
      <c r="N71">
        <v>2073028</v>
      </c>
      <c r="O71">
        <v>2076090</v>
      </c>
      <c r="P71">
        <v>2074843</v>
      </c>
      <c r="Q71">
        <v>2081193</v>
      </c>
      <c r="R71">
        <v>2079606</v>
      </c>
      <c r="S71">
        <v>2079039</v>
      </c>
      <c r="T71">
        <v>2079039</v>
      </c>
      <c r="U71">
        <v>2077111</v>
      </c>
      <c r="V71">
        <v>2082101</v>
      </c>
      <c r="W71">
        <v>2081534</v>
      </c>
    </row>
    <row r="72" spans="1:23" x14ac:dyDescent="0.15">
      <c r="A72" t="s">
        <v>882</v>
      </c>
      <c r="D72">
        <v>2061347</v>
      </c>
      <c r="E72">
        <v>2065090</v>
      </c>
      <c r="F72">
        <v>2068945</v>
      </c>
      <c r="G72">
        <v>2067017</v>
      </c>
      <c r="H72">
        <v>2068152</v>
      </c>
      <c r="I72">
        <v>2069512</v>
      </c>
      <c r="J72">
        <v>2075069</v>
      </c>
      <c r="K72">
        <v>2073708</v>
      </c>
      <c r="L72">
        <v>2076657</v>
      </c>
      <c r="M72">
        <v>2076203</v>
      </c>
      <c r="N72">
        <v>2076770</v>
      </c>
      <c r="O72">
        <v>2077451</v>
      </c>
      <c r="P72">
        <v>2078245</v>
      </c>
      <c r="Q72">
        <v>2079265</v>
      </c>
      <c r="R72">
        <v>2081647</v>
      </c>
      <c r="S72">
        <v>2080173</v>
      </c>
      <c r="T72">
        <v>2082214</v>
      </c>
      <c r="U72">
        <v>2081307</v>
      </c>
      <c r="V72">
        <v>2082781</v>
      </c>
      <c r="W72">
        <v>2082441</v>
      </c>
    </row>
    <row r="73" spans="1:23" x14ac:dyDescent="0.15">
      <c r="A73" t="s">
        <v>883</v>
      </c>
      <c r="D73">
        <v>2051934</v>
      </c>
      <c r="E73">
        <v>2050573</v>
      </c>
      <c r="F73">
        <v>2050573</v>
      </c>
      <c r="G73">
        <v>2054996</v>
      </c>
      <c r="H73">
        <v>2056471</v>
      </c>
      <c r="I73">
        <v>2058172</v>
      </c>
      <c r="J73">
        <v>2055904</v>
      </c>
      <c r="K73">
        <v>2057151</v>
      </c>
      <c r="L73">
        <v>2060893</v>
      </c>
      <c r="M73">
        <v>2060893</v>
      </c>
      <c r="N73">
        <v>2063729</v>
      </c>
      <c r="O73">
        <v>2062481</v>
      </c>
      <c r="P73">
        <v>2065883</v>
      </c>
      <c r="Q73">
        <v>2064976</v>
      </c>
      <c r="R73">
        <v>2063955</v>
      </c>
      <c r="S73">
        <v>2065997</v>
      </c>
      <c r="T73">
        <v>2063955</v>
      </c>
      <c r="U73">
        <v>2064409</v>
      </c>
      <c r="V73">
        <v>2069059</v>
      </c>
      <c r="W73">
        <v>2066791</v>
      </c>
    </row>
    <row r="74" spans="1:23" x14ac:dyDescent="0.15">
      <c r="A74" t="s">
        <v>884</v>
      </c>
      <c r="D74">
        <v>2071327</v>
      </c>
      <c r="E74">
        <v>2071894</v>
      </c>
      <c r="F74">
        <v>2075523</v>
      </c>
      <c r="G74">
        <v>2064182</v>
      </c>
      <c r="H74">
        <v>2076090</v>
      </c>
      <c r="I74">
        <v>2076430</v>
      </c>
      <c r="J74">
        <v>2080173</v>
      </c>
      <c r="K74">
        <v>2080513</v>
      </c>
      <c r="L74">
        <v>2079832</v>
      </c>
      <c r="M74">
        <v>2083235</v>
      </c>
      <c r="N74">
        <v>2081760</v>
      </c>
      <c r="O74">
        <v>2079946</v>
      </c>
      <c r="P74">
        <v>2081987</v>
      </c>
      <c r="Q74">
        <v>2086070</v>
      </c>
      <c r="R74">
        <v>2084596</v>
      </c>
      <c r="S74">
        <v>2086524</v>
      </c>
      <c r="T74">
        <v>2085843</v>
      </c>
      <c r="U74">
        <v>1802892</v>
      </c>
      <c r="V74">
        <v>2099906</v>
      </c>
      <c r="W74">
        <v>2097411</v>
      </c>
    </row>
    <row r="75" spans="1:23" x14ac:dyDescent="0.15">
      <c r="A75" t="s">
        <v>885</v>
      </c>
      <c r="D75">
        <v>2064182</v>
      </c>
      <c r="E75">
        <v>2066677</v>
      </c>
      <c r="F75">
        <v>2071214</v>
      </c>
      <c r="G75">
        <v>2069853</v>
      </c>
      <c r="H75">
        <v>2070760</v>
      </c>
      <c r="I75">
        <v>2071554</v>
      </c>
      <c r="J75">
        <v>2075410</v>
      </c>
      <c r="K75">
        <v>2073708</v>
      </c>
      <c r="L75">
        <v>2075296</v>
      </c>
      <c r="M75">
        <v>2077791</v>
      </c>
      <c r="N75">
        <v>2079039</v>
      </c>
      <c r="O75">
        <v>2081987</v>
      </c>
      <c r="P75">
        <v>2078018</v>
      </c>
      <c r="Q75">
        <v>2076997</v>
      </c>
      <c r="R75">
        <v>2079265</v>
      </c>
      <c r="S75">
        <v>2082327</v>
      </c>
      <c r="T75">
        <v>2082781</v>
      </c>
      <c r="U75">
        <v>2085276</v>
      </c>
      <c r="V75">
        <v>2085730</v>
      </c>
      <c r="W75">
        <v>2097070</v>
      </c>
    </row>
    <row r="76" spans="1:23" x14ac:dyDescent="0.15">
      <c r="A76" t="s">
        <v>886</v>
      </c>
      <c r="D76">
        <v>2116463</v>
      </c>
      <c r="E76">
        <v>2120092</v>
      </c>
      <c r="F76">
        <v>2119412</v>
      </c>
      <c r="G76">
        <v>2123154</v>
      </c>
      <c r="H76">
        <v>2123494</v>
      </c>
      <c r="I76">
        <v>2124969</v>
      </c>
      <c r="J76">
        <v>2126556</v>
      </c>
      <c r="K76">
        <v>2124175</v>
      </c>
      <c r="L76">
        <v>2128257</v>
      </c>
      <c r="M76">
        <v>2125422</v>
      </c>
      <c r="N76">
        <v>2131886</v>
      </c>
      <c r="O76">
        <v>2128484</v>
      </c>
      <c r="P76">
        <v>2131206</v>
      </c>
      <c r="Q76">
        <v>2129165</v>
      </c>
      <c r="R76">
        <v>2131773</v>
      </c>
      <c r="S76">
        <v>2134268</v>
      </c>
      <c r="T76">
        <v>2133928</v>
      </c>
      <c r="U76">
        <v>2133361</v>
      </c>
      <c r="V76">
        <v>2131546</v>
      </c>
      <c r="W76">
        <v>2132340</v>
      </c>
    </row>
    <row r="77" spans="1:23" x14ac:dyDescent="0.15">
      <c r="A77" t="s">
        <v>887</v>
      </c>
      <c r="D77">
        <v>2111133</v>
      </c>
      <c r="E77">
        <v>2114422</v>
      </c>
      <c r="F77">
        <v>2115896</v>
      </c>
      <c r="G77">
        <v>2117370</v>
      </c>
      <c r="H77">
        <v>2119865</v>
      </c>
      <c r="I77">
        <v>2120546</v>
      </c>
      <c r="J77">
        <v>2122133</v>
      </c>
      <c r="K77">
        <v>2122133</v>
      </c>
      <c r="L77">
        <v>2126216</v>
      </c>
      <c r="M77">
        <v>2127464</v>
      </c>
      <c r="N77">
        <v>2126330</v>
      </c>
      <c r="O77">
        <v>2126670</v>
      </c>
      <c r="P77">
        <v>2128938</v>
      </c>
      <c r="Q77">
        <v>2130866</v>
      </c>
      <c r="R77">
        <v>2131319</v>
      </c>
      <c r="S77">
        <v>2131093</v>
      </c>
      <c r="T77">
        <v>2132000</v>
      </c>
      <c r="U77">
        <v>2134381</v>
      </c>
      <c r="V77">
        <v>2136423</v>
      </c>
      <c r="W77">
        <v>2137557</v>
      </c>
    </row>
    <row r="78" spans="1:23" x14ac:dyDescent="0.15">
      <c r="A78" t="s">
        <v>888</v>
      </c>
      <c r="D78">
        <v>2110679</v>
      </c>
      <c r="E78">
        <v>2107390</v>
      </c>
      <c r="F78">
        <v>2112834</v>
      </c>
      <c r="G78">
        <v>2113174</v>
      </c>
      <c r="H78">
        <v>2115556</v>
      </c>
      <c r="I78">
        <v>2115783</v>
      </c>
      <c r="J78">
        <v>2120319</v>
      </c>
      <c r="K78">
        <v>2116576</v>
      </c>
      <c r="L78">
        <v>2121680</v>
      </c>
      <c r="M78">
        <v>2122020</v>
      </c>
      <c r="N78">
        <v>2124061</v>
      </c>
      <c r="O78">
        <v>2122474</v>
      </c>
      <c r="P78">
        <v>2124742</v>
      </c>
      <c r="Q78">
        <v>2129051</v>
      </c>
      <c r="R78">
        <v>2143567</v>
      </c>
      <c r="S78">
        <v>2128598</v>
      </c>
      <c r="T78">
        <v>2128824</v>
      </c>
      <c r="U78">
        <v>2130526</v>
      </c>
      <c r="V78">
        <v>2117257</v>
      </c>
      <c r="W78">
        <v>2130412</v>
      </c>
    </row>
    <row r="79" spans="1:23" x14ac:dyDescent="0.15">
      <c r="A79" t="s">
        <v>889</v>
      </c>
      <c r="D79">
        <v>2063275</v>
      </c>
      <c r="E79">
        <v>2065997</v>
      </c>
      <c r="F79">
        <v>2065430</v>
      </c>
      <c r="G79">
        <v>2067584</v>
      </c>
      <c r="H79">
        <v>2068832</v>
      </c>
      <c r="I79">
        <v>2069966</v>
      </c>
      <c r="J79">
        <v>2074502</v>
      </c>
      <c r="K79">
        <v>2073935</v>
      </c>
      <c r="L79">
        <v>2076203</v>
      </c>
      <c r="M79">
        <v>2076657</v>
      </c>
      <c r="N79">
        <v>2075863</v>
      </c>
      <c r="O79">
        <v>2079492</v>
      </c>
      <c r="P79">
        <v>2078925</v>
      </c>
      <c r="Q79">
        <v>2078018</v>
      </c>
      <c r="R79">
        <v>2077451</v>
      </c>
      <c r="S79">
        <v>2080740</v>
      </c>
      <c r="T79">
        <v>2079946</v>
      </c>
      <c r="U79">
        <v>2081760</v>
      </c>
      <c r="V79">
        <v>2083235</v>
      </c>
      <c r="W79">
        <v>2084255</v>
      </c>
    </row>
    <row r="80" spans="1:23" x14ac:dyDescent="0.15">
      <c r="A80" t="s">
        <v>890</v>
      </c>
      <c r="D80">
        <v>2114649</v>
      </c>
      <c r="E80">
        <v>2111813</v>
      </c>
      <c r="F80">
        <v>2118845</v>
      </c>
      <c r="G80">
        <v>2119979</v>
      </c>
      <c r="H80">
        <v>2118731</v>
      </c>
      <c r="I80">
        <v>2123268</v>
      </c>
      <c r="J80">
        <v>2124628</v>
      </c>
      <c r="K80">
        <v>2123721</v>
      </c>
      <c r="L80">
        <v>2125649</v>
      </c>
      <c r="M80">
        <v>2125989</v>
      </c>
      <c r="N80">
        <v>2127917</v>
      </c>
      <c r="O80">
        <v>2130639</v>
      </c>
      <c r="P80">
        <v>2128257</v>
      </c>
      <c r="Q80">
        <v>2127577</v>
      </c>
      <c r="R80">
        <v>2129505</v>
      </c>
      <c r="S80">
        <v>2132113</v>
      </c>
      <c r="T80">
        <v>2130979</v>
      </c>
      <c r="U80">
        <v>2131433</v>
      </c>
      <c r="V80">
        <v>2131093</v>
      </c>
      <c r="W80">
        <v>2134722</v>
      </c>
    </row>
    <row r="81" spans="1:23" x14ac:dyDescent="0.15">
      <c r="A81" t="s">
        <v>892</v>
      </c>
      <c r="D81">
        <v>2114762</v>
      </c>
      <c r="E81">
        <v>2116917</v>
      </c>
      <c r="F81">
        <v>2118391</v>
      </c>
      <c r="G81">
        <v>2117030</v>
      </c>
      <c r="H81">
        <v>2123154</v>
      </c>
      <c r="I81">
        <v>2124288</v>
      </c>
      <c r="J81">
        <v>2125195</v>
      </c>
      <c r="K81">
        <v>2121907</v>
      </c>
      <c r="L81">
        <v>2139485</v>
      </c>
      <c r="M81">
        <v>2127917</v>
      </c>
      <c r="N81">
        <v>2128257</v>
      </c>
      <c r="O81">
        <v>2130866</v>
      </c>
      <c r="P81">
        <v>2128257</v>
      </c>
      <c r="Q81">
        <v>2134381</v>
      </c>
      <c r="R81">
        <v>2130752</v>
      </c>
      <c r="S81">
        <v>2132113</v>
      </c>
      <c r="T81">
        <v>2133814</v>
      </c>
      <c r="U81">
        <v>2138124</v>
      </c>
      <c r="V81">
        <v>2136423</v>
      </c>
      <c r="W81">
        <v>2136990</v>
      </c>
    </row>
    <row r="82" spans="1:23" x14ac:dyDescent="0.15">
      <c r="A82" t="s">
        <v>893</v>
      </c>
      <c r="D82">
        <v>2110452</v>
      </c>
      <c r="E82">
        <v>2110339</v>
      </c>
      <c r="F82">
        <v>2109772</v>
      </c>
      <c r="G82">
        <v>2111246</v>
      </c>
      <c r="H82">
        <v>2113628</v>
      </c>
      <c r="I82">
        <v>2114875</v>
      </c>
      <c r="J82">
        <v>2117257</v>
      </c>
      <c r="K82">
        <v>2116917</v>
      </c>
      <c r="L82">
        <v>2117484</v>
      </c>
      <c r="M82">
        <v>2117711</v>
      </c>
      <c r="N82">
        <v>2118618</v>
      </c>
      <c r="O82">
        <v>2117030</v>
      </c>
      <c r="P82">
        <v>2120546</v>
      </c>
      <c r="Q82">
        <v>2121226</v>
      </c>
      <c r="R82">
        <v>2121453</v>
      </c>
      <c r="S82">
        <v>2120206</v>
      </c>
      <c r="T82">
        <v>2121680</v>
      </c>
      <c r="U82">
        <v>2123835</v>
      </c>
      <c r="V82">
        <v>2121907</v>
      </c>
      <c r="W82">
        <v>2124742</v>
      </c>
    </row>
    <row r="83" spans="1:23" x14ac:dyDescent="0.15">
      <c r="A83" t="s">
        <v>894</v>
      </c>
      <c r="D83">
        <v>2059192</v>
      </c>
      <c r="E83">
        <v>2064636</v>
      </c>
      <c r="F83">
        <v>2062141</v>
      </c>
      <c r="G83">
        <v>2066564</v>
      </c>
      <c r="H83">
        <v>2068492</v>
      </c>
      <c r="I83">
        <v>2068492</v>
      </c>
      <c r="J83">
        <v>2069626</v>
      </c>
      <c r="K83">
        <v>2072121</v>
      </c>
      <c r="L83">
        <v>2074843</v>
      </c>
      <c r="M83">
        <v>2075863</v>
      </c>
      <c r="N83">
        <v>2074502</v>
      </c>
      <c r="O83">
        <v>2076997</v>
      </c>
      <c r="P83">
        <v>2079265</v>
      </c>
      <c r="Q83">
        <v>2078472</v>
      </c>
      <c r="R83">
        <v>2080286</v>
      </c>
      <c r="S83">
        <v>2081420</v>
      </c>
      <c r="T83">
        <v>2080286</v>
      </c>
      <c r="U83">
        <v>2079946</v>
      </c>
      <c r="V83">
        <v>2083235</v>
      </c>
      <c r="W83">
        <v>2083575</v>
      </c>
    </row>
    <row r="84" spans="1:23" x14ac:dyDescent="0.15">
      <c r="A84" t="s">
        <v>895</v>
      </c>
      <c r="D84">
        <v>2092761</v>
      </c>
      <c r="E84">
        <v>2097070</v>
      </c>
      <c r="F84">
        <v>2108978</v>
      </c>
      <c r="G84">
        <v>2095823</v>
      </c>
      <c r="H84">
        <v>2098091</v>
      </c>
      <c r="I84">
        <v>2086977</v>
      </c>
      <c r="J84">
        <v>2101834</v>
      </c>
      <c r="K84">
        <v>2105689</v>
      </c>
      <c r="L84">
        <v>2103875</v>
      </c>
      <c r="M84">
        <v>2105576</v>
      </c>
      <c r="N84">
        <v>2102060</v>
      </c>
      <c r="O84">
        <v>2105009</v>
      </c>
      <c r="P84">
        <v>2104328</v>
      </c>
      <c r="Q84">
        <v>2106823</v>
      </c>
      <c r="R84">
        <v>2107390</v>
      </c>
      <c r="S84">
        <v>2109999</v>
      </c>
      <c r="T84">
        <v>2110566</v>
      </c>
      <c r="U84">
        <v>2111360</v>
      </c>
      <c r="V84">
        <v>2112267</v>
      </c>
      <c r="W84">
        <v>2111360</v>
      </c>
    </row>
    <row r="85" spans="1:23" x14ac:dyDescent="0.15">
      <c r="A85" t="s">
        <v>896</v>
      </c>
      <c r="D85">
        <v>2094122</v>
      </c>
      <c r="E85">
        <v>2093555</v>
      </c>
      <c r="F85">
        <v>2097070</v>
      </c>
      <c r="G85">
        <v>2096503</v>
      </c>
      <c r="H85">
        <v>2099906</v>
      </c>
      <c r="I85">
        <v>2097524</v>
      </c>
      <c r="J85">
        <v>2100473</v>
      </c>
      <c r="K85">
        <v>2100473</v>
      </c>
      <c r="L85">
        <v>2100813</v>
      </c>
      <c r="M85">
        <v>2102174</v>
      </c>
      <c r="N85">
        <v>2106143</v>
      </c>
      <c r="O85">
        <v>2105122</v>
      </c>
      <c r="P85">
        <v>2107277</v>
      </c>
      <c r="Q85">
        <v>2107050</v>
      </c>
      <c r="R85">
        <v>2106597</v>
      </c>
      <c r="S85">
        <v>2110452</v>
      </c>
      <c r="T85">
        <v>2109432</v>
      </c>
      <c r="U85">
        <v>2108978</v>
      </c>
      <c r="V85">
        <v>2109432</v>
      </c>
      <c r="W85">
        <v>2116690</v>
      </c>
    </row>
    <row r="86" spans="1:23" x14ac:dyDescent="0.15">
      <c r="A86" t="s">
        <v>898</v>
      </c>
      <c r="D86">
        <v>2092534</v>
      </c>
      <c r="E86">
        <v>2092421</v>
      </c>
      <c r="F86">
        <v>2095483</v>
      </c>
      <c r="G86">
        <v>2098545</v>
      </c>
      <c r="H86">
        <v>2101380</v>
      </c>
      <c r="I86">
        <v>2099452</v>
      </c>
      <c r="J86">
        <v>2099906</v>
      </c>
      <c r="K86">
        <v>2104896</v>
      </c>
      <c r="L86">
        <v>2098772</v>
      </c>
      <c r="M86">
        <v>2103308</v>
      </c>
      <c r="N86">
        <v>2105803</v>
      </c>
      <c r="O86">
        <v>2104102</v>
      </c>
      <c r="P86">
        <v>2106597</v>
      </c>
      <c r="Q86">
        <v>2106597</v>
      </c>
      <c r="R86">
        <v>2106937</v>
      </c>
      <c r="S86">
        <v>2105122</v>
      </c>
      <c r="T86">
        <v>2105463</v>
      </c>
      <c r="U86">
        <v>2106710</v>
      </c>
      <c r="V86">
        <v>2111246</v>
      </c>
      <c r="W86">
        <v>2108638</v>
      </c>
    </row>
    <row r="87" spans="1:23" x14ac:dyDescent="0.15">
      <c r="A87" t="s">
        <v>900</v>
      </c>
      <c r="D87">
        <v>2036851</v>
      </c>
      <c r="E87">
        <v>2052048</v>
      </c>
      <c r="F87">
        <v>2051594</v>
      </c>
      <c r="G87">
        <v>2054202</v>
      </c>
      <c r="H87">
        <v>2055223</v>
      </c>
      <c r="I87">
        <v>2054883</v>
      </c>
      <c r="J87">
        <v>2056924</v>
      </c>
      <c r="K87">
        <v>2060100</v>
      </c>
      <c r="L87">
        <v>2061120</v>
      </c>
      <c r="M87">
        <v>2060100</v>
      </c>
      <c r="N87">
        <v>2064409</v>
      </c>
      <c r="O87">
        <v>2062028</v>
      </c>
      <c r="P87">
        <v>2065090</v>
      </c>
      <c r="Q87">
        <v>2066564</v>
      </c>
      <c r="R87">
        <v>2067244</v>
      </c>
      <c r="S87">
        <v>2069966</v>
      </c>
      <c r="T87">
        <v>2069626</v>
      </c>
      <c r="U87">
        <v>2070987</v>
      </c>
      <c r="V87">
        <v>2068492</v>
      </c>
      <c r="W87">
        <v>2071781</v>
      </c>
    </row>
    <row r="88" spans="1:23" x14ac:dyDescent="0.15">
      <c r="A88" t="s">
        <v>901</v>
      </c>
      <c r="D88">
        <v>2047625</v>
      </c>
      <c r="E88">
        <v>2046831</v>
      </c>
      <c r="F88">
        <v>2049099</v>
      </c>
      <c r="G88">
        <v>2051027</v>
      </c>
      <c r="H88">
        <v>2053068</v>
      </c>
      <c r="I88">
        <v>2051821</v>
      </c>
      <c r="J88">
        <v>2054316</v>
      </c>
      <c r="K88">
        <v>2054656</v>
      </c>
      <c r="L88">
        <v>2056811</v>
      </c>
      <c r="M88">
        <v>2055904</v>
      </c>
      <c r="N88">
        <v>2055677</v>
      </c>
      <c r="O88">
        <v>2057718</v>
      </c>
      <c r="P88">
        <v>2059533</v>
      </c>
      <c r="Q88">
        <v>2062028</v>
      </c>
      <c r="R88">
        <v>2059986</v>
      </c>
      <c r="S88">
        <v>2059986</v>
      </c>
      <c r="T88">
        <v>2074162</v>
      </c>
      <c r="U88">
        <v>2062935</v>
      </c>
      <c r="V88">
        <v>2064409</v>
      </c>
      <c r="W88">
        <v>2050460</v>
      </c>
    </row>
    <row r="89" spans="1:23" x14ac:dyDescent="0.15">
      <c r="A89" t="s">
        <v>903</v>
      </c>
      <c r="D89">
        <v>2032542</v>
      </c>
      <c r="E89">
        <v>2036284</v>
      </c>
      <c r="F89">
        <v>2036738</v>
      </c>
      <c r="G89">
        <v>2039459</v>
      </c>
      <c r="H89">
        <v>2042295</v>
      </c>
      <c r="I89">
        <v>2040934</v>
      </c>
      <c r="J89">
        <v>2043429</v>
      </c>
      <c r="K89">
        <v>2043769</v>
      </c>
      <c r="L89">
        <v>2045810</v>
      </c>
      <c r="M89">
        <v>2047511</v>
      </c>
      <c r="N89">
        <v>2047285</v>
      </c>
      <c r="O89">
        <v>2047171</v>
      </c>
      <c r="P89">
        <v>2051140</v>
      </c>
      <c r="Q89">
        <v>2052501</v>
      </c>
      <c r="R89">
        <v>2052048</v>
      </c>
      <c r="S89">
        <v>2050914</v>
      </c>
      <c r="T89">
        <v>2050687</v>
      </c>
      <c r="U89">
        <v>2050914</v>
      </c>
      <c r="V89">
        <v>2053749</v>
      </c>
      <c r="W89">
        <v>2053068</v>
      </c>
    </row>
    <row r="90" spans="1:23" x14ac:dyDescent="0.15">
      <c r="A90" t="s">
        <v>906</v>
      </c>
      <c r="D90">
        <v>2031521</v>
      </c>
      <c r="E90">
        <v>2032655</v>
      </c>
      <c r="F90">
        <v>2031634</v>
      </c>
      <c r="G90">
        <v>2037985</v>
      </c>
      <c r="H90">
        <v>2036511</v>
      </c>
      <c r="I90">
        <v>2038552</v>
      </c>
      <c r="J90">
        <v>2035604</v>
      </c>
      <c r="K90">
        <v>2040707</v>
      </c>
      <c r="L90">
        <v>2041841</v>
      </c>
      <c r="M90">
        <v>2037645</v>
      </c>
      <c r="N90">
        <v>2042862</v>
      </c>
      <c r="O90">
        <v>2041728</v>
      </c>
      <c r="P90">
        <v>2041841</v>
      </c>
      <c r="Q90">
        <v>2046377</v>
      </c>
      <c r="R90">
        <v>2045810</v>
      </c>
      <c r="S90">
        <v>2047965</v>
      </c>
      <c r="T90">
        <v>2049666</v>
      </c>
      <c r="U90">
        <v>2048305</v>
      </c>
      <c r="V90">
        <v>2050006</v>
      </c>
      <c r="W90">
        <v>2051707</v>
      </c>
    </row>
    <row r="91" spans="1:23" x14ac:dyDescent="0.15">
      <c r="A91" t="s">
        <v>907</v>
      </c>
      <c r="D91">
        <v>2040707</v>
      </c>
      <c r="E91">
        <v>2041501</v>
      </c>
      <c r="F91">
        <v>2043656</v>
      </c>
      <c r="G91">
        <v>2046491</v>
      </c>
      <c r="H91">
        <v>2046831</v>
      </c>
      <c r="I91">
        <v>2049439</v>
      </c>
      <c r="J91">
        <v>2050800</v>
      </c>
      <c r="K91">
        <v>2051140</v>
      </c>
      <c r="L91">
        <v>2051367</v>
      </c>
      <c r="M91">
        <v>2054656</v>
      </c>
      <c r="N91">
        <v>2056130</v>
      </c>
      <c r="O91">
        <v>2067811</v>
      </c>
      <c r="P91">
        <v>2057831</v>
      </c>
      <c r="Q91">
        <v>2056924</v>
      </c>
      <c r="R91">
        <v>2060326</v>
      </c>
      <c r="S91">
        <v>2048872</v>
      </c>
      <c r="T91">
        <v>2064409</v>
      </c>
      <c r="U91">
        <v>2067244</v>
      </c>
      <c r="V91">
        <v>2063502</v>
      </c>
      <c r="W91">
        <v>2066904</v>
      </c>
    </row>
    <row r="92" spans="1:23" x14ac:dyDescent="0.15">
      <c r="A92" t="s">
        <v>908</v>
      </c>
      <c r="D92">
        <v>2099112</v>
      </c>
      <c r="E92">
        <v>2096050</v>
      </c>
      <c r="F92">
        <v>2100132</v>
      </c>
      <c r="G92">
        <v>2100586</v>
      </c>
      <c r="H92">
        <v>2106370</v>
      </c>
      <c r="I92">
        <v>2100359</v>
      </c>
      <c r="J92">
        <v>2104442</v>
      </c>
      <c r="K92">
        <v>2104555</v>
      </c>
      <c r="L92">
        <v>2104669</v>
      </c>
      <c r="M92">
        <v>2107164</v>
      </c>
      <c r="N92">
        <v>2110339</v>
      </c>
      <c r="O92">
        <v>2109205</v>
      </c>
      <c r="P92">
        <v>2110906</v>
      </c>
      <c r="Q92">
        <v>2115102</v>
      </c>
      <c r="R92">
        <v>2113741</v>
      </c>
      <c r="S92">
        <v>2113061</v>
      </c>
      <c r="T92">
        <v>2114762</v>
      </c>
      <c r="U92">
        <v>2114649</v>
      </c>
      <c r="V92">
        <v>2113741</v>
      </c>
      <c r="W92">
        <v>2117030</v>
      </c>
    </row>
    <row r="93" spans="1:23" x14ac:dyDescent="0.15">
      <c r="A93" t="s">
        <v>910</v>
      </c>
      <c r="D93">
        <v>2105576</v>
      </c>
      <c r="E93">
        <v>2106256</v>
      </c>
      <c r="F93">
        <v>2109092</v>
      </c>
      <c r="G93">
        <v>2110906</v>
      </c>
      <c r="H93">
        <v>2111360</v>
      </c>
      <c r="I93">
        <v>2110452</v>
      </c>
      <c r="J93">
        <v>2111927</v>
      </c>
      <c r="K93">
        <v>2114535</v>
      </c>
      <c r="L93">
        <v>2115896</v>
      </c>
      <c r="M93">
        <v>2113514</v>
      </c>
      <c r="N93">
        <v>2116350</v>
      </c>
      <c r="O93">
        <v>2117937</v>
      </c>
      <c r="P93">
        <v>2120319</v>
      </c>
      <c r="Q93">
        <v>2122360</v>
      </c>
      <c r="R93">
        <v>2123948</v>
      </c>
      <c r="S93">
        <v>2121907</v>
      </c>
      <c r="T93">
        <v>2123835</v>
      </c>
      <c r="U93">
        <v>2123268</v>
      </c>
      <c r="V93">
        <v>2124515</v>
      </c>
      <c r="W93">
        <v>2127690</v>
      </c>
    </row>
    <row r="94" spans="1:23" x14ac:dyDescent="0.15">
      <c r="A94" t="s">
        <v>911</v>
      </c>
      <c r="D94">
        <v>2087431</v>
      </c>
      <c r="E94">
        <v>2092194</v>
      </c>
      <c r="F94">
        <v>2095029</v>
      </c>
      <c r="G94">
        <v>2096390</v>
      </c>
      <c r="H94">
        <v>2095596</v>
      </c>
      <c r="I94">
        <v>2094689</v>
      </c>
      <c r="J94">
        <v>2100132</v>
      </c>
      <c r="K94">
        <v>2111246</v>
      </c>
      <c r="L94">
        <v>2099225</v>
      </c>
      <c r="M94">
        <v>2098772</v>
      </c>
      <c r="N94">
        <v>2105689</v>
      </c>
      <c r="O94">
        <v>2088451</v>
      </c>
      <c r="P94">
        <v>2100473</v>
      </c>
      <c r="Q94">
        <v>2104442</v>
      </c>
      <c r="R94">
        <v>2105236</v>
      </c>
      <c r="S94">
        <v>2107050</v>
      </c>
      <c r="T94">
        <v>2104782</v>
      </c>
      <c r="U94">
        <v>2107164</v>
      </c>
      <c r="V94">
        <v>2105803</v>
      </c>
      <c r="W94">
        <v>2107390</v>
      </c>
    </row>
    <row r="95" spans="1:23" x14ac:dyDescent="0.15">
      <c r="A95" t="s">
        <v>912</v>
      </c>
      <c r="D95">
        <v>2038212</v>
      </c>
      <c r="E95">
        <v>2039800</v>
      </c>
      <c r="F95">
        <v>2040934</v>
      </c>
      <c r="G95">
        <v>2043315</v>
      </c>
      <c r="H95">
        <v>2044903</v>
      </c>
      <c r="I95">
        <v>2045357</v>
      </c>
      <c r="J95">
        <v>2049212</v>
      </c>
      <c r="K95">
        <v>2051254</v>
      </c>
      <c r="L95">
        <v>2050006</v>
      </c>
      <c r="M95">
        <v>2052955</v>
      </c>
      <c r="N95">
        <v>2051821</v>
      </c>
      <c r="O95">
        <v>2055336</v>
      </c>
      <c r="P95">
        <v>2058058</v>
      </c>
      <c r="Q95">
        <v>2057491</v>
      </c>
      <c r="R95">
        <v>2057831</v>
      </c>
      <c r="S95">
        <v>2059533</v>
      </c>
      <c r="T95">
        <v>2056811</v>
      </c>
      <c r="U95">
        <v>2057151</v>
      </c>
      <c r="V95">
        <v>2058398</v>
      </c>
      <c r="W95">
        <v>2061574</v>
      </c>
    </row>
    <row r="96" spans="1:23" x14ac:dyDescent="0.15">
      <c r="A96" t="s">
        <v>913</v>
      </c>
      <c r="D96">
        <v>2079492</v>
      </c>
      <c r="E96">
        <v>2079719</v>
      </c>
      <c r="F96">
        <v>2084255</v>
      </c>
      <c r="G96">
        <v>2083121</v>
      </c>
      <c r="H96">
        <v>2085616</v>
      </c>
      <c r="I96">
        <v>2087431</v>
      </c>
      <c r="J96">
        <v>2089472</v>
      </c>
      <c r="K96">
        <v>2091400</v>
      </c>
      <c r="L96">
        <v>2087544</v>
      </c>
      <c r="M96">
        <v>2091513</v>
      </c>
      <c r="N96">
        <v>2093101</v>
      </c>
      <c r="O96">
        <v>2092307</v>
      </c>
      <c r="P96">
        <v>2092421</v>
      </c>
      <c r="Q96">
        <v>2094235</v>
      </c>
      <c r="R96">
        <v>2094122</v>
      </c>
      <c r="S96">
        <v>2097524</v>
      </c>
      <c r="T96">
        <v>2098998</v>
      </c>
      <c r="U96">
        <v>2096277</v>
      </c>
      <c r="V96">
        <v>2097978</v>
      </c>
      <c r="W96">
        <v>2097184</v>
      </c>
    </row>
    <row r="97" spans="1:23" x14ac:dyDescent="0.15">
      <c r="A97" t="s">
        <v>914</v>
      </c>
      <c r="D97">
        <v>2094349</v>
      </c>
      <c r="E97">
        <v>2111813</v>
      </c>
      <c r="F97">
        <v>2101040</v>
      </c>
      <c r="G97">
        <v>2101040</v>
      </c>
      <c r="H97">
        <v>2107277</v>
      </c>
      <c r="I97">
        <v>2093215</v>
      </c>
      <c r="J97">
        <v>2106483</v>
      </c>
      <c r="K97">
        <v>2108071</v>
      </c>
      <c r="L97">
        <v>2108184</v>
      </c>
      <c r="M97">
        <v>2113401</v>
      </c>
      <c r="N97">
        <v>2112494</v>
      </c>
      <c r="O97">
        <v>2112380</v>
      </c>
      <c r="P97">
        <v>2115102</v>
      </c>
      <c r="Q97">
        <v>2113401</v>
      </c>
      <c r="R97">
        <v>2115329</v>
      </c>
      <c r="S97">
        <v>2117824</v>
      </c>
      <c r="T97">
        <v>2114195</v>
      </c>
      <c r="U97">
        <v>2114422</v>
      </c>
      <c r="V97">
        <v>2116350</v>
      </c>
      <c r="W97">
        <v>2114875</v>
      </c>
    </row>
    <row r="98" spans="1:23" x14ac:dyDescent="0.15">
      <c r="A98" t="s">
        <v>915</v>
      </c>
      <c r="D98">
        <v>2084255</v>
      </c>
      <c r="E98">
        <v>2084142</v>
      </c>
      <c r="F98">
        <v>2085049</v>
      </c>
      <c r="G98">
        <v>2086297</v>
      </c>
      <c r="H98">
        <v>2086637</v>
      </c>
      <c r="I98">
        <v>2088792</v>
      </c>
      <c r="J98">
        <v>2090720</v>
      </c>
      <c r="K98">
        <v>2092534</v>
      </c>
      <c r="L98">
        <v>2091513</v>
      </c>
      <c r="M98">
        <v>2092874</v>
      </c>
      <c r="N98">
        <v>2094802</v>
      </c>
      <c r="O98">
        <v>2096390</v>
      </c>
      <c r="P98">
        <v>2096957</v>
      </c>
      <c r="Q98">
        <v>2096617</v>
      </c>
      <c r="R98">
        <v>2098091</v>
      </c>
      <c r="S98">
        <v>2097524</v>
      </c>
      <c r="T98">
        <v>2098998</v>
      </c>
      <c r="U98">
        <v>2099225</v>
      </c>
      <c r="V98">
        <v>2099565</v>
      </c>
      <c r="W98">
        <v>2098885</v>
      </c>
    </row>
    <row r="99" spans="1:23" x14ac:dyDescent="0.15">
      <c r="A99" t="s">
        <v>917</v>
      </c>
      <c r="D99">
        <v>2034470</v>
      </c>
      <c r="E99">
        <v>2036851</v>
      </c>
      <c r="F99">
        <v>2041387</v>
      </c>
      <c r="G99">
        <v>2041728</v>
      </c>
      <c r="H99">
        <v>2043996</v>
      </c>
      <c r="I99">
        <v>2044676</v>
      </c>
      <c r="J99">
        <v>2043429</v>
      </c>
      <c r="K99">
        <v>2047852</v>
      </c>
      <c r="L99">
        <v>2046037</v>
      </c>
      <c r="M99">
        <v>2046831</v>
      </c>
      <c r="N99">
        <v>2048872</v>
      </c>
      <c r="O99">
        <v>2048645</v>
      </c>
      <c r="P99">
        <v>2047625</v>
      </c>
      <c r="Q99">
        <v>2048645</v>
      </c>
      <c r="R99">
        <v>2047398</v>
      </c>
      <c r="S99">
        <v>2053522</v>
      </c>
      <c r="T99">
        <v>2052274</v>
      </c>
      <c r="U99">
        <v>2055790</v>
      </c>
      <c r="V99">
        <v>2055563</v>
      </c>
      <c r="W99">
        <v>2056471</v>
      </c>
    </row>
    <row r="100" spans="1:23" x14ac:dyDescent="0.15">
      <c r="A100" t="s">
        <v>918</v>
      </c>
      <c r="D100">
        <v>2060893</v>
      </c>
      <c r="E100">
        <v>2064522</v>
      </c>
      <c r="F100">
        <v>2062821</v>
      </c>
      <c r="G100">
        <v>2068605</v>
      </c>
      <c r="H100">
        <v>2066337</v>
      </c>
      <c r="I100">
        <v>2068719</v>
      </c>
      <c r="J100">
        <v>2068378</v>
      </c>
      <c r="K100">
        <v>2073255</v>
      </c>
      <c r="L100">
        <v>2070873</v>
      </c>
      <c r="M100">
        <v>2075523</v>
      </c>
      <c r="N100">
        <v>2074502</v>
      </c>
      <c r="O100">
        <v>2075977</v>
      </c>
      <c r="P100">
        <v>2075863</v>
      </c>
      <c r="Q100">
        <v>2079379</v>
      </c>
      <c r="R100">
        <v>2077564</v>
      </c>
      <c r="S100">
        <v>2079719</v>
      </c>
      <c r="T100">
        <v>2083688</v>
      </c>
      <c r="U100">
        <v>2081874</v>
      </c>
      <c r="V100">
        <v>2081307</v>
      </c>
      <c r="W100">
        <v>2085616</v>
      </c>
    </row>
    <row r="101" spans="1:23" x14ac:dyDescent="0.15">
      <c r="A101" t="s">
        <v>919</v>
      </c>
      <c r="D101">
        <v>2065997</v>
      </c>
      <c r="E101">
        <v>2070193</v>
      </c>
      <c r="F101">
        <v>2070533</v>
      </c>
      <c r="G101">
        <v>2072234</v>
      </c>
      <c r="H101">
        <v>2073595</v>
      </c>
      <c r="I101">
        <v>2074389</v>
      </c>
      <c r="J101">
        <v>2076997</v>
      </c>
      <c r="K101">
        <v>2078358</v>
      </c>
      <c r="L101">
        <v>2079379</v>
      </c>
      <c r="M101">
        <v>2080400</v>
      </c>
      <c r="N101">
        <v>2081987</v>
      </c>
      <c r="O101">
        <v>2078925</v>
      </c>
      <c r="P101">
        <v>2083235</v>
      </c>
      <c r="Q101">
        <v>2081080</v>
      </c>
      <c r="R101">
        <v>2079379</v>
      </c>
      <c r="S101">
        <v>2081760</v>
      </c>
      <c r="T101">
        <v>2095710</v>
      </c>
      <c r="U101">
        <v>2083121</v>
      </c>
      <c r="V101">
        <v>2084936</v>
      </c>
      <c r="W101">
        <v>2073482</v>
      </c>
    </row>
    <row r="102" spans="1:23" x14ac:dyDescent="0.15">
      <c r="A102" t="s">
        <v>920</v>
      </c>
      <c r="D102">
        <v>2069739</v>
      </c>
      <c r="E102">
        <v>2075183</v>
      </c>
      <c r="F102">
        <v>2073822</v>
      </c>
      <c r="G102">
        <v>2077678</v>
      </c>
      <c r="H102">
        <v>2076997</v>
      </c>
      <c r="I102">
        <v>2079265</v>
      </c>
      <c r="J102">
        <v>2083008</v>
      </c>
      <c r="K102">
        <v>2084596</v>
      </c>
      <c r="L102">
        <v>2085389</v>
      </c>
      <c r="M102">
        <v>2086977</v>
      </c>
      <c r="N102">
        <v>2087544</v>
      </c>
      <c r="O102">
        <v>2089699</v>
      </c>
      <c r="P102">
        <v>2092080</v>
      </c>
      <c r="Q102">
        <v>2089812</v>
      </c>
      <c r="R102">
        <v>2089359</v>
      </c>
      <c r="S102">
        <v>2091854</v>
      </c>
      <c r="T102">
        <v>2093555</v>
      </c>
      <c r="U102">
        <v>2091967</v>
      </c>
      <c r="V102">
        <v>2096730</v>
      </c>
      <c r="W102">
        <v>2095142</v>
      </c>
    </row>
    <row r="103" spans="1:23" x14ac:dyDescent="0.15">
      <c r="A103" t="s">
        <v>921</v>
      </c>
      <c r="D103">
        <v>2024943</v>
      </c>
      <c r="E103">
        <v>2027778</v>
      </c>
      <c r="F103">
        <v>2028799</v>
      </c>
      <c r="G103">
        <v>2031521</v>
      </c>
      <c r="H103">
        <v>2033676</v>
      </c>
      <c r="I103">
        <v>2032768</v>
      </c>
      <c r="J103">
        <v>2035037</v>
      </c>
      <c r="K103">
        <v>2035377</v>
      </c>
      <c r="L103">
        <v>2037532</v>
      </c>
      <c r="M103">
        <v>2039119</v>
      </c>
      <c r="N103">
        <v>2040934</v>
      </c>
      <c r="O103">
        <v>2041047</v>
      </c>
      <c r="P103">
        <v>2042068</v>
      </c>
      <c r="Q103">
        <v>2039686</v>
      </c>
      <c r="R103">
        <v>2040707</v>
      </c>
      <c r="S103">
        <v>2045583</v>
      </c>
      <c r="T103">
        <v>2042295</v>
      </c>
      <c r="U103">
        <v>2044449</v>
      </c>
      <c r="V103">
        <v>2047171</v>
      </c>
      <c r="W103">
        <v>2047738</v>
      </c>
    </row>
    <row r="104" spans="1:23" x14ac:dyDescent="0.15">
      <c r="A104" t="s">
        <v>923</v>
      </c>
      <c r="D104">
        <v>2012922</v>
      </c>
      <c r="E104">
        <v>2012128</v>
      </c>
      <c r="F104">
        <v>2014850</v>
      </c>
      <c r="G104">
        <v>2012355</v>
      </c>
      <c r="H104">
        <v>2018592</v>
      </c>
      <c r="I104">
        <v>2015644</v>
      </c>
      <c r="J104">
        <v>2019386</v>
      </c>
      <c r="K104">
        <v>2021995</v>
      </c>
      <c r="L104">
        <v>2020747</v>
      </c>
      <c r="M104">
        <v>2020861</v>
      </c>
      <c r="N104">
        <v>2036511</v>
      </c>
      <c r="O104">
        <v>2025057</v>
      </c>
      <c r="P104">
        <v>2026418</v>
      </c>
      <c r="Q104">
        <v>2027778</v>
      </c>
      <c r="R104">
        <v>2011788</v>
      </c>
      <c r="S104">
        <v>2030614</v>
      </c>
      <c r="T104">
        <v>2032428</v>
      </c>
      <c r="U104">
        <v>2032542</v>
      </c>
      <c r="V104">
        <v>2031748</v>
      </c>
      <c r="W104">
        <v>2031748</v>
      </c>
    </row>
    <row r="105" spans="1:23" x14ac:dyDescent="0.15">
      <c r="A105" t="s">
        <v>925</v>
      </c>
      <c r="D105">
        <v>2002715</v>
      </c>
      <c r="E105">
        <v>2003736</v>
      </c>
      <c r="F105">
        <v>2002715</v>
      </c>
      <c r="G105">
        <v>2004643</v>
      </c>
      <c r="H105">
        <v>2005097</v>
      </c>
      <c r="I105">
        <v>2008499</v>
      </c>
      <c r="J105">
        <v>2009973</v>
      </c>
      <c r="K105">
        <v>2007932</v>
      </c>
      <c r="L105">
        <v>2014396</v>
      </c>
      <c r="M105">
        <v>2017232</v>
      </c>
      <c r="N105">
        <v>2015304</v>
      </c>
      <c r="O105">
        <v>2019727</v>
      </c>
      <c r="P105">
        <v>2018252</v>
      </c>
      <c r="Q105">
        <v>2018139</v>
      </c>
      <c r="R105">
        <v>2021768</v>
      </c>
      <c r="S105">
        <v>2018706</v>
      </c>
      <c r="T105">
        <v>2022108</v>
      </c>
      <c r="U105">
        <v>2022335</v>
      </c>
      <c r="V105">
        <v>2026418</v>
      </c>
      <c r="W105">
        <v>2022675</v>
      </c>
    </row>
    <row r="106" spans="1:23" x14ac:dyDescent="0.15">
      <c r="A106" t="s">
        <v>926</v>
      </c>
      <c r="D106">
        <v>2006571</v>
      </c>
      <c r="E106">
        <v>2009293</v>
      </c>
      <c r="F106">
        <v>2010541</v>
      </c>
      <c r="G106">
        <v>2014737</v>
      </c>
      <c r="H106">
        <v>2017345</v>
      </c>
      <c r="I106">
        <v>2015984</v>
      </c>
      <c r="J106">
        <v>2018366</v>
      </c>
      <c r="K106">
        <v>2018366</v>
      </c>
      <c r="L106">
        <v>2017912</v>
      </c>
      <c r="M106">
        <v>2019046</v>
      </c>
      <c r="N106">
        <v>2020747</v>
      </c>
      <c r="O106">
        <v>2020407</v>
      </c>
      <c r="P106">
        <v>2024830</v>
      </c>
      <c r="Q106">
        <v>2025851</v>
      </c>
      <c r="R106">
        <v>2024490</v>
      </c>
      <c r="S106">
        <v>2025170</v>
      </c>
      <c r="T106">
        <v>2027438</v>
      </c>
      <c r="U106">
        <v>2026077</v>
      </c>
      <c r="V106">
        <v>2028686</v>
      </c>
      <c r="W106">
        <v>2030273</v>
      </c>
    </row>
    <row r="107" spans="1:23" x14ac:dyDescent="0.15">
      <c r="A107" t="s">
        <v>927</v>
      </c>
      <c r="D107">
        <v>2034356</v>
      </c>
      <c r="E107">
        <v>1760704</v>
      </c>
      <c r="F107">
        <v>2046377</v>
      </c>
      <c r="G107">
        <v>2068038</v>
      </c>
      <c r="H107">
        <v>2050120</v>
      </c>
      <c r="I107">
        <v>2046377</v>
      </c>
      <c r="J107">
        <v>2047058</v>
      </c>
      <c r="K107">
        <v>2031861</v>
      </c>
      <c r="L107">
        <v>2047285</v>
      </c>
      <c r="M107">
        <v>2045810</v>
      </c>
      <c r="N107">
        <v>2048078</v>
      </c>
      <c r="O107">
        <v>2047738</v>
      </c>
      <c r="P107">
        <v>2045924</v>
      </c>
      <c r="Q107">
        <v>2047398</v>
      </c>
      <c r="R107">
        <v>2049326</v>
      </c>
      <c r="S107">
        <v>2050800</v>
      </c>
      <c r="T107">
        <v>2051140</v>
      </c>
      <c r="U107">
        <v>2048986</v>
      </c>
      <c r="V107">
        <v>2051594</v>
      </c>
      <c r="W107">
        <v>2051934</v>
      </c>
    </row>
    <row r="108" spans="1:23" x14ac:dyDescent="0.15">
      <c r="A108" t="s">
        <v>928</v>
      </c>
      <c r="D108">
        <v>2062254</v>
      </c>
      <c r="E108">
        <v>2061687</v>
      </c>
      <c r="F108">
        <v>2064296</v>
      </c>
      <c r="G108">
        <v>2062481</v>
      </c>
      <c r="H108">
        <v>2066791</v>
      </c>
      <c r="I108">
        <v>2067811</v>
      </c>
      <c r="J108">
        <v>2069853</v>
      </c>
      <c r="K108">
        <v>2067584</v>
      </c>
      <c r="L108">
        <v>2070533</v>
      </c>
      <c r="M108">
        <v>2068492</v>
      </c>
      <c r="N108">
        <v>2070193</v>
      </c>
      <c r="O108">
        <v>2069059</v>
      </c>
      <c r="P108">
        <v>2071554</v>
      </c>
      <c r="Q108">
        <v>2071100</v>
      </c>
      <c r="R108">
        <v>2070306</v>
      </c>
      <c r="S108">
        <v>2069399</v>
      </c>
      <c r="T108">
        <v>2070646</v>
      </c>
      <c r="U108">
        <v>2075296</v>
      </c>
      <c r="V108">
        <v>2072461</v>
      </c>
      <c r="W108">
        <v>2073595</v>
      </c>
    </row>
    <row r="109" spans="1:23" x14ac:dyDescent="0.15">
      <c r="A109" t="s">
        <v>1021</v>
      </c>
      <c r="D109">
        <v>2019273</v>
      </c>
      <c r="E109">
        <v>2022108</v>
      </c>
      <c r="F109">
        <v>2020861</v>
      </c>
      <c r="G109">
        <v>2020974</v>
      </c>
      <c r="H109">
        <v>2024036</v>
      </c>
      <c r="I109">
        <v>2025284</v>
      </c>
      <c r="J109">
        <v>2027552</v>
      </c>
      <c r="K109">
        <v>2028572</v>
      </c>
      <c r="L109">
        <v>2026758</v>
      </c>
      <c r="M109">
        <v>2032315</v>
      </c>
      <c r="N109">
        <v>2029366</v>
      </c>
      <c r="O109">
        <v>2037418</v>
      </c>
      <c r="P109">
        <v>2034470</v>
      </c>
      <c r="Q109">
        <v>2036964</v>
      </c>
      <c r="R109">
        <v>2038099</v>
      </c>
      <c r="S109">
        <v>2036511</v>
      </c>
      <c r="T109">
        <v>2039913</v>
      </c>
      <c r="U109">
        <v>2037645</v>
      </c>
      <c r="V109">
        <v>2039573</v>
      </c>
      <c r="W109">
        <v>2040934</v>
      </c>
    </row>
  </sheetData>
  <phoneticPr fontId="0" type="noConversion"/>
  <pageMargins left="0.75" right="0.75" top="1" bottom="1" header="0.5" footer="0.5"/>
  <pageSetup paperSize="9" orientation="portrait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4" name="Button 1">
              <controlPr defaultSize="0" print="0" autoFill="0" autoPict="0" macro="[0]!Module1.FinalBlock">
                <anchor moveWithCells="1" sizeWithCells="1">
                  <from>
                    <xdr:col>0</xdr:col>
                    <xdr:colOff>0</xdr:colOff>
                    <xdr:row>0</xdr:row>
                    <xdr:rowOff>12700</xdr:rowOff>
                  </from>
                  <to>
                    <xdr:col>1</xdr:col>
                    <xdr:colOff>520700</xdr:colOff>
                    <xdr:row>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5" name="Drop Down 2">
              <controlPr defaultSize="0" autoLine="0" autoPict="0" macro="[0]!Pick_raw">
                <anchor moveWithCells="1">
                  <from>
                    <xdr:col>2</xdr:col>
                    <xdr:colOff>393700</xdr:colOff>
                    <xdr:row>0</xdr:row>
                    <xdr:rowOff>25400</xdr:rowOff>
                  </from>
                  <to>
                    <xdr:col>5</xdr:col>
                    <xdr:colOff>177800</xdr:colOff>
                    <xdr:row>1</xdr:row>
                    <xdr:rowOff>63500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900-000000000000}">
  <sheetPr codeName="Sheet28"/>
  <dimension ref="A1"/>
  <sheetViews>
    <sheetView topLeftCell="A5" workbookViewId="0">
      <selection activeCell="D8" sqref="D8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  <drawing r:id="rId2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A00-000000000000}">
  <sheetPr codeName="Sheet80"/>
  <dimension ref="A5:AJ331"/>
  <sheetViews>
    <sheetView workbookViewId="0">
      <selection activeCell="A35" sqref="A35:IV88"/>
    </sheetView>
  </sheetViews>
  <sheetFormatPr baseColWidth="10" defaultColWidth="8.83203125" defaultRowHeight="13" x14ac:dyDescent="0.15"/>
  <cols>
    <col min="4" max="19" width="11" bestFit="1" customWidth="1"/>
  </cols>
  <sheetData>
    <row r="5" spans="1:36" ht="14" thickBot="1" x14ac:dyDescent="0.2"/>
    <row r="6" spans="1:36" x14ac:dyDescent="0.15">
      <c r="A6" s="3"/>
      <c r="B6" s="4"/>
      <c r="C6" s="4"/>
      <c r="D6" s="4"/>
      <c r="E6" s="4"/>
      <c r="F6" s="4"/>
      <c r="G6" s="4"/>
      <c r="H6" s="4"/>
    </row>
    <row r="7" spans="1:36" ht="14" thickBot="1" x14ac:dyDescent="0.2">
      <c r="A7" s="6"/>
      <c r="B7" s="6"/>
      <c r="C7" s="7"/>
      <c r="D7" s="6"/>
      <c r="E7" s="6"/>
      <c r="F7" s="6"/>
      <c r="G7" s="6"/>
      <c r="H7" s="6"/>
    </row>
    <row r="8" spans="1:36" x14ac:dyDescent="0.15">
      <c r="A8" t="str">
        <f>'Raw1'!A8</f>
        <v>d18O_300118_WM2_Udaipur@5</v>
      </c>
      <c r="D8" t="e">
        <f>IF('Raw1'!D8&lt;&gt;"",(('Raw1'!D8-#REF!)/#REF!),"")</f>
        <v>#REF!</v>
      </c>
      <c r="E8" t="e">
        <f>IF('Raw1'!E8&lt;&gt;"",(('Raw1'!E8-#REF!)/#REF!),"")</f>
        <v>#REF!</v>
      </c>
      <c r="F8" t="e">
        <f>IF('Raw1'!F8&lt;&gt;"",(('Raw1'!F8-#REF!)/#REF!),"")</f>
        <v>#REF!</v>
      </c>
      <c r="G8" t="e">
        <f>IF('Raw1'!G8&lt;&gt;"",(('Raw1'!G8-#REF!)/#REF!),"")</f>
        <v>#REF!</v>
      </c>
      <c r="H8" t="e">
        <f>IF('Raw1'!H8&lt;&gt;"",(('Raw1'!H8-#REF!)/#REF!),"")</f>
        <v>#REF!</v>
      </c>
      <c r="I8" t="e">
        <f>IF('Raw1'!I8&lt;&gt;"",(('Raw1'!I8-#REF!)/#REF!),"")</f>
        <v>#REF!</v>
      </c>
      <c r="J8" t="e">
        <f>IF('Raw1'!J8&lt;&gt;"",(('Raw1'!J8-#REF!)/#REF!),"")</f>
        <v>#REF!</v>
      </c>
      <c r="K8" t="e">
        <f>IF('Raw1'!K8&lt;&gt;"",(('Raw1'!K8-#REF!)/#REF!),"")</f>
        <v>#REF!</v>
      </c>
      <c r="L8" t="e">
        <f>IF('Raw1'!L8&lt;&gt;"",(('Raw1'!L8-#REF!)/#REF!),"")</f>
        <v>#REF!</v>
      </c>
      <c r="M8" t="e">
        <f>IF('Raw1'!M8&lt;&gt;"",(('Raw1'!M8-#REF!)/#REF!),"")</f>
        <v>#REF!</v>
      </c>
      <c r="N8" t="e">
        <f>IF('Raw1'!N8&lt;&gt;"",(('Raw1'!N8-#REF!)/#REF!),"")</f>
        <v>#REF!</v>
      </c>
      <c r="O8" t="e">
        <f>IF('Raw1'!O8&lt;&gt;"",(('Raw1'!O8-#REF!)/#REF!),"")</f>
        <v>#REF!</v>
      </c>
      <c r="P8" t="e">
        <f>IF('Raw1'!P8&lt;&gt;"",(('Raw1'!P8-#REF!)/#REF!),"")</f>
        <v>#REF!</v>
      </c>
      <c r="Q8" t="e">
        <f>IF('Raw1'!Q8&lt;&gt;"",(('Raw1'!Q8-#REF!)/#REF!),"")</f>
        <v>#REF!</v>
      </c>
      <c r="R8" t="e">
        <f>IF('Raw1'!R8&lt;&gt;"",(('Raw1'!R8-#REF!)/#REF!),"")</f>
        <v>#REF!</v>
      </c>
      <c r="S8" t="e">
        <f>IF('Raw1'!S8&lt;&gt;"",(('Raw1'!S8-#REF!)/#REF!),"")</f>
        <v>#REF!</v>
      </c>
      <c r="T8" t="e">
        <f>IF('Raw1'!T8&lt;&gt;"",('Raw1'!T8/#REF!)-#REF!,"")</f>
        <v>#REF!</v>
      </c>
      <c r="U8" t="e">
        <f>IF('Raw1'!U8&lt;&gt;"",('Raw1'!U8/#REF!)-#REF!,"")</f>
        <v>#REF!</v>
      </c>
      <c r="V8">
        <f>IF('Raw1'!V8&lt;&gt;"",'Raw1'!V8,"")</f>
        <v>1072524000</v>
      </c>
      <c r="W8">
        <f>IF('Raw1'!W8&lt;&gt;"",'Raw1'!W8,"")</f>
        <v>1073869000</v>
      </c>
      <c r="X8" t="str">
        <f>IF('Raw1'!X8&lt;&gt;"",'Raw1'!X8,"")</f>
        <v/>
      </c>
      <c r="Y8" t="str">
        <f>IF('Raw1'!Y8&lt;&gt;"",'Raw1'!Y8,"")</f>
        <v/>
      </c>
      <c r="Z8" t="str">
        <f>IF('Raw1'!Z8&lt;&gt;"",'Raw1'!Z8,"")</f>
        <v/>
      </c>
      <c r="AA8" t="str">
        <f>IF('Raw1'!AA8&lt;&gt;"",'Raw1'!AA8,"")</f>
        <v/>
      </c>
      <c r="AB8" t="str">
        <f>IF('Raw1'!AB8&lt;&gt;"",'Raw1'!AB8,"")</f>
        <v/>
      </c>
      <c r="AC8" t="str">
        <f>IF('Raw1'!AC8&lt;&gt;"",'Raw1'!AC8,"")</f>
        <v/>
      </c>
      <c r="AD8" t="str">
        <f>IF('Raw1'!AD8&lt;&gt;"",'Raw1'!AD8,"")</f>
        <v/>
      </c>
      <c r="AE8" t="str">
        <f>IF('Raw1'!AE8&lt;&gt;"",'Raw1'!AE8,"")</f>
        <v/>
      </c>
      <c r="AF8" t="str">
        <f>IF('Raw1'!AF8&lt;&gt;"",'Raw1'!AF8,"")</f>
        <v/>
      </c>
      <c r="AG8" t="str">
        <f>IF('Raw1'!AG8&lt;&gt;"",'Raw1'!AG8,"")</f>
        <v/>
      </c>
      <c r="AH8" t="str">
        <f>IF('Raw1'!AH8&lt;&gt;"",'Raw1'!AH8,"")</f>
        <v/>
      </c>
      <c r="AI8" t="str">
        <f>IF('Raw1'!AI8&lt;&gt;"",'Raw1'!AI8,"")</f>
        <v/>
      </c>
      <c r="AJ8" t="str">
        <f>IF('Raw1'!AJ8&lt;&gt;"",'Raw1'!AJ8,"")</f>
        <v/>
      </c>
    </row>
    <row r="9" spans="1:36" x14ac:dyDescent="0.15">
      <c r="A9" t="str">
        <f>'Raw1'!A9</f>
        <v>d18O_300118_WM2_Udaipur@6</v>
      </c>
      <c r="D9" t="e">
        <f>IF('Raw1'!D9&lt;&gt;"",(('Raw1'!D9-#REF!)/#REF!),"")</f>
        <v>#REF!</v>
      </c>
      <c r="E9" t="e">
        <f>IF('Raw1'!E9&lt;&gt;"",(('Raw1'!E9-#REF!)/#REF!),"")</f>
        <v>#REF!</v>
      </c>
      <c r="F9" t="e">
        <f>IF('Raw1'!F9&lt;&gt;"",(('Raw1'!F9-#REF!)/#REF!),"")</f>
        <v>#REF!</v>
      </c>
      <c r="G9" t="e">
        <f>IF('Raw1'!G9&lt;&gt;"",(('Raw1'!G9-#REF!)/#REF!),"")</f>
        <v>#REF!</v>
      </c>
      <c r="H9" t="e">
        <f>IF('Raw1'!H9&lt;&gt;"",(('Raw1'!H9-#REF!)/#REF!),"")</f>
        <v>#REF!</v>
      </c>
      <c r="I9" t="e">
        <f>IF('Raw1'!I9&lt;&gt;"",(('Raw1'!I9-#REF!)/#REF!),"")</f>
        <v>#REF!</v>
      </c>
      <c r="J9" t="e">
        <f>IF('Raw1'!J9&lt;&gt;"",(('Raw1'!J9-#REF!)/#REF!),"")</f>
        <v>#REF!</v>
      </c>
      <c r="K9" t="e">
        <f>IF('Raw1'!K9&lt;&gt;"",(('Raw1'!K9-#REF!)/#REF!),"")</f>
        <v>#REF!</v>
      </c>
      <c r="L9" t="e">
        <f>IF('Raw1'!L9&lt;&gt;"",(('Raw1'!L9-#REF!)/#REF!),"")</f>
        <v>#REF!</v>
      </c>
      <c r="M9" t="e">
        <f>IF('Raw1'!M9&lt;&gt;"",(('Raw1'!M9-#REF!)/#REF!),"")</f>
        <v>#REF!</v>
      </c>
      <c r="N9" t="e">
        <f>IF('Raw1'!N9&lt;&gt;"",(('Raw1'!N9-#REF!)/#REF!),"")</f>
        <v>#REF!</v>
      </c>
      <c r="O9" t="e">
        <f>IF('Raw1'!O9&lt;&gt;"",(('Raw1'!O9-#REF!)/#REF!),"")</f>
        <v>#REF!</v>
      </c>
      <c r="P9" t="e">
        <f>IF('Raw1'!P9&lt;&gt;"",(('Raw1'!P9-#REF!)/#REF!),"")</f>
        <v>#REF!</v>
      </c>
      <c r="Q9" t="e">
        <f>IF('Raw1'!Q9&lt;&gt;"",(('Raw1'!Q9-#REF!)/#REF!),"")</f>
        <v>#REF!</v>
      </c>
      <c r="R9" t="e">
        <f>IF('Raw1'!R9&lt;&gt;"",(('Raw1'!R9-#REF!)/#REF!),"")</f>
        <v>#REF!</v>
      </c>
      <c r="S9" t="e">
        <f>IF('Raw1'!S9&lt;&gt;"",(('Raw1'!S9-#REF!)/#REF!),"")</f>
        <v>#REF!</v>
      </c>
      <c r="T9" t="e">
        <f>IF('Raw1'!T9&lt;&gt;"",('Raw1'!T9/#REF!)-#REF!,"")</f>
        <v>#REF!</v>
      </c>
      <c r="U9" t="e">
        <f>IF('Raw1'!U9&lt;&gt;"",('Raw1'!U9/#REF!)-#REF!,"")</f>
        <v>#REF!</v>
      </c>
      <c r="V9">
        <f>IF('Raw1'!V9&lt;&gt;"",'Raw1'!V9,"")</f>
        <v>1074085000</v>
      </c>
      <c r="W9">
        <f>IF('Raw1'!W9&lt;&gt;"",'Raw1'!W9,"")</f>
        <v>1074324000</v>
      </c>
      <c r="X9" t="str">
        <f>IF('Raw1'!X9&lt;&gt;"",'Raw1'!X9,"")</f>
        <v/>
      </c>
      <c r="Y9" t="str">
        <f>IF('Raw1'!Y9&lt;&gt;"",'Raw1'!Y9,"")</f>
        <v/>
      </c>
      <c r="Z9" t="str">
        <f>IF('Raw1'!Z9&lt;&gt;"",'Raw1'!Z9,"")</f>
        <v/>
      </c>
      <c r="AA9" t="str">
        <f>IF('Raw1'!AA9&lt;&gt;"",'Raw1'!AA9,"")</f>
        <v/>
      </c>
      <c r="AB9" t="str">
        <f>IF('Raw1'!AB9&lt;&gt;"",'Raw1'!AB9,"")</f>
        <v/>
      </c>
      <c r="AC9" t="str">
        <f>IF('Raw1'!AC9&lt;&gt;"",'Raw1'!AC9,"")</f>
        <v/>
      </c>
      <c r="AD9" t="str">
        <f>IF('Raw1'!AD9&lt;&gt;"",'Raw1'!AD9,"")</f>
        <v/>
      </c>
      <c r="AE9" t="str">
        <f>IF('Raw1'!AE9&lt;&gt;"",'Raw1'!AE9,"")</f>
        <v/>
      </c>
      <c r="AF9" t="str">
        <f>IF('Raw1'!AF9&lt;&gt;"",'Raw1'!AF9,"")</f>
        <v/>
      </c>
      <c r="AG9" t="str">
        <f>IF('Raw1'!AG9&lt;&gt;"",'Raw1'!AG9,"")</f>
        <v/>
      </c>
      <c r="AH9" t="str">
        <f>IF('Raw1'!AH9&lt;&gt;"",'Raw1'!AH9,"")</f>
        <v/>
      </c>
      <c r="AI9" t="str">
        <f>IF('Raw1'!AI9&lt;&gt;"",'Raw1'!AI9,"")</f>
        <v/>
      </c>
      <c r="AJ9" t="str">
        <f>IF('Raw1'!AJ9&lt;&gt;"",'Raw1'!AJ9,"")</f>
        <v/>
      </c>
    </row>
    <row r="10" spans="1:36" x14ac:dyDescent="0.15">
      <c r="A10" t="str">
        <f>'Raw1'!A10</f>
        <v>d18O_300118_WM2_Udaipur@7</v>
      </c>
      <c r="D10" t="e">
        <f>IF('Raw1'!D10&lt;&gt;"",(('Raw1'!D10-#REF!)/#REF!),"")</f>
        <v>#REF!</v>
      </c>
      <c r="E10" t="e">
        <f>IF('Raw1'!E10&lt;&gt;"",(('Raw1'!E10-#REF!)/#REF!),"")</f>
        <v>#REF!</v>
      </c>
      <c r="F10" t="e">
        <f>IF('Raw1'!F10&lt;&gt;"",(('Raw1'!F10-#REF!)/#REF!),"")</f>
        <v>#REF!</v>
      </c>
      <c r="G10" t="e">
        <f>IF('Raw1'!G10&lt;&gt;"",(('Raw1'!G10-#REF!)/#REF!),"")</f>
        <v>#REF!</v>
      </c>
      <c r="H10" t="e">
        <f>IF('Raw1'!H10&lt;&gt;"",(('Raw1'!H10-#REF!)/#REF!),"")</f>
        <v>#REF!</v>
      </c>
      <c r="I10" t="e">
        <f>IF('Raw1'!I10&lt;&gt;"",(('Raw1'!I10-#REF!)/#REF!),"")</f>
        <v>#REF!</v>
      </c>
      <c r="J10" t="e">
        <f>IF('Raw1'!J10&lt;&gt;"",(('Raw1'!J10-#REF!)/#REF!),"")</f>
        <v>#REF!</v>
      </c>
      <c r="K10" t="e">
        <f>IF('Raw1'!K10&lt;&gt;"",(('Raw1'!K10-#REF!)/#REF!),"")</f>
        <v>#REF!</v>
      </c>
      <c r="L10" t="e">
        <f>IF('Raw1'!L10&lt;&gt;"",(('Raw1'!L10-#REF!)/#REF!),"")</f>
        <v>#REF!</v>
      </c>
      <c r="M10" t="e">
        <f>IF('Raw1'!M10&lt;&gt;"",(('Raw1'!M10-#REF!)/#REF!),"")</f>
        <v>#REF!</v>
      </c>
      <c r="N10" t="e">
        <f>IF('Raw1'!N10&lt;&gt;"",(('Raw1'!N10-#REF!)/#REF!),"")</f>
        <v>#REF!</v>
      </c>
      <c r="O10" t="e">
        <f>IF('Raw1'!O10&lt;&gt;"",(('Raw1'!O10-#REF!)/#REF!),"")</f>
        <v>#REF!</v>
      </c>
      <c r="P10" t="e">
        <f>IF('Raw1'!P10&lt;&gt;"",(('Raw1'!P10-#REF!)/#REF!),"")</f>
        <v>#REF!</v>
      </c>
      <c r="Q10" t="e">
        <f>IF('Raw1'!Q10&lt;&gt;"",(('Raw1'!Q10-#REF!)/#REF!),"")</f>
        <v>#REF!</v>
      </c>
      <c r="R10" t="e">
        <f>IF('Raw1'!R10&lt;&gt;"",(('Raw1'!R10-#REF!)/#REF!),"")</f>
        <v>#REF!</v>
      </c>
      <c r="S10" t="e">
        <f>IF('Raw1'!S10&lt;&gt;"",(('Raw1'!S10-#REF!)/#REF!),"")</f>
        <v>#REF!</v>
      </c>
      <c r="T10" t="e">
        <f>IF('Raw1'!T10&lt;&gt;"",('Raw1'!T10/#REF!)-#REF!,"")</f>
        <v>#REF!</v>
      </c>
      <c r="U10" t="e">
        <f>IF('Raw1'!U10&lt;&gt;"",('Raw1'!U10/#REF!)-#REF!,"")</f>
        <v>#REF!</v>
      </c>
      <c r="V10">
        <f>IF('Raw1'!V10&lt;&gt;"",'Raw1'!V10,"")</f>
        <v>1063293000</v>
      </c>
      <c r="W10">
        <f>IF('Raw1'!W10&lt;&gt;"",'Raw1'!W10,"")</f>
        <v>1063686000</v>
      </c>
      <c r="X10" t="str">
        <f>IF('Raw1'!X10&lt;&gt;"",'Raw1'!X10,"")</f>
        <v/>
      </c>
      <c r="Y10" t="str">
        <f>IF('Raw1'!Y10&lt;&gt;"",'Raw1'!Y10,"")</f>
        <v/>
      </c>
      <c r="Z10" t="str">
        <f>IF('Raw1'!Z10&lt;&gt;"",'Raw1'!Z10,"")</f>
        <v/>
      </c>
      <c r="AA10" t="str">
        <f>IF('Raw1'!AA10&lt;&gt;"",'Raw1'!AA10,"")</f>
        <v/>
      </c>
      <c r="AB10" t="str">
        <f>IF('Raw1'!AB10&lt;&gt;"",'Raw1'!AB10,"")</f>
        <v/>
      </c>
      <c r="AC10" t="str">
        <f>IF('Raw1'!AC10&lt;&gt;"",'Raw1'!AC10,"")</f>
        <v/>
      </c>
      <c r="AD10" t="str">
        <f>IF('Raw1'!AD10&lt;&gt;"",'Raw1'!AD10,"")</f>
        <v/>
      </c>
      <c r="AE10" t="str">
        <f>IF('Raw1'!AE10&lt;&gt;"",'Raw1'!AE10,"")</f>
        <v/>
      </c>
      <c r="AF10" t="str">
        <f>IF('Raw1'!AF10&lt;&gt;"",'Raw1'!AF10,"")</f>
        <v/>
      </c>
      <c r="AG10" t="str">
        <f>IF('Raw1'!AG10&lt;&gt;"",'Raw1'!AG10,"")</f>
        <v/>
      </c>
      <c r="AH10" t="str">
        <f>IF('Raw1'!AH10&lt;&gt;"",'Raw1'!AH10,"")</f>
        <v/>
      </c>
      <c r="AI10" t="str">
        <f>IF('Raw1'!AI10&lt;&gt;"",'Raw1'!AI10,"")</f>
        <v/>
      </c>
      <c r="AJ10" t="str">
        <f>IF('Raw1'!AJ10&lt;&gt;"",'Raw1'!AJ10,"")</f>
        <v/>
      </c>
    </row>
    <row r="11" spans="1:36" x14ac:dyDescent="0.15">
      <c r="A11" t="str">
        <f>'Raw1'!A11</f>
        <v>d18O_300118_WM2_Udaipur@8</v>
      </c>
      <c r="D11" t="e">
        <f>IF('Raw1'!D11&lt;&gt;"",(('Raw1'!D11-#REF!)/#REF!),"")</f>
        <v>#REF!</v>
      </c>
      <c r="E11" t="e">
        <f>IF('Raw1'!E11&lt;&gt;"",(('Raw1'!E11-#REF!)/#REF!),"")</f>
        <v>#REF!</v>
      </c>
      <c r="F11" t="e">
        <f>IF('Raw1'!F11&lt;&gt;"",(('Raw1'!F11-#REF!)/#REF!),"")</f>
        <v>#REF!</v>
      </c>
      <c r="G11" t="e">
        <f>IF('Raw1'!G11&lt;&gt;"",(('Raw1'!G11-#REF!)/#REF!),"")</f>
        <v>#REF!</v>
      </c>
      <c r="H11" t="e">
        <f>IF('Raw1'!H11&lt;&gt;"",(('Raw1'!H11-#REF!)/#REF!),"")</f>
        <v>#REF!</v>
      </c>
      <c r="I11" t="e">
        <f>IF('Raw1'!I11&lt;&gt;"",(('Raw1'!I11-#REF!)/#REF!),"")</f>
        <v>#REF!</v>
      </c>
      <c r="J11" t="e">
        <f>IF('Raw1'!J11&lt;&gt;"",(('Raw1'!J11-#REF!)/#REF!),"")</f>
        <v>#REF!</v>
      </c>
      <c r="K11" t="e">
        <f>IF('Raw1'!K11&lt;&gt;"",(('Raw1'!K11-#REF!)/#REF!),"")</f>
        <v>#REF!</v>
      </c>
      <c r="L11" t="e">
        <f>IF('Raw1'!L11&lt;&gt;"",(('Raw1'!L11-#REF!)/#REF!),"")</f>
        <v>#REF!</v>
      </c>
      <c r="M11" t="e">
        <f>IF('Raw1'!M11&lt;&gt;"",(('Raw1'!M11-#REF!)/#REF!),"")</f>
        <v>#REF!</v>
      </c>
      <c r="N11" t="e">
        <f>IF('Raw1'!N11&lt;&gt;"",(('Raw1'!N11-#REF!)/#REF!),"")</f>
        <v>#REF!</v>
      </c>
      <c r="O11" t="e">
        <f>IF('Raw1'!O11&lt;&gt;"",(('Raw1'!O11-#REF!)/#REF!),"")</f>
        <v>#REF!</v>
      </c>
      <c r="P11" t="e">
        <f>IF('Raw1'!P11&lt;&gt;"",(('Raw1'!P11-#REF!)/#REF!),"")</f>
        <v>#REF!</v>
      </c>
      <c r="Q11" t="e">
        <f>IF('Raw1'!Q11&lt;&gt;"",(('Raw1'!Q11-#REF!)/#REF!),"")</f>
        <v>#REF!</v>
      </c>
      <c r="R11" t="e">
        <f>IF('Raw1'!R11&lt;&gt;"",(('Raw1'!R11-#REF!)/#REF!),"")</f>
        <v>#REF!</v>
      </c>
      <c r="S11" t="e">
        <f>IF('Raw1'!S11&lt;&gt;"",(('Raw1'!S11-#REF!)/#REF!),"")</f>
        <v>#REF!</v>
      </c>
      <c r="T11" t="e">
        <f>IF('Raw1'!T11&lt;&gt;"",('Raw1'!T11/#REF!)-#REF!,"")</f>
        <v>#REF!</v>
      </c>
      <c r="U11" t="e">
        <f>IF('Raw1'!U11&lt;&gt;"",('Raw1'!U11/#REF!)-#REF!,"")</f>
        <v>#REF!</v>
      </c>
      <c r="V11">
        <f>IF('Raw1'!V11&lt;&gt;"",'Raw1'!V11,"")</f>
        <v>1079653000</v>
      </c>
      <c r="W11">
        <f>IF('Raw1'!W11&lt;&gt;"",'Raw1'!W11,"")</f>
        <v>1080242000</v>
      </c>
      <c r="X11" t="str">
        <f>IF('Raw1'!X11&lt;&gt;"",'Raw1'!X11,"")</f>
        <v/>
      </c>
      <c r="Y11" t="str">
        <f>IF('Raw1'!Y11&lt;&gt;"",'Raw1'!Y11,"")</f>
        <v/>
      </c>
      <c r="Z11" t="str">
        <f>IF('Raw1'!Z11&lt;&gt;"",'Raw1'!Z11,"")</f>
        <v/>
      </c>
      <c r="AA11" t="str">
        <f>IF('Raw1'!AA11&lt;&gt;"",'Raw1'!AA11,"")</f>
        <v/>
      </c>
      <c r="AB11" t="str">
        <f>IF('Raw1'!AB11&lt;&gt;"",'Raw1'!AB11,"")</f>
        <v/>
      </c>
      <c r="AC11" t="str">
        <f>IF('Raw1'!AC11&lt;&gt;"",'Raw1'!AC11,"")</f>
        <v/>
      </c>
      <c r="AD11" t="str">
        <f>IF('Raw1'!AD11&lt;&gt;"",'Raw1'!AD11,"")</f>
        <v/>
      </c>
      <c r="AE11" t="str">
        <f>IF('Raw1'!AE11&lt;&gt;"",'Raw1'!AE11,"")</f>
        <v/>
      </c>
      <c r="AF11" t="str">
        <f>IF('Raw1'!AF11&lt;&gt;"",'Raw1'!AF11,"")</f>
        <v/>
      </c>
      <c r="AG11" t="str">
        <f>IF('Raw1'!AG11&lt;&gt;"",'Raw1'!AG11,"")</f>
        <v/>
      </c>
      <c r="AH11" t="str">
        <f>IF('Raw1'!AH11&lt;&gt;"",'Raw1'!AH11,"")</f>
        <v/>
      </c>
      <c r="AI11" t="str">
        <f>IF('Raw1'!AI11&lt;&gt;"",'Raw1'!AI11,"")</f>
        <v/>
      </c>
      <c r="AJ11" t="str">
        <f>IF('Raw1'!AJ11&lt;&gt;"",'Raw1'!AJ11,"")</f>
        <v/>
      </c>
    </row>
    <row r="12" spans="1:36" x14ac:dyDescent="0.15">
      <c r="A12" t="str">
        <f>'Raw1'!A12</f>
        <v>d18O_300118_WM2_KAW485@5</v>
      </c>
      <c r="D12" t="e">
        <f>IF('Raw1'!D12&lt;&gt;"",(('Raw1'!D12-#REF!)/#REF!),"")</f>
        <v>#REF!</v>
      </c>
      <c r="E12" t="e">
        <f>IF('Raw1'!E12&lt;&gt;"",(('Raw1'!E12-#REF!)/#REF!),"")</f>
        <v>#REF!</v>
      </c>
      <c r="F12" t="e">
        <f>IF('Raw1'!F12&lt;&gt;"",(('Raw1'!F12-#REF!)/#REF!),"")</f>
        <v>#REF!</v>
      </c>
      <c r="G12" t="e">
        <f>IF('Raw1'!G12&lt;&gt;"",(('Raw1'!G12-#REF!)/#REF!),"")</f>
        <v>#REF!</v>
      </c>
      <c r="H12" t="e">
        <f>IF('Raw1'!H12&lt;&gt;"",(('Raw1'!H12-#REF!)/#REF!),"")</f>
        <v>#REF!</v>
      </c>
      <c r="I12" t="e">
        <f>IF('Raw1'!I12&lt;&gt;"",(('Raw1'!I12-#REF!)/#REF!),"")</f>
        <v>#REF!</v>
      </c>
      <c r="J12" t="e">
        <f>IF('Raw1'!J12&lt;&gt;"",(('Raw1'!J12-#REF!)/#REF!),"")</f>
        <v>#REF!</v>
      </c>
      <c r="K12" t="e">
        <f>IF('Raw1'!K12&lt;&gt;"",(('Raw1'!K12-#REF!)/#REF!),"")</f>
        <v>#REF!</v>
      </c>
      <c r="L12" t="e">
        <f>IF('Raw1'!L12&lt;&gt;"",(('Raw1'!L12-#REF!)/#REF!),"")</f>
        <v>#REF!</v>
      </c>
      <c r="M12" t="e">
        <f>IF('Raw1'!M12&lt;&gt;"",(('Raw1'!M12-#REF!)/#REF!),"")</f>
        <v>#REF!</v>
      </c>
      <c r="N12" t="e">
        <f>IF('Raw1'!N12&lt;&gt;"",(('Raw1'!N12-#REF!)/#REF!),"")</f>
        <v>#REF!</v>
      </c>
      <c r="O12" t="e">
        <f>IF('Raw1'!O12&lt;&gt;"",(('Raw1'!O12-#REF!)/#REF!),"")</f>
        <v>#REF!</v>
      </c>
      <c r="P12" t="e">
        <f>IF('Raw1'!P12&lt;&gt;"",(('Raw1'!P12-#REF!)/#REF!),"")</f>
        <v>#REF!</v>
      </c>
      <c r="Q12" t="e">
        <f>IF('Raw1'!Q12&lt;&gt;"",(('Raw1'!Q12-#REF!)/#REF!),"")</f>
        <v>#REF!</v>
      </c>
      <c r="R12" t="e">
        <f>IF('Raw1'!R12&lt;&gt;"",(('Raw1'!R12-#REF!)/#REF!),"")</f>
        <v>#REF!</v>
      </c>
      <c r="S12" t="e">
        <f>IF('Raw1'!S12&lt;&gt;"",(('Raw1'!S12-#REF!)/#REF!),"")</f>
        <v>#REF!</v>
      </c>
      <c r="T12" t="e">
        <f>IF('Raw1'!T12&lt;&gt;"",('Raw1'!T12/#REF!)-#REF!,"")</f>
        <v>#REF!</v>
      </c>
      <c r="U12" t="e">
        <f>IF('Raw1'!U12&lt;&gt;"",('Raw1'!U12/#REF!)-#REF!,"")</f>
        <v>#REF!</v>
      </c>
      <c r="V12">
        <f>IF('Raw1'!V12&lt;&gt;"",'Raw1'!V12,"")</f>
        <v>1104464000</v>
      </c>
      <c r="W12">
        <f>IF('Raw1'!W12&lt;&gt;"",'Raw1'!W12,"")</f>
        <v>1104531000</v>
      </c>
      <c r="X12" t="str">
        <f>IF('Raw1'!X12&lt;&gt;"",'Raw1'!X12,"")</f>
        <v/>
      </c>
      <c r="Y12" t="str">
        <f>IF('Raw1'!Y12&lt;&gt;"",'Raw1'!Y12,"")</f>
        <v/>
      </c>
      <c r="Z12" t="str">
        <f>IF('Raw1'!Z12&lt;&gt;"",'Raw1'!Z12,"")</f>
        <v/>
      </c>
      <c r="AA12" t="str">
        <f>IF('Raw1'!AA12&lt;&gt;"",'Raw1'!AA12,"")</f>
        <v/>
      </c>
      <c r="AB12" t="str">
        <f>IF('Raw1'!AB12&lt;&gt;"",'Raw1'!AB12,"")</f>
        <v/>
      </c>
      <c r="AC12" t="str">
        <f>IF('Raw1'!AC12&lt;&gt;"",'Raw1'!AC12,"")</f>
        <v/>
      </c>
      <c r="AD12" t="str">
        <f>IF('Raw1'!AD12&lt;&gt;"",'Raw1'!AD12,"")</f>
        <v/>
      </c>
      <c r="AE12" t="str">
        <f>IF('Raw1'!AE12&lt;&gt;"",'Raw1'!AE12,"")</f>
        <v/>
      </c>
      <c r="AF12" t="str">
        <f>IF('Raw1'!AF12&lt;&gt;"",'Raw1'!AF12,"")</f>
        <v/>
      </c>
      <c r="AG12" t="str">
        <f>IF('Raw1'!AG12&lt;&gt;"",'Raw1'!AG12,"")</f>
        <v/>
      </c>
      <c r="AH12" t="str">
        <f>IF('Raw1'!AH12&lt;&gt;"",'Raw1'!AH12,"")</f>
        <v/>
      </c>
      <c r="AI12" t="str">
        <f>IF('Raw1'!AI12&lt;&gt;"",'Raw1'!AI12,"")</f>
        <v/>
      </c>
      <c r="AJ12" t="str">
        <f>IF('Raw1'!AJ12&lt;&gt;"",'Raw1'!AJ12,"")</f>
        <v/>
      </c>
    </row>
    <row r="13" spans="1:36" x14ac:dyDescent="0.15">
      <c r="A13" t="str">
        <f>'Raw1'!A13</f>
        <v>d18O_300118_WM2_KAW485@6</v>
      </c>
      <c r="D13" t="e">
        <f>IF('Raw1'!D13&lt;&gt;"",(('Raw1'!D13-#REF!)/#REF!),"")</f>
        <v>#REF!</v>
      </c>
      <c r="E13" t="e">
        <f>IF('Raw1'!E13&lt;&gt;"",(('Raw1'!E13-#REF!)/#REF!),"")</f>
        <v>#REF!</v>
      </c>
      <c r="F13" t="e">
        <f>IF('Raw1'!F13&lt;&gt;"",(('Raw1'!F13-#REF!)/#REF!),"")</f>
        <v>#REF!</v>
      </c>
      <c r="G13" t="e">
        <f>IF('Raw1'!G13&lt;&gt;"",(('Raw1'!G13-#REF!)/#REF!),"")</f>
        <v>#REF!</v>
      </c>
      <c r="H13" t="e">
        <f>IF('Raw1'!H13&lt;&gt;"",(('Raw1'!H13-#REF!)/#REF!),"")</f>
        <v>#REF!</v>
      </c>
      <c r="I13" t="e">
        <f>IF('Raw1'!I13&lt;&gt;"",(('Raw1'!I13-#REF!)/#REF!),"")</f>
        <v>#REF!</v>
      </c>
      <c r="J13" t="e">
        <f>IF('Raw1'!J13&lt;&gt;"",(('Raw1'!J13-#REF!)/#REF!),"")</f>
        <v>#REF!</v>
      </c>
      <c r="K13" t="e">
        <f>IF('Raw1'!K13&lt;&gt;"",(('Raw1'!K13-#REF!)/#REF!),"")</f>
        <v>#REF!</v>
      </c>
      <c r="L13" t="e">
        <f>IF('Raw1'!L13&lt;&gt;"",(('Raw1'!L13-#REF!)/#REF!),"")</f>
        <v>#REF!</v>
      </c>
      <c r="M13" t="e">
        <f>IF('Raw1'!M13&lt;&gt;"",(('Raw1'!M13-#REF!)/#REF!),"")</f>
        <v>#REF!</v>
      </c>
      <c r="N13" t="e">
        <f>IF('Raw1'!N13&lt;&gt;"",(('Raw1'!N13-#REF!)/#REF!),"")</f>
        <v>#REF!</v>
      </c>
      <c r="O13" t="e">
        <f>IF('Raw1'!O13&lt;&gt;"",(('Raw1'!O13-#REF!)/#REF!),"")</f>
        <v>#REF!</v>
      </c>
      <c r="P13" t="e">
        <f>IF('Raw1'!P13&lt;&gt;"",(('Raw1'!P13-#REF!)/#REF!),"")</f>
        <v>#REF!</v>
      </c>
      <c r="Q13" t="e">
        <f>IF('Raw1'!Q13&lt;&gt;"",(('Raw1'!Q13-#REF!)/#REF!),"")</f>
        <v>#REF!</v>
      </c>
      <c r="R13" t="e">
        <f>IF('Raw1'!R13&lt;&gt;"",(('Raw1'!R13-#REF!)/#REF!),"")</f>
        <v>#REF!</v>
      </c>
      <c r="S13" t="e">
        <f>IF('Raw1'!S13&lt;&gt;"",(('Raw1'!S13-#REF!)/#REF!),"")</f>
        <v>#REF!</v>
      </c>
      <c r="T13" t="e">
        <f>IF('Raw1'!T13&lt;&gt;"",('Raw1'!T13/#REF!)-#REF!,"")</f>
        <v>#REF!</v>
      </c>
      <c r="U13" t="e">
        <f>IF('Raw1'!U13&lt;&gt;"",('Raw1'!U13/#REF!)-#REF!,"")</f>
        <v>#REF!</v>
      </c>
      <c r="V13">
        <f>IF('Raw1'!V13&lt;&gt;"",'Raw1'!V13,"")</f>
        <v>1107981000</v>
      </c>
      <c r="W13">
        <f>IF('Raw1'!W13&lt;&gt;"",'Raw1'!W13,"")</f>
        <v>1108082000</v>
      </c>
      <c r="X13" t="str">
        <f>IF('Raw1'!X13&lt;&gt;"",'Raw1'!X13,"")</f>
        <v/>
      </c>
      <c r="Y13" t="str">
        <f>IF('Raw1'!Y13&lt;&gt;"",'Raw1'!Y13,"")</f>
        <v/>
      </c>
      <c r="Z13" t="str">
        <f>IF('Raw1'!Z13&lt;&gt;"",'Raw1'!Z13,"")</f>
        <v/>
      </c>
      <c r="AA13" t="str">
        <f>IF('Raw1'!AA13&lt;&gt;"",'Raw1'!AA13,"")</f>
        <v/>
      </c>
      <c r="AB13" t="str">
        <f>IF('Raw1'!AB13&lt;&gt;"",'Raw1'!AB13,"")</f>
        <v/>
      </c>
      <c r="AC13" t="str">
        <f>IF('Raw1'!AC13&lt;&gt;"",'Raw1'!AC13,"")</f>
        <v/>
      </c>
      <c r="AD13" t="str">
        <f>IF('Raw1'!AD13&lt;&gt;"",'Raw1'!AD13,"")</f>
        <v/>
      </c>
      <c r="AE13" t="str">
        <f>IF('Raw1'!AE13&lt;&gt;"",'Raw1'!AE13,"")</f>
        <v/>
      </c>
      <c r="AF13" t="str">
        <f>IF('Raw1'!AF13&lt;&gt;"",'Raw1'!AF13,"")</f>
        <v/>
      </c>
      <c r="AG13" t="str">
        <f>IF('Raw1'!AG13&lt;&gt;"",'Raw1'!AG13,"")</f>
        <v/>
      </c>
      <c r="AH13" t="str">
        <f>IF('Raw1'!AH13&lt;&gt;"",'Raw1'!AH13,"")</f>
        <v/>
      </c>
      <c r="AI13" t="str">
        <f>IF('Raw1'!AI13&lt;&gt;"",'Raw1'!AI13,"")</f>
        <v/>
      </c>
      <c r="AJ13" t="str">
        <f>IF('Raw1'!AJ13&lt;&gt;"",'Raw1'!AJ13,"")</f>
        <v/>
      </c>
    </row>
    <row r="14" spans="1:36" x14ac:dyDescent="0.15">
      <c r="A14" t="str">
        <f>'Raw1'!A14</f>
        <v>d18O_300118_WM2_KAW485@7</v>
      </c>
      <c r="D14" t="e">
        <f>IF('Raw1'!D14&lt;&gt;"",(('Raw1'!D14-#REF!)/#REF!),"")</f>
        <v>#REF!</v>
      </c>
      <c r="E14" t="e">
        <f>IF('Raw1'!E14&lt;&gt;"",(('Raw1'!E14-#REF!)/#REF!),"")</f>
        <v>#REF!</v>
      </c>
      <c r="F14" t="e">
        <f>IF('Raw1'!F14&lt;&gt;"",(('Raw1'!F14-#REF!)/#REF!),"")</f>
        <v>#REF!</v>
      </c>
      <c r="G14" t="e">
        <f>IF('Raw1'!G14&lt;&gt;"",(('Raw1'!G14-#REF!)/#REF!),"")</f>
        <v>#REF!</v>
      </c>
      <c r="H14" t="e">
        <f>IF('Raw1'!H14&lt;&gt;"",(('Raw1'!H14-#REF!)/#REF!),"")</f>
        <v>#REF!</v>
      </c>
      <c r="I14" t="e">
        <f>IF('Raw1'!I14&lt;&gt;"",(('Raw1'!I14-#REF!)/#REF!),"")</f>
        <v>#REF!</v>
      </c>
      <c r="J14" t="e">
        <f>IF('Raw1'!J14&lt;&gt;"",(('Raw1'!J14-#REF!)/#REF!),"")</f>
        <v>#REF!</v>
      </c>
      <c r="K14" t="e">
        <f>IF('Raw1'!K14&lt;&gt;"",(('Raw1'!K14-#REF!)/#REF!),"")</f>
        <v>#REF!</v>
      </c>
      <c r="L14" t="e">
        <f>IF('Raw1'!L14&lt;&gt;"",(('Raw1'!L14-#REF!)/#REF!),"")</f>
        <v>#REF!</v>
      </c>
      <c r="M14" t="e">
        <f>IF('Raw1'!M14&lt;&gt;"",(('Raw1'!M14-#REF!)/#REF!),"")</f>
        <v>#REF!</v>
      </c>
      <c r="N14" t="e">
        <f>IF('Raw1'!N14&lt;&gt;"",(('Raw1'!N14-#REF!)/#REF!),"")</f>
        <v>#REF!</v>
      </c>
      <c r="O14" t="e">
        <f>IF('Raw1'!O14&lt;&gt;"",(('Raw1'!O14-#REF!)/#REF!),"")</f>
        <v>#REF!</v>
      </c>
      <c r="P14" t="e">
        <f>IF('Raw1'!P14&lt;&gt;"",(('Raw1'!P14-#REF!)/#REF!),"")</f>
        <v>#REF!</v>
      </c>
      <c r="Q14" t="e">
        <f>IF('Raw1'!Q14&lt;&gt;"",(('Raw1'!Q14-#REF!)/#REF!),"")</f>
        <v>#REF!</v>
      </c>
      <c r="R14" t="e">
        <f>IF('Raw1'!R14&lt;&gt;"",(('Raw1'!R14-#REF!)/#REF!),"")</f>
        <v>#REF!</v>
      </c>
      <c r="S14" t="e">
        <f>IF('Raw1'!S14&lt;&gt;"",(('Raw1'!S14-#REF!)/#REF!),"")</f>
        <v>#REF!</v>
      </c>
      <c r="T14" t="e">
        <f>IF('Raw1'!T14&lt;&gt;"",('Raw1'!T14/#REF!)-#REF!,"")</f>
        <v>#REF!</v>
      </c>
      <c r="U14" t="e">
        <f>IF('Raw1'!U14&lt;&gt;"",('Raw1'!U14/#REF!)-#REF!,"")</f>
        <v>#REF!</v>
      </c>
      <c r="V14">
        <f>IF('Raw1'!V14&lt;&gt;"",'Raw1'!V14,"")</f>
        <v>1102446000</v>
      </c>
      <c r="W14">
        <f>IF('Raw1'!W14&lt;&gt;"",'Raw1'!W14,"")</f>
        <v>1102501000</v>
      </c>
      <c r="X14" t="str">
        <f>IF('Raw1'!X14&lt;&gt;"",'Raw1'!X14,"")</f>
        <v/>
      </c>
      <c r="Y14" t="str">
        <f>IF('Raw1'!Y14&lt;&gt;"",'Raw1'!Y14,"")</f>
        <v/>
      </c>
      <c r="Z14" t="str">
        <f>IF('Raw1'!Z14&lt;&gt;"",'Raw1'!Z14,"")</f>
        <v/>
      </c>
      <c r="AA14" t="str">
        <f>IF('Raw1'!AA14&lt;&gt;"",'Raw1'!AA14,"")</f>
        <v/>
      </c>
      <c r="AB14" t="str">
        <f>IF('Raw1'!AB14&lt;&gt;"",'Raw1'!AB14,"")</f>
        <v/>
      </c>
      <c r="AC14" t="str">
        <f>IF('Raw1'!AC14&lt;&gt;"",'Raw1'!AC14,"")</f>
        <v/>
      </c>
      <c r="AD14" t="str">
        <f>IF('Raw1'!AD14&lt;&gt;"",'Raw1'!AD14,"")</f>
        <v/>
      </c>
      <c r="AE14" t="str">
        <f>IF('Raw1'!AE14&lt;&gt;"",'Raw1'!AE14,"")</f>
        <v/>
      </c>
      <c r="AF14" t="str">
        <f>IF('Raw1'!AF14&lt;&gt;"",'Raw1'!AF14,"")</f>
        <v/>
      </c>
      <c r="AG14" t="str">
        <f>IF('Raw1'!AG14&lt;&gt;"",'Raw1'!AG14,"")</f>
        <v/>
      </c>
      <c r="AH14" t="str">
        <f>IF('Raw1'!AH14&lt;&gt;"",'Raw1'!AH14,"")</f>
        <v/>
      </c>
      <c r="AI14" t="str">
        <f>IF('Raw1'!AI14&lt;&gt;"",'Raw1'!AI14,"")</f>
        <v/>
      </c>
      <c r="AJ14" t="str">
        <f>IF('Raw1'!AJ14&lt;&gt;"",'Raw1'!AJ14,"")</f>
        <v/>
      </c>
    </row>
    <row r="15" spans="1:36" x14ac:dyDescent="0.15">
      <c r="A15" t="str">
        <f>'Raw1'!A15</f>
        <v>d18O_300118_WM2_Udaipur@9</v>
      </c>
      <c r="D15" t="e">
        <f>IF('Raw1'!D15&lt;&gt;"",(('Raw1'!D15-#REF!)/#REF!),"")</f>
        <v>#REF!</v>
      </c>
      <c r="E15" t="e">
        <f>IF('Raw1'!E15&lt;&gt;"",(('Raw1'!E15-#REF!)/#REF!),"")</f>
        <v>#REF!</v>
      </c>
      <c r="F15" t="e">
        <f>IF('Raw1'!F15&lt;&gt;"",(('Raw1'!F15-#REF!)/#REF!),"")</f>
        <v>#REF!</v>
      </c>
      <c r="G15" t="e">
        <f>IF('Raw1'!G15&lt;&gt;"",(('Raw1'!G15-#REF!)/#REF!),"")</f>
        <v>#REF!</v>
      </c>
      <c r="H15" t="e">
        <f>IF('Raw1'!H15&lt;&gt;"",(('Raw1'!H15-#REF!)/#REF!),"")</f>
        <v>#REF!</v>
      </c>
      <c r="I15" t="e">
        <f>IF('Raw1'!I15&lt;&gt;"",(('Raw1'!I15-#REF!)/#REF!),"")</f>
        <v>#REF!</v>
      </c>
      <c r="J15" t="e">
        <f>IF('Raw1'!J15&lt;&gt;"",(('Raw1'!J15-#REF!)/#REF!),"")</f>
        <v>#REF!</v>
      </c>
      <c r="K15" t="e">
        <f>IF('Raw1'!K15&lt;&gt;"",(('Raw1'!K15-#REF!)/#REF!),"")</f>
        <v>#REF!</v>
      </c>
      <c r="L15" t="e">
        <f>IF('Raw1'!L15&lt;&gt;"",(('Raw1'!L15-#REF!)/#REF!),"")</f>
        <v>#REF!</v>
      </c>
      <c r="M15" t="e">
        <f>IF('Raw1'!M15&lt;&gt;"",(('Raw1'!M15-#REF!)/#REF!),"")</f>
        <v>#REF!</v>
      </c>
      <c r="N15" t="e">
        <f>IF('Raw1'!N15&lt;&gt;"",(('Raw1'!N15-#REF!)/#REF!),"")</f>
        <v>#REF!</v>
      </c>
      <c r="O15" t="e">
        <f>IF('Raw1'!O15&lt;&gt;"",(('Raw1'!O15-#REF!)/#REF!),"")</f>
        <v>#REF!</v>
      </c>
      <c r="P15" t="e">
        <f>IF('Raw1'!P15&lt;&gt;"",(('Raw1'!P15-#REF!)/#REF!),"")</f>
        <v>#REF!</v>
      </c>
      <c r="Q15" t="e">
        <f>IF('Raw1'!Q15&lt;&gt;"",(('Raw1'!Q15-#REF!)/#REF!),"")</f>
        <v>#REF!</v>
      </c>
      <c r="R15" t="e">
        <f>IF('Raw1'!R15&lt;&gt;"",(('Raw1'!R15-#REF!)/#REF!),"")</f>
        <v>#REF!</v>
      </c>
      <c r="S15" t="e">
        <f>IF('Raw1'!S15&lt;&gt;"",(('Raw1'!S15-#REF!)/#REF!),"")</f>
        <v>#REF!</v>
      </c>
      <c r="T15" t="e">
        <f>IF('Raw1'!T15&lt;&gt;"",('Raw1'!T15/#REF!)-#REF!,"")</f>
        <v>#REF!</v>
      </c>
      <c r="U15" t="e">
        <f>IF('Raw1'!U15&lt;&gt;"",('Raw1'!U15/#REF!)-#REF!,"")</f>
        <v>#REF!</v>
      </c>
      <c r="V15">
        <f>IF('Raw1'!V15&lt;&gt;"",'Raw1'!V15,"")</f>
        <v>1077519000</v>
      </c>
      <c r="W15">
        <f>IF('Raw1'!W15&lt;&gt;"",'Raw1'!W15,"")</f>
        <v>1078043000</v>
      </c>
      <c r="X15" t="str">
        <f>IF('Raw1'!X15&lt;&gt;"",'Raw1'!X15,"")</f>
        <v/>
      </c>
      <c r="Y15" t="str">
        <f>IF('Raw1'!Y15&lt;&gt;"",'Raw1'!Y15,"")</f>
        <v/>
      </c>
      <c r="Z15" t="str">
        <f>IF('Raw1'!Z15&lt;&gt;"",'Raw1'!Z15,"")</f>
        <v/>
      </c>
      <c r="AA15" t="str">
        <f>IF('Raw1'!AA15&lt;&gt;"",'Raw1'!AA15,"")</f>
        <v/>
      </c>
      <c r="AB15" t="str">
        <f>IF('Raw1'!AB15&lt;&gt;"",'Raw1'!AB15,"")</f>
        <v/>
      </c>
      <c r="AC15" t="str">
        <f>IF('Raw1'!AC15&lt;&gt;"",'Raw1'!AC15,"")</f>
        <v/>
      </c>
      <c r="AD15" t="str">
        <f>IF('Raw1'!AD15&lt;&gt;"",'Raw1'!AD15,"")</f>
        <v/>
      </c>
      <c r="AE15" t="str">
        <f>IF('Raw1'!AE15&lt;&gt;"",'Raw1'!AE15,"")</f>
        <v/>
      </c>
      <c r="AF15" t="str">
        <f>IF('Raw1'!AF15&lt;&gt;"",'Raw1'!AF15,"")</f>
        <v/>
      </c>
      <c r="AG15" t="str">
        <f>IF('Raw1'!AG15&lt;&gt;"",'Raw1'!AG15,"")</f>
        <v/>
      </c>
      <c r="AH15" t="str">
        <f>IF('Raw1'!AH15&lt;&gt;"",'Raw1'!AH15,"")</f>
        <v/>
      </c>
      <c r="AI15" t="str">
        <f>IF('Raw1'!AI15&lt;&gt;"",'Raw1'!AI15,"")</f>
        <v/>
      </c>
      <c r="AJ15" t="str">
        <f>IF('Raw1'!AJ15&lt;&gt;"",'Raw1'!AJ15,"")</f>
        <v/>
      </c>
    </row>
    <row r="16" spans="1:36" x14ac:dyDescent="0.15">
      <c r="A16" t="str">
        <f>'Raw1'!A16</f>
        <v>d18O_300118_WM2_Nico@5</v>
      </c>
      <c r="D16" t="e">
        <f>IF('Raw1'!D16&lt;&gt;"",(('Raw1'!D16-#REF!)/#REF!),"")</f>
        <v>#REF!</v>
      </c>
      <c r="E16" t="e">
        <f>IF('Raw1'!E16&lt;&gt;"",(('Raw1'!E16-#REF!)/#REF!),"")</f>
        <v>#REF!</v>
      </c>
      <c r="F16" t="e">
        <f>IF('Raw1'!F16&lt;&gt;"",(('Raw1'!F16-#REF!)/#REF!),"")</f>
        <v>#REF!</v>
      </c>
      <c r="G16" t="e">
        <f>IF('Raw1'!G16&lt;&gt;"",(('Raw1'!G16-#REF!)/#REF!),"")</f>
        <v>#REF!</v>
      </c>
      <c r="H16" t="e">
        <f>IF('Raw1'!H16&lt;&gt;"",(('Raw1'!H16-#REF!)/#REF!),"")</f>
        <v>#REF!</v>
      </c>
      <c r="I16" t="e">
        <f>IF('Raw1'!I16&lt;&gt;"",(('Raw1'!I16-#REF!)/#REF!),"")</f>
        <v>#REF!</v>
      </c>
      <c r="J16" t="e">
        <f>IF('Raw1'!J16&lt;&gt;"",(('Raw1'!J16-#REF!)/#REF!),"")</f>
        <v>#REF!</v>
      </c>
      <c r="K16" t="e">
        <f>IF('Raw1'!K16&lt;&gt;"",(('Raw1'!K16-#REF!)/#REF!),"")</f>
        <v>#REF!</v>
      </c>
      <c r="L16" t="e">
        <f>IF('Raw1'!L16&lt;&gt;"",(('Raw1'!L16-#REF!)/#REF!),"")</f>
        <v>#REF!</v>
      </c>
      <c r="M16" t="e">
        <f>IF('Raw1'!M16&lt;&gt;"",(('Raw1'!M16-#REF!)/#REF!),"")</f>
        <v>#REF!</v>
      </c>
      <c r="N16" t="e">
        <f>IF('Raw1'!N16&lt;&gt;"",(('Raw1'!N16-#REF!)/#REF!),"")</f>
        <v>#REF!</v>
      </c>
      <c r="O16" t="e">
        <f>IF('Raw1'!O16&lt;&gt;"",(('Raw1'!O16-#REF!)/#REF!),"")</f>
        <v>#REF!</v>
      </c>
      <c r="P16" t="e">
        <f>IF('Raw1'!P16&lt;&gt;"",(('Raw1'!P16-#REF!)/#REF!),"")</f>
        <v>#REF!</v>
      </c>
      <c r="Q16" t="e">
        <f>IF('Raw1'!Q16&lt;&gt;"",(('Raw1'!Q16-#REF!)/#REF!),"")</f>
        <v>#REF!</v>
      </c>
      <c r="R16" t="e">
        <f>IF('Raw1'!R16&lt;&gt;"",(('Raw1'!R16-#REF!)/#REF!),"")</f>
        <v>#REF!</v>
      </c>
      <c r="S16" t="e">
        <f>IF('Raw1'!S16&lt;&gt;"",(('Raw1'!S16-#REF!)/#REF!),"")</f>
        <v>#REF!</v>
      </c>
      <c r="T16" t="e">
        <f>IF('Raw1'!T16&lt;&gt;"",('Raw1'!T16/#REF!)-#REF!,"")</f>
        <v>#REF!</v>
      </c>
      <c r="U16" t="e">
        <f>IF('Raw1'!U16&lt;&gt;"",('Raw1'!U16/#REF!)-#REF!,"")</f>
        <v>#REF!</v>
      </c>
      <c r="V16">
        <f>IF('Raw1'!V16&lt;&gt;"",'Raw1'!V16,"")</f>
        <v>1093029000</v>
      </c>
      <c r="W16">
        <f>IF('Raw1'!W16&lt;&gt;"",'Raw1'!W16,"")</f>
        <v>1093058000</v>
      </c>
      <c r="X16" t="str">
        <f>IF('Raw1'!X16&lt;&gt;"",'Raw1'!X16,"")</f>
        <v/>
      </c>
      <c r="Y16" t="str">
        <f>IF('Raw1'!Y16&lt;&gt;"",'Raw1'!Y16,"")</f>
        <v/>
      </c>
      <c r="Z16" t="str">
        <f>IF('Raw1'!Z16&lt;&gt;"",'Raw1'!Z16,"")</f>
        <v/>
      </c>
      <c r="AA16" t="str">
        <f>IF('Raw1'!AA16&lt;&gt;"",'Raw1'!AA16,"")</f>
        <v/>
      </c>
      <c r="AB16" t="str">
        <f>IF('Raw1'!AB16&lt;&gt;"",'Raw1'!AB16,"")</f>
        <v/>
      </c>
      <c r="AC16" t="str">
        <f>IF('Raw1'!AC16&lt;&gt;"",'Raw1'!AC16,"")</f>
        <v/>
      </c>
      <c r="AD16" t="str">
        <f>IF('Raw1'!AD16&lt;&gt;"",'Raw1'!AD16,"")</f>
        <v/>
      </c>
      <c r="AE16" t="str">
        <f>IF('Raw1'!AE16&lt;&gt;"",'Raw1'!AE16,"")</f>
        <v/>
      </c>
      <c r="AF16" t="str">
        <f>IF('Raw1'!AF16&lt;&gt;"",'Raw1'!AF16,"")</f>
        <v/>
      </c>
      <c r="AG16" t="str">
        <f>IF('Raw1'!AG16&lt;&gt;"",'Raw1'!AG16,"")</f>
        <v/>
      </c>
      <c r="AH16" t="str">
        <f>IF('Raw1'!AH16&lt;&gt;"",'Raw1'!AH16,"")</f>
        <v/>
      </c>
      <c r="AI16" t="str">
        <f>IF('Raw1'!AI16&lt;&gt;"",'Raw1'!AI16,"")</f>
        <v/>
      </c>
      <c r="AJ16" t="str">
        <f>IF('Raw1'!AJ16&lt;&gt;"",'Raw1'!AJ16,"")</f>
        <v/>
      </c>
    </row>
    <row r="17" spans="1:36" x14ac:dyDescent="0.15">
      <c r="A17" t="str">
        <f>'Raw1'!A17</f>
        <v>d18O_300118_WM2_Nico@6</v>
      </c>
      <c r="D17" t="e">
        <f>IF('Raw1'!D17&lt;&gt;"",(('Raw1'!D17-#REF!)/#REF!),"")</f>
        <v>#REF!</v>
      </c>
      <c r="E17" t="e">
        <f>IF('Raw1'!E17&lt;&gt;"",(('Raw1'!E17-#REF!)/#REF!),"")</f>
        <v>#REF!</v>
      </c>
      <c r="F17" t="e">
        <f>IF('Raw1'!F17&lt;&gt;"",(('Raw1'!F17-#REF!)/#REF!),"")</f>
        <v>#REF!</v>
      </c>
      <c r="G17" t="e">
        <f>IF('Raw1'!G17&lt;&gt;"",(('Raw1'!G17-#REF!)/#REF!),"")</f>
        <v>#REF!</v>
      </c>
      <c r="H17" t="e">
        <f>IF('Raw1'!H17&lt;&gt;"",(('Raw1'!H17-#REF!)/#REF!),"")</f>
        <v>#REF!</v>
      </c>
      <c r="I17" t="e">
        <f>IF('Raw1'!I17&lt;&gt;"",(('Raw1'!I17-#REF!)/#REF!),"")</f>
        <v>#REF!</v>
      </c>
      <c r="J17" t="e">
        <f>IF('Raw1'!J17&lt;&gt;"",(('Raw1'!J17-#REF!)/#REF!),"")</f>
        <v>#REF!</v>
      </c>
      <c r="K17" t="e">
        <f>IF('Raw1'!K17&lt;&gt;"",(('Raw1'!K17-#REF!)/#REF!),"")</f>
        <v>#REF!</v>
      </c>
      <c r="L17" t="e">
        <f>IF('Raw1'!L17&lt;&gt;"",(('Raw1'!L17-#REF!)/#REF!),"")</f>
        <v>#REF!</v>
      </c>
      <c r="M17" t="e">
        <f>IF('Raw1'!M17&lt;&gt;"",(('Raw1'!M17-#REF!)/#REF!),"")</f>
        <v>#REF!</v>
      </c>
      <c r="N17" t="e">
        <f>IF('Raw1'!N17&lt;&gt;"",(('Raw1'!N17-#REF!)/#REF!),"")</f>
        <v>#REF!</v>
      </c>
      <c r="O17" t="e">
        <f>IF('Raw1'!O17&lt;&gt;"",(('Raw1'!O17-#REF!)/#REF!),"")</f>
        <v>#REF!</v>
      </c>
      <c r="P17" t="e">
        <f>IF('Raw1'!P17&lt;&gt;"",(('Raw1'!P17-#REF!)/#REF!),"")</f>
        <v>#REF!</v>
      </c>
      <c r="Q17" t="e">
        <f>IF('Raw1'!Q17&lt;&gt;"",(('Raw1'!Q17-#REF!)/#REF!),"")</f>
        <v>#REF!</v>
      </c>
      <c r="R17" t="e">
        <f>IF('Raw1'!R17&lt;&gt;"",(('Raw1'!R17-#REF!)/#REF!),"")</f>
        <v>#REF!</v>
      </c>
      <c r="S17" t="e">
        <f>IF('Raw1'!S17&lt;&gt;"",(('Raw1'!S17-#REF!)/#REF!),"")</f>
        <v>#REF!</v>
      </c>
      <c r="T17" t="e">
        <f>IF('Raw1'!T17&lt;&gt;"",('Raw1'!T17/#REF!)-#REF!,"")</f>
        <v>#REF!</v>
      </c>
      <c r="U17" t="e">
        <f>IF('Raw1'!U17&lt;&gt;"",('Raw1'!U17/#REF!)-#REF!,"")</f>
        <v>#REF!</v>
      </c>
      <c r="V17">
        <f>IF('Raw1'!V17&lt;&gt;"",'Raw1'!V17,"")</f>
        <v>1097774000</v>
      </c>
      <c r="W17">
        <f>IF('Raw1'!W17&lt;&gt;"",'Raw1'!W17,"")</f>
        <v>1098810000</v>
      </c>
      <c r="X17" t="str">
        <f>IF('Raw1'!X17&lt;&gt;"",'Raw1'!X17,"")</f>
        <v/>
      </c>
      <c r="Y17" t="str">
        <f>IF('Raw1'!Y17&lt;&gt;"",'Raw1'!Y17,"")</f>
        <v/>
      </c>
      <c r="Z17" t="str">
        <f>IF('Raw1'!Z17&lt;&gt;"",'Raw1'!Z17,"")</f>
        <v/>
      </c>
      <c r="AA17" t="str">
        <f>IF('Raw1'!AA17&lt;&gt;"",'Raw1'!AA17,"")</f>
        <v/>
      </c>
      <c r="AB17" t="str">
        <f>IF('Raw1'!AB17&lt;&gt;"",'Raw1'!AB17,"")</f>
        <v/>
      </c>
      <c r="AC17" t="str">
        <f>IF('Raw1'!AC17&lt;&gt;"",'Raw1'!AC17,"")</f>
        <v/>
      </c>
      <c r="AD17" t="str">
        <f>IF('Raw1'!AD17&lt;&gt;"",'Raw1'!AD17,"")</f>
        <v/>
      </c>
      <c r="AE17" t="str">
        <f>IF('Raw1'!AE17&lt;&gt;"",'Raw1'!AE17,"")</f>
        <v/>
      </c>
      <c r="AF17" t="str">
        <f>IF('Raw1'!AF17&lt;&gt;"",'Raw1'!AF17,"")</f>
        <v/>
      </c>
      <c r="AG17" t="str">
        <f>IF('Raw1'!AG17&lt;&gt;"",'Raw1'!AG17,"")</f>
        <v/>
      </c>
      <c r="AH17" t="str">
        <f>IF('Raw1'!AH17&lt;&gt;"",'Raw1'!AH17,"")</f>
        <v/>
      </c>
      <c r="AI17" t="str">
        <f>IF('Raw1'!AI17&lt;&gt;"",'Raw1'!AI17,"")</f>
        <v/>
      </c>
      <c r="AJ17" t="str">
        <f>IF('Raw1'!AJ17&lt;&gt;"",'Raw1'!AJ17,"")</f>
        <v/>
      </c>
    </row>
    <row r="18" spans="1:36" x14ac:dyDescent="0.15">
      <c r="A18" t="str">
        <f>'Raw1'!A18</f>
        <v>d18O_300118_WM2_Nico@7</v>
      </c>
      <c r="D18" t="e">
        <f>IF('Raw1'!D18&lt;&gt;"",(('Raw1'!D18-#REF!)/#REF!),"")</f>
        <v>#REF!</v>
      </c>
      <c r="E18" t="e">
        <f>IF('Raw1'!E18&lt;&gt;"",(('Raw1'!E18-#REF!)/#REF!),"")</f>
        <v>#REF!</v>
      </c>
      <c r="F18" t="e">
        <f>IF('Raw1'!F18&lt;&gt;"",(('Raw1'!F18-#REF!)/#REF!),"")</f>
        <v>#REF!</v>
      </c>
      <c r="G18" t="e">
        <f>IF('Raw1'!G18&lt;&gt;"",(('Raw1'!G18-#REF!)/#REF!),"")</f>
        <v>#REF!</v>
      </c>
      <c r="H18" t="e">
        <f>IF('Raw1'!H18&lt;&gt;"",(('Raw1'!H18-#REF!)/#REF!),"")</f>
        <v>#REF!</v>
      </c>
      <c r="I18" t="e">
        <f>IF('Raw1'!I18&lt;&gt;"",(('Raw1'!I18-#REF!)/#REF!),"")</f>
        <v>#REF!</v>
      </c>
      <c r="J18" t="e">
        <f>IF('Raw1'!J18&lt;&gt;"",(('Raw1'!J18-#REF!)/#REF!),"")</f>
        <v>#REF!</v>
      </c>
      <c r="K18" t="e">
        <f>IF('Raw1'!K18&lt;&gt;"",(('Raw1'!K18-#REF!)/#REF!),"")</f>
        <v>#REF!</v>
      </c>
      <c r="L18" t="e">
        <f>IF('Raw1'!L18&lt;&gt;"",(('Raw1'!L18-#REF!)/#REF!),"")</f>
        <v>#REF!</v>
      </c>
      <c r="M18" t="e">
        <f>IF('Raw1'!M18&lt;&gt;"",(('Raw1'!M18-#REF!)/#REF!),"")</f>
        <v>#REF!</v>
      </c>
      <c r="N18" t="e">
        <f>IF('Raw1'!N18&lt;&gt;"",(('Raw1'!N18-#REF!)/#REF!),"")</f>
        <v>#REF!</v>
      </c>
      <c r="O18" t="e">
        <f>IF('Raw1'!O18&lt;&gt;"",(('Raw1'!O18-#REF!)/#REF!),"")</f>
        <v>#REF!</v>
      </c>
      <c r="P18" t="e">
        <f>IF('Raw1'!P18&lt;&gt;"",(('Raw1'!P18-#REF!)/#REF!),"")</f>
        <v>#REF!</v>
      </c>
      <c r="Q18" t="e">
        <f>IF('Raw1'!Q18&lt;&gt;"",(('Raw1'!Q18-#REF!)/#REF!),"")</f>
        <v>#REF!</v>
      </c>
      <c r="R18" t="e">
        <f>IF('Raw1'!R18&lt;&gt;"",(('Raw1'!R18-#REF!)/#REF!),"")</f>
        <v>#REF!</v>
      </c>
      <c r="S18" t="e">
        <f>IF('Raw1'!S18&lt;&gt;"",(('Raw1'!S18-#REF!)/#REF!),"")</f>
        <v>#REF!</v>
      </c>
      <c r="T18" t="e">
        <f>IF('Raw1'!T18&lt;&gt;"",('Raw1'!T18/#REF!)-#REF!,"")</f>
        <v>#REF!</v>
      </c>
      <c r="U18" t="e">
        <f>IF('Raw1'!U18&lt;&gt;"",('Raw1'!U18/#REF!)-#REF!,"")</f>
        <v>#REF!</v>
      </c>
      <c r="V18">
        <f>IF('Raw1'!V18&lt;&gt;"",'Raw1'!V18,"")</f>
        <v>1093853000</v>
      </c>
      <c r="W18">
        <f>IF('Raw1'!W18&lt;&gt;"",'Raw1'!W18,"")</f>
        <v>1094433000</v>
      </c>
      <c r="X18" t="str">
        <f>IF('Raw1'!X18&lt;&gt;"",'Raw1'!X18,"")</f>
        <v/>
      </c>
      <c r="Y18" t="str">
        <f>IF('Raw1'!Y18&lt;&gt;"",'Raw1'!Y18,"")</f>
        <v/>
      </c>
      <c r="Z18" t="str">
        <f>IF('Raw1'!Z18&lt;&gt;"",'Raw1'!Z18,"")</f>
        <v/>
      </c>
      <c r="AA18" t="str">
        <f>IF('Raw1'!AA18&lt;&gt;"",'Raw1'!AA18,"")</f>
        <v/>
      </c>
      <c r="AB18" t="str">
        <f>IF('Raw1'!AB18&lt;&gt;"",'Raw1'!AB18,"")</f>
        <v/>
      </c>
      <c r="AC18" t="str">
        <f>IF('Raw1'!AC18&lt;&gt;"",'Raw1'!AC18,"")</f>
        <v/>
      </c>
      <c r="AD18" t="str">
        <f>IF('Raw1'!AD18&lt;&gt;"",'Raw1'!AD18,"")</f>
        <v/>
      </c>
      <c r="AE18" t="str">
        <f>IF('Raw1'!AE18&lt;&gt;"",'Raw1'!AE18,"")</f>
        <v/>
      </c>
      <c r="AF18" t="str">
        <f>IF('Raw1'!AF18&lt;&gt;"",'Raw1'!AF18,"")</f>
        <v/>
      </c>
      <c r="AG18" t="str">
        <f>IF('Raw1'!AG18&lt;&gt;"",'Raw1'!AG18,"")</f>
        <v/>
      </c>
      <c r="AH18" t="str">
        <f>IF('Raw1'!AH18&lt;&gt;"",'Raw1'!AH18,"")</f>
        <v/>
      </c>
      <c r="AI18" t="str">
        <f>IF('Raw1'!AI18&lt;&gt;"",'Raw1'!AI18,"")</f>
        <v/>
      </c>
      <c r="AJ18" t="str">
        <f>IF('Raw1'!AJ18&lt;&gt;"",'Raw1'!AJ18,"")</f>
        <v/>
      </c>
    </row>
    <row r="19" spans="1:36" x14ac:dyDescent="0.15">
      <c r="A19" t="str">
        <f>'Raw1'!A19</f>
        <v>d18O_300118_WM2_Udaipur@10</v>
      </c>
      <c r="D19" t="e">
        <f>IF('Raw1'!D19&lt;&gt;"",(('Raw1'!D19-#REF!)/#REF!),"")</f>
        <v>#REF!</v>
      </c>
      <c r="E19" t="e">
        <f>IF('Raw1'!E19&lt;&gt;"",(('Raw1'!E19-#REF!)/#REF!),"")</f>
        <v>#REF!</v>
      </c>
      <c r="F19" t="e">
        <f>IF('Raw1'!F19&lt;&gt;"",(('Raw1'!F19-#REF!)/#REF!),"")</f>
        <v>#REF!</v>
      </c>
      <c r="G19" t="e">
        <f>IF('Raw1'!G19&lt;&gt;"",(('Raw1'!G19-#REF!)/#REF!),"")</f>
        <v>#REF!</v>
      </c>
      <c r="H19" t="e">
        <f>IF('Raw1'!H19&lt;&gt;"",(('Raw1'!H19-#REF!)/#REF!),"")</f>
        <v>#REF!</v>
      </c>
      <c r="I19" t="e">
        <f>IF('Raw1'!I19&lt;&gt;"",(('Raw1'!I19-#REF!)/#REF!),"")</f>
        <v>#REF!</v>
      </c>
      <c r="J19" t="e">
        <f>IF('Raw1'!J19&lt;&gt;"",(('Raw1'!J19-#REF!)/#REF!),"")</f>
        <v>#REF!</v>
      </c>
      <c r="K19" t="e">
        <f>IF('Raw1'!K19&lt;&gt;"",(('Raw1'!K19-#REF!)/#REF!),"")</f>
        <v>#REF!</v>
      </c>
      <c r="L19" t="e">
        <f>IF('Raw1'!L19&lt;&gt;"",(('Raw1'!L19-#REF!)/#REF!),"")</f>
        <v>#REF!</v>
      </c>
      <c r="M19" t="e">
        <f>IF('Raw1'!M19&lt;&gt;"",(('Raw1'!M19-#REF!)/#REF!),"")</f>
        <v>#REF!</v>
      </c>
      <c r="N19" t="e">
        <f>IF('Raw1'!N19&lt;&gt;"",(('Raw1'!N19-#REF!)/#REF!),"")</f>
        <v>#REF!</v>
      </c>
      <c r="O19" t="e">
        <f>IF('Raw1'!O19&lt;&gt;"",(('Raw1'!O19-#REF!)/#REF!),"")</f>
        <v>#REF!</v>
      </c>
      <c r="P19" t="e">
        <f>IF('Raw1'!P19&lt;&gt;"",(('Raw1'!P19-#REF!)/#REF!),"")</f>
        <v>#REF!</v>
      </c>
      <c r="Q19" t="e">
        <f>IF('Raw1'!Q19&lt;&gt;"",(('Raw1'!Q19-#REF!)/#REF!),"")</f>
        <v>#REF!</v>
      </c>
      <c r="R19" t="e">
        <f>IF('Raw1'!R19&lt;&gt;"",(('Raw1'!R19-#REF!)/#REF!),"")</f>
        <v>#REF!</v>
      </c>
      <c r="S19" t="e">
        <f>IF('Raw1'!S19&lt;&gt;"",(('Raw1'!S19-#REF!)/#REF!),"")</f>
        <v>#REF!</v>
      </c>
      <c r="T19" t="e">
        <f>IF('Raw1'!T19&lt;&gt;"",('Raw1'!T19/#REF!)-#REF!,"")</f>
        <v>#REF!</v>
      </c>
      <c r="U19" t="e">
        <f>IF('Raw1'!U19&lt;&gt;"",('Raw1'!U19/#REF!)-#REF!,"")</f>
        <v>#REF!</v>
      </c>
      <c r="V19">
        <f>IF('Raw1'!V19&lt;&gt;"",'Raw1'!V19,"")</f>
        <v>1071553000</v>
      </c>
      <c r="W19">
        <f>IF('Raw1'!W19&lt;&gt;"",'Raw1'!W19,"")</f>
        <v>1071785000</v>
      </c>
      <c r="X19" t="str">
        <f>IF('Raw1'!X19&lt;&gt;"",'Raw1'!X19,"")</f>
        <v/>
      </c>
      <c r="Y19" t="str">
        <f>IF('Raw1'!Y19&lt;&gt;"",'Raw1'!Y19,"")</f>
        <v/>
      </c>
      <c r="Z19" t="str">
        <f>IF('Raw1'!Z19&lt;&gt;"",'Raw1'!Z19,"")</f>
        <v/>
      </c>
      <c r="AA19" t="str">
        <f>IF('Raw1'!AA19&lt;&gt;"",'Raw1'!AA19,"")</f>
        <v/>
      </c>
      <c r="AB19" t="str">
        <f>IF('Raw1'!AB19&lt;&gt;"",'Raw1'!AB19,"")</f>
        <v/>
      </c>
      <c r="AC19" t="str">
        <f>IF('Raw1'!AC19&lt;&gt;"",'Raw1'!AC19,"")</f>
        <v/>
      </c>
      <c r="AD19" t="str">
        <f>IF('Raw1'!AD19&lt;&gt;"",'Raw1'!AD19,"")</f>
        <v/>
      </c>
      <c r="AE19" t="str">
        <f>IF('Raw1'!AE19&lt;&gt;"",'Raw1'!AE19,"")</f>
        <v/>
      </c>
      <c r="AF19" t="str">
        <f>IF('Raw1'!AF19&lt;&gt;"",'Raw1'!AF19,"")</f>
        <v/>
      </c>
      <c r="AG19" t="str">
        <f>IF('Raw1'!AG19&lt;&gt;"",'Raw1'!AG19,"")</f>
        <v/>
      </c>
      <c r="AH19" t="str">
        <f>IF('Raw1'!AH19&lt;&gt;"",'Raw1'!AH19,"")</f>
        <v/>
      </c>
      <c r="AI19" t="str">
        <f>IF('Raw1'!AI19&lt;&gt;"",'Raw1'!AI19,"")</f>
        <v/>
      </c>
      <c r="AJ19" t="str">
        <f>IF('Raw1'!AJ19&lt;&gt;"",'Raw1'!AJ19,"")</f>
        <v/>
      </c>
    </row>
    <row r="20" spans="1:36" x14ac:dyDescent="0.15">
      <c r="A20" t="str">
        <f>'Raw1'!A20</f>
        <v>d18O_300118_WM2_BW28@5</v>
      </c>
      <c r="D20" t="e">
        <f>IF('Raw1'!D20&lt;&gt;"",(('Raw1'!D20-#REF!)/#REF!),"")</f>
        <v>#REF!</v>
      </c>
      <c r="E20" t="e">
        <f>IF('Raw1'!E20&lt;&gt;"",(('Raw1'!E20-#REF!)/#REF!),"")</f>
        <v>#REF!</v>
      </c>
      <c r="F20" t="e">
        <f>IF('Raw1'!F20&lt;&gt;"",(('Raw1'!F20-#REF!)/#REF!),"")</f>
        <v>#REF!</v>
      </c>
      <c r="G20" t="e">
        <f>IF('Raw1'!G20&lt;&gt;"",(('Raw1'!G20-#REF!)/#REF!),"")</f>
        <v>#REF!</v>
      </c>
      <c r="H20" t="e">
        <f>IF('Raw1'!H20&lt;&gt;"",(('Raw1'!H20-#REF!)/#REF!),"")</f>
        <v>#REF!</v>
      </c>
      <c r="I20" t="e">
        <f>IF('Raw1'!I20&lt;&gt;"",(('Raw1'!I20-#REF!)/#REF!),"")</f>
        <v>#REF!</v>
      </c>
      <c r="J20" t="e">
        <f>IF('Raw1'!J20&lt;&gt;"",(('Raw1'!J20-#REF!)/#REF!),"")</f>
        <v>#REF!</v>
      </c>
      <c r="K20" t="e">
        <f>IF('Raw1'!K20&lt;&gt;"",(('Raw1'!K20-#REF!)/#REF!),"")</f>
        <v>#REF!</v>
      </c>
      <c r="L20" t="e">
        <f>IF('Raw1'!L20&lt;&gt;"",(('Raw1'!L20-#REF!)/#REF!),"")</f>
        <v>#REF!</v>
      </c>
      <c r="M20" t="e">
        <f>IF('Raw1'!M20&lt;&gt;"",(('Raw1'!M20-#REF!)/#REF!),"")</f>
        <v>#REF!</v>
      </c>
      <c r="N20" t="e">
        <f>IF('Raw1'!N20&lt;&gt;"",(('Raw1'!N20-#REF!)/#REF!),"")</f>
        <v>#REF!</v>
      </c>
      <c r="O20" t="e">
        <f>IF('Raw1'!O20&lt;&gt;"",(('Raw1'!O20-#REF!)/#REF!),"")</f>
        <v>#REF!</v>
      </c>
      <c r="P20" t="e">
        <f>IF('Raw1'!P20&lt;&gt;"",(('Raw1'!P20-#REF!)/#REF!),"")</f>
        <v>#REF!</v>
      </c>
      <c r="Q20" t="e">
        <f>IF('Raw1'!Q20&lt;&gt;"",(('Raw1'!Q20-#REF!)/#REF!),"")</f>
        <v>#REF!</v>
      </c>
      <c r="R20" t="e">
        <f>IF('Raw1'!R20&lt;&gt;"",(('Raw1'!R20-#REF!)/#REF!),"")</f>
        <v>#REF!</v>
      </c>
      <c r="S20" t="e">
        <f>IF('Raw1'!S20&lt;&gt;"",(('Raw1'!S20-#REF!)/#REF!),"")</f>
        <v>#REF!</v>
      </c>
      <c r="T20" t="e">
        <f>IF('Raw1'!T20&lt;&gt;"",('Raw1'!T20/#REF!)-#REF!,"")</f>
        <v>#REF!</v>
      </c>
      <c r="U20" t="e">
        <f>IF('Raw1'!U20&lt;&gt;"",('Raw1'!U20/#REF!)-#REF!,"")</f>
        <v>#REF!</v>
      </c>
      <c r="V20">
        <f>IF('Raw1'!V20&lt;&gt;"",'Raw1'!V20,"")</f>
        <v>1090521000</v>
      </c>
      <c r="W20">
        <f>IF('Raw1'!W20&lt;&gt;"",'Raw1'!W20,"")</f>
        <v>1090986000</v>
      </c>
      <c r="X20" t="str">
        <f>IF('Raw1'!X20&lt;&gt;"",'Raw1'!X20,"")</f>
        <v/>
      </c>
      <c r="Y20" t="str">
        <f>IF('Raw1'!Y20&lt;&gt;"",'Raw1'!Y20,"")</f>
        <v/>
      </c>
      <c r="Z20" t="str">
        <f>IF('Raw1'!Z20&lt;&gt;"",'Raw1'!Z20,"")</f>
        <v/>
      </c>
      <c r="AA20" t="str">
        <f>IF('Raw1'!AA20&lt;&gt;"",'Raw1'!AA20,"")</f>
        <v/>
      </c>
      <c r="AB20" t="str">
        <f>IF('Raw1'!AB20&lt;&gt;"",'Raw1'!AB20,"")</f>
        <v/>
      </c>
      <c r="AC20" t="str">
        <f>IF('Raw1'!AC20&lt;&gt;"",'Raw1'!AC20,"")</f>
        <v/>
      </c>
      <c r="AD20" t="str">
        <f>IF('Raw1'!AD20&lt;&gt;"",'Raw1'!AD20,"")</f>
        <v/>
      </c>
      <c r="AE20" t="str">
        <f>IF('Raw1'!AE20&lt;&gt;"",'Raw1'!AE20,"")</f>
        <v/>
      </c>
      <c r="AF20" t="str">
        <f>IF('Raw1'!AF20&lt;&gt;"",'Raw1'!AF20,"")</f>
        <v/>
      </c>
      <c r="AG20" t="str">
        <f>IF('Raw1'!AG20&lt;&gt;"",'Raw1'!AG20,"")</f>
        <v/>
      </c>
      <c r="AH20" t="str">
        <f>IF('Raw1'!AH20&lt;&gt;"",'Raw1'!AH20,"")</f>
        <v/>
      </c>
      <c r="AI20" t="str">
        <f>IF('Raw1'!AI20&lt;&gt;"",'Raw1'!AI20,"")</f>
        <v/>
      </c>
      <c r="AJ20" t="str">
        <f>IF('Raw1'!AJ20&lt;&gt;"",'Raw1'!AJ20,"")</f>
        <v/>
      </c>
    </row>
    <row r="21" spans="1:36" x14ac:dyDescent="0.15">
      <c r="A21" t="str">
        <f>'Raw1'!A21</f>
        <v>d18O_300118_WM2_BW28@6</v>
      </c>
      <c r="D21" t="e">
        <f>IF('Raw1'!D21&lt;&gt;"",(('Raw1'!D21-#REF!)/#REF!),"")</f>
        <v>#REF!</v>
      </c>
      <c r="E21" t="e">
        <f>IF('Raw1'!E21&lt;&gt;"",(('Raw1'!E21-#REF!)/#REF!),"")</f>
        <v>#REF!</v>
      </c>
      <c r="F21" t="e">
        <f>IF('Raw1'!F21&lt;&gt;"",(('Raw1'!F21-#REF!)/#REF!),"")</f>
        <v>#REF!</v>
      </c>
      <c r="G21" t="e">
        <f>IF('Raw1'!G21&lt;&gt;"",(('Raw1'!G21-#REF!)/#REF!),"")</f>
        <v>#REF!</v>
      </c>
      <c r="H21" t="e">
        <f>IF('Raw1'!H21&lt;&gt;"",(('Raw1'!H21-#REF!)/#REF!),"")</f>
        <v>#REF!</v>
      </c>
      <c r="I21" t="e">
        <f>IF('Raw1'!I21&lt;&gt;"",(('Raw1'!I21-#REF!)/#REF!),"")</f>
        <v>#REF!</v>
      </c>
      <c r="J21" t="e">
        <f>IF('Raw1'!J21&lt;&gt;"",(('Raw1'!J21-#REF!)/#REF!),"")</f>
        <v>#REF!</v>
      </c>
      <c r="K21" t="e">
        <f>IF('Raw1'!K21&lt;&gt;"",(('Raw1'!K21-#REF!)/#REF!),"")</f>
        <v>#REF!</v>
      </c>
      <c r="L21" t="e">
        <f>IF('Raw1'!L21&lt;&gt;"",(('Raw1'!L21-#REF!)/#REF!),"")</f>
        <v>#REF!</v>
      </c>
      <c r="M21" t="e">
        <f>IF('Raw1'!M21&lt;&gt;"",(('Raw1'!M21-#REF!)/#REF!),"")</f>
        <v>#REF!</v>
      </c>
      <c r="N21" t="e">
        <f>IF('Raw1'!N21&lt;&gt;"",(('Raw1'!N21-#REF!)/#REF!),"")</f>
        <v>#REF!</v>
      </c>
      <c r="O21" t="e">
        <f>IF('Raw1'!O21&lt;&gt;"",(('Raw1'!O21-#REF!)/#REF!),"")</f>
        <v>#REF!</v>
      </c>
      <c r="P21" t="e">
        <f>IF('Raw1'!P21&lt;&gt;"",(('Raw1'!P21-#REF!)/#REF!),"")</f>
        <v>#REF!</v>
      </c>
      <c r="Q21" t="e">
        <f>IF('Raw1'!Q21&lt;&gt;"",(('Raw1'!Q21-#REF!)/#REF!),"")</f>
        <v>#REF!</v>
      </c>
      <c r="R21" t="e">
        <f>IF('Raw1'!R21&lt;&gt;"",(('Raw1'!R21-#REF!)/#REF!),"")</f>
        <v>#REF!</v>
      </c>
      <c r="S21" t="e">
        <f>IF('Raw1'!S21&lt;&gt;"",(('Raw1'!S21-#REF!)/#REF!),"")</f>
        <v>#REF!</v>
      </c>
      <c r="T21" t="e">
        <f>IF('Raw1'!T21&lt;&gt;"",('Raw1'!T21/#REF!)-#REF!,"")</f>
        <v>#REF!</v>
      </c>
      <c r="U21" t="e">
        <f>IF('Raw1'!U21&lt;&gt;"",('Raw1'!U21/#REF!)-#REF!,"")</f>
        <v>#REF!</v>
      </c>
      <c r="V21">
        <f>IF('Raw1'!V21&lt;&gt;"",'Raw1'!V21,"")</f>
        <v>1094507000</v>
      </c>
      <c r="W21">
        <f>IF('Raw1'!W21&lt;&gt;"",'Raw1'!W21,"")</f>
        <v>1094306000</v>
      </c>
      <c r="X21" t="str">
        <f>IF('Raw1'!X21&lt;&gt;"",'Raw1'!X21,"")</f>
        <v/>
      </c>
      <c r="Y21" t="str">
        <f>IF('Raw1'!Y21&lt;&gt;"",'Raw1'!Y21,"")</f>
        <v/>
      </c>
      <c r="Z21" t="str">
        <f>IF('Raw1'!Z21&lt;&gt;"",'Raw1'!Z21,"")</f>
        <v/>
      </c>
      <c r="AA21" t="str">
        <f>IF('Raw1'!AA21&lt;&gt;"",'Raw1'!AA21,"")</f>
        <v/>
      </c>
      <c r="AB21" t="str">
        <f>IF('Raw1'!AB21&lt;&gt;"",'Raw1'!AB21,"")</f>
        <v/>
      </c>
      <c r="AC21" t="str">
        <f>IF('Raw1'!AC21&lt;&gt;"",'Raw1'!AC21,"")</f>
        <v/>
      </c>
      <c r="AD21" t="str">
        <f>IF('Raw1'!AD21&lt;&gt;"",'Raw1'!AD21,"")</f>
        <v/>
      </c>
      <c r="AE21" t="str">
        <f>IF('Raw1'!AE21&lt;&gt;"",'Raw1'!AE21,"")</f>
        <v/>
      </c>
      <c r="AF21" t="str">
        <f>IF('Raw1'!AF21&lt;&gt;"",'Raw1'!AF21,"")</f>
        <v/>
      </c>
      <c r="AG21" t="str">
        <f>IF('Raw1'!AG21&lt;&gt;"",'Raw1'!AG21,"")</f>
        <v/>
      </c>
      <c r="AH21" t="str">
        <f>IF('Raw1'!AH21&lt;&gt;"",'Raw1'!AH21,"")</f>
        <v/>
      </c>
      <c r="AI21" t="str">
        <f>IF('Raw1'!AI21&lt;&gt;"",'Raw1'!AI21,"")</f>
        <v/>
      </c>
      <c r="AJ21" t="str">
        <f>IF('Raw1'!AJ21&lt;&gt;"",'Raw1'!AJ21,"")</f>
        <v/>
      </c>
    </row>
    <row r="22" spans="1:36" x14ac:dyDescent="0.15">
      <c r="A22" t="str">
        <f>'Raw1'!A22</f>
        <v>d18O_300118_WM2_BW28@7</v>
      </c>
      <c r="D22" t="e">
        <f>IF('Raw1'!D22&lt;&gt;"",(('Raw1'!D22-#REF!)/#REF!),"")</f>
        <v>#REF!</v>
      </c>
      <c r="E22" t="e">
        <f>IF('Raw1'!E22&lt;&gt;"",(('Raw1'!E22-#REF!)/#REF!),"")</f>
        <v>#REF!</v>
      </c>
      <c r="F22" t="e">
        <f>IF('Raw1'!F22&lt;&gt;"",(('Raw1'!F22-#REF!)/#REF!),"")</f>
        <v>#REF!</v>
      </c>
      <c r="G22" t="e">
        <f>IF('Raw1'!G22&lt;&gt;"",(('Raw1'!G22-#REF!)/#REF!),"")</f>
        <v>#REF!</v>
      </c>
      <c r="H22" t="e">
        <f>IF('Raw1'!H22&lt;&gt;"",(('Raw1'!H22-#REF!)/#REF!),"")</f>
        <v>#REF!</v>
      </c>
      <c r="I22" t="e">
        <f>IF('Raw1'!I22&lt;&gt;"",(('Raw1'!I22-#REF!)/#REF!),"")</f>
        <v>#REF!</v>
      </c>
      <c r="J22" t="e">
        <f>IF('Raw1'!J22&lt;&gt;"",(('Raw1'!J22-#REF!)/#REF!),"")</f>
        <v>#REF!</v>
      </c>
      <c r="K22" t="e">
        <f>IF('Raw1'!K22&lt;&gt;"",(('Raw1'!K22-#REF!)/#REF!),"")</f>
        <v>#REF!</v>
      </c>
      <c r="L22" t="e">
        <f>IF('Raw1'!L22&lt;&gt;"",(('Raw1'!L22-#REF!)/#REF!),"")</f>
        <v>#REF!</v>
      </c>
      <c r="M22" t="e">
        <f>IF('Raw1'!M22&lt;&gt;"",(('Raw1'!M22-#REF!)/#REF!),"")</f>
        <v>#REF!</v>
      </c>
      <c r="N22" t="e">
        <f>IF('Raw1'!N22&lt;&gt;"",(('Raw1'!N22-#REF!)/#REF!),"")</f>
        <v>#REF!</v>
      </c>
      <c r="O22" t="e">
        <f>IF('Raw1'!O22&lt;&gt;"",(('Raw1'!O22-#REF!)/#REF!),"")</f>
        <v>#REF!</v>
      </c>
      <c r="P22" t="e">
        <f>IF('Raw1'!P22&lt;&gt;"",(('Raw1'!P22-#REF!)/#REF!),"")</f>
        <v>#REF!</v>
      </c>
      <c r="Q22" t="e">
        <f>IF('Raw1'!Q22&lt;&gt;"",(('Raw1'!Q22-#REF!)/#REF!),"")</f>
        <v>#REF!</v>
      </c>
      <c r="R22" t="e">
        <f>IF('Raw1'!R22&lt;&gt;"",(('Raw1'!R22-#REF!)/#REF!),"")</f>
        <v>#REF!</v>
      </c>
      <c r="S22" t="e">
        <f>IF('Raw1'!S22&lt;&gt;"",(('Raw1'!S22-#REF!)/#REF!),"")</f>
        <v>#REF!</v>
      </c>
      <c r="T22" t="e">
        <f>IF('Raw1'!T22&lt;&gt;"",('Raw1'!T22/#REF!)-#REF!,"")</f>
        <v>#REF!</v>
      </c>
      <c r="U22" t="e">
        <f>IF('Raw1'!U22&lt;&gt;"",('Raw1'!U22/#REF!)-#REF!,"")</f>
        <v>#REF!</v>
      </c>
      <c r="V22">
        <f>IF('Raw1'!V22&lt;&gt;"",'Raw1'!V22,"")</f>
        <v>1084882000</v>
      </c>
      <c r="W22">
        <f>IF('Raw1'!W22&lt;&gt;"",'Raw1'!W22,"")</f>
        <v>1085167000</v>
      </c>
      <c r="X22" t="str">
        <f>IF('Raw1'!X22&lt;&gt;"",'Raw1'!X22,"")</f>
        <v/>
      </c>
      <c r="Y22" t="str">
        <f>IF('Raw1'!Y22&lt;&gt;"",'Raw1'!Y22,"")</f>
        <v/>
      </c>
      <c r="Z22" t="str">
        <f>IF('Raw1'!Z22&lt;&gt;"",'Raw1'!Z22,"")</f>
        <v/>
      </c>
      <c r="AA22" t="str">
        <f>IF('Raw1'!AA22&lt;&gt;"",'Raw1'!AA22,"")</f>
        <v/>
      </c>
      <c r="AB22" t="str">
        <f>IF('Raw1'!AB22&lt;&gt;"",'Raw1'!AB22,"")</f>
        <v/>
      </c>
      <c r="AC22" t="str">
        <f>IF('Raw1'!AC22&lt;&gt;"",'Raw1'!AC22,"")</f>
        <v/>
      </c>
      <c r="AD22" t="str">
        <f>IF('Raw1'!AD22&lt;&gt;"",'Raw1'!AD22,"")</f>
        <v/>
      </c>
      <c r="AE22" t="str">
        <f>IF('Raw1'!AE22&lt;&gt;"",'Raw1'!AE22,"")</f>
        <v/>
      </c>
      <c r="AF22" t="str">
        <f>IF('Raw1'!AF22&lt;&gt;"",'Raw1'!AF22,"")</f>
        <v/>
      </c>
      <c r="AG22" t="str">
        <f>IF('Raw1'!AG22&lt;&gt;"",'Raw1'!AG22,"")</f>
        <v/>
      </c>
      <c r="AH22" t="str">
        <f>IF('Raw1'!AH22&lt;&gt;"",'Raw1'!AH22,"")</f>
        <v/>
      </c>
      <c r="AI22" t="str">
        <f>IF('Raw1'!AI22&lt;&gt;"",'Raw1'!AI22,"")</f>
        <v/>
      </c>
      <c r="AJ22" t="str">
        <f>IF('Raw1'!AJ22&lt;&gt;"",'Raw1'!AJ22,"")</f>
        <v/>
      </c>
    </row>
    <row r="23" spans="1:36" x14ac:dyDescent="0.15">
      <c r="A23" t="str">
        <f>'Raw1'!A23</f>
        <v>d18O_300118_WM2_Udaipur@11</v>
      </c>
      <c r="D23" t="e">
        <f>IF('Raw1'!D23&lt;&gt;"",(('Raw1'!D23-#REF!)/#REF!),"")</f>
        <v>#REF!</v>
      </c>
      <c r="E23" t="e">
        <f>IF('Raw1'!E23&lt;&gt;"",(('Raw1'!E23-#REF!)/#REF!),"")</f>
        <v>#REF!</v>
      </c>
      <c r="F23" t="e">
        <f>IF('Raw1'!F23&lt;&gt;"",(('Raw1'!F23-#REF!)/#REF!),"")</f>
        <v>#REF!</v>
      </c>
      <c r="G23" t="e">
        <f>IF('Raw1'!G23&lt;&gt;"",(('Raw1'!G23-#REF!)/#REF!),"")</f>
        <v>#REF!</v>
      </c>
      <c r="H23" t="e">
        <f>IF('Raw1'!H23&lt;&gt;"",(('Raw1'!H23-#REF!)/#REF!),"")</f>
        <v>#REF!</v>
      </c>
      <c r="I23" t="e">
        <f>IF('Raw1'!I23&lt;&gt;"",(('Raw1'!I23-#REF!)/#REF!),"")</f>
        <v>#REF!</v>
      </c>
      <c r="J23" t="e">
        <f>IF('Raw1'!J23&lt;&gt;"",(('Raw1'!J23-#REF!)/#REF!),"")</f>
        <v>#REF!</v>
      </c>
      <c r="K23" t="e">
        <f>IF('Raw1'!K23&lt;&gt;"",(('Raw1'!K23-#REF!)/#REF!),"")</f>
        <v>#REF!</v>
      </c>
      <c r="L23" t="e">
        <f>IF('Raw1'!L23&lt;&gt;"",(('Raw1'!L23-#REF!)/#REF!),"")</f>
        <v>#REF!</v>
      </c>
      <c r="M23" t="e">
        <f>IF('Raw1'!M23&lt;&gt;"",(('Raw1'!M23-#REF!)/#REF!),"")</f>
        <v>#REF!</v>
      </c>
      <c r="N23" t="e">
        <f>IF('Raw1'!N23&lt;&gt;"",(('Raw1'!N23-#REF!)/#REF!),"")</f>
        <v>#REF!</v>
      </c>
      <c r="O23" t="e">
        <f>IF('Raw1'!O23&lt;&gt;"",(('Raw1'!O23-#REF!)/#REF!),"")</f>
        <v>#REF!</v>
      </c>
      <c r="P23" t="e">
        <f>IF('Raw1'!P23&lt;&gt;"",(('Raw1'!P23-#REF!)/#REF!),"")</f>
        <v>#REF!</v>
      </c>
      <c r="Q23" t="e">
        <f>IF('Raw1'!Q23&lt;&gt;"",(('Raw1'!Q23-#REF!)/#REF!),"")</f>
        <v>#REF!</v>
      </c>
      <c r="R23" t="e">
        <f>IF('Raw1'!R23&lt;&gt;"",(('Raw1'!R23-#REF!)/#REF!),"")</f>
        <v>#REF!</v>
      </c>
      <c r="S23" t="e">
        <f>IF('Raw1'!S23&lt;&gt;"",(('Raw1'!S23-#REF!)/#REF!),"")</f>
        <v>#REF!</v>
      </c>
      <c r="T23" t="e">
        <f>IF('Raw1'!T23&lt;&gt;"",('Raw1'!T23/#REF!)-#REF!,"")</f>
        <v>#REF!</v>
      </c>
      <c r="U23" t="e">
        <f>IF('Raw1'!U23&lt;&gt;"",('Raw1'!U23/#REF!)-#REF!,"")</f>
        <v>#REF!</v>
      </c>
      <c r="V23">
        <f>IF('Raw1'!V23&lt;&gt;"",'Raw1'!V23,"")</f>
        <v>1070414000</v>
      </c>
      <c r="W23">
        <f>IF('Raw1'!W23&lt;&gt;"",'Raw1'!W23,"")</f>
        <v>1070989000</v>
      </c>
      <c r="X23" t="str">
        <f>IF('Raw1'!X23&lt;&gt;"",'Raw1'!X23,"")</f>
        <v/>
      </c>
      <c r="Y23" t="str">
        <f>IF('Raw1'!Y23&lt;&gt;"",'Raw1'!Y23,"")</f>
        <v/>
      </c>
      <c r="Z23" t="str">
        <f>IF('Raw1'!Z23&lt;&gt;"",'Raw1'!Z23,"")</f>
        <v/>
      </c>
      <c r="AA23" t="str">
        <f>IF('Raw1'!AA23&lt;&gt;"",'Raw1'!AA23,"")</f>
        <v/>
      </c>
      <c r="AB23" t="str">
        <f>IF('Raw1'!AB23&lt;&gt;"",'Raw1'!AB23,"")</f>
        <v/>
      </c>
      <c r="AC23" t="str">
        <f>IF('Raw1'!AC23&lt;&gt;"",'Raw1'!AC23,"")</f>
        <v/>
      </c>
      <c r="AD23" t="str">
        <f>IF('Raw1'!AD23&lt;&gt;"",'Raw1'!AD23,"")</f>
        <v/>
      </c>
      <c r="AE23" t="str">
        <f>IF('Raw1'!AE23&lt;&gt;"",'Raw1'!AE23,"")</f>
        <v/>
      </c>
      <c r="AF23" t="str">
        <f>IF('Raw1'!AF23&lt;&gt;"",'Raw1'!AF23,"")</f>
        <v/>
      </c>
      <c r="AG23" t="str">
        <f>IF('Raw1'!AG23&lt;&gt;"",'Raw1'!AG23,"")</f>
        <v/>
      </c>
      <c r="AH23" t="str">
        <f>IF('Raw1'!AH23&lt;&gt;"",'Raw1'!AH23,"")</f>
        <v/>
      </c>
      <c r="AI23" t="str">
        <f>IF('Raw1'!AI23&lt;&gt;"",'Raw1'!AI23,"")</f>
        <v/>
      </c>
      <c r="AJ23" t="str">
        <f>IF('Raw1'!AJ23&lt;&gt;"",'Raw1'!AJ23,"")</f>
        <v/>
      </c>
    </row>
    <row r="24" spans="1:36" x14ac:dyDescent="0.15">
      <c r="A24" t="str">
        <f>'Raw1'!A24</f>
        <v>d18O_300118_WM2_Andre@5</v>
      </c>
      <c r="D24" t="e">
        <f>IF('Raw1'!D24&lt;&gt;"",(('Raw1'!D24-#REF!)/#REF!),"")</f>
        <v>#REF!</v>
      </c>
      <c r="E24" t="e">
        <f>IF('Raw1'!E24&lt;&gt;"",(('Raw1'!E24-#REF!)/#REF!),"")</f>
        <v>#REF!</v>
      </c>
      <c r="F24" t="e">
        <f>IF('Raw1'!F24&lt;&gt;"",(('Raw1'!F24-#REF!)/#REF!),"")</f>
        <v>#REF!</v>
      </c>
      <c r="G24" t="e">
        <f>IF('Raw1'!G24&lt;&gt;"",(('Raw1'!G24-#REF!)/#REF!),"")</f>
        <v>#REF!</v>
      </c>
      <c r="H24" t="e">
        <f>IF('Raw1'!H24&lt;&gt;"",(('Raw1'!H24-#REF!)/#REF!),"")</f>
        <v>#REF!</v>
      </c>
      <c r="I24" t="e">
        <f>IF('Raw1'!I24&lt;&gt;"",(('Raw1'!I24-#REF!)/#REF!),"")</f>
        <v>#REF!</v>
      </c>
      <c r="J24" t="e">
        <f>IF('Raw1'!J24&lt;&gt;"",(('Raw1'!J24-#REF!)/#REF!),"")</f>
        <v>#REF!</v>
      </c>
      <c r="K24" t="e">
        <f>IF('Raw1'!K24&lt;&gt;"",(('Raw1'!K24-#REF!)/#REF!),"")</f>
        <v>#REF!</v>
      </c>
      <c r="L24" t="e">
        <f>IF('Raw1'!L24&lt;&gt;"",(('Raw1'!L24-#REF!)/#REF!),"")</f>
        <v>#REF!</v>
      </c>
      <c r="M24" t="e">
        <f>IF('Raw1'!M24&lt;&gt;"",(('Raw1'!M24-#REF!)/#REF!),"")</f>
        <v>#REF!</v>
      </c>
      <c r="N24" t="e">
        <f>IF('Raw1'!N24&lt;&gt;"",(('Raw1'!N24-#REF!)/#REF!),"")</f>
        <v>#REF!</v>
      </c>
      <c r="O24" t="e">
        <f>IF('Raw1'!O24&lt;&gt;"",(('Raw1'!O24-#REF!)/#REF!),"")</f>
        <v>#REF!</v>
      </c>
      <c r="P24" t="e">
        <f>IF('Raw1'!P24&lt;&gt;"",(('Raw1'!P24-#REF!)/#REF!),"")</f>
        <v>#REF!</v>
      </c>
      <c r="Q24" t="e">
        <f>IF('Raw1'!Q24&lt;&gt;"",(('Raw1'!Q24-#REF!)/#REF!),"")</f>
        <v>#REF!</v>
      </c>
      <c r="R24" t="e">
        <f>IF('Raw1'!R24&lt;&gt;"",(('Raw1'!R24-#REF!)/#REF!),"")</f>
        <v>#REF!</v>
      </c>
      <c r="S24" t="e">
        <f>IF('Raw1'!S24&lt;&gt;"",(('Raw1'!S24-#REF!)/#REF!),"")</f>
        <v>#REF!</v>
      </c>
      <c r="T24" t="e">
        <f>IF('Raw1'!T24&lt;&gt;"",('Raw1'!T24/#REF!)-#REF!,"")</f>
        <v>#REF!</v>
      </c>
      <c r="U24" t="e">
        <f>IF('Raw1'!U24&lt;&gt;"",('Raw1'!U24/#REF!)-#REF!,"")</f>
        <v>#REF!</v>
      </c>
      <c r="V24">
        <f>IF('Raw1'!V24&lt;&gt;"",'Raw1'!V24,"")</f>
        <v>1058919000</v>
      </c>
      <c r="W24">
        <f>IF('Raw1'!W24&lt;&gt;"",'Raw1'!W24,"")</f>
        <v>1059178000</v>
      </c>
      <c r="X24" t="str">
        <f>IF('Raw1'!X24&lt;&gt;"",'Raw1'!X24,"")</f>
        <v/>
      </c>
      <c r="Y24" t="str">
        <f>IF('Raw1'!Y24&lt;&gt;"",'Raw1'!Y24,"")</f>
        <v/>
      </c>
      <c r="Z24" t="str">
        <f>IF('Raw1'!Z24&lt;&gt;"",'Raw1'!Z24,"")</f>
        <v/>
      </c>
      <c r="AA24" t="str">
        <f>IF('Raw1'!AA24&lt;&gt;"",'Raw1'!AA24,"")</f>
        <v/>
      </c>
      <c r="AB24" t="str">
        <f>IF('Raw1'!AB24&lt;&gt;"",'Raw1'!AB24,"")</f>
        <v/>
      </c>
      <c r="AC24" t="str">
        <f>IF('Raw1'!AC24&lt;&gt;"",'Raw1'!AC24,"")</f>
        <v/>
      </c>
      <c r="AD24" t="str">
        <f>IF('Raw1'!AD24&lt;&gt;"",'Raw1'!AD24,"")</f>
        <v/>
      </c>
      <c r="AE24" t="str">
        <f>IF('Raw1'!AE24&lt;&gt;"",'Raw1'!AE24,"")</f>
        <v/>
      </c>
      <c r="AF24" t="str">
        <f>IF('Raw1'!AF24&lt;&gt;"",'Raw1'!AF24,"")</f>
        <v/>
      </c>
      <c r="AG24" t="str">
        <f>IF('Raw1'!AG24&lt;&gt;"",'Raw1'!AG24,"")</f>
        <v/>
      </c>
      <c r="AH24" t="str">
        <f>IF('Raw1'!AH24&lt;&gt;"",'Raw1'!AH24,"")</f>
        <v/>
      </c>
      <c r="AI24" t="str">
        <f>IF('Raw1'!AI24&lt;&gt;"",'Raw1'!AI24,"")</f>
        <v/>
      </c>
      <c r="AJ24" t="str">
        <f>IF('Raw1'!AJ24&lt;&gt;"",'Raw1'!AJ24,"")</f>
        <v/>
      </c>
    </row>
    <row r="25" spans="1:36" x14ac:dyDescent="0.15">
      <c r="A25" t="str">
        <f>'Raw1'!A25</f>
        <v>d18O_300118_WM2_Andre@6</v>
      </c>
      <c r="D25" t="e">
        <f>IF('Raw1'!D25&lt;&gt;"",(('Raw1'!D25-#REF!)/#REF!),"")</f>
        <v>#REF!</v>
      </c>
      <c r="E25" t="e">
        <f>IF('Raw1'!E25&lt;&gt;"",(('Raw1'!E25-#REF!)/#REF!),"")</f>
        <v>#REF!</v>
      </c>
      <c r="F25" t="e">
        <f>IF('Raw1'!F25&lt;&gt;"",(('Raw1'!F25-#REF!)/#REF!),"")</f>
        <v>#REF!</v>
      </c>
      <c r="G25" t="e">
        <f>IF('Raw1'!G25&lt;&gt;"",(('Raw1'!G25-#REF!)/#REF!),"")</f>
        <v>#REF!</v>
      </c>
      <c r="H25" t="e">
        <f>IF('Raw1'!H25&lt;&gt;"",(('Raw1'!H25-#REF!)/#REF!),"")</f>
        <v>#REF!</v>
      </c>
      <c r="I25" t="e">
        <f>IF('Raw1'!I25&lt;&gt;"",(('Raw1'!I25-#REF!)/#REF!),"")</f>
        <v>#REF!</v>
      </c>
      <c r="J25" t="e">
        <f>IF('Raw1'!J25&lt;&gt;"",(('Raw1'!J25-#REF!)/#REF!),"")</f>
        <v>#REF!</v>
      </c>
      <c r="K25" t="e">
        <f>IF('Raw1'!K25&lt;&gt;"",(('Raw1'!K25-#REF!)/#REF!),"")</f>
        <v>#REF!</v>
      </c>
      <c r="L25" t="e">
        <f>IF('Raw1'!L25&lt;&gt;"",(('Raw1'!L25-#REF!)/#REF!),"")</f>
        <v>#REF!</v>
      </c>
      <c r="M25" t="e">
        <f>IF('Raw1'!M25&lt;&gt;"",(('Raw1'!M25-#REF!)/#REF!),"")</f>
        <v>#REF!</v>
      </c>
      <c r="N25" t="e">
        <f>IF('Raw1'!N25&lt;&gt;"",(('Raw1'!N25-#REF!)/#REF!),"")</f>
        <v>#REF!</v>
      </c>
      <c r="O25" t="e">
        <f>IF('Raw1'!O25&lt;&gt;"",(('Raw1'!O25-#REF!)/#REF!),"")</f>
        <v>#REF!</v>
      </c>
      <c r="P25" t="e">
        <f>IF('Raw1'!P25&lt;&gt;"",(('Raw1'!P25-#REF!)/#REF!),"")</f>
        <v>#REF!</v>
      </c>
      <c r="Q25" t="e">
        <f>IF('Raw1'!Q25&lt;&gt;"",(('Raw1'!Q25-#REF!)/#REF!),"")</f>
        <v>#REF!</v>
      </c>
      <c r="R25" t="e">
        <f>IF('Raw1'!R25&lt;&gt;"",(('Raw1'!R25-#REF!)/#REF!),"")</f>
        <v>#REF!</v>
      </c>
      <c r="S25" t="e">
        <f>IF('Raw1'!S25&lt;&gt;"",(('Raw1'!S25-#REF!)/#REF!),"")</f>
        <v>#REF!</v>
      </c>
      <c r="T25" t="e">
        <f>IF('Raw1'!T25&lt;&gt;"",('Raw1'!T25/#REF!)-#REF!,"")</f>
        <v>#REF!</v>
      </c>
      <c r="U25" t="e">
        <f>IF('Raw1'!U25&lt;&gt;"",('Raw1'!U25/#REF!)-#REF!,"")</f>
        <v>#REF!</v>
      </c>
      <c r="V25">
        <f>IF('Raw1'!V25&lt;&gt;"",'Raw1'!V25,"")</f>
        <v>1052711000</v>
      </c>
      <c r="W25">
        <f>IF('Raw1'!W25&lt;&gt;"",'Raw1'!W25,"")</f>
        <v>1053293000</v>
      </c>
      <c r="X25" t="str">
        <f>IF('Raw1'!X25&lt;&gt;"",'Raw1'!X25,"")</f>
        <v/>
      </c>
      <c r="Y25" t="str">
        <f>IF('Raw1'!Y25&lt;&gt;"",'Raw1'!Y25,"")</f>
        <v/>
      </c>
      <c r="Z25" t="str">
        <f>IF('Raw1'!Z25&lt;&gt;"",'Raw1'!Z25,"")</f>
        <v/>
      </c>
      <c r="AA25" t="str">
        <f>IF('Raw1'!AA25&lt;&gt;"",'Raw1'!AA25,"")</f>
        <v/>
      </c>
      <c r="AB25" t="str">
        <f>IF('Raw1'!AB25&lt;&gt;"",'Raw1'!AB25,"")</f>
        <v/>
      </c>
      <c r="AC25" t="str">
        <f>IF('Raw1'!AC25&lt;&gt;"",'Raw1'!AC25,"")</f>
        <v/>
      </c>
      <c r="AD25" t="str">
        <f>IF('Raw1'!AD25&lt;&gt;"",'Raw1'!AD25,"")</f>
        <v/>
      </c>
      <c r="AE25" t="str">
        <f>IF('Raw1'!AE25&lt;&gt;"",'Raw1'!AE25,"")</f>
        <v/>
      </c>
      <c r="AF25" t="str">
        <f>IF('Raw1'!AF25&lt;&gt;"",'Raw1'!AF25,"")</f>
        <v/>
      </c>
      <c r="AG25" t="str">
        <f>IF('Raw1'!AG25&lt;&gt;"",'Raw1'!AG25,"")</f>
        <v/>
      </c>
      <c r="AH25" t="str">
        <f>IF('Raw1'!AH25&lt;&gt;"",'Raw1'!AH25,"")</f>
        <v/>
      </c>
      <c r="AI25" t="str">
        <f>IF('Raw1'!AI25&lt;&gt;"",'Raw1'!AI25,"")</f>
        <v/>
      </c>
      <c r="AJ25" t="str">
        <f>IF('Raw1'!AJ25&lt;&gt;"",'Raw1'!AJ25,"")</f>
        <v/>
      </c>
    </row>
    <row r="26" spans="1:36" x14ac:dyDescent="0.15">
      <c r="A26" t="str">
        <f>'Raw1'!A26</f>
        <v>d18O_300118_WM2_Andre@7</v>
      </c>
      <c r="D26" t="e">
        <f>IF('Raw1'!D26&lt;&gt;"",(('Raw1'!D26-#REF!)/#REF!),"")</f>
        <v>#REF!</v>
      </c>
      <c r="E26" t="e">
        <f>IF('Raw1'!E26&lt;&gt;"",(('Raw1'!E26-#REF!)/#REF!),"")</f>
        <v>#REF!</v>
      </c>
      <c r="F26" t="e">
        <f>IF('Raw1'!F26&lt;&gt;"",(('Raw1'!F26-#REF!)/#REF!),"")</f>
        <v>#REF!</v>
      </c>
      <c r="G26" t="e">
        <f>IF('Raw1'!G26&lt;&gt;"",(('Raw1'!G26-#REF!)/#REF!),"")</f>
        <v>#REF!</v>
      </c>
      <c r="H26" t="e">
        <f>IF('Raw1'!H26&lt;&gt;"",(('Raw1'!H26-#REF!)/#REF!),"")</f>
        <v>#REF!</v>
      </c>
      <c r="I26" t="e">
        <f>IF('Raw1'!I26&lt;&gt;"",(('Raw1'!I26-#REF!)/#REF!),"")</f>
        <v>#REF!</v>
      </c>
      <c r="J26" t="e">
        <f>IF('Raw1'!J26&lt;&gt;"",(('Raw1'!J26-#REF!)/#REF!),"")</f>
        <v>#REF!</v>
      </c>
      <c r="K26" t="e">
        <f>IF('Raw1'!K26&lt;&gt;"",(('Raw1'!K26-#REF!)/#REF!),"")</f>
        <v>#REF!</v>
      </c>
      <c r="L26" t="e">
        <f>IF('Raw1'!L26&lt;&gt;"",(('Raw1'!L26-#REF!)/#REF!),"")</f>
        <v>#REF!</v>
      </c>
      <c r="M26" t="e">
        <f>IF('Raw1'!M26&lt;&gt;"",(('Raw1'!M26-#REF!)/#REF!),"")</f>
        <v>#REF!</v>
      </c>
      <c r="N26" t="e">
        <f>IF('Raw1'!N26&lt;&gt;"",(('Raw1'!N26-#REF!)/#REF!),"")</f>
        <v>#REF!</v>
      </c>
      <c r="O26" t="e">
        <f>IF('Raw1'!O26&lt;&gt;"",(('Raw1'!O26-#REF!)/#REF!),"")</f>
        <v>#REF!</v>
      </c>
      <c r="P26" t="e">
        <f>IF('Raw1'!P26&lt;&gt;"",(('Raw1'!P26-#REF!)/#REF!),"")</f>
        <v>#REF!</v>
      </c>
      <c r="Q26" t="e">
        <f>IF('Raw1'!Q26&lt;&gt;"",(('Raw1'!Q26-#REF!)/#REF!),"")</f>
        <v>#REF!</v>
      </c>
      <c r="R26" t="e">
        <f>IF('Raw1'!R26&lt;&gt;"",(('Raw1'!R26-#REF!)/#REF!),"")</f>
        <v>#REF!</v>
      </c>
      <c r="S26" t="e">
        <f>IF('Raw1'!S26&lt;&gt;"",(('Raw1'!S26-#REF!)/#REF!),"")</f>
        <v>#REF!</v>
      </c>
      <c r="T26" t="e">
        <f>IF('Raw1'!T26&lt;&gt;"",('Raw1'!T26/#REF!)-#REF!,"")</f>
        <v>#REF!</v>
      </c>
      <c r="U26" t="e">
        <f>IF('Raw1'!U26&lt;&gt;"",('Raw1'!U26/#REF!)-#REF!,"")</f>
        <v>#REF!</v>
      </c>
      <c r="V26">
        <f>IF('Raw1'!V26&lt;&gt;"",'Raw1'!V26,"")</f>
        <v>1055100000</v>
      </c>
      <c r="W26">
        <f>IF('Raw1'!W26&lt;&gt;"",'Raw1'!W26,"")</f>
        <v>1055225000</v>
      </c>
      <c r="X26" t="str">
        <f>IF('Raw1'!X26&lt;&gt;"",'Raw1'!X26,"")</f>
        <v/>
      </c>
      <c r="Y26" t="str">
        <f>IF('Raw1'!Y26&lt;&gt;"",'Raw1'!Y26,"")</f>
        <v/>
      </c>
      <c r="Z26" t="str">
        <f>IF('Raw1'!Z26&lt;&gt;"",'Raw1'!Z26,"")</f>
        <v/>
      </c>
      <c r="AA26" t="str">
        <f>IF('Raw1'!AA26&lt;&gt;"",'Raw1'!AA26,"")</f>
        <v/>
      </c>
      <c r="AB26" t="str">
        <f>IF('Raw1'!AB26&lt;&gt;"",'Raw1'!AB26,"")</f>
        <v/>
      </c>
      <c r="AC26" t="str">
        <f>IF('Raw1'!AC26&lt;&gt;"",'Raw1'!AC26,"")</f>
        <v/>
      </c>
      <c r="AD26" t="str">
        <f>IF('Raw1'!AD26&lt;&gt;"",'Raw1'!AD26,"")</f>
        <v/>
      </c>
      <c r="AE26" t="str">
        <f>IF('Raw1'!AE26&lt;&gt;"",'Raw1'!AE26,"")</f>
        <v/>
      </c>
      <c r="AF26" t="str">
        <f>IF('Raw1'!AF26&lt;&gt;"",'Raw1'!AF26,"")</f>
        <v/>
      </c>
      <c r="AG26" t="str">
        <f>IF('Raw1'!AG26&lt;&gt;"",'Raw1'!AG26,"")</f>
        <v/>
      </c>
      <c r="AH26" t="str">
        <f>IF('Raw1'!AH26&lt;&gt;"",'Raw1'!AH26,"")</f>
        <v/>
      </c>
      <c r="AI26" t="str">
        <f>IF('Raw1'!AI26&lt;&gt;"",'Raw1'!AI26,"")</f>
        <v/>
      </c>
      <c r="AJ26" t="str">
        <f>IF('Raw1'!AJ26&lt;&gt;"",'Raw1'!AJ26,"")</f>
        <v/>
      </c>
    </row>
    <row r="27" spans="1:36" x14ac:dyDescent="0.15">
      <c r="A27" t="str">
        <f>'Raw1'!A27</f>
        <v>d18O_300118_WM2_Udaipur@12</v>
      </c>
      <c r="D27" t="e">
        <f>IF('Raw1'!D27&lt;&gt;"",(('Raw1'!D27-#REF!)/#REF!),"")</f>
        <v>#REF!</v>
      </c>
      <c r="E27" t="e">
        <f>IF('Raw1'!E27&lt;&gt;"",(('Raw1'!E27-#REF!)/#REF!),"")</f>
        <v>#REF!</v>
      </c>
      <c r="F27" t="e">
        <f>IF('Raw1'!F27&lt;&gt;"",(('Raw1'!F27-#REF!)/#REF!),"")</f>
        <v>#REF!</v>
      </c>
      <c r="G27" t="e">
        <f>IF('Raw1'!G27&lt;&gt;"",(('Raw1'!G27-#REF!)/#REF!),"")</f>
        <v>#REF!</v>
      </c>
      <c r="H27" t="e">
        <f>IF('Raw1'!H27&lt;&gt;"",(('Raw1'!H27-#REF!)/#REF!),"")</f>
        <v>#REF!</v>
      </c>
      <c r="I27" t="e">
        <f>IF('Raw1'!I27&lt;&gt;"",(('Raw1'!I27-#REF!)/#REF!),"")</f>
        <v>#REF!</v>
      </c>
      <c r="J27" t="e">
        <f>IF('Raw1'!J27&lt;&gt;"",(('Raw1'!J27-#REF!)/#REF!),"")</f>
        <v>#REF!</v>
      </c>
      <c r="K27" t="e">
        <f>IF('Raw1'!K27&lt;&gt;"",(('Raw1'!K27-#REF!)/#REF!),"")</f>
        <v>#REF!</v>
      </c>
      <c r="L27" t="e">
        <f>IF('Raw1'!L27&lt;&gt;"",(('Raw1'!L27-#REF!)/#REF!),"")</f>
        <v>#REF!</v>
      </c>
      <c r="M27" t="e">
        <f>IF('Raw1'!M27&lt;&gt;"",(('Raw1'!M27-#REF!)/#REF!),"")</f>
        <v>#REF!</v>
      </c>
      <c r="N27" t="e">
        <f>IF('Raw1'!N27&lt;&gt;"",(('Raw1'!N27-#REF!)/#REF!),"")</f>
        <v>#REF!</v>
      </c>
      <c r="O27" t="e">
        <f>IF('Raw1'!O27&lt;&gt;"",(('Raw1'!O27-#REF!)/#REF!),"")</f>
        <v>#REF!</v>
      </c>
      <c r="P27" t="e">
        <f>IF('Raw1'!P27&lt;&gt;"",(('Raw1'!P27-#REF!)/#REF!),"")</f>
        <v>#REF!</v>
      </c>
      <c r="Q27" t="e">
        <f>IF('Raw1'!Q27&lt;&gt;"",(('Raw1'!Q27-#REF!)/#REF!),"")</f>
        <v>#REF!</v>
      </c>
      <c r="R27" t="e">
        <f>IF('Raw1'!R27&lt;&gt;"",(('Raw1'!R27-#REF!)/#REF!),"")</f>
        <v>#REF!</v>
      </c>
      <c r="S27" t="e">
        <f>IF('Raw1'!S27&lt;&gt;"",(('Raw1'!S27-#REF!)/#REF!),"")</f>
        <v>#REF!</v>
      </c>
      <c r="T27" t="e">
        <f>IF('Raw1'!T27&lt;&gt;"",('Raw1'!T27/#REF!)-#REF!,"")</f>
        <v>#REF!</v>
      </c>
      <c r="U27" t="e">
        <f>IF('Raw1'!U27&lt;&gt;"",('Raw1'!U27/#REF!)-#REF!,"")</f>
        <v>#REF!</v>
      </c>
      <c r="V27">
        <f>IF('Raw1'!V27&lt;&gt;"",'Raw1'!V27,"")</f>
        <v>1064174000</v>
      </c>
      <c r="W27">
        <f>IF('Raw1'!W27&lt;&gt;"",'Raw1'!W27,"")</f>
        <v>1064659000</v>
      </c>
      <c r="X27" t="str">
        <f>IF('Raw1'!X27&lt;&gt;"",'Raw1'!X27,"")</f>
        <v/>
      </c>
      <c r="Y27" t="str">
        <f>IF('Raw1'!Y27&lt;&gt;"",'Raw1'!Y27,"")</f>
        <v/>
      </c>
      <c r="Z27" t="str">
        <f>IF('Raw1'!Z27&lt;&gt;"",'Raw1'!Z27,"")</f>
        <v/>
      </c>
      <c r="AA27" t="str">
        <f>IF('Raw1'!AA27&lt;&gt;"",'Raw1'!AA27,"")</f>
        <v/>
      </c>
      <c r="AB27" t="str">
        <f>IF('Raw1'!AB27&lt;&gt;"",'Raw1'!AB27,"")</f>
        <v/>
      </c>
      <c r="AC27" t="str">
        <f>IF('Raw1'!AC27&lt;&gt;"",'Raw1'!AC27,"")</f>
        <v/>
      </c>
      <c r="AD27" t="str">
        <f>IF('Raw1'!AD27&lt;&gt;"",'Raw1'!AD27,"")</f>
        <v/>
      </c>
      <c r="AE27" t="str">
        <f>IF('Raw1'!AE27&lt;&gt;"",'Raw1'!AE27,"")</f>
        <v/>
      </c>
      <c r="AF27" t="str">
        <f>IF('Raw1'!AF27&lt;&gt;"",'Raw1'!AF27,"")</f>
        <v/>
      </c>
      <c r="AG27" t="str">
        <f>IF('Raw1'!AG27&lt;&gt;"",'Raw1'!AG27,"")</f>
        <v/>
      </c>
      <c r="AH27" t="str">
        <f>IF('Raw1'!AH27&lt;&gt;"",'Raw1'!AH27,"")</f>
        <v/>
      </c>
      <c r="AI27" t="str">
        <f>IF('Raw1'!AI27&lt;&gt;"",'Raw1'!AI27,"")</f>
        <v/>
      </c>
      <c r="AJ27" t="str">
        <f>IF('Raw1'!AJ27&lt;&gt;"",'Raw1'!AJ27,"")</f>
        <v/>
      </c>
    </row>
    <row r="28" spans="1:36" x14ac:dyDescent="0.15">
      <c r="A28" t="str">
        <f>'Raw1'!A28</f>
        <v>d18O_300118_WM2_KAW485@8</v>
      </c>
      <c r="D28" t="e">
        <f>IF('Raw1'!D28&lt;&gt;"",(('Raw1'!D28-#REF!)/#REF!),"")</f>
        <v>#REF!</v>
      </c>
      <c r="E28" t="e">
        <f>IF('Raw1'!E28&lt;&gt;"",(('Raw1'!E28-#REF!)/#REF!),"")</f>
        <v>#REF!</v>
      </c>
      <c r="F28" t="e">
        <f>IF('Raw1'!F28&lt;&gt;"",(('Raw1'!F28-#REF!)/#REF!),"")</f>
        <v>#REF!</v>
      </c>
      <c r="G28" t="e">
        <f>IF('Raw1'!G28&lt;&gt;"",(('Raw1'!G28-#REF!)/#REF!),"")</f>
        <v>#REF!</v>
      </c>
      <c r="H28" t="e">
        <f>IF('Raw1'!H28&lt;&gt;"",(('Raw1'!H28-#REF!)/#REF!),"")</f>
        <v>#REF!</v>
      </c>
      <c r="I28" t="e">
        <f>IF('Raw1'!I28&lt;&gt;"",(('Raw1'!I28-#REF!)/#REF!),"")</f>
        <v>#REF!</v>
      </c>
      <c r="J28" t="e">
        <f>IF('Raw1'!J28&lt;&gt;"",(('Raw1'!J28-#REF!)/#REF!),"")</f>
        <v>#REF!</v>
      </c>
      <c r="K28" t="e">
        <f>IF('Raw1'!K28&lt;&gt;"",(('Raw1'!K28-#REF!)/#REF!),"")</f>
        <v>#REF!</v>
      </c>
      <c r="L28" t="e">
        <f>IF('Raw1'!L28&lt;&gt;"",(('Raw1'!L28-#REF!)/#REF!),"")</f>
        <v>#REF!</v>
      </c>
      <c r="M28" t="e">
        <f>IF('Raw1'!M28&lt;&gt;"",(('Raw1'!M28-#REF!)/#REF!),"")</f>
        <v>#REF!</v>
      </c>
      <c r="N28" t="e">
        <f>IF('Raw1'!N28&lt;&gt;"",(('Raw1'!N28-#REF!)/#REF!),"")</f>
        <v>#REF!</v>
      </c>
      <c r="O28" t="e">
        <f>IF('Raw1'!O28&lt;&gt;"",(('Raw1'!O28-#REF!)/#REF!),"")</f>
        <v>#REF!</v>
      </c>
      <c r="P28" t="e">
        <f>IF('Raw1'!P28&lt;&gt;"",(('Raw1'!P28-#REF!)/#REF!),"")</f>
        <v>#REF!</v>
      </c>
      <c r="Q28" t="e">
        <f>IF('Raw1'!Q28&lt;&gt;"",(('Raw1'!Q28-#REF!)/#REF!),"")</f>
        <v>#REF!</v>
      </c>
      <c r="R28" t="e">
        <f>IF('Raw1'!R28&lt;&gt;"",(('Raw1'!R28-#REF!)/#REF!),"")</f>
        <v>#REF!</v>
      </c>
      <c r="S28" t="e">
        <f>IF('Raw1'!S28&lt;&gt;"",(('Raw1'!S28-#REF!)/#REF!),"")</f>
        <v>#REF!</v>
      </c>
      <c r="T28" t="e">
        <f>IF('Raw1'!T28&lt;&gt;"",('Raw1'!T28/#REF!)-#REF!,"")</f>
        <v>#REF!</v>
      </c>
      <c r="U28" t="e">
        <f>IF('Raw1'!U28&lt;&gt;"",('Raw1'!U28/#REF!)-#REF!,"")</f>
        <v>#REF!</v>
      </c>
      <c r="V28">
        <f>IF('Raw1'!V28&lt;&gt;"",'Raw1'!V28,"")</f>
        <v>1095332000</v>
      </c>
      <c r="W28">
        <f>IF('Raw1'!W28&lt;&gt;"",'Raw1'!W28,"")</f>
        <v>1095934000</v>
      </c>
      <c r="X28" t="str">
        <f>IF('Raw1'!X28&lt;&gt;"",'Raw1'!X28,"")</f>
        <v/>
      </c>
      <c r="Y28" t="str">
        <f>IF('Raw1'!Y28&lt;&gt;"",'Raw1'!Y28,"")</f>
        <v/>
      </c>
      <c r="Z28" t="str">
        <f>IF('Raw1'!Z28&lt;&gt;"",'Raw1'!Z28,"")</f>
        <v/>
      </c>
      <c r="AA28" t="str">
        <f>IF('Raw1'!AA28&lt;&gt;"",'Raw1'!AA28,"")</f>
        <v/>
      </c>
      <c r="AB28" t="str">
        <f>IF('Raw1'!AB28&lt;&gt;"",'Raw1'!AB28,"")</f>
        <v/>
      </c>
      <c r="AC28" t="str">
        <f>IF('Raw1'!AC28&lt;&gt;"",'Raw1'!AC28,"")</f>
        <v/>
      </c>
      <c r="AD28" t="str">
        <f>IF('Raw1'!AD28&lt;&gt;"",'Raw1'!AD28,"")</f>
        <v/>
      </c>
      <c r="AE28" t="str">
        <f>IF('Raw1'!AE28&lt;&gt;"",'Raw1'!AE28,"")</f>
        <v/>
      </c>
      <c r="AF28" t="str">
        <f>IF('Raw1'!AF28&lt;&gt;"",'Raw1'!AF28,"")</f>
        <v/>
      </c>
      <c r="AG28" t="str">
        <f>IF('Raw1'!AG28&lt;&gt;"",'Raw1'!AG28,"")</f>
        <v/>
      </c>
      <c r="AH28" t="str">
        <f>IF('Raw1'!AH28&lt;&gt;"",'Raw1'!AH28,"")</f>
        <v/>
      </c>
      <c r="AI28" t="str">
        <f>IF('Raw1'!AI28&lt;&gt;"",'Raw1'!AI28,"")</f>
        <v/>
      </c>
      <c r="AJ28" t="str">
        <f>IF('Raw1'!AJ28&lt;&gt;"",'Raw1'!AJ28,"")</f>
        <v/>
      </c>
    </row>
    <row r="29" spans="1:36" x14ac:dyDescent="0.15">
      <c r="A29" t="str">
        <f>'Raw1'!A29</f>
        <v>d18O_300118_WM2_KAW485@9</v>
      </c>
      <c r="D29" t="e">
        <f>IF('Raw1'!D29&lt;&gt;"",(('Raw1'!D29-#REF!)/#REF!),"")</f>
        <v>#REF!</v>
      </c>
      <c r="E29" t="e">
        <f>IF('Raw1'!E29&lt;&gt;"",(('Raw1'!E29-#REF!)/#REF!),"")</f>
        <v>#REF!</v>
      </c>
      <c r="F29" t="e">
        <f>IF('Raw1'!F29&lt;&gt;"",(('Raw1'!F29-#REF!)/#REF!),"")</f>
        <v>#REF!</v>
      </c>
      <c r="G29" t="e">
        <f>IF('Raw1'!G29&lt;&gt;"",(('Raw1'!G29-#REF!)/#REF!),"")</f>
        <v>#REF!</v>
      </c>
      <c r="H29" t="e">
        <f>IF('Raw1'!H29&lt;&gt;"",(('Raw1'!H29-#REF!)/#REF!),"")</f>
        <v>#REF!</v>
      </c>
      <c r="I29" t="e">
        <f>IF('Raw1'!I29&lt;&gt;"",(('Raw1'!I29-#REF!)/#REF!),"")</f>
        <v>#REF!</v>
      </c>
      <c r="J29" t="e">
        <f>IF('Raw1'!J29&lt;&gt;"",(('Raw1'!J29-#REF!)/#REF!),"")</f>
        <v>#REF!</v>
      </c>
      <c r="K29" t="e">
        <f>IF('Raw1'!K29&lt;&gt;"",(('Raw1'!K29-#REF!)/#REF!),"")</f>
        <v>#REF!</v>
      </c>
      <c r="L29" t="e">
        <f>IF('Raw1'!L29&lt;&gt;"",(('Raw1'!L29-#REF!)/#REF!),"")</f>
        <v>#REF!</v>
      </c>
      <c r="M29" t="e">
        <f>IF('Raw1'!M29&lt;&gt;"",(('Raw1'!M29-#REF!)/#REF!),"")</f>
        <v>#REF!</v>
      </c>
      <c r="N29" t="e">
        <f>IF('Raw1'!N29&lt;&gt;"",(('Raw1'!N29-#REF!)/#REF!),"")</f>
        <v>#REF!</v>
      </c>
      <c r="O29" t="e">
        <f>IF('Raw1'!O29&lt;&gt;"",(('Raw1'!O29-#REF!)/#REF!),"")</f>
        <v>#REF!</v>
      </c>
      <c r="P29" t="e">
        <f>IF('Raw1'!P29&lt;&gt;"",(('Raw1'!P29-#REF!)/#REF!),"")</f>
        <v>#REF!</v>
      </c>
      <c r="Q29" t="e">
        <f>IF('Raw1'!Q29&lt;&gt;"",(('Raw1'!Q29-#REF!)/#REF!),"")</f>
        <v>#REF!</v>
      </c>
      <c r="R29" t="e">
        <f>IF('Raw1'!R29&lt;&gt;"",(('Raw1'!R29-#REF!)/#REF!),"")</f>
        <v>#REF!</v>
      </c>
      <c r="S29" t="e">
        <f>IF('Raw1'!S29&lt;&gt;"",(('Raw1'!S29-#REF!)/#REF!),"")</f>
        <v>#REF!</v>
      </c>
      <c r="T29" t="e">
        <f>IF('Raw1'!T29&lt;&gt;"",('Raw1'!T29/#REF!)-#REF!,"")</f>
        <v>#REF!</v>
      </c>
      <c r="U29" t="e">
        <f>IF('Raw1'!U29&lt;&gt;"",('Raw1'!U29/#REF!)-#REF!,"")</f>
        <v>#REF!</v>
      </c>
      <c r="V29">
        <f>IF('Raw1'!V29&lt;&gt;"",'Raw1'!V29,"")</f>
        <v>1093612000</v>
      </c>
      <c r="W29">
        <f>IF('Raw1'!W29&lt;&gt;"",'Raw1'!W29,"")</f>
        <v>1094019000</v>
      </c>
      <c r="X29" t="str">
        <f>IF('Raw1'!X29&lt;&gt;"",'Raw1'!X29,"")</f>
        <v/>
      </c>
      <c r="Y29" t="str">
        <f>IF('Raw1'!Y29&lt;&gt;"",'Raw1'!Y29,"")</f>
        <v/>
      </c>
      <c r="Z29" t="str">
        <f>IF('Raw1'!Z29&lt;&gt;"",'Raw1'!Z29,"")</f>
        <v/>
      </c>
      <c r="AA29" t="str">
        <f>IF('Raw1'!AA29&lt;&gt;"",'Raw1'!AA29,"")</f>
        <v/>
      </c>
      <c r="AB29" t="str">
        <f>IF('Raw1'!AB29&lt;&gt;"",'Raw1'!AB29,"")</f>
        <v/>
      </c>
      <c r="AC29" t="str">
        <f>IF('Raw1'!AC29&lt;&gt;"",'Raw1'!AC29,"")</f>
        <v/>
      </c>
      <c r="AD29" t="str">
        <f>IF('Raw1'!AD29&lt;&gt;"",'Raw1'!AD29,"")</f>
        <v/>
      </c>
      <c r="AE29" t="str">
        <f>IF('Raw1'!AE29&lt;&gt;"",'Raw1'!AE29,"")</f>
        <v/>
      </c>
      <c r="AF29" t="str">
        <f>IF('Raw1'!AF29&lt;&gt;"",'Raw1'!AF29,"")</f>
        <v/>
      </c>
      <c r="AG29" t="str">
        <f>IF('Raw1'!AG29&lt;&gt;"",'Raw1'!AG29,"")</f>
        <v/>
      </c>
      <c r="AH29" t="str">
        <f>IF('Raw1'!AH29&lt;&gt;"",'Raw1'!AH29,"")</f>
        <v/>
      </c>
      <c r="AI29" t="str">
        <f>IF('Raw1'!AI29&lt;&gt;"",'Raw1'!AI29,"")</f>
        <v/>
      </c>
      <c r="AJ29" t="str">
        <f>IF('Raw1'!AJ29&lt;&gt;"",'Raw1'!AJ29,"")</f>
        <v/>
      </c>
    </row>
    <row r="30" spans="1:36" x14ac:dyDescent="0.15">
      <c r="A30" t="str">
        <f>'Raw1'!A30</f>
        <v>d18O_300118_WM2_KAW485@10</v>
      </c>
      <c r="D30" t="e">
        <f>IF('Raw1'!D30&lt;&gt;"",(('Raw1'!D30-#REF!)/#REF!),"")</f>
        <v>#REF!</v>
      </c>
      <c r="E30" t="e">
        <f>IF('Raw1'!E30&lt;&gt;"",(('Raw1'!E30-#REF!)/#REF!),"")</f>
        <v>#REF!</v>
      </c>
      <c r="F30" t="e">
        <f>IF('Raw1'!F30&lt;&gt;"",(('Raw1'!F30-#REF!)/#REF!),"")</f>
        <v>#REF!</v>
      </c>
      <c r="G30" t="e">
        <f>IF('Raw1'!G30&lt;&gt;"",(('Raw1'!G30-#REF!)/#REF!),"")</f>
        <v>#REF!</v>
      </c>
      <c r="H30" t="e">
        <f>IF('Raw1'!H30&lt;&gt;"",(('Raw1'!H30-#REF!)/#REF!),"")</f>
        <v>#REF!</v>
      </c>
      <c r="I30" t="e">
        <f>IF('Raw1'!I30&lt;&gt;"",(('Raw1'!I30-#REF!)/#REF!),"")</f>
        <v>#REF!</v>
      </c>
      <c r="J30" t="e">
        <f>IF('Raw1'!J30&lt;&gt;"",(('Raw1'!J30-#REF!)/#REF!),"")</f>
        <v>#REF!</v>
      </c>
      <c r="K30" t="e">
        <f>IF('Raw1'!K30&lt;&gt;"",(('Raw1'!K30-#REF!)/#REF!),"")</f>
        <v>#REF!</v>
      </c>
      <c r="L30" t="e">
        <f>IF('Raw1'!L30&lt;&gt;"",(('Raw1'!L30-#REF!)/#REF!),"")</f>
        <v>#REF!</v>
      </c>
      <c r="M30" t="e">
        <f>IF('Raw1'!M30&lt;&gt;"",(('Raw1'!M30-#REF!)/#REF!),"")</f>
        <v>#REF!</v>
      </c>
      <c r="N30" t="e">
        <f>IF('Raw1'!N30&lt;&gt;"",(('Raw1'!N30-#REF!)/#REF!),"")</f>
        <v>#REF!</v>
      </c>
      <c r="O30" t="e">
        <f>IF('Raw1'!O30&lt;&gt;"",(('Raw1'!O30-#REF!)/#REF!),"")</f>
        <v>#REF!</v>
      </c>
      <c r="P30" t="e">
        <f>IF('Raw1'!P30&lt;&gt;"",(('Raw1'!P30-#REF!)/#REF!),"")</f>
        <v>#REF!</v>
      </c>
      <c r="Q30" t="e">
        <f>IF('Raw1'!Q30&lt;&gt;"",(('Raw1'!Q30-#REF!)/#REF!),"")</f>
        <v>#REF!</v>
      </c>
      <c r="R30" t="e">
        <f>IF('Raw1'!R30&lt;&gt;"",(('Raw1'!R30-#REF!)/#REF!),"")</f>
        <v>#REF!</v>
      </c>
      <c r="S30" t="e">
        <f>IF('Raw1'!S30&lt;&gt;"",(('Raw1'!S30-#REF!)/#REF!),"")</f>
        <v>#REF!</v>
      </c>
      <c r="T30" t="e">
        <f>IF('Raw1'!T30&lt;&gt;"",('Raw1'!T30/#REF!)-#REF!,"")</f>
        <v>#REF!</v>
      </c>
      <c r="U30" t="e">
        <f>IF('Raw1'!U30&lt;&gt;"",('Raw1'!U30/#REF!)-#REF!,"")</f>
        <v>#REF!</v>
      </c>
      <c r="V30">
        <f>IF('Raw1'!V30&lt;&gt;"",'Raw1'!V30,"")</f>
        <v>1093523000</v>
      </c>
      <c r="W30">
        <f>IF('Raw1'!W30&lt;&gt;"",'Raw1'!W30,"")</f>
        <v>1093699000</v>
      </c>
      <c r="X30" t="str">
        <f>IF('Raw1'!X30&lt;&gt;"",'Raw1'!X30,"")</f>
        <v/>
      </c>
      <c r="Y30" t="str">
        <f>IF('Raw1'!Y30&lt;&gt;"",'Raw1'!Y30,"")</f>
        <v/>
      </c>
      <c r="Z30" t="str">
        <f>IF('Raw1'!Z30&lt;&gt;"",'Raw1'!Z30,"")</f>
        <v/>
      </c>
      <c r="AA30" t="str">
        <f>IF('Raw1'!AA30&lt;&gt;"",'Raw1'!AA30,"")</f>
        <v/>
      </c>
      <c r="AB30" t="str">
        <f>IF('Raw1'!AB30&lt;&gt;"",'Raw1'!AB30,"")</f>
        <v/>
      </c>
      <c r="AC30" t="str">
        <f>IF('Raw1'!AC30&lt;&gt;"",'Raw1'!AC30,"")</f>
        <v/>
      </c>
      <c r="AD30" t="str">
        <f>IF('Raw1'!AD30&lt;&gt;"",'Raw1'!AD30,"")</f>
        <v/>
      </c>
      <c r="AE30" t="str">
        <f>IF('Raw1'!AE30&lt;&gt;"",'Raw1'!AE30,"")</f>
        <v/>
      </c>
      <c r="AF30" t="str">
        <f>IF('Raw1'!AF30&lt;&gt;"",'Raw1'!AF30,"")</f>
        <v/>
      </c>
      <c r="AG30" t="str">
        <f>IF('Raw1'!AG30&lt;&gt;"",'Raw1'!AG30,"")</f>
        <v/>
      </c>
      <c r="AH30" t="str">
        <f>IF('Raw1'!AH30&lt;&gt;"",'Raw1'!AH30,"")</f>
        <v/>
      </c>
      <c r="AI30" t="str">
        <f>IF('Raw1'!AI30&lt;&gt;"",'Raw1'!AI30,"")</f>
        <v/>
      </c>
      <c r="AJ30" t="str">
        <f>IF('Raw1'!AJ30&lt;&gt;"",'Raw1'!AJ30,"")</f>
        <v/>
      </c>
    </row>
    <row r="31" spans="1:36" x14ac:dyDescent="0.15">
      <c r="A31" t="str">
        <f>'Raw1'!A31</f>
        <v>d18O_300118_WM2_Udaipur@13</v>
      </c>
      <c r="D31" t="e">
        <f>IF('Raw1'!D31&lt;&gt;"",(('Raw1'!D31-#REF!)/#REF!),"")</f>
        <v>#REF!</v>
      </c>
      <c r="E31" t="e">
        <f>IF('Raw1'!E31&lt;&gt;"",(('Raw1'!E31-#REF!)/#REF!),"")</f>
        <v>#REF!</v>
      </c>
      <c r="F31" t="e">
        <f>IF('Raw1'!F31&lt;&gt;"",(('Raw1'!F31-#REF!)/#REF!),"")</f>
        <v>#REF!</v>
      </c>
      <c r="G31" t="e">
        <f>IF('Raw1'!G31&lt;&gt;"",(('Raw1'!G31-#REF!)/#REF!),"")</f>
        <v>#REF!</v>
      </c>
      <c r="H31" t="e">
        <f>IF('Raw1'!H31&lt;&gt;"",(('Raw1'!H31-#REF!)/#REF!),"")</f>
        <v>#REF!</v>
      </c>
      <c r="I31" t="e">
        <f>IF('Raw1'!I31&lt;&gt;"",(('Raw1'!I31-#REF!)/#REF!),"")</f>
        <v>#REF!</v>
      </c>
      <c r="J31" t="e">
        <f>IF('Raw1'!J31&lt;&gt;"",(('Raw1'!J31-#REF!)/#REF!),"")</f>
        <v>#REF!</v>
      </c>
      <c r="K31" t="e">
        <f>IF('Raw1'!K31&lt;&gt;"",(('Raw1'!K31-#REF!)/#REF!),"")</f>
        <v>#REF!</v>
      </c>
      <c r="L31" t="e">
        <f>IF('Raw1'!L31&lt;&gt;"",(('Raw1'!L31-#REF!)/#REF!),"")</f>
        <v>#REF!</v>
      </c>
      <c r="M31" t="e">
        <f>IF('Raw1'!M31&lt;&gt;"",(('Raw1'!M31-#REF!)/#REF!),"")</f>
        <v>#REF!</v>
      </c>
      <c r="N31" t="e">
        <f>IF('Raw1'!N31&lt;&gt;"",(('Raw1'!N31-#REF!)/#REF!),"")</f>
        <v>#REF!</v>
      </c>
      <c r="O31" t="e">
        <f>IF('Raw1'!O31&lt;&gt;"",(('Raw1'!O31-#REF!)/#REF!),"")</f>
        <v>#REF!</v>
      </c>
      <c r="P31" t="e">
        <f>IF('Raw1'!P31&lt;&gt;"",(('Raw1'!P31-#REF!)/#REF!),"")</f>
        <v>#REF!</v>
      </c>
      <c r="Q31" t="e">
        <f>IF('Raw1'!Q31&lt;&gt;"",(('Raw1'!Q31-#REF!)/#REF!),"")</f>
        <v>#REF!</v>
      </c>
      <c r="R31" t="e">
        <f>IF('Raw1'!R31&lt;&gt;"",(('Raw1'!R31-#REF!)/#REF!),"")</f>
        <v>#REF!</v>
      </c>
      <c r="S31" t="e">
        <f>IF('Raw1'!S31&lt;&gt;"",(('Raw1'!S31-#REF!)/#REF!),"")</f>
        <v>#REF!</v>
      </c>
      <c r="T31" t="e">
        <f>IF('Raw1'!T31&lt;&gt;"",('Raw1'!T31/#REF!)-#REF!,"")</f>
        <v>#REF!</v>
      </c>
      <c r="U31" t="e">
        <f>IF('Raw1'!U31&lt;&gt;"",('Raw1'!U31/#REF!)-#REF!,"")</f>
        <v>#REF!</v>
      </c>
      <c r="V31">
        <f>IF('Raw1'!V31&lt;&gt;"",'Raw1'!V31,"")</f>
        <v>1061710000</v>
      </c>
      <c r="W31">
        <f>IF('Raw1'!W31&lt;&gt;"",'Raw1'!W31,"")</f>
        <v>1061761000</v>
      </c>
      <c r="X31" t="str">
        <f>IF('Raw1'!X31&lt;&gt;"",'Raw1'!X31,"")</f>
        <v/>
      </c>
      <c r="Y31" t="str">
        <f>IF('Raw1'!Y31&lt;&gt;"",'Raw1'!Y31,"")</f>
        <v/>
      </c>
      <c r="Z31" t="str">
        <f>IF('Raw1'!Z31&lt;&gt;"",'Raw1'!Z31,"")</f>
        <v/>
      </c>
      <c r="AA31" t="str">
        <f>IF('Raw1'!AA31&lt;&gt;"",'Raw1'!AA31,"")</f>
        <v/>
      </c>
      <c r="AB31" t="str">
        <f>IF('Raw1'!AB31&lt;&gt;"",'Raw1'!AB31,"")</f>
        <v/>
      </c>
      <c r="AC31" t="str">
        <f>IF('Raw1'!AC31&lt;&gt;"",'Raw1'!AC31,"")</f>
        <v/>
      </c>
      <c r="AD31" t="str">
        <f>IF('Raw1'!AD31&lt;&gt;"",'Raw1'!AD31,"")</f>
        <v/>
      </c>
      <c r="AE31" t="str">
        <f>IF('Raw1'!AE31&lt;&gt;"",'Raw1'!AE31,"")</f>
        <v/>
      </c>
      <c r="AF31" t="str">
        <f>IF('Raw1'!AF31&lt;&gt;"",'Raw1'!AF31,"")</f>
        <v/>
      </c>
      <c r="AG31" t="str">
        <f>IF('Raw1'!AG31&lt;&gt;"",'Raw1'!AG31,"")</f>
        <v/>
      </c>
      <c r="AH31" t="str">
        <f>IF('Raw1'!AH31&lt;&gt;"",'Raw1'!AH31,"")</f>
        <v/>
      </c>
      <c r="AI31" t="str">
        <f>IF('Raw1'!AI31&lt;&gt;"",'Raw1'!AI31,"")</f>
        <v/>
      </c>
      <c r="AJ31" t="str">
        <f>IF('Raw1'!AJ31&lt;&gt;"",'Raw1'!AJ31,"")</f>
        <v/>
      </c>
    </row>
    <row r="32" spans="1:36" x14ac:dyDescent="0.15">
      <c r="A32" t="str">
        <f>'Raw1'!A32</f>
        <v>d18O_300118_WM2_Nico@8</v>
      </c>
      <c r="D32" t="e">
        <f>IF('Raw1'!D32&lt;&gt;"",(('Raw1'!D32-#REF!)/#REF!),"")</f>
        <v>#REF!</v>
      </c>
      <c r="E32" t="e">
        <f>IF('Raw1'!E32&lt;&gt;"",(('Raw1'!E32-#REF!)/#REF!),"")</f>
        <v>#REF!</v>
      </c>
      <c r="F32" t="e">
        <f>IF('Raw1'!F32&lt;&gt;"",(('Raw1'!F32-#REF!)/#REF!),"")</f>
        <v>#REF!</v>
      </c>
      <c r="G32" t="e">
        <f>IF('Raw1'!G32&lt;&gt;"",(('Raw1'!G32-#REF!)/#REF!),"")</f>
        <v>#REF!</v>
      </c>
      <c r="H32" t="e">
        <f>IF('Raw1'!H32&lt;&gt;"",(('Raw1'!H32-#REF!)/#REF!),"")</f>
        <v>#REF!</v>
      </c>
      <c r="I32" t="e">
        <f>IF('Raw1'!I32&lt;&gt;"",(('Raw1'!I32-#REF!)/#REF!),"")</f>
        <v>#REF!</v>
      </c>
      <c r="J32" t="e">
        <f>IF('Raw1'!J32&lt;&gt;"",(('Raw1'!J32-#REF!)/#REF!),"")</f>
        <v>#REF!</v>
      </c>
      <c r="K32" t="e">
        <f>IF('Raw1'!K32&lt;&gt;"",(('Raw1'!K32-#REF!)/#REF!),"")</f>
        <v>#REF!</v>
      </c>
      <c r="L32" t="e">
        <f>IF('Raw1'!L32&lt;&gt;"",(('Raw1'!L32-#REF!)/#REF!),"")</f>
        <v>#REF!</v>
      </c>
      <c r="M32" t="e">
        <f>IF('Raw1'!M32&lt;&gt;"",(('Raw1'!M32-#REF!)/#REF!),"")</f>
        <v>#REF!</v>
      </c>
      <c r="N32" t="e">
        <f>IF('Raw1'!N32&lt;&gt;"",(('Raw1'!N32-#REF!)/#REF!),"")</f>
        <v>#REF!</v>
      </c>
      <c r="O32" t="e">
        <f>IF('Raw1'!O32&lt;&gt;"",(('Raw1'!O32-#REF!)/#REF!),"")</f>
        <v>#REF!</v>
      </c>
      <c r="P32" t="e">
        <f>IF('Raw1'!P32&lt;&gt;"",(('Raw1'!P32-#REF!)/#REF!),"")</f>
        <v>#REF!</v>
      </c>
      <c r="Q32" t="e">
        <f>IF('Raw1'!Q32&lt;&gt;"",(('Raw1'!Q32-#REF!)/#REF!),"")</f>
        <v>#REF!</v>
      </c>
      <c r="R32" t="e">
        <f>IF('Raw1'!R32&lt;&gt;"",(('Raw1'!R32-#REF!)/#REF!),"")</f>
        <v>#REF!</v>
      </c>
      <c r="S32" t="e">
        <f>IF('Raw1'!S32&lt;&gt;"",(('Raw1'!S32-#REF!)/#REF!),"")</f>
        <v>#REF!</v>
      </c>
      <c r="T32" t="e">
        <f>IF('Raw1'!T32&lt;&gt;"",('Raw1'!T32/#REF!)-#REF!,"")</f>
        <v>#REF!</v>
      </c>
      <c r="U32" t="e">
        <f>IF('Raw1'!U32&lt;&gt;"",('Raw1'!U32/#REF!)-#REF!,"")</f>
        <v>#REF!</v>
      </c>
      <c r="V32">
        <f>IF('Raw1'!V32&lt;&gt;"",'Raw1'!V32,"")</f>
        <v>1088159000</v>
      </c>
      <c r="W32">
        <f>IF('Raw1'!W32&lt;&gt;"",'Raw1'!W32,"")</f>
        <v>1088272000</v>
      </c>
      <c r="X32" t="str">
        <f>IF('Raw1'!X32&lt;&gt;"",'Raw1'!X32,"")</f>
        <v/>
      </c>
      <c r="Y32" t="str">
        <f>IF('Raw1'!Y32&lt;&gt;"",'Raw1'!Y32,"")</f>
        <v/>
      </c>
      <c r="Z32" t="str">
        <f>IF('Raw1'!Z32&lt;&gt;"",'Raw1'!Z32,"")</f>
        <v/>
      </c>
      <c r="AA32" t="str">
        <f>IF('Raw1'!AA32&lt;&gt;"",'Raw1'!AA32,"")</f>
        <v/>
      </c>
      <c r="AB32" t="str">
        <f>IF('Raw1'!AB32&lt;&gt;"",'Raw1'!AB32,"")</f>
        <v/>
      </c>
      <c r="AC32" t="str">
        <f>IF('Raw1'!AC32&lt;&gt;"",'Raw1'!AC32,"")</f>
        <v/>
      </c>
      <c r="AD32" t="str">
        <f>IF('Raw1'!AD32&lt;&gt;"",'Raw1'!AD32,"")</f>
        <v/>
      </c>
      <c r="AE32" t="str">
        <f>IF('Raw1'!AE32&lt;&gt;"",'Raw1'!AE32,"")</f>
        <v/>
      </c>
      <c r="AF32" t="str">
        <f>IF('Raw1'!AF32&lt;&gt;"",'Raw1'!AF32,"")</f>
        <v/>
      </c>
      <c r="AG32" t="str">
        <f>IF('Raw1'!AG32&lt;&gt;"",'Raw1'!AG32,"")</f>
        <v/>
      </c>
      <c r="AH32" t="str">
        <f>IF('Raw1'!AH32&lt;&gt;"",'Raw1'!AH32,"")</f>
        <v/>
      </c>
      <c r="AI32" t="str">
        <f>IF('Raw1'!AI32&lt;&gt;"",'Raw1'!AI32,"")</f>
        <v/>
      </c>
      <c r="AJ32" t="str">
        <f>IF('Raw1'!AJ32&lt;&gt;"",'Raw1'!AJ32,"")</f>
        <v/>
      </c>
    </row>
    <row r="33" spans="1:36" x14ac:dyDescent="0.15">
      <c r="A33" t="str">
        <f>'Raw1'!A33</f>
        <v>d18O_300118_WM2_Nico@9</v>
      </c>
      <c r="D33" t="e">
        <f>IF('Raw1'!D33&lt;&gt;"",(('Raw1'!D33-#REF!)/#REF!),"")</f>
        <v>#REF!</v>
      </c>
      <c r="E33" t="e">
        <f>IF('Raw1'!E33&lt;&gt;"",(('Raw1'!E33-#REF!)/#REF!),"")</f>
        <v>#REF!</v>
      </c>
      <c r="F33" t="e">
        <f>IF('Raw1'!F33&lt;&gt;"",(('Raw1'!F33-#REF!)/#REF!),"")</f>
        <v>#REF!</v>
      </c>
      <c r="G33" t="e">
        <f>IF('Raw1'!G33&lt;&gt;"",(('Raw1'!G33-#REF!)/#REF!),"")</f>
        <v>#REF!</v>
      </c>
      <c r="H33" t="e">
        <f>IF('Raw1'!H33&lt;&gt;"",(('Raw1'!H33-#REF!)/#REF!),"")</f>
        <v>#REF!</v>
      </c>
      <c r="I33" t="e">
        <f>IF('Raw1'!I33&lt;&gt;"",(('Raw1'!I33-#REF!)/#REF!),"")</f>
        <v>#REF!</v>
      </c>
      <c r="J33" t="e">
        <f>IF('Raw1'!J33&lt;&gt;"",(('Raw1'!J33-#REF!)/#REF!),"")</f>
        <v>#REF!</v>
      </c>
      <c r="K33" t="e">
        <f>IF('Raw1'!K33&lt;&gt;"",(('Raw1'!K33-#REF!)/#REF!),"")</f>
        <v>#REF!</v>
      </c>
      <c r="L33" t="e">
        <f>IF('Raw1'!L33&lt;&gt;"",(('Raw1'!L33-#REF!)/#REF!),"")</f>
        <v>#REF!</v>
      </c>
      <c r="M33" t="e">
        <f>IF('Raw1'!M33&lt;&gt;"",(('Raw1'!M33-#REF!)/#REF!),"")</f>
        <v>#REF!</v>
      </c>
      <c r="N33" t="e">
        <f>IF('Raw1'!N33&lt;&gt;"",(('Raw1'!N33-#REF!)/#REF!),"")</f>
        <v>#REF!</v>
      </c>
      <c r="O33" t="e">
        <f>IF('Raw1'!O33&lt;&gt;"",(('Raw1'!O33-#REF!)/#REF!),"")</f>
        <v>#REF!</v>
      </c>
      <c r="P33" t="e">
        <f>IF('Raw1'!P33&lt;&gt;"",(('Raw1'!P33-#REF!)/#REF!),"")</f>
        <v>#REF!</v>
      </c>
      <c r="Q33" t="e">
        <f>IF('Raw1'!Q33&lt;&gt;"",(('Raw1'!Q33-#REF!)/#REF!),"")</f>
        <v>#REF!</v>
      </c>
      <c r="R33" t="e">
        <f>IF('Raw1'!R33&lt;&gt;"",(('Raw1'!R33-#REF!)/#REF!),"")</f>
        <v>#REF!</v>
      </c>
      <c r="S33" t="e">
        <f>IF('Raw1'!S33&lt;&gt;"",(('Raw1'!S33-#REF!)/#REF!),"")</f>
        <v>#REF!</v>
      </c>
      <c r="T33" t="e">
        <f>IF('Raw1'!T33&lt;&gt;"",('Raw1'!T33/#REF!)-#REF!,"")</f>
        <v>#REF!</v>
      </c>
      <c r="U33" t="e">
        <f>IF('Raw1'!U33&lt;&gt;"",('Raw1'!U33/#REF!)-#REF!,"")</f>
        <v>#REF!</v>
      </c>
      <c r="V33">
        <f>IF('Raw1'!V33&lt;&gt;"",'Raw1'!V33,"")</f>
        <v>1083221000</v>
      </c>
      <c r="W33">
        <f>IF('Raw1'!W33&lt;&gt;"",'Raw1'!W33,"")</f>
        <v>1084033000</v>
      </c>
      <c r="X33" t="str">
        <f>IF('Raw1'!X33&lt;&gt;"",'Raw1'!X33,"")</f>
        <v/>
      </c>
      <c r="Y33" t="str">
        <f>IF('Raw1'!Y33&lt;&gt;"",'Raw1'!Y33,"")</f>
        <v/>
      </c>
      <c r="Z33" t="str">
        <f>IF('Raw1'!Z33&lt;&gt;"",'Raw1'!Z33,"")</f>
        <v/>
      </c>
      <c r="AA33" t="str">
        <f>IF('Raw1'!AA33&lt;&gt;"",'Raw1'!AA33,"")</f>
        <v/>
      </c>
      <c r="AB33" t="str">
        <f>IF('Raw1'!AB33&lt;&gt;"",'Raw1'!AB33,"")</f>
        <v/>
      </c>
      <c r="AC33" t="str">
        <f>IF('Raw1'!AC33&lt;&gt;"",'Raw1'!AC33,"")</f>
        <v/>
      </c>
      <c r="AD33" t="str">
        <f>IF('Raw1'!AD33&lt;&gt;"",'Raw1'!AD33,"")</f>
        <v/>
      </c>
      <c r="AE33" t="str">
        <f>IF('Raw1'!AE33&lt;&gt;"",'Raw1'!AE33,"")</f>
        <v/>
      </c>
      <c r="AF33" t="str">
        <f>IF('Raw1'!AF33&lt;&gt;"",'Raw1'!AF33,"")</f>
        <v/>
      </c>
      <c r="AG33" t="str">
        <f>IF('Raw1'!AG33&lt;&gt;"",'Raw1'!AG33,"")</f>
        <v/>
      </c>
      <c r="AH33" t="str">
        <f>IF('Raw1'!AH33&lt;&gt;"",'Raw1'!AH33,"")</f>
        <v/>
      </c>
      <c r="AI33" t="str">
        <f>IF('Raw1'!AI33&lt;&gt;"",'Raw1'!AI33,"")</f>
        <v/>
      </c>
      <c r="AJ33" t="str">
        <f>IF('Raw1'!AJ33&lt;&gt;"",'Raw1'!AJ33,"")</f>
        <v/>
      </c>
    </row>
    <row r="34" spans="1:36" x14ac:dyDescent="0.15">
      <c r="A34" t="str">
        <f>'Raw1'!A34</f>
        <v>d18O_300118_WM2_Nico@10</v>
      </c>
      <c r="D34" t="e">
        <f>IF('Raw1'!D34&lt;&gt;"",(('Raw1'!D34-#REF!)/#REF!),"")</f>
        <v>#REF!</v>
      </c>
      <c r="E34" t="e">
        <f>IF('Raw1'!E34&lt;&gt;"",(('Raw1'!E34-#REF!)/#REF!),"")</f>
        <v>#REF!</v>
      </c>
      <c r="F34" t="e">
        <f>IF('Raw1'!F34&lt;&gt;"",(('Raw1'!F34-#REF!)/#REF!),"")</f>
        <v>#REF!</v>
      </c>
      <c r="G34" t="e">
        <f>IF('Raw1'!G34&lt;&gt;"",(('Raw1'!G34-#REF!)/#REF!),"")</f>
        <v>#REF!</v>
      </c>
      <c r="H34" t="e">
        <f>IF('Raw1'!H34&lt;&gt;"",(('Raw1'!H34-#REF!)/#REF!),"")</f>
        <v>#REF!</v>
      </c>
      <c r="I34" t="e">
        <f>IF('Raw1'!I34&lt;&gt;"",(('Raw1'!I34-#REF!)/#REF!),"")</f>
        <v>#REF!</v>
      </c>
      <c r="J34" t="e">
        <f>IF('Raw1'!J34&lt;&gt;"",(('Raw1'!J34-#REF!)/#REF!),"")</f>
        <v>#REF!</v>
      </c>
      <c r="K34" t="e">
        <f>IF('Raw1'!K34&lt;&gt;"",(('Raw1'!K34-#REF!)/#REF!),"")</f>
        <v>#REF!</v>
      </c>
      <c r="L34" t="e">
        <f>IF('Raw1'!L34&lt;&gt;"",(('Raw1'!L34-#REF!)/#REF!),"")</f>
        <v>#REF!</v>
      </c>
      <c r="M34" t="e">
        <f>IF('Raw1'!M34&lt;&gt;"",(('Raw1'!M34-#REF!)/#REF!),"")</f>
        <v>#REF!</v>
      </c>
      <c r="N34" t="e">
        <f>IF('Raw1'!N34&lt;&gt;"",(('Raw1'!N34-#REF!)/#REF!),"")</f>
        <v>#REF!</v>
      </c>
      <c r="O34" t="e">
        <f>IF('Raw1'!O34&lt;&gt;"",(('Raw1'!O34-#REF!)/#REF!),"")</f>
        <v>#REF!</v>
      </c>
      <c r="P34" t="e">
        <f>IF('Raw1'!P34&lt;&gt;"",(('Raw1'!P34-#REF!)/#REF!),"")</f>
        <v>#REF!</v>
      </c>
      <c r="Q34" t="e">
        <f>IF('Raw1'!Q34&lt;&gt;"",(('Raw1'!Q34-#REF!)/#REF!),"")</f>
        <v>#REF!</v>
      </c>
      <c r="R34" t="e">
        <f>IF('Raw1'!R34&lt;&gt;"",(('Raw1'!R34-#REF!)/#REF!),"")</f>
        <v>#REF!</v>
      </c>
      <c r="S34" t="e">
        <f>IF('Raw1'!S34&lt;&gt;"",(('Raw1'!S34-#REF!)/#REF!),"")</f>
        <v>#REF!</v>
      </c>
      <c r="T34" t="e">
        <f>IF('Raw1'!T34&lt;&gt;"",('Raw1'!T34/#REF!)-#REF!,"")</f>
        <v>#REF!</v>
      </c>
      <c r="U34" t="e">
        <f>IF('Raw1'!U34&lt;&gt;"",('Raw1'!U34/#REF!)-#REF!,"")</f>
        <v>#REF!</v>
      </c>
      <c r="V34">
        <f>IF('Raw1'!V34&lt;&gt;"",'Raw1'!V34,"")</f>
        <v>1082331000</v>
      </c>
      <c r="W34">
        <f>IF('Raw1'!W34&lt;&gt;"",'Raw1'!W34,"")</f>
        <v>1083217000</v>
      </c>
      <c r="X34" t="str">
        <f>IF('Raw1'!X34&lt;&gt;"",'Raw1'!X34,"")</f>
        <v/>
      </c>
      <c r="Y34" t="str">
        <f>IF('Raw1'!Y34&lt;&gt;"",'Raw1'!Y34,"")</f>
        <v/>
      </c>
      <c r="Z34" t="str">
        <f>IF('Raw1'!Z34&lt;&gt;"",'Raw1'!Z34,"")</f>
        <v/>
      </c>
      <c r="AA34" t="str">
        <f>IF('Raw1'!AA34&lt;&gt;"",'Raw1'!AA34,"")</f>
        <v/>
      </c>
      <c r="AB34" t="str">
        <f>IF('Raw1'!AB34&lt;&gt;"",'Raw1'!AB34,"")</f>
        <v/>
      </c>
      <c r="AC34" t="str">
        <f>IF('Raw1'!AC34&lt;&gt;"",'Raw1'!AC34,"")</f>
        <v/>
      </c>
      <c r="AD34" t="str">
        <f>IF('Raw1'!AD34&lt;&gt;"",'Raw1'!AD34,"")</f>
        <v/>
      </c>
      <c r="AE34" t="str">
        <f>IF('Raw1'!AE34&lt;&gt;"",'Raw1'!AE34,"")</f>
        <v/>
      </c>
      <c r="AF34" t="str">
        <f>IF('Raw1'!AF34&lt;&gt;"",'Raw1'!AF34,"")</f>
        <v/>
      </c>
      <c r="AG34" t="str">
        <f>IF('Raw1'!AG34&lt;&gt;"",'Raw1'!AG34,"")</f>
        <v/>
      </c>
      <c r="AH34" t="str">
        <f>IF('Raw1'!AH34&lt;&gt;"",'Raw1'!AH34,"")</f>
        <v/>
      </c>
      <c r="AI34" t="str">
        <f>IF('Raw1'!AI34&lt;&gt;"",'Raw1'!AI34,"")</f>
        <v/>
      </c>
      <c r="AJ34" t="str">
        <f>IF('Raw1'!AJ34&lt;&gt;"",'Raw1'!AJ34,"")</f>
        <v/>
      </c>
    </row>
    <row r="35" spans="1:36" x14ac:dyDescent="0.15">
      <c r="A35" t="str">
        <f>'Raw1'!A35</f>
        <v>d18O_300118_WM2_Udaipur@14</v>
      </c>
      <c r="D35" t="e">
        <f>IF('Raw1'!D35&lt;&gt;"",(('Raw1'!D35-#REF!)/#REF!),"")</f>
        <v>#REF!</v>
      </c>
      <c r="E35" t="e">
        <f>IF('Raw1'!E35&lt;&gt;"",(('Raw1'!E35-#REF!)/#REF!),"")</f>
        <v>#REF!</v>
      </c>
      <c r="F35" t="e">
        <f>IF('Raw1'!F35&lt;&gt;"",(('Raw1'!F35-#REF!)/#REF!),"")</f>
        <v>#REF!</v>
      </c>
      <c r="G35" t="e">
        <f>IF('Raw1'!G35&lt;&gt;"",(('Raw1'!G35-#REF!)/#REF!),"")</f>
        <v>#REF!</v>
      </c>
      <c r="H35" t="e">
        <f>IF('Raw1'!H35&lt;&gt;"",(('Raw1'!H35-#REF!)/#REF!),"")</f>
        <v>#REF!</v>
      </c>
      <c r="I35" t="e">
        <f>IF('Raw1'!I35&lt;&gt;"",(('Raw1'!I35-#REF!)/#REF!),"")</f>
        <v>#REF!</v>
      </c>
      <c r="J35" t="e">
        <f>IF('Raw1'!J35&lt;&gt;"",(('Raw1'!J35-#REF!)/#REF!),"")</f>
        <v>#REF!</v>
      </c>
      <c r="K35" t="e">
        <f>IF('Raw1'!K35&lt;&gt;"",(('Raw1'!K35-#REF!)/#REF!),"")</f>
        <v>#REF!</v>
      </c>
      <c r="L35" t="e">
        <f>IF('Raw1'!L35&lt;&gt;"",(('Raw1'!L35-#REF!)/#REF!),"")</f>
        <v>#REF!</v>
      </c>
      <c r="M35" t="e">
        <f>IF('Raw1'!M35&lt;&gt;"",(('Raw1'!M35-#REF!)/#REF!),"")</f>
        <v>#REF!</v>
      </c>
      <c r="N35" t="e">
        <f>IF('Raw1'!N35&lt;&gt;"",(('Raw1'!N35-#REF!)/#REF!),"")</f>
        <v>#REF!</v>
      </c>
      <c r="O35" t="e">
        <f>IF('Raw1'!O35&lt;&gt;"",(('Raw1'!O35-#REF!)/#REF!),"")</f>
        <v>#REF!</v>
      </c>
      <c r="P35" t="e">
        <f>IF('Raw1'!P35&lt;&gt;"",(('Raw1'!P35-#REF!)/#REF!),"")</f>
        <v>#REF!</v>
      </c>
      <c r="Q35" t="e">
        <f>IF('Raw1'!Q35&lt;&gt;"",(('Raw1'!Q35-#REF!)/#REF!),"")</f>
        <v>#REF!</v>
      </c>
      <c r="R35" t="e">
        <f>IF('Raw1'!R35&lt;&gt;"",(('Raw1'!R35-#REF!)/#REF!),"")</f>
        <v>#REF!</v>
      </c>
      <c r="S35" t="e">
        <f>IF('Raw1'!S35&lt;&gt;"",(('Raw1'!S35-#REF!)/#REF!),"")</f>
        <v>#REF!</v>
      </c>
      <c r="T35" t="e">
        <f>IF('Raw1'!T35&lt;&gt;"",('Raw1'!T35/#REF!)-#REF!,"")</f>
        <v>#REF!</v>
      </c>
      <c r="U35" t="e">
        <f>IF('Raw1'!U35&lt;&gt;"",('Raw1'!U35/#REF!)-#REF!,"")</f>
        <v>#REF!</v>
      </c>
      <c r="V35">
        <f>IF('Raw1'!V35&lt;&gt;"",'Raw1'!V35,"")</f>
        <v>1058785000</v>
      </c>
      <c r="W35">
        <f>IF('Raw1'!W35&lt;&gt;"",'Raw1'!W35,"")</f>
        <v>1058999000</v>
      </c>
      <c r="X35" t="str">
        <f>IF('Raw1'!X35&lt;&gt;"",'Raw1'!X35,"")</f>
        <v/>
      </c>
      <c r="Y35" t="str">
        <f>IF('Raw1'!Y35&lt;&gt;"",'Raw1'!Y35,"")</f>
        <v/>
      </c>
      <c r="Z35" t="str">
        <f>IF('Raw1'!Z35&lt;&gt;"",'Raw1'!Z35,"")</f>
        <v/>
      </c>
      <c r="AA35" t="str">
        <f>IF('Raw1'!AA35&lt;&gt;"",'Raw1'!AA35,"")</f>
        <v/>
      </c>
      <c r="AB35" t="str">
        <f>IF('Raw1'!AB35&lt;&gt;"",'Raw1'!AB35,"")</f>
        <v/>
      </c>
      <c r="AC35" t="str">
        <f>IF('Raw1'!AC35&lt;&gt;"",'Raw1'!AC35,"")</f>
        <v/>
      </c>
      <c r="AD35" t="str">
        <f>IF('Raw1'!AD35&lt;&gt;"",'Raw1'!AD35,"")</f>
        <v/>
      </c>
      <c r="AE35" t="str">
        <f>IF('Raw1'!AE35&lt;&gt;"",'Raw1'!AE35,"")</f>
        <v/>
      </c>
      <c r="AF35" t="str">
        <f>IF('Raw1'!AF35&lt;&gt;"",'Raw1'!AF35,"")</f>
        <v/>
      </c>
      <c r="AG35" t="str">
        <f>IF('Raw1'!AG35&lt;&gt;"",'Raw1'!AG35,"")</f>
        <v/>
      </c>
      <c r="AH35" t="str">
        <f>IF('Raw1'!AH35&lt;&gt;"",'Raw1'!AH35,"")</f>
        <v/>
      </c>
      <c r="AI35" t="str">
        <f>IF('Raw1'!AI35&lt;&gt;"",'Raw1'!AI35,"")</f>
        <v/>
      </c>
      <c r="AJ35" t="str">
        <f>IF('Raw1'!AJ35&lt;&gt;"",'Raw1'!AJ35,"")</f>
        <v/>
      </c>
    </row>
    <row r="36" spans="1:36" x14ac:dyDescent="0.15">
      <c r="A36" t="str">
        <f>'Raw1'!A36</f>
        <v>d18O_300118_WM2_BW28@8</v>
      </c>
      <c r="D36" t="e">
        <f>IF('Raw1'!D36&lt;&gt;"",(('Raw1'!D36-#REF!)/#REF!),"")</f>
        <v>#REF!</v>
      </c>
      <c r="E36" t="e">
        <f>IF('Raw1'!E36&lt;&gt;"",(('Raw1'!E36-#REF!)/#REF!),"")</f>
        <v>#REF!</v>
      </c>
      <c r="F36" t="e">
        <f>IF('Raw1'!F36&lt;&gt;"",(('Raw1'!F36-#REF!)/#REF!),"")</f>
        <v>#REF!</v>
      </c>
      <c r="G36" t="e">
        <f>IF('Raw1'!G36&lt;&gt;"",(('Raw1'!G36-#REF!)/#REF!),"")</f>
        <v>#REF!</v>
      </c>
      <c r="H36" t="e">
        <f>IF('Raw1'!H36&lt;&gt;"",(('Raw1'!H36-#REF!)/#REF!),"")</f>
        <v>#REF!</v>
      </c>
      <c r="I36" t="e">
        <f>IF('Raw1'!I36&lt;&gt;"",(('Raw1'!I36-#REF!)/#REF!),"")</f>
        <v>#REF!</v>
      </c>
      <c r="J36" t="e">
        <f>IF('Raw1'!J36&lt;&gt;"",(('Raw1'!J36-#REF!)/#REF!),"")</f>
        <v>#REF!</v>
      </c>
      <c r="K36" t="e">
        <f>IF('Raw1'!K36&lt;&gt;"",(('Raw1'!K36-#REF!)/#REF!),"")</f>
        <v>#REF!</v>
      </c>
      <c r="L36" t="e">
        <f>IF('Raw1'!L36&lt;&gt;"",(('Raw1'!L36-#REF!)/#REF!),"")</f>
        <v>#REF!</v>
      </c>
      <c r="M36" t="e">
        <f>IF('Raw1'!M36&lt;&gt;"",(('Raw1'!M36-#REF!)/#REF!),"")</f>
        <v>#REF!</v>
      </c>
      <c r="N36" t="e">
        <f>IF('Raw1'!N36&lt;&gt;"",(('Raw1'!N36-#REF!)/#REF!),"")</f>
        <v>#REF!</v>
      </c>
      <c r="O36" t="e">
        <f>IF('Raw1'!O36&lt;&gt;"",(('Raw1'!O36-#REF!)/#REF!),"")</f>
        <v>#REF!</v>
      </c>
      <c r="P36" t="e">
        <f>IF('Raw1'!P36&lt;&gt;"",(('Raw1'!P36-#REF!)/#REF!),"")</f>
        <v>#REF!</v>
      </c>
      <c r="Q36" t="e">
        <f>IF('Raw1'!Q36&lt;&gt;"",(('Raw1'!Q36-#REF!)/#REF!),"")</f>
        <v>#REF!</v>
      </c>
      <c r="R36" t="e">
        <f>IF('Raw1'!R36&lt;&gt;"",(('Raw1'!R36-#REF!)/#REF!),"")</f>
        <v>#REF!</v>
      </c>
      <c r="S36" t="e">
        <f>IF('Raw1'!S36&lt;&gt;"",(('Raw1'!S36-#REF!)/#REF!),"")</f>
        <v>#REF!</v>
      </c>
      <c r="T36" t="e">
        <f>IF('Raw1'!T36&lt;&gt;"",('Raw1'!T36/#REF!)-#REF!,"")</f>
        <v>#REF!</v>
      </c>
      <c r="U36" t="e">
        <f>IF('Raw1'!U36&lt;&gt;"",('Raw1'!U36/#REF!)-#REF!,"")</f>
        <v>#REF!</v>
      </c>
      <c r="V36">
        <f>IF('Raw1'!V36&lt;&gt;"",'Raw1'!V36,"")</f>
        <v>1077092000</v>
      </c>
      <c r="W36">
        <f>IF('Raw1'!W36&lt;&gt;"",'Raw1'!W36,"")</f>
        <v>1077512000</v>
      </c>
      <c r="X36" t="str">
        <f>IF('Raw1'!X36&lt;&gt;"",'Raw1'!X36,"")</f>
        <v/>
      </c>
      <c r="Y36" t="str">
        <f>IF('Raw1'!Y36&lt;&gt;"",'Raw1'!Y36,"")</f>
        <v/>
      </c>
      <c r="Z36" t="str">
        <f>IF('Raw1'!Z36&lt;&gt;"",'Raw1'!Z36,"")</f>
        <v/>
      </c>
      <c r="AA36" t="str">
        <f>IF('Raw1'!AA36&lt;&gt;"",'Raw1'!AA36,"")</f>
        <v/>
      </c>
      <c r="AB36" t="str">
        <f>IF('Raw1'!AB36&lt;&gt;"",'Raw1'!AB36,"")</f>
        <v/>
      </c>
      <c r="AC36" t="str">
        <f>IF('Raw1'!AC36&lt;&gt;"",'Raw1'!AC36,"")</f>
        <v/>
      </c>
      <c r="AD36" t="str">
        <f>IF('Raw1'!AD36&lt;&gt;"",'Raw1'!AD36,"")</f>
        <v/>
      </c>
      <c r="AE36" t="str">
        <f>IF('Raw1'!AE36&lt;&gt;"",'Raw1'!AE36,"")</f>
        <v/>
      </c>
      <c r="AF36" t="str">
        <f>IF('Raw1'!AF36&lt;&gt;"",'Raw1'!AF36,"")</f>
        <v/>
      </c>
      <c r="AG36" t="str">
        <f>IF('Raw1'!AG36&lt;&gt;"",'Raw1'!AG36,"")</f>
        <v/>
      </c>
      <c r="AH36" t="str">
        <f>IF('Raw1'!AH36&lt;&gt;"",'Raw1'!AH36,"")</f>
        <v/>
      </c>
      <c r="AI36" t="str">
        <f>IF('Raw1'!AI36&lt;&gt;"",'Raw1'!AI36,"")</f>
        <v/>
      </c>
      <c r="AJ36" t="str">
        <f>IF('Raw1'!AJ36&lt;&gt;"",'Raw1'!AJ36,"")</f>
        <v/>
      </c>
    </row>
    <row r="37" spans="1:36" x14ac:dyDescent="0.15">
      <c r="A37" t="str">
        <f>'Raw1'!A37</f>
        <v>d18O_300118_WM2_BW28@9</v>
      </c>
      <c r="D37" t="e">
        <f>IF('Raw1'!D37&lt;&gt;"",(('Raw1'!D37-#REF!)/#REF!),"")</f>
        <v>#REF!</v>
      </c>
      <c r="E37" t="e">
        <f>IF('Raw1'!E37&lt;&gt;"",(('Raw1'!E37-#REF!)/#REF!),"")</f>
        <v>#REF!</v>
      </c>
      <c r="F37" t="e">
        <f>IF('Raw1'!F37&lt;&gt;"",(('Raw1'!F37-#REF!)/#REF!),"")</f>
        <v>#REF!</v>
      </c>
      <c r="G37" t="e">
        <f>IF('Raw1'!G37&lt;&gt;"",(('Raw1'!G37-#REF!)/#REF!),"")</f>
        <v>#REF!</v>
      </c>
      <c r="H37" t="e">
        <f>IF('Raw1'!H37&lt;&gt;"",(('Raw1'!H37-#REF!)/#REF!),"")</f>
        <v>#REF!</v>
      </c>
      <c r="I37" t="e">
        <f>IF('Raw1'!I37&lt;&gt;"",(('Raw1'!I37-#REF!)/#REF!),"")</f>
        <v>#REF!</v>
      </c>
      <c r="J37" t="e">
        <f>IF('Raw1'!J37&lt;&gt;"",(('Raw1'!J37-#REF!)/#REF!),"")</f>
        <v>#REF!</v>
      </c>
      <c r="K37" t="e">
        <f>IF('Raw1'!K37&lt;&gt;"",(('Raw1'!K37-#REF!)/#REF!),"")</f>
        <v>#REF!</v>
      </c>
      <c r="L37" t="e">
        <f>IF('Raw1'!L37&lt;&gt;"",(('Raw1'!L37-#REF!)/#REF!),"")</f>
        <v>#REF!</v>
      </c>
      <c r="M37" t="e">
        <f>IF('Raw1'!M37&lt;&gt;"",(('Raw1'!M37-#REF!)/#REF!),"")</f>
        <v>#REF!</v>
      </c>
      <c r="N37" t="e">
        <f>IF('Raw1'!N37&lt;&gt;"",(('Raw1'!N37-#REF!)/#REF!),"")</f>
        <v>#REF!</v>
      </c>
      <c r="O37" t="e">
        <f>IF('Raw1'!O37&lt;&gt;"",(('Raw1'!O37-#REF!)/#REF!),"")</f>
        <v>#REF!</v>
      </c>
      <c r="P37" t="e">
        <f>IF('Raw1'!P37&lt;&gt;"",(('Raw1'!P37-#REF!)/#REF!),"")</f>
        <v>#REF!</v>
      </c>
      <c r="Q37" t="e">
        <f>IF('Raw1'!Q37&lt;&gt;"",(('Raw1'!Q37-#REF!)/#REF!),"")</f>
        <v>#REF!</v>
      </c>
      <c r="R37" t="e">
        <f>IF('Raw1'!R37&lt;&gt;"",(('Raw1'!R37-#REF!)/#REF!),"")</f>
        <v>#REF!</v>
      </c>
      <c r="S37" t="e">
        <f>IF('Raw1'!S37&lt;&gt;"",(('Raw1'!S37-#REF!)/#REF!),"")</f>
        <v>#REF!</v>
      </c>
      <c r="T37" t="e">
        <f>IF('Raw1'!T37&lt;&gt;"",('Raw1'!T37/#REF!)-#REF!,"")</f>
        <v>#REF!</v>
      </c>
      <c r="U37" t="e">
        <f>IF('Raw1'!U37&lt;&gt;"",('Raw1'!U37/#REF!)-#REF!,"")</f>
        <v>#REF!</v>
      </c>
      <c r="V37">
        <f>IF('Raw1'!V37&lt;&gt;"",'Raw1'!V37,"")</f>
        <v>1074403000</v>
      </c>
      <c r="W37">
        <f>IF('Raw1'!W37&lt;&gt;"",'Raw1'!W37,"")</f>
        <v>1074619000</v>
      </c>
      <c r="X37" t="str">
        <f>IF('Raw1'!X37&lt;&gt;"",'Raw1'!X37,"")</f>
        <v/>
      </c>
      <c r="Y37" t="str">
        <f>IF('Raw1'!Y37&lt;&gt;"",'Raw1'!Y37,"")</f>
        <v/>
      </c>
      <c r="Z37" t="str">
        <f>IF('Raw1'!Z37&lt;&gt;"",'Raw1'!Z37,"")</f>
        <v/>
      </c>
      <c r="AA37" t="str">
        <f>IF('Raw1'!AA37&lt;&gt;"",'Raw1'!AA37,"")</f>
        <v/>
      </c>
      <c r="AB37" t="str">
        <f>IF('Raw1'!AB37&lt;&gt;"",'Raw1'!AB37,"")</f>
        <v/>
      </c>
      <c r="AC37" t="str">
        <f>IF('Raw1'!AC37&lt;&gt;"",'Raw1'!AC37,"")</f>
        <v/>
      </c>
      <c r="AD37" t="str">
        <f>IF('Raw1'!AD37&lt;&gt;"",'Raw1'!AD37,"")</f>
        <v/>
      </c>
      <c r="AE37" t="str">
        <f>IF('Raw1'!AE37&lt;&gt;"",'Raw1'!AE37,"")</f>
        <v/>
      </c>
      <c r="AF37" t="str">
        <f>IF('Raw1'!AF37&lt;&gt;"",'Raw1'!AF37,"")</f>
        <v/>
      </c>
      <c r="AG37" t="str">
        <f>IF('Raw1'!AG37&lt;&gt;"",'Raw1'!AG37,"")</f>
        <v/>
      </c>
      <c r="AH37" t="str">
        <f>IF('Raw1'!AH37&lt;&gt;"",'Raw1'!AH37,"")</f>
        <v/>
      </c>
      <c r="AI37" t="str">
        <f>IF('Raw1'!AI37&lt;&gt;"",'Raw1'!AI37,"")</f>
        <v/>
      </c>
      <c r="AJ37" t="str">
        <f>IF('Raw1'!AJ37&lt;&gt;"",'Raw1'!AJ37,"")</f>
        <v/>
      </c>
    </row>
    <row r="38" spans="1:36" x14ac:dyDescent="0.15">
      <c r="A38" t="str">
        <f>'Raw1'!A38</f>
        <v>d18O_300118_WM2_BW28@10</v>
      </c>
      <c r="D38" t="e">
        <f>IF('Raw1'!D38&lt;&gt;"",(('Raw1'!D38-#REF!)/#REF!),"")</f>
        <v>#REF!</v>
      </c>
      <c r="E38" t="e">
        <f>IF('Raw1'!E38&lt;&gt;"",(('Raw1'!E38-#REF!)/#REF!),"")</f>
        <v>#REF!</v>
      </c>
      <c r="F38" t="e">
        <f>IF('Raw1'!F38&lt;&gt;"",(('Raw1'!F38-#REF!)/#REF!),"")</f>
        <v>#REF!</v>
      </c>
      <c r="G38" t="e">
        <f>IF('Raw1'!G38&lt;&gt;"",(('Raw1'!G38-#REF!)/#REF!),"")</f>
        <v>#REF!</v>
      </c>
      <c r="H38" t="e">
        <f>IF('Raw1'!H38&lt;&gt;"",(('Raw1'!H38-#REF!)/#REF!),"")</f>
        <v>#REF!</v>
      </c>
      <c r="I38" t="e">
        <f>IF('Raw1'!I38&lt;&gt;"",(('Raw1'!I38-#REF!)/#REF!),"")</f>
        <v>#REF!</v>
      </c>
      <c r="J38" t="e">
        <f>IF('Raw1'!J38&lt;&gt;"",(('Raw1'!J38-#REF!)/#REF!),"")</f>
        <v>#REF!</v>
      </c>
      <c r="K38" t="e">
        <f>IF('Raw1'!K38&lt;&gt;"",(('Raw1'!K38-#REF!)/#REF!),"")</f>
        <v>#REF!</v>
      </c>
      <c r="L38" t="e">
        <f>IF('Raw1'!L38&lt;&gt;"",(('Raw1'!L38-#REF!)/#REF!),"")</f>
        <v>#REF!</v>
      </c>
      <c r="M38" t="e">
        <f>IF('Raw1'!M38&lt;&gt;"",(('Raw1'!M38-#REF!)/#REF!),"")</f>
        <v>#REF!</v>
      </c>
      <c r="N38" t="e">
        <f>IF('Raw1'!N38&lt;&gt;"",(('Raw1'!N38-#REF!)/#REF!),"")</f>
        <v>#REF!</v>
      </c>
      <c r="O38" t="e">
        <f>IF('Raw1'!O38&lt;&gt;"",(('Raw1'!O38-#REF!)/#REF!),"")</f>
        <v>#REF!</v>
      </c>
      <c r="P38" t="e">
        <f>IF('Raw1'!P38&lt;&gt;"",(('Raw1'!P38-#REF!)/#REF!),"")</f>
        <v>#REF!</v>
      </c>
      <c r="Q38" t="e">
        <f>IF('Raw1'!Q38&lt;&gt;"",(('Raw1'!Q38-#REF!)/#REF!),"")</f>
        <v>#REF!</v>
      </c>
      <c r="R38" t="e">
        <f>IF('Raw1'!R38&lt;&gt;"",(('Raw1'!R38-#REF!)/#REF!),"")</f>
        <v>#REF!</v>
      </c>
      <c r="S38" t="e">
        <f>IF('Raw1'!S38&lt;&gt;"",(('Raw1'!S38-#REF!)/#REF!),"")</f>
        <v>#REF!</v>
      </c>
      <c r="T38" t="e">
        <f>IF('Raw1'!T38&lt;&gt;"",('Raw1'!T38/#REF!)-#REF!,"")</f>
        <v>#REF!</v>
      </c>
      <c r="U38" t="e">
        <f>IF('Raw1'!U38&lt;&gt;"",('Raw1'!U38/#REF!)-#REF!,"")</f>
        <v>#REF!</v>
      </c>
      <c r="V38">
        <f>IF('Raw1'!V38&lt;&gt;"",'Raw1'!V38,"")</f>
        <v>1075016000</v>
      </c>
      <c r="W38">
        <f>IF('Raw1'!W38&lt;&gt;"",'Raw1'!W38,"")</f>
        <v>1075388000</v>
      </c>
      <c r="X38" t="str">
        <f>IF('Raw1'!X38&lt;&gt;"",'Raw1'!X38,"")</f>
        <v/>
      </c>
      <c r="Y38" t="str">
        <f>IF('Raw1'!Y38&lt;&gt;"",'Raw1'!Y38,"")</f>
        <v/>
      </c>
      <c r="Z38" t="str">
        <f>IF('Raw1'!Z38&lt;&gt;"",'Raw1'!Z38,"")</f>
        <v/>
      </c>
      <c r="AA38" t="str">
        <f>IF('Raw1'!AA38&lt;&gt;"",'Raw1'!AA38,"")</f>
        <v/>
      </c>
      <c r="AB38" t="str">
        <f>IF('Raw1'!AB38&lt;&gt;"",'Raw1'!AB38,"")</f>
        <v/>
      </c>
      <c r="AC38" t="str">
        <f>IF('Raw1'!AC38&lt;&gt;"",'Raw1'!AC38,"")</f>
        <v/>
      </c>
      <c r="AD38" t="str">
        <f>IF('Raw1'!AD38&lt;&gt;"",'Raw1'!AD38,"")</f>
        <v/>
      </c>
      <c r="AE38" t="str">
        <f>IF('Raw1'!AE38&lt;&gt;"",'Raw1'!AE38,"")</f>
        <v/>
      </c>
      <c r="AF38" t="str">
        <f>IF('Raw1'!AF38&lt;&gt;"",'Raw1'!AF38,"")</f>
        <v/>
      </c>
      <c r="AG38" t="str">
        <f>IF('Raw1'!AG38&lt;&gt;"",'Raw1'!AG38,"")</f>
        <v/>
      </c>
      <c r="AH38" t="str">
        <f>IF('Raw1'!AH38&lt;&gt;"",'Raw1'!AH38,"")</f>
        <v/>
      </c>
      <c r="AI38" t="str">
        <f>IF('Raw1'!AI38&lt;&gt;"",'Raw1'!AI38,"")</f>
        <v/>
      </c>
      <c r="AJ38" t="str">
        <f>IF('Raw1'!AJ38&lt;&gt;"",'Raw1'!AJ38,"")</f>
        <v/>
      </c>
    </row>
    <row r="39" spans="1:36" x14ac:dyDescent="0.15">
      <c r="A39" t="str">
        <f>'Raw1'!A39</f>
        <v>d18O_300118_WM2_Udaipur@15</v>
      </c>
      <c r="D39" t="e">
        <f>IF('Raw1'!D39&lt;&gt;"",(('Raw1'!D39-#REF!)/#REF!),"")</f>
        <v>#REF!</v>
      </c>
      <c r="E39" t="e">
        <f>IF('Raw1'!E39&lt;&gt;"",(('Raw1'!E39-#REF!)/#REF!),"")</f>
        <v>#REF!</v>
      </c>
      <c r="F39" t="e">
        <f>IF('Raw1'!F39&lt;&gt;"",(('Raw1'!F39-#REF!)/#REF!),"")</f>
        <v>#REF!</v>
      </c>
      <c r="G39" t="e">
        <f>IF('Raw1'!G39&lt;&gt;"",(('Raw1'!G39-#REF!)/#REF!),"")</f>
        <v>#REF!</v>
      </c>
      <c r="H39" t="e">
        <f>IF('Raw1'!H39&lt;&gt;"",(('Raw1'!H39-#REF!)/#REF!),"")</f>
        <v>#REF!</v>
      </c>
      <c r="I39" t="e">
        <f>IF('Raw1'!I39&lt;&gt;"",(('Raw1'!I39-#REF!)/#REF!),"")</f>
        <v>#REF!</v>
      </c>
      <c r="J39" t="e">
        <f>IF('Raw1'!J39&lt;&gt;"",(('Raw1'!J39-#REF!)/#REF!),"")</f>
        <v>#REF!</v>
      </c>
      <c r="K39" t="e">
        <f>IF('Raw1'!K39&lt;&gt;"",(('Raw1'!K39-#REF!)/#REF!),"")</f>
        <v>#REF!</v>
      </c>
      <c r="L39" t="e">
        <f>IF('Raw1'!L39&lt;&gt;"",(('Raw1'!L39-#REF!)/#REF!),"")</f>
        <v>#REF!</v>
      </c>
      <c r="M39" t="e">
        <f>IF('Raw1'!M39&lt;&gt;"",(('Raw1'!M39-#REF!)/#REF!),"")</f>
        <v>#REF!</v>
      </c>
      <c r="N39" t="e">
        <f>IF('Raw1'!N39&lt;&gt;"",(('Raw1'!N39-#REF!)/#REF!),"")</f>
        <v>#REF!</v>
      </c>
      <c r="O39" t="e">
        <f>IF('Raw1'!O39&lt;&gt;"",(('Raw1'!O39-#REF!)/#REF!),"")</f>
        <v>#REF!</v>
      </c>
      <c r="P39" t="e">
        <f>IF('Raw1'!P39&lt;&gt;"",(('Raw1'!P39-#REF!)/#REF!),"")</f>
        <v>#REF!</v>
      </c>
      <c r="Q39" t="e">
        <f>IF('Raw1'!Q39&lt;&gt;"",(('Raw1'!Q39-#REF!)/#REF!),"")</f>
        <v>#REF!</v>
      </c>
      <c r="R39" t="e">
        <f>IF('Raw1'!R39&lt;&gt;"",(('Raw1'!R39-#REF!)/#REF!),"")</f>
        <v>#REF!</v>
      </c>
      <c r="S39" t="e">
        <f>IF('Raw1'!S39&lt;&gt;"",(('Raw1'!S39-#REF!)/#REF!),"")</f>
        <v>#REF!</v>
      </c>
      <c r="T39" t="e">
        <f>IF('Raw1'!T39&lt;&gt;"",('Raw1'!T39/#REF!)-#REF!,"")</f>
        <v>#REF!</v>
      </c>
      <c r="U39" t="e">
        <f>IF('Raw1'!U39&lt;&gt;"",('Raw1'!U39/#REF!)-#REF!,"")</f>
        <v>#REF!</v>
      </c>
      <c r="V39">
        <f>IF('Raw1'!V39&lt;&gt;"",'Raw1'!V39,"")</f>
        <v>1048071000</v>
      </c>
      <c r="W39">
        <f>IF('Raw1'!W39&lt;&gt;"",'Raw1'!W39,"")</f>
        <v>1048189000</v>
      </c>
      <c r="X39" t="str">
        <f>IF('Raw1'!X39&lt;&gt;"",'Raw1'!X39,"")</f>
        <v/>
      </c>
      <c r="Y39" t="str">
        <f>IF('Raw1'!Y39&lt;&gt;"",'Raw1'!Y39,"")</f>
        <v/>
      </c>
      <c r="Z39" t="str">
        <f>IF('Raw1'!Z39&lt;&gt;"",'Raw1'!Z39,"")</f>
        <v/>
      </c>
      <c r="AA39" t="str">
        <f>IF('Raw1'!AA39&lt;&gt;"",'Raw1'!AA39,"")</f>
        <v/>
      </c>
      <c r="AB39" t="str">
        <f>IF('Raw1'!AB39&lt;&gt;"",'Raw1'!AB39,"")</f>
        <v/>
      </c>
      <c r="AC39" t="str">
        <f>IF('Raw1'!AC39&lt;&gt;"",'Raw1'!AC39,"")</f>
        <v/>
      </c>
      <c r="AD39" t="str">
        <f>IF('Raw1'!AD39&lt;&gt;"",'Raw1'!AD39,"")</f>
        <v/>
      </c>
      <c r="AE39" t="str">
        <f>IF('Raw1'!AE39&lt;&gt;"",'Raw1'!AE39,"")</f>
        <v/>
      </c>
      <c r="AF39" t="str">
        <f>IF('Raw1'!AF39&lt;&gt;"",'Raw1'!AF39,"")</f>
        <v/>
      </c>
      <c r="AG39" t="str">
        <f>IF('Raw1'!AG39&lt;&gt;"",'Raw1'!AG39,"")</f>
        <v/>
      </c>
      <c r="AH39" t="str">
        <f>IF('Raw1'!AH39&lt;&gt;"",'Raw1'!AH39,"")</f>
        <v/>
      </c>
      <c r="AI39" t="str">
        <f>IF('Raw1'!AI39&lt;&gt;"",'Raw1'!AI39,"")</f>
        <v/>
      </c>
      <c r="AJ39" t="str">
        <f>IF('Raw1'!AJ39&lt;&gt;"",'Raw1'!AJ39,"")</f>
        <v/>
      </c>
    </row>
    <row r="40" spans="1:36" x14ac:dyDescent="0.15">
      <c r="A40" t="str">
        <f>'Raw1'!A40</f>
        <v>d18O_300118_WM2_Andre@8</v>
      </c>
      <c r="D40" t="e">
        <f>IF('Raw1'!D40&lt;&gt;"",(('Raw1'!D40-#REF!)/#REF!),"")</f>
        <v>#REF!</v>
      </c>
      <c r="E40" t="e">
        <f>IF('Raw1'!E40&lt;&gt;"",(('Raw1'!E40-#REF!)/#REF!),"")</f>
        <v>#REF!</v>
      </c>
      <c r="F40" t="e">
        <f>IF('Raw1'!F40&lt;&gt;"",(('Raw1'!F40-#REF!)/#REF!),"")</f>
        <v>#REF!</v>
      </c>
      <c r="G40" t="e">
        <f>IF('Raw1'!G40&lt;&gt;"",(('Raw1'!G40-#REF!)/#REF!),"")</f>
        <v>#REF!</v>
      </c>
      <c r="H40" t="e">
        <f>IF('Raw1'!H40&lt;&gt;"",(('Raw1'!H40-#REF!)/#REF!),"")</f>
        <v>#REF!</v>
      </c>
      <c r="I40" t="e">
        <f>IF('Raw1'!I40&lt;&gt;"",(('Raw1'!I40-#REF!)/#REF!),"")</f>
        <v>#REF!</v>
      </c>
      <c r="J40" t="e">
        <f>IF('Raw1'!J40&lt;&gt;"",(('Raw1'!J40-#REF!)/#REF!),"")</f>
        <v>#REF!</v>
      </c>
      <c r="K40" t="e">
        <f>IF('Raw1'!K40&lt;&gt;"",(('Raw1'!K40-#REF!)/#REF!),"")</f>
        <v>#REF!</v>
      </c>
      <c r="L40" t="e">
        <f>IF('Raw1'!L40&lt;&gt;"",(('Raw1'!L40-#REF!)/#REF!),"")</f>
        <v>#REF!</v>
      </c>
      <c r="M40" t="e">
        <f>IF('Raw1'!M40&lt;&gt;"",(('Raw1'!M40-#REF!)/#REF!),"")</f>
        <v>#REF!</v>
      </c>
      <c r="N40" t="e">
        <f>IF('Raw1'!N40&lt;&gt;"",(('Raw1'!N40-#REF!)/#REF!),"")</f>
        <v>#REF!</v>
      </c>
      <c r="O40" t="e">
        <f>IF('Raw1'!O40&lt;&gt;"",(('Raw1'!O40-#REF!)/#REF!),"")</f>
        <v>#REF!</v>
      </c>
      <c r="P40" t="e">
        <f>IF('Raw1'!P40&lt;&gt;"",(('Raw1'!P40-#REF!)/#REF!),"")</f>
        <v>#REF!</v>
      </c>
      <c r="Q40" t="e">
        <f>IF('Raw1'!Q40&lt;&gt;"",(('Raw1'!Q40-#REF!)/#REF!),"")</f>
        <v>#REF!</v>
      </c>
      <c r="R40" t="e">
        <f>IF('Raw1'!R40&lt;&gt;"",(('Raw1'!R40-#REF!)/#REF!),"")</f>
        <v>#REF!</v>
      </c>
      <c r="S40" t="e">
        <f>IF('Raw1'!S40&lt;&gt;"",(('Raw1'!S40-#REF!)/#REF!),"")</f>
        <v>#REF!</v>
      </c>
      <c r="T40" t="e">
        <f>IF('Raw1'!T40&lt;&gt;"",('Raw1'!T40/#REF!)-#REF!,"")</f>
        <v>#REF!</v>
      </c>
      <c r="U40" t="e">
        <f>IF('Raw1'!U40&lt;&gt;"",('Raw1'!U40/#REF!)-#REF!,"")</f>
        <v>#REF!</v>
      </c>
      <c r="V40">
        <f>IF('Raw1'!V40&lt;&gt;"",'Raw1'!V40,"")</f>
        <v>1041948000</v>
      </c>
      <c r="W40">
        <f>IF('Raw1'!W40&lt;&gt;"",'Raw1'!W40,"")</f>
        <v>1042615000</v>
      </c>
      <c r="X40" t="str">
        <f>IF('Raw1'!X40&lt;&gt;"",'Raw1'!X40,"")</f>
        <v/>
      </c>
      <c r="Y40" t="str">
        <f>IF('Raw1'!Y40&lt;&gt;"",'Raw1'!Y40,"")</f>
        <v/>
      </c>
      <c r="Z40" t="str">
        <f>IF('Raw1'!Z40&lt;&gt;"",'Raw1'!Z40,"")</f>
        <v/>
      </c>
      <c r="AA40" t="str">
        <f>IF('Raw1'!AA40&lt;&gt;"",'Raw1'!AA40,"")</f>
        <v/>
      </c>
      <c r="AB40" t="str">
        <f>IF('Raw1'!AB40&lt;&gt;"",'Raw1'!AB40,"")</f>
        <v/>
      </c>
      <c r="AC40" t="str">
        <f>IF('Raw1'!AC40&lt;&gt;"",'Raw1'!AC40,"")</f>
        <v/>
      </c>
      <c r="AD40" t="str">
        <f>IF('Raw1'!AD40&lt;&gt;"",'Raw1'!AD40,"")</f>
        <v/>
      </c>
      <c r="AE40" t="str">
        <f>IF('Raw1'!AE40&lt;&gt;"",'Raw1'!AE40,"")</f>
        <v/>
      </c>
      <c r="AF40" t="str">
        <f>IF('Raw1'!AF40&lt;&gt;"",'Raw1'!AF40,"")</f>
        <v/>
      </c>
      <c r="AG40" t="str">
        <f>IF('Raw1'!AG40&lt;&gt;"",'Raw1'!AG40,"")</f>
        <v/>
      </c>
      <c r="AH40" t="str">
        <f>IF('Raw1'!AH40&lt;&gt;"",'Raw1'!AH40,"")</f>
        <v/>
      </c>
      <c r="AI40" t="str">
        <f>IF('Raw1'!AI40&lt;&gt;"",'Raw1'!AI40,"")</f>
        <v/>
      </c>
      <c r="AJ40" t="str">
        <f>IF('Raw1'!AJ40&lt;&gt;"",'Raw1'!AJ40,"")</f>
        <v/>
      </c>
    </row>
    <row r="41" spans="1:36" x14ac:dyDescent="0.15">
      <c r="A41" t="str">
        <f>'Raw1'!A41</f>
        <v>d18O_300118_WM2_Andre@9</v>
      </c>
      <c r="D41" t="e">
        <f>IF('Raw1'!D41&lt;&gt;"",(('Raw1'!D41-#REF!)/#REF!),"")</f>
        <v>#REF!</v>
      </c>
      <c r="E41" t="e">
        <f>IF('Raw1'!E41&lt;&gt;"",(('Raw1'!E41-#REF!)/#REF!),"")</f>
        <v>#REF!</v>
      </c>
      <c r="F41" t="e">
        <f>IF('Raw1'!F41&lt;&gt;"",(('Raw1'!F41-#REF!)/#REF!),"")</f>
        <v>#REF!</v>
      </c>
      <c r="G41" t="e">
        <f>IF('Raw1'!G41&lt;&gt;"",(('Raw1'!G41-#REF!)/#REF!),"")</f>
        <v>#REF!</v>
      </c>
      <c r="H41" t="e">
        <f>IF('Raw1'!H41&lt;&gt;"",(('Raw1'!H41-#REF!)/#REF!),"")</f>
        <v>#REF!</v>
      </c>
      <c r="I41" t="e">
        <f>IF('Raw1'!I41&lt;&gt;"",(('Raw1'!I41-#REF!)/#REF!),"")</f>
        <v>#REF!</v>
      </c>
      <c r="J41" t="e">
        <f>IF('Raw1'!J41&lt;&gt;"",(('Raw1'!J41-#REF!)/#REF!),"")</f>
        <v>#REF!</v>
      </c>
      <c r="K41" t="e">
        <f>IF('Raw1'!K41&lt;&gt;"",(('Raw1'!K41-#REF!)/#REF!),"")</f>
        <v>#REF!</v>
      </c>
      <c r="L41" t="e">
        <f>IF('Raw1'!L41&lt;&gt;"",(('Raw1'!L41-#REF!)/#REF!),"")</f>
        <v>#REF!</v>
      </c>
      <c r="M41" t="e">
        <f>IF('Raw1'!M41&lt;&gt;"",(('Raw1'!M41-#REF!)/#REF!),"")</f>
        <v>#REF!</v>
      </c>
      <c r="N41" t="e">
        <f>IF('Raw1'!N41&lt;&gt;"",(('Raw1'!N41-#REF!)/#REF!),"")</f>
        <v>#REF!</v>
      </c>
      <c r="O41" t="e">
        <f>IF('Raw1'!O41&lt;&gt;"",(('Raw1'!O41-#REF!)/#REF!),"")</f>
        <v>#REF!</v>
      </c>
      <c r="P41" t="e">
        <f>IF('Raw1'!P41&lt;&gt;"",(('Raw1'!P41-#REF!)/#REF!),"")</f>
        <v>#REF!</v>
      </c>
      <c r="Q41" t="e">
        <f>IF('Raw1'!Q41&lt;&gt;"",(('Raw1'!Q41-#REF!)/#REF!),"")</f>
        <v>#REF!</v>
      </c>
      <c r="R41" t="e">
        <f>IF('Raw1'!R41&lt;&gt;"",(('Raw1'!R41-#REF!)/#REF!),"")</f>
        <v>#REF!</v>
      </c>
      <c r="S41" t="e">
        <f>IF('Raw1'!S41&lt;&gt;"",(('Raw1'!S41-#REF!)/#REF!),"")</f>
        <v>#REF!</v>
      </c>
      <c r="T41" t="e">
        <f>IF('Raw1'!T41&lt;&gt;"",('Raw1'!T41/#REF!)-#REF!,"")</f>
        <v>#REF!</v>
      </c>
      <c r="U41" t="e">
        <f>IF('Raw1'!U41&lt;&gt;"",('Raw1'!U41/#REF!)-#REF!,"")</f>
        <v>#REF!</v>
      </c>
      <c r="V41">
        <f>IF('Raw1'!V41&lt;&gt;"",'Raw1'!V41,"")</f>
        <v>1043947000</v>
      </c>
      <c r="W41">
        <f>IF('Raw1'!W41&lt;&gt;"",'Raw1'!W41,"")</f>
        <v>1044220000</v>
      </c>
      <c r="X41" t="str">
        <f>IF('Raw1'!X41&lt;&gt;"",'Raw1'!X41,"")</f>
        <v/>
      </c>
      <c r="Y41" t="str">
        <f>IF('Raw1'!Y41&lt;&gt;"",'Raw1'!Y41,"")</f>
        <v/>
      </c>
      <c r="Z41" t="str">
        <f>IF('Raw1'!Z41&lt;&gt;"",'Raw1'!Z41,"")</f>
        <v/>
      </c>
      <c r="AA41" t="str">
        <f>IF('Raw1'!AA41&lt;&gt;"",'Raw1'!AA41,"")</f>
        <v/>
      </c>
      <c r="AB41" t="str">
        <f>IF('Raw1'!AB41&lt;&gt;"",'Raw1'!AB41,"")</f>
        <v/>
      </c>
      <c r="AC41" t="str">
        <f>IF('Raw1'!AC41&lt;&gt;"",'Raw1'!AC41,"")</f>
        <v/>
      </c>
      <c r="AD41" t="str">
        <f>IF('Raw1'!AD41&lt;&gt;"",'Raw1'!AD41,"")</f>
        <v/>
      </c>
      <c r="AE41" t="str">
        <f>IF('Raw1'!AE41&lt;&gt;"",'Raw1'!AE41,"")</f>
        <v/>
      </c>
      <c r="AF41" t="str">
        <f>IF('Raw1'!AF41&lt;&gt;"",'Raw1'!AF41,"")</f>
        <v/>
      </c>
      <c r="AG41" t="str">
        <f>IF('Raw1'!AG41&lt;&gt;"",'Raw1'!AG41,"")</f>
        <v/>
      </c>
      <c r="AH41" t="str">
        <f>IF('Raw1'!AH41&lt;&gt;"",'Raw1'!AH41,"")</f>
        <v/>
      </c>
      <c r="AI41" t="str">
        <f>IF('Raw1'!AI41&lt;&gt;"",'Raw1'!AI41,"")</f>
        <v/>
      </c>
      <c r="AJ41" t="str">
        <f>IF('Raw1'!AJ41&lt;&gt;"",'Raw1'!AJ41,"")</f>
        <v/>
      </c>
    </row>
    <row r="42" spans="1:36" x14ac:dyDescent="0.15">
      <c r="A42" t="str">
        <f>'Raw1'!A42</f>
        <v>d18O_300118_WM2_Andre@10</v>
      </c>
      <c r="D42" t="e">
        <f>IF('Raw1'!D42&lt;&gt;"",(('Raw1'!D42-#REF!)/#REF!),"")</f>
        <v>#REF!</v>
      </c>
      <c r="E42" t="e">
        <f>IF('Raw1'!E42&lt;&gt;"",(('Raw1'!E42-#REF!)/#REF!),"")</f>
        <v>#REF!</v>
      </c>
      <c r="F42" t="e">
        <f>IF('Raw1'!F42&lt;&gt;"",(('Raw1'!F42-#REF!)/#REF!),"")</f>
        <v>#REF!</v>
      </c>
      <c r="G42" t="e">
        <f>IF('Raw1'!G42&lt;&gt;"",(('Raw1'!G42-#REF!)/#REF!),"")</f>
        <v>#REF!</v>
      </c>
      <c r="H42" t="e">
        <f>IF('Raw1'!H42&lt;&gt;"",(('Raw1'!H42-#REF!)/#REF!),"")</f>
        <v>#REF!</v>
      </c>
      <c r="I42" t="e">
        <f>IF('Raw1'!I42&lt;&gt;"",(('Raw1'!I42-#REF!)/#REF!),"")</f>
        <v>#REF!</v>
      </c>
      <c r="J42" t="e">
        <f>IF('Raw1'!J42&lt;&gt;"",(('Raw1'!J42-#REF!)/#REF!),"")</f>
        <v>#REF!</v>
      </c>
      <c r="K42" t="e">
        <f>IF('Raw1'!K42&lt;&gt;"",(('Raw1'!K42-#REF!)/#REF!),"")</f>
        <v>#REF!</v>
      </c>
      <c r="L42" t="e">
        <f>IF('Raw1'!L42&lt;&gt;"",(('Raw1'!L42-#REF!)/#REF!),"")</f>
        <v>#REF!</v>
      </c>
      <c r="M42" t="e">
        <f>IF('Raw1'!M42&lt;&gt;"",(('Raw1'!M42-#REF!)/#REF!),"")</f>
        <v>#REF!</v>
      </c>
      <c r="N42" t="e">
        <f>IF('Raw1'!N42&lt;&gt;"",(('Raw1'!N42-#REF!)/#REF!),"")</f>
        <v>#REF!</v>
      </c>
      <c r="O42" t="e">
        <f>IF('Raw1'!O42&lt;&gt;"",(('Raw1'!O42-#REF!)/#REF!),"")</f>
        <v>#REF!</v>
      </c>
      <c r="P42" t="e">
        <f>IF('Raw1'!P42&lt;&gt;"",(('Raw1'!P42-#REF!)/#REF!),"")</f>
        <v>#REF!</v>
      </c>
      <c r="Q42" t="e">
        <f>IF('Raw1'!Q42&lt;&gt;"",(('Raw1'!Q42-#REF!)/#REF!),"")</f>
        <v>#REF!</v>
      </c>
      <c r="R42" t="e">
        <f>IF('Raw1'!R42&lt;&gt;"",(('Raw1'!R42-#REF!)/#REF!),"")</f>
        <v>#REF!</v>
      </c>
      <c r="S42" t="e">
        <f>IF('Raw1'!S42&lt;&gt;"",(('Raw1'!S42-#REF!)/#REF!),"")</f>
        <v>#REF!</v>
      </c>
      <c r="T42" t="e">
        <f>IF('Raw1'!T42&lt;&gt;"",('Raw1'!T42/#REF!)-#REF!,"")</f>
        <v>#REF!</v>
      </c>
      <c r="U42" t="e">
        <f>IF('Raw1'!U42&lt;&gt;"",('Raw1'!U42/#REF!)-#REF!,"")</f>
        <v>#REF!</v>
      </c>
      <c r="V42">
        <f>IF('Raw1'!V42&lt;&gt;"",'Raw1'!V42,"")</f>
        <v>1039769000</v>
      </c>
      <c r="W42">
        <f>IF('Raw1'!W42&lt;&gt;"",'Raw1'!W42,"")</f>
        <v>1039520000</v>
      </c>
      <c r="X42" t="str">
        <f>IF('Raw1'!X42&lt;&gt;"",'Raw1'!X42,"")</f>
        <v/>
      </c>
      <c r="Y42" t="str">
        <f>IF('Raw1'!Y42&lt;&gt;"",'Raw1'!Y42,"")</f>
        <v/>
      </c>
      <c r="Z42" t="str">
        <f>IF('Raw1'!Z42&lt;&gt;"",'Raw1'!Z42,"")</f>
        <v/>
      </c>
      <c r="AA42" t="str">
        <f>IF('Raw1'!AA42&lt;&gt;"",'Raw1'!AA42,"")</f>
        <v/>
      </c>
      <c r="AB42" t="str">
        <f>IF('Raw1'!AB42&lt;&gt;"",'Raw1'!AB42,"")</f>
        <v/>
      </c>
      <c r="AC42" t="str">
        <f>IF('Raw1'!AC42&lt;&gt;"",'Raw1'!AC42,"")</f>
        <v/>
      </c>
      <c r="AD42" t="str">
        <f>IF('Raw1'!AD42&lt;&gt;"",'Raw1'!AD42,"")</f>
        <v/>
      </c>
      <c r="AE42" t="str">
        <f>IF('Raw1'!AE42&lt;&gt;"",'Raw1'!AE42,"")</f>
        <v/>
      </c>
      <c r="AF42" t="str">
        <f>IF('Raw1'!AF42&lt;&gt;"",'Raw1'!AF42,"")</f>
        <v/>
      </c>
      <c r="AG42" t="str">
        <f>IF('Raw1'!AG42&lt;&gt;"",'Raw1'!AG42,"")</f>
        <v/>
      </c>
      <c r="AH42" t="str">
        <f>IF('Raw1'!AH42&lt;&gt;"",'Raw1'!AH42,"")</f>
        <v/>
      </c>
      <c r="AI42" t="str">
        <f>IF('Raw1'!AI42&lt;&gt;"",'Raw1'!AI42,"")</f>
        <v/>
      </c>
      <c r="AJ42" t="str">
        <f>IF('Raw1'!AJ42&lt;&gt;"",'Raw1'!AJ42,"")</f>
        <v/>
      </c>
    </row>
    <row r="43" spans="1:36" x14ac:dyDescent="0.15">
      <c r="A43" t="str">
        <f>'Raw1'!A43</f>
        <v>d18O_300118_WM2_Udaipur@16</v>
      </c>
      <c r="D43" t="e">
        <f>IF('Raw1'!D43&lt;&gt;"",(('Raw1'!D43-#REF!)/#REF!),"")</f>
        <v>#REF!</v>
      </c>
      <c r="E43" t="e">
        <f>IF('Raw1'!E43&lt;&gt;"",(('Raw1'!E43-#REF!)/#REF!),"")</f>
        <v>#REF!</v>
      </c>
      <c r="F43" t="e">
        <f>IF('Raw1'!F43&lt;&gt;"",(('Raw1'!F43-#REF!)/#REF!),"")</f>
        <v>#REF!</v>
      </c>
      <c r="G43" t="e">
        <f>IF('Raw1'!G43&lt;&gt;"",(('Raw1'!G43-#REF!)/#REF!),"")</f>
        <v>#REF!</v>
      </c>
      <c r="H43" t="e">
        <f>IF('Raw1'!H43&lt;&gt;"",(('Raw1'!H43-#REF!)/#REF!),"")</f>
        <v>#REF!</v>
      </c>
      <c r="I43" t="e">
        <f>IF('Raw1'!I43&lt;&gt;"",(('Raw1'!I43-#REF!)/#REF!),"")</f>
        <v>#REF!</v>
      </c>
      <c r="J43" t="e">
        <f>IF('Raw1'!J43&lt;&gt;"",(('Raw1'!J43-#REF!)/#REF!),"")</f>
        <v>#REF!</v>
      </c>
      <c r="K43" t="e">
        <f>IF('Raw1'!K43&lt;&gt;"",(('Raw1'!K43-#REF!)/#REF!),"")</f>
        <v>#REF!</v>
      </c>
      <c r="L43" t="e">
        <f>IF('Raw1'!L43&lt;&gt;"",(('Raw1'!L43-#REF!)/#REF!),"")</f>
        <v>#REF!</v>
      </c>
      <c r="M43" t="e">
        <f>IF('Raw1'!M43&lt;&gt;"",(('Raw1'!M43-#REF!)/#REF!),"")</f>
        <v>#REF!</v>
      </c>
      <c r="N43" t="e">
        <f>IF('Raw1'!N43&lt;&gt;"",(('Raw1'!N43-#REF!)/#REF!),"")</f>
        <v>#REF!</v>
      </c>
      <c r="O43" t="e">
        <f>IF('Raw1'!O43&lt;&gt;"",(('Raw1'!O43-#REF!)/#REF!),"")</f>
        <v>#REF!</v>
      </c>
      <c r="P43" t="e">
        <f>IF('Raw1'!P43&lt;&gt;"",(('Raw1'!P43-#REF!)/#REF!),"")</f>
        <v>#REF!</v>
      </c>
      <c r="Q43" t="e">
        <f>IF('Raw1'!Q43&lt;&gt;"",(('Raw1'!Q43-#REF!)/#REF!),"")</f>
        <v>#REF!</v>
      </c>
      <c r="R43" t="e">
        <f>IF('Raw1'!R43&lt;&gt;"",(('Raw1'!R43-#REF!)/#REF!),"")</f>
        <v>#REF!</v>
      </c>
      <c r="S43" t="e">
        <f>IF('Raw1'!S43&lt;&gt;"",(('Raw1'!S43-#REF!)/#REF!),"")</f>
        <v>#REF!</v>
      </c>
      <c r="T43" t="e">
        <f>IF('Raw1'!T43&lt;&gt;"",('Raw1'!T43/#REF!)-#REF!,"")</f>
        <v>#REF!</v>
      </c>
      <c r="U43" t="e">
        <f>IF('Raw1'!U43&lt;&gt;"",('Raw1'!U43/#REF!)-#REF!,"")</f>
        <v>#REF!</v>
      </c>
      <c r="V43">
        <f>IF('Raw1'!V43&lt;&gt;"",'Raw1'!V43,"")</f>
        <v>1038762000</v>
      </c>
      <c r="W43">
        <f>IF('Raw1'!W43&lt;&gt;"",'Raw1'!W43,"")</f>
        <v>1039224000</v>
      </c>
      <c r="X43" t="str">
        <f>IF('Raw1'!X43&lt;&gt;"",'Raw1'!X43,"")</f>
        <v/>
      </c>
      <c r="Y43" t="str">
        <f>IF('Raw1'!Y43&lt;&gt;"",'Raw1'!Y43,"")</f>
        <v/>
      </c>
      <c r="Z43" t="str">
        <f>IF('Raw1'!Z43&lt;&gt;"",'Raw1'!Z43,"")</f>
        <v/>
      </c>
      <c r="AA43" t="str">
        <f>IF('Raw1'!AA43&lt;&gt;"",'Raw1'!AA43,"")</f>
        <v/>
      </c>
      <c r="AB43" t="str">
        <f>IF('Raw1'!AB43&lt;&gt;"",'Raw1'!AB43,"")</f>
        <v/>
      </c>
      <c r="AC43" t="str">
        <f>IF('Raw1'!AC43&lt;&gt;"",'Raw1'!AC43,"")</f>
        <v/>
      </c>
      <c r="AD43" t="str">
        <f>IF('Raw1'!AD43&lt;&gt;"",'Raw1'!AD43,"")</f>
        <v/>
      </c>
      <c r="AE43" t="str">
        <f>IF('Raw1'!AE43&lt;&gt;"",'Raw1'!AE43,"")</f>
        <v/>
      </c>
      <c r="AF43" t="str">
        <f>IF('Raw1'!AF43&lt;&gt;"",'Raw1'!AF43,"")</f>
        <v/>
      </c>
      <c r="AG43" t="str">
        <f>IF('Raw1'!AG43&lt;&gt;"",'Raw1'!AG43,"")</f>
        <v/>
      </c>
      <c r="AH43" t="str">
        <f>IF('Raw1'!AH43&lt;&gt;"",'Raw1'!AH43,"")</f>
        <v/>
      </c>
      <c r="AI43" t="str">
        <f>IF('Raw1'!AI43&lt;&gt;"",'Raw1'!AI43,"")</f>
        <v/>
      </c>
      <c r="AJ43" t="str">
        <f>IF('Raw1'!AJ43&lt;&gt;"",'Raw1'!AJ43,"")</f>
        <v/>
      </c>
    </row>
    <row r="44" spans="1:36" x14ac:dyDescent="0.15">
      <c r="A44" t="str">
        <f>'Raw1'!A44</f>
        <v>d18O_300118_WM2_KAW485@11</v>
      </c>
      <c r="D44" t="e">
        <f>IF('Raw1'!D44&lt;&gt;"",(('Raw1'!D44-#REF!)/#REF!),"")</f>
        <v>#REF!</v>
      </c>
      <c r="E44" t="e">
        <f>IF('Raw1'!E44&lt;&gt;"",(('Raw1'!E44-#REF!)/#REF!),"")</f>
        <v>#REF!</v>
      </c>
      <c r="F44" t="e">
        <f>IF('Raw1'!F44&lt;&gt;"",(('Raw1'!F44-#REF!)/#REF!),"")</f>
        <v>#REF!</v>
      </c>
      <c r="G44" t="e">
        <f>IF('Raw1'!G44&lt;&gt;"",(('Raw1'!G44-#REF!)/#REF!),"")</f>
        <v>#REF!</v>
      </c>
      <c r="H44" t="e">
        <f>IF('Raw1'!H44&lt;&gt;"",(('Raw1'!H44-#REF!)/#REF!),"")</f>
        <v>#REF!</v>
      </c>
      <c r="I44" t="e">
        <f>IF('Raw1'!I44&lt;&gt;"",(('Raw1'!I44-#REF!)/#REF!),"")</f>
        <v>#REF!</v>
      </c>
      <c r="J44" t="e">
        <f>IF('Raw1'!J44&lt;&gt;"",(('Raw1'!J44-#REF!)/#REF!),"")</f>
        <v>#REF!</v>
      </c>
      <c r="K44" t="e">
        <f>IF('Raw1'!K44&lt;&gt;"",(('Raw1'!K44-#REF!)/#REF!),"")</f>
        <v>#REF!</v>
      </c>
      <c r="L44" t="e">
        <f>IF('Raw1'!L44&lt;&gt;"",(('Raw1'!L44-#REF!)/#REF!),"")</f>
        <v>#REF!</v>
      </c>
      <c r="M44" t="e">
        <f>IF('Raw1'!M44&lt;&gt;"",(('Raw1'!M44-#REF!)/#REF!),"")</f>
        <v>#REF!</v>
      </c>
      <c r="N44" t="e">
        <f>IF('Raw1'!N44&lt;&gt;"",(('Raw1'!N44-#REF!)/#REF!),"")</f>
        <v>#REF!</v>
      </c>
      <c r="O44" t="e">
        <f>IF('Raw1'!O44&lt;&gt;"",(('Raw1'!O44-#REF!)/#REF!),"")</f>
        <v>#REF!</v>
      </c>
      <c r="P44" t="e">
        <f>IF('Raw1'!P44&lt;&gt;"",(('Raw1'!P44-#REF!)/#REF!),"")</f>
        <v>#REF!</v>
      </c>
      <c r="Q44" t="e">
        <f>IF('Raw1'!Q44&lt;&gt;"",(('Raw1'!Q44-#REF!)/#REF!),"")</f>
        <v>#REF!</v>
      </c>
      <c r="R44" t="e">
        <f>IF('Raw1'!R44&lt;&gt;"",(('Raw1'!R44-#REF!)/#REF!),"")</f>
        <v>#REF!</v>
      </c>
      <c r="S44" t="e">
        <f>IF('Raw1'!S44&lt;&gt;"",(('Raw1'!S44-#REF!)/#REF!),"")</f>
        <v>#REF!</v>
      </c>
      <c r="T44" t="e">
        <f>IF('Raw1'!T44&lt;&gt;"",('Raw1'!T44/#REF!)-#REF!,"")</f>
        <v>#REF!</v>
      </c>
      <c r="U44" t="e">
        <f>IF('Raw1'!U44&lt;&gt;"",('Raw1'!U44/#REF!)-#REF!,"")</f>
        <v>#REF!</v>
      </c>
      <c r="V44">
        <f>IF('Raw1'!V44&lt;&gt;"",'Raw1'!V44,"")</f>
        <v>1079772000</v>
      </c>
      <c r="W44">
        <f>IF('Raw1'!W44&lt;&gt;"",'Raw1'!W44,"")</f>
        <v>1079563000</v>
      </c>
      <c r="X44" t="str">
        <f>IF('Raw1'!X44&lt;&gt;"",'Raw1'!X44,"")</f>
        <v/>
      </c>
      <c r="Y44" t="str">
        <f>IF('Raw1'!Y44&lt;&gt;"",'Raw1'!Y44,"")</f>
        <v/>
      </c>
      <c r="Z44" t="str">
        <f>IF('Raw1'!Z44&lt;&gt;"",'Raw1'!Z44,"")</f>
        <v/>
      </c>
      <c r="AA44" t="str">
        <f>IF('Raw1'!AA44&lt;&gt;"",'Raw1'!AA44,"")</f>
        <v/>
      </c>
      <c r="AB44" t="str">
        <f>IF('Raw1'!AB44&lt;&gt;"",'Raw1'!AB44,"")</f>
        <v/>
      </c>
      <c r="AC44" t="str">
        <f>IF('Raw1'!AC44&lt;&gt;"",'Raw1'!AC44,"")</f>
        <v/>
      </c>
      <c r="AD44" t="str">
        <f>IF('Raw1'!AD44&lt;&gt;"",'Raw1'!AD44,"")</f>
        <v/>
      </c>
      <c r="AE44" t="str">
        <f>IF('Raw1'!AE44&lt;&gt;"",'Raw1'!AE44,"")</f>
        <v/>
      </c>
      <c r="AF44" t="str">
        <f>IF('Raw1'!AF44&lt;&gt;"",'Raw1'!AF44,"")</f>
        <v/>
      </c>
      <c r="AG44" t="str">
        <f>IF('Raw1'!AG44&lt;&gt;"",'Raw1'!AG44,"")</f>
        <v/>
      </c>
      <c r="AH44" t="str">
        <f>IF('Raw1'!AH44&lt;&gt;"",'Raw1'!AH44,"")</f>
        <v/>
      </c>
      <c r="AI44" t="str">
        <f>IF('Raw1'!AI44&lt;&gt;"",'Raw1'!AI44,"")</f>
        <v/>
      </c>
      <c r="AJ44" t="str">
        <f>IF('Raw1'!AJ44&lt;&gt;"",'Raw1'!AJ44,"")</f>
        <v/>
      </c>
    </row>
    <row r="45" spans="1:36" x14ac:dyDescent="0.15">
      <c r="A45" t="str">
        <f>'Raw1'!A45</f>
        <v>d18O_300118_WM2_KAW485@12</v>
      </c>
      <c r="D45" t="e">
        <f>IF('Raw1'!D45&lt;&gt;"",(('Raw1'!D45-#REF!)/#REF!),"")</f>
        <v>#REF!</v>
      </c>
      <c r="E45" t="e">
        <f>IF('Raw1'!E45&lt;&gt;"",(('Raw1'!E45-#REF!)/#REF!),"")</f>
        <v>#REF!</v>
      </c>
      <c r="F45" t="e">
        <f>IF('Raw1'!F45&lt;&gt;"",(('Raw1'!F45-#REF!)/#REF!),"")</f>
        <v>#REF!</v>
      </c>
      <c r="G45" t="e">
        <f>IF('Raw1'!G45&lt;&gt;"",(('Raw1'!G45-#REF!)/#REF!),"")</f>
        <v>#REF!</v>
      </c>
      <c r="H45" t="e">
        <f>IF('Raw1'!H45&lt;&gt;"",(('Raw1'!H45-#REF!)/#REF!),"")</f>
        <v>#REF!</v>
      </c>
      <c r="I45" t="e">
        <f>IF('Raw1'!I45&lt;&gt;"",(('Raw1'!I45-#REF!)/#REF!),"")</f>
        <v>#REF!</v>
      </c>
      <c r="J45" t="e">
        <f>IF('Raw1'!J45&lt;&gt;"",(('Raw1'!J45-#REF!)/#REF!),"")</f>
        <v>#REF!</v>
      </c>
      <c r="K45" t="e">
        <f>IF('Raw1'!K45&lt;&gt;"",(('Raw1'!K45-#REF!)/#REF!),"")</f>
        <v>#REF!</v>
      </c>
      <c r="L45" t="e">
        <f>IF('Raw1'!L45&lt;&gt;"",(('Raw1'!L45-#REF!)/#REF!),"")</f>
        <v>#REF!</v>
      </c>
      <c r="M45" t="e">
        <f>IF('Raw1'!M45&lt;&gt;"",(('Raw1'!M45-#REF!)/#REF!),"")</f>
        <v>#REF!</v>
      </c>
      <c r="N45" t="e">
        <f>IF('Raw1'!N45&lt;&gt;"",(('Raw1'!N45-#REF!)/#REF!),"")</f>
        <v>#REF!</v>
      </c>
      <c r="O45" t="e">
        <f>IF('Raw1'!O45&lt;&gt;"",(('Raw1'!O45-#REF!)/#REF!),"")</f>
        <v>#REF!</v>
      </c>
      <c r="P45" t="e">
        <f>IF('Raw1'!P45&lt;&gt;"",(('Raw1'!P45-#REF!)/#REF!),"")</f>
        <v>#REF!</v>
      </c>
      <c r="Q45" t="e">
        <f>IF('Raw1'!Q45&lt;&gt;"",(('Raw1'!Q45-#REF!)/#REF!),"")</f>
        <v>#REF!</v>
      </c>
      <c r="R45" t="e">
        <f>IF('Raw1'!R45&lt;&gt;"",(('Raw1'!R45-#REF!)/#REF!),"")</f>
        <v>#REF!</v>
      </c>
      <c r="S45" t="e">
        <f>IF('Raw1'!S45&lt;&gt;"",(('Raw1'!S45-#REF!)/#REF!),"")</f>
        <v>#REF!</v>
      </c>
      <c r="T45" t="e">
        <f>IF('Raw1'!T45&lt;&gt;"",('Raw1'!T45/#REF!)-#REF!,"")</f>
        <v>#REF!</v>
      </c>
      <c r="U45" t="e">
        <f>IF('Raw1'!U45&lt;&gt;"",('Raw1'!U45/#REF!)-#REF!,"")</f>
        <v>#REF!</v>
      </c>
      <c r="V45">
        <f>IF('Raw1'!V45&lt;&gt;"",'Raw1'!V45,"")</f>
        <v>1080314000</v>
      </c>
      <c r="W45">
        <f>IF('Raw1'!W45&lt;&gt;"",'Raw1'!W45,"")</f>
        <v>1080819000</v>
      </c>
      <c r="X45" t="str">
        <f>IF('Raw1'!X45&lt;&gt;"",'Raw1'!X45,"")</f>
        <v/>
      </c>
      <c r="Y45" t="str">
        <f>IF('Raw1'!Y45&lt;&gt;"",'Raw1'!Y45,"")</f>
        <v/>
      </c>
      <c r="Z45" t="str">
        <f>IF('Raw1'!Z45&lt;&gt;"",'Raw1'!Z45,"")</f>
        <v/>
      </c>
      <c r="AA45" t="str">
        <f>IF('Raw1'!AA45&lt;&gt;"",'Raw1'!AA45,"")</f>
        <v/>
      </c>
      <c r="AB45" t="str">
        <f>IF('Raw1'!AB45&lt;&gt;"",'Raw1'!AB45,"")</f>
        <v/>
      </c>
      <c r="AC45" t="str">
        <f>IF('Raw1'!AC45&lt;&gt;"",'Raw1'!AC45,"")</f>
        <v/>
      </c>
      <c r="AD45" t="str">
        <f>IF('Raw1'!AD45&lt;&gt;"",'Raw1'!AD45,"")</f>
        <v/>
      </c>
      <c r="AE45" t="str">
        <f>IF('Raw1'!AE45&lt;&gt;"",'Raw1'!AE45,"")</f>
        <v/>
      </c>
      <c r="AF45" t="str">
        <f>IF('Raw1'!AF45&lt;&gt;"",'Raw1'!AF45,"")</f>
        <v/>
      </c>
      <c r="AG45" t="str">
        <f>IF('Raw1'!AG45&lt;&gt;"",'Raw1'!AG45,"")</f>
        <v/>
      </c>
      <c r="AH45" t="str">
        <f>IF('Raw1'!AH45&lt;&gt;"",'Raw1'!AH45,"")</f>
        <v/>
      </c>
      <c r="AI45" t="str">
        <f>IF('Raw1'!AI45&lt;&gt;"",'Raw1'!AI45,"")</f>
        <v/>
      </c>
      <c r="AJ45" t="str">
        <f>IF('Raw1'!AJ45&lt;&gt;"",'Raw1'!AJ45,"")</f>
        <v/>
      </c>
    </row>
    <row r="46" spans="1:36" x14ac:dyDescent="0.15">
      <c r="A46" t="str">
        <f>'Raw1'!A46</f>
        <v>d18O_300118_WM2_KAW485@13</v>
      </c>
      <c r="D46" t="e">
        <f>IF('Raw1'!D46&lt;&gt;"",(('Raw1'!D46-#REF!)/#REF!),"")</f>
        <v>#REF!</v>
      </c>
      <c r="E46" t="e">
        <f>IF('Raw1'!E46&lt;&gt;"",(('Raw1'!E46-#REF!)/#REF!),"")</f>
        <v>#REF!</v>
      </c>
      <c r="F46" t="e">
        <f>IF('Raw1'!F46&lt;&gt;"",(('Raw1'!F46-#REF!)/#REF!),"")</f>
        <v>#REF!</v>
      </c>
      <c r="G46" t="e">
        <f>IF('Raw1'!G46&lt;&gt;"",(('Raw1'!G46-#REF!)/#REF!),"")</f>
        <v>#REF!</v>
      </c>
      <c r="H46" t="e">
        <f>IF('Raw1'!H46&lt;&gt;"",(('Raw1'!H46-#REF!)/#REF!),"")</f>
        <v>#REF!</v>
      </c>
      <c r="I46" t="e">
        <f>IF('Raw1'!I46&lt;&gt;"",(('Raw1'!I46-#REF!)/#REF!),"")</f>
        <v>#REF!</v>
      </c>
      <c r="J46" t="e">
        <f>IF('Raw1'!J46&lt;&gt;"",(('Raw1'!J46-#REF!)/#REF!),"")</f>
        <v>#REF!</v>
      </c>
      <c r="K46" t="e">
        <f>IF('Raw1'!K46&lt;&gt;"",(('Raw1'!K46-#REF!)/#REF!),"")</f>
        <v>#REF!</v>
      </c>
      <c r="L46" t="e">
        <f>IF('Raw1'!L46&lt;&gt;"",(('Raw1'!L46-#REF!)/#REF!),"")</f>
        <v>#REF!</v>
      </c>
      <c r="M46" t="e">
        <f>IF('Raw1'!M46&lt;&gt;"",(('Raw1'!M46-#REF!)/#REF!),"")</f>
        <v>#REF!</v>
      </c>
      <c r="N46" t="e">
        <f>IF('Raw1'!N46&lt;&gt;"",(('Raw1'!N46-#REF!)/#REF!),"")</f>
        <v>#REF!</v>
      </c>
      <c r="O46" t="e">
        <f>IF('Raw1'!O46&lt;&gt;"",(('Raw1'!O46-#REF!)/#REF!),"")</f>
        <v>#REF!</v>
      </c>
      <c r="P46" t="e">
        <f>IF('Raw1'!P46&lt;&gt;"",(('Raw1'!P46-#REF!)/#REF!),"")</f>
        <v>#REF!</v>
      </c>
      <c r="Q46" t="e">
        <f>IF('Raw1'!Q46&lt;&gt;"",(('Raw1'!Q46-#REF!)/#REF!),"")</f>
        <v>#REF!</v>
      </c>
      <c r="R46" t="e">
        <f>IF('Raw1'!R46&lt;&gt;"",(('Raw1'!R46-#REF!)/#REF!),"")</f>
        <v>#REF!</v>
      </c>
      <c r="S46" t="e">
        <f>IF('Raw1'!S46&lt;&gt;"",(('Raw1'!S46-#REF!)/#REF!),"")</f>
        <v>#REF!</v>
      </c>
      <c r="T46" t="e">
        <f>IF('Raw1'!T46&lt;&gt;"",('Raw1'!T46/#REF!)-#REF!,"")</f>
        <v>#REF!</v>
      </c>
      <c r="U46" t="e">
        <f>IF('Raw1'!U46&lt;&gt;"",('Raw1'!U46/#REF!)-#REF!,"")</f>
        <v>#REF!</v>
      </c>
      <c r="V46">
        <f>IF('Raw1'!V46&lt;&gt;"",'Raw1'!V46,"")</f>
        <v>1077566000</v>
      </c>
      <c r="W46">
        <f>IF('Raw1'!W46&lt;&gt;"",'Raw1'!W46,"")</f>
        <v>1078225000</v>
      </c>
      <c r="X46" t="str">
        <f>IF('Raw1'!X46&lt;&gt;"",'Raw1'!X46,"")</f>
        <v/>
      </c>
      <c r="Y46" t="str">
        <f>IF('Raw1'!Y46&lt;&gt;"",'Raw1'!Y46,"")</f>
        <v/>
      </c>
      <c r="Z46" t="str">
        <f>IF('Raw1'!Z46&lt;&gt;"",'Raw1'!Z46,"")</f>
        <v/>
      </c>
      <c r="AA46" t="str">
        <f>IF('Raw1'!AA46&lt;&gt;"",'Raw1'!AA46,"")</f>
        <v/>
      </c>
      <c r="AB46" t="str">
        <f>IF('Raw1'!AB46&lt;&gt;"",'Raw1'!AB46,"")</f>
        <v/>
      </c>
      <c r="AC46" t="str">
        <f>IF('Raw1'!AC46&lt;&gt;"",'Raw1'!AC46,"")</f>
        <v/>
      </c>
      <c r="AD46" t="str">
        <f>IF('Raw1'!AD46&lt;&gt;"",'Raw1'!AD46,"")</f>
        <v/>
      </c>
      <c r="AE46" t="str">
        <f>IF('Raw1'!AE46&lt;&gt;"",'Raw1'!AE46,"")</f>
        <v/>
      </c>
      <c r="AF46" t="str">
        <f>IF('Raw1'!AF46&lt;&gt;"",'Raw1'!AF46,"")</f>
        <v/>
      </c>
      <c r="AG46" t="str">
        <f>IF('Raw1'!AG46&lt;&gt;"",'Raw1'!AG46,"")</f>
        <v/>
      </c>
      <c r="AH46" t="str">
        <f>IF('Raw1'!AH46&lt;&gt;"",'Raw1'!AH46,"")</f>
        <v/>
      </c>
      <c r="AI46" t="str">
        <f>IF('Raw1'!AI46&lt;&gt;"",'Raw1'!AI46,"")</f>
        <v/>
      </c>
      <c r="AJ46" t="str">
        <f>IF('Raw1'!AJ46&lt;&gt;"",'Raw1'!AJ46,"")</f>
        <v/>
      </c>
    </row>
    <row r="47" spans="1:36" x14ac:dyDescent="0.15">
      <c r="A47" t="str">
        <f>'Raw1'!A47</f>
        <v>d18O_300118_WM2_Udaipur@17</v>
      </c>
      <c r="D47" t="e">
        <f>IF('Raw1'!D47&lt;&gt;"",(('Raw1'!D47-#REF!)/#REF!),"")</f>
        <v>#REF!</v>
      </c>
      <c r="E47" t="e">
        <f>IF('Raw1'!E47&lt;&gt;"",(('Raw1'!E47-#REF!)/#REF!),"")</f>
        <v>#REF!</v>
      </c>
      <c r="F47" t="e">
        <f>IF('Raw1'!F47&lt;&gt;"",(('Raw1'!F47-#REF!)/#REF!),"")</f>
        <v>#REF!</v>
      </c>
      <c r="G47" t="e">
        <f>IF('Raw1'!G47&lt;&gt;"",(('Raw1'!G47-#REF!)/#REF!),"")</f>
        <v>#REF!</v>
      </c>
      <c r="H47" t="e">
        <f>IF('Raw1'!H47&lt;&gt;"",(('Raw1'!H47-#REF!)/#REF!),"")</f>
        <v>#REF!</v>
      </c>
      <c r="I47" t="e">
        <f>IF('Raw1'!I47&lt;&gt;"",(('Raw1'!I47-#REF!)/#REF!),"")</f>
        <v>#REF!</v>
      </c>
      <c r="J47" t="e">
        <f>IF('Raw1'!J47&lt;&gt;"",(('Raw1'!J47-#REF!)/#REF!),"")</f>
        <v>#REF!</v>
      </c>
      <c r="K47" t="e">
        <f>IF('Raw1'!K47&lt;&gt;"",(('Raw1'!K47-#REF!)/#REF!),"")</f>
        <v>#REF!</v>
      </c>
      <c r="L47" t="e">
        <f>IF('Raw1'!L47&lt;&gt;"",(('Raw1'!L47-#REF!)/#REF!),"")</f>
        <v>#REF!</v>
      </c>
      <c r="M47" t="e">
        <f>IF('Raw1'!M47&lt;&gt;"",(('Raw1'!M47-#REF!)/#REF!),"")</f>
        <v>#REF!</v>
      </c>
      <c r="N47" t="e">
        <f>IF('Raw1'!N47&lt;&gt;"",(('Raw1'!N47-#REF!)/#REF!),"")</f>
        <v>#REF!</v>
      </c>
      <c r="O47" t="e">
        <f>IF('Raw1'!O47&lt;&gt;"",(('Raw1'!O47-#REF!)/#REF!),"")</f>
        <v>#REF!</v>
      </c>
      <c r="P47" t="e">
        <f>IF('Raw1'!P47&lt;&gt;"",(('Raw1'!P47-#REF!)/#REF!),"")</f>
        <v>#REF!</v>
      </c>
      <c r="Q47" t="e">
        <f>IF('Raw1'!Q47&lt;&gt;"",(('Raw1'!Q47-#REF!)/#REF!),"")</f>
        <v>#REF!</v>
      </c>
      <c r="R47" t="e">
        <f>IF('Raw1'!R47&lt;&gt;"",(('Raw1'!R47-#REF!)/#REF!),"")</f>
        <v>#REF!</v>
      </c>
      <c r="S47" t="e">
        <f>IF('Raw1'!S47&lt;&gt;"",(('Raw1'!S47-#REF!)/#REF!),"")</f>
        <v>#REF!</v>
      </c>
      <c r="T47" t="e">
        <f>IF('Raw1'!T47&lt;&gt;"",('Raw1'!T47/#REF!)-#REF!,"")</f>
        <v>#REF!</v>
      </c>
      <c r="U47" t="e">
        <f>IF('Raw1'!U47&lt;&gt;"",('Raw1'!U47/#REF!)-#REF!,"")</f>
        <v>#REF!</v>
      </c>
      <c r="V47">
        <f>IF('Raw1'!V47&lt;&gt;"",'Raw1'!V47,"")</f>
        <v>1037572000</v>
      </c>
      <c r="W47">
        <f>IF('Raw1'!W47&lt;&gt;"",'Raw1'!W47,"")</f>
        <v>1037824000</v>
      </c>
      <c r="X47" t="str">
        <f>IF('Raw1'!X47&lt;&gt;"",'Raw1'!X47,"")</f>
        <v/>
      </c>
      <c r="Y47" t="str">
        <f>IF('Raw1'!Y47&lt;&gt;"",'Raw1'!Y47,"")</f>
        <v/>
      </c>
      <c r="Z47" t="str">
        <f>IF('Raw1'!Z47&lt;&gt;"",'Raw1'!Z47,"")</f>
        <v/>
      </c>
      <c r="AA47" t="str">
        <f>IF('Raw1'!AA47&lt;&gt;"",'Raw1'!AA47,"")</f>
        <v/>
      </c>
      <c r="AB47" t="str">
        <f>IF('Raw1'!AB47&lt;&gt;"",'Raw1'!AB47,"")</f>
        <v/>
      </c>
      <c r="AC47" t="str">
        <f>IF('Raw1'!AC47&lt;&gt;"",'Raw1'!AC47,"")</f>
        <v/>
      </c>
      <c r="AD47" t="str">
        <f>IF('Raw1'!AD47&lt;&gt;"",'Raw1'!AD47,"")</f>
        <v/>
      </c>
      <c r="AE47" t="str">
        <f>IF('Raw1'!AE47&lt;&gt;"",'Raw1'!AE47,"")</f>
        <v/>
      </c>
      <c r="AF47" t="str">
        <f>IF('Raw1'!AF47&lt;&gt;"",'Raw1'!AF47,"")</f>
        <v/>
      </c>
      <c r="AG47" t="str">
        <f>IF('Raw1'!AG47&lt;&gt;"",'Raw1'!AG47,"")</f>
        <v/>
      </c>
      <c r="AH47" t="str">
        <f>IF('Raw1'!AH47&lt;&gt;"",'Raw1'!AH47,"")</f>
        <v/>
      </c>
      <c r="AI47" t="str">
        <f>IF('Raw1'!AI47&lt;&gt;"",'Raw1'!AI47,"")</f>
        <v/>
      </c>
      <c r="AJ47" t="str">
        <f>IF('Raw1'!AJ47&lt;&gt;"",'Raw1'!AJ47,"")</f>
        <v/>
      </c>
    </row>
    <row r="48" spans="1:36" x14ac:dyDescent="0.15">
      <c r="A48" t="str">
        <f>'Raw1'!A48</f>
        <v>d18O_300118_WM2_Nico@11</v>
      </c>
      <c r="D48" t="e">
        <f>IF('Raw1'!D48&lt;&gt;"",(('Raw1'!D48-#REF!)/#REF!),"")</f>
        <v>#REF!</v>
      </c>
      <c r="E48" t="e">
        <f>IF('Raw1'!E48&lt;&gt;"",(('Raw1'!E48-#REF!)/#REF!),"")</f>
        <v>#REF!</v>
      </c>
      <c r="F48" t="e">
        <f>IF('Raw1'!F48&lt;&gt;"",(('Raw1'!F48-#REF!)/#REF!),"")</f>
        <v>#REF!</v>
      </c>
      <c r="G48" t="e">
        <f>IF('Raw1'!G48&lt;&gt;"",(('Raw1'!G48-#REF!)/#REF!),"")</f>
        <v>#REF!</v>
      </c>
      <c r="H48" t="e">
        <f>IF('Raw1'!H48&lt;&gt;"",(('Raw1'!H48-#REF!)/#REF!),"")</f>
        <v>#REF!</v>
      </c>
      <c r="I48" t="e">
        <f>IF('Raw1'!I48&lt;&gt;"",(('Raw1'!I48-#REF!)/#REF!),"")</f>
        <v>#REF!</v>
      </c>
      <c r="J48" t="e">
        <f>IF('Raw1'!J48&lt;&gt;"",(('Raw1'!J48-#REF!)/#REF!),"")</f>
        <v>#REF!</v>
      </c>
      <c r="K48" t="e">
        <f>IF('Raw1'!K48&lt;&gt;"",(('Raw1'!K48-#REF!)/#REF!),"")</f>
        <v>#REF!</v>
      </c>
      <c r="L48" t="e">
        <f>IF('Raw1'!L48&lt;&gt;"",(('Raw1'!L48-#REF!)/#REF!),"")</f>
        <v>#REF!</v>
      </c>
      <c r="M48" t="e">
        <f>IF('Raw1'!M48&lt;&gt;"",(('Raw1'!M48-#REF!)/#REF!),"")</f>
        <v>#REF!</v>
      </c>
      <c r="N48" t="e">
        <f>IF('Raw1'!N48&lt;&gt;"",(('Raw1'!N48-#REF!)/#REF!),"")</f>
        <v>#REF!</v>
      </c>
      <c r="O48" t="e">
        <f>IF('Raw1'!O48&lt;&gt;"",(('Raw1'!O48-#REF!)/#REF!),"")</f>
        <v>#REF!</v>
      </c>
      <c r="P48" t="e">
        <f>IF('Raw1'!P48&lt;&gt;"",(('Raw1'!P48-#REF!)/#REF!),"")</f>
        <v>#REF!</v>
      </c>
      <c r="Q48" t="e">
        <f>IF('Raw1'!Q48&lt;&gt;"",(('Raw1'!Q48-#REF!)/#REF!),"")</f>
        <v>#REF!</v>
      </c>
      <c r="R48" t="e">
        <f>IF('Raw1'!R48&lt;&gt;"",(('Raw1'!R48-#REF!)/#REF!),"")</f>
        <v>#REF!</v>
      </c>
      <c r="S48" t="e">
        <f>IF('Raw1'!S48&lt;&gt;"",(('Raw1'!S48-#REF!)/#REF!),"")</f>
        <v>#REF!</v>
      </c>
      <c r="T48" t="e">
        <f>IF('Raw1'!T48&lt;&gt;"",('Raw1'!T48/#REF!)-#REF!,"")</f>
        <v>#REF!</v>
      </c>
      <c r="U48" t="e">
        <f>IF('Raw1'!U48&lt;&gt;"",('Raw1'!U48/#REF!)-#REF!,"")</f>
        <v>#REF!</v>
      </c>
      <c r="V48">
        <f>IF('Raw1'!V48&lt;&gt;"",'Raw1'!V48,"")</f>
        <v>1063437000</v>
      </c>
      <c r="W48">
        <f>IF('Raw1'!W48&lt;&gt;"",'Raw1'!W48,"")</f>
        <v>1063633000</v>
      </c>
      <c r="X48" t="str">
        <f>IF('Raw1'!X48&lt;&gt;"",'Raw1'!X48,"")</f>
        <v/>
      </c>
      <c r="Y48" t="str">
        <f>IF('Raw1'!Y48&lt;&gt;"",'Raw1'!Y48,"")</f>
        <v/>
      </c>
      <c r="Z48" t="str">
        <f>IF('Raw1'!Z48&lt;&gt;"",'Raw1'!Z48,"")</f>
        <v/>
      </c>
      <c r="AA48" t="str">
        <f>IF('Raw1'!AA48&lt;&gt;"",'Raw1'!AA48,"")</f>
        <v/>
      </c>
      <c r="AB48" t="str">
        <f>IF('Raw1'!AB48&lt;&gt;"",'Raw1'!AB48,"")</f>
        <v/>
      </c>
      <c r="AC48" t="str">
        <f>IF('Raw1'!AC48&lt;&gt;"",'Raw1'!AC48,"")</f>
        <v/>
      </c>
      <c r="AD48" t="str">
        <f>IF('Raw1'!AD48&lt;&gt;"",'Raw1'!AD48,"")</f>
        <v/>
      </c>
      <c r="AE48" t="str">
        <f>IF('Raw1'!AE48&lt;&gt;"",'Raw1'!AE48,"")</f>
        <v/>
      </c>
      <c r="AF48" t="str">
        <f>IF('Raw1'!AF48&lt;&gt;"",'Raw1'!AF48,"")</f>
        <v/>
      </c>
      <c r="AG48" t="str">
        <f>IF('Raw1'!AG48&lt;&gt;"",'Raw1'!AG48,"")</f>
        <v/>
      </c>
      <c r="AH48" t="str">
        <f>IF('Raw1'!AH48&lt;&gt;"",'Raw1'!AH48,"")</f>
        <v/>
      </c>
      <c r="AI48" t="str">
        <f>IF('Raw1'!AI48&lt;&gt;"",'Raw1'!AI48,"")</f>
        <v/>
      </c>
      <c r="AJ48" t="str">
        <f>IF('Raw1'!AJ48&lt;&gt;"",'Raw1'!AJ48,"")</f>
        <v/>
      </c>
    </row>
    <row r="49" spans="1:36" x14ac:dyDescent="0.15">
      <c r="A49" t="str">
        <f>'Raw1'!A49</f>
        <v>d18O_300118_WM2_Nico@12</v>
      </c>
      <c r="D49" t="e">
        <f>IF('Raw1'!D49&lt;&gt;"",(('Raw1'!D49-#REF!)/#REF!),"")</f>
        <v>#REF!</v>
      </c>
      <c r="E49" t="e">
        <f>IF('Raw1'!E49&lt;&gt;"",(('Raw1'!E49-#REF!)/#REF!),"")</f>
        <v>#REF!</v>
      </c>
      <c r="F49" t="e">
        <f>IF('Raw1'!F49&lt;&gt;"",(('Raw1'!F49-#REF!)/#REF!),"")</f>
        <v>#REF!</v>
      </c>
      <c r="G49" t="e">
        <f>IF('Raw1'!G49&lt;&gt;"",(('Raw1'!G49-#REF!)/#REF!),"")</f>
        <v>#REF!</v>
      </c>
      <c r="H49" t="e">
        <f>IF('Raw1'!H49&lt;&gt;"",(('Raw1'!H49-#REF!)/#REF!),"")</f>
        <v>#REF!</v>
      </c>
      <c r="I49" t="e">
        <f>IF('Raw1'!I49&lt;&gt;"",(('Raw1'!I49-#REF!)/#REF!),"")</f>
        <v>#REF!</v>
      </c>
      <c r="J49" t="e">
        <f>IF('Raw1'!J49&lt;&gt;"",(('Raw1'!J49-#REF!)/#REF!),"")</f>
        <v>#REF!</v>
      </c>
      <c r="K49" t="e">
        <f>IF('Raw1'!K49&lt;&gt;"",(('Raw1'!K49-#REF!)/#REF!),"")</f>
        <v>#REF!</v>
      </c>
      <c r="L49" t="e">
        <f>IF('Raw1'!L49&lt;&gt;"",(('Raw1'!L49-#REF!)/#REF!),"")</f>
        <v>#REF!</v>
      </c>
      <c r="M49" t="e">
        <f>IF('Raw1'!M49&lt;&gt;"",(('Raw1'!M49-#REF!)/#REF!),"")</f>
        <v>#REF!</v>
      </c>
      <c r="N49" t="e">
        <f>IF('Raw1'!N49&lt;&gt;"",(('Raw1'!N49-#REF!)/#REF!),"")</f>
        <v>#REF!</v>
      </c>
      <c r="O49" t="e">
        <f>IF('Raw1'!O49&lt;&gt;"",(('Raw1'!O49-#REF!)/#REF!),"")</f>
        <v>#REF!</v>
      </c>
      <c r="P49" t="e">
        <f>IF('Raw1'!P49&lt;&gt;"",(('Raw1'!P49-#REF!)/#REF!),"")</f>
        <v>#REF!</v>
      </c>
      <c r="Q49" t="e">
        <f>IF('Raw1'!Q49&lt;&gt;"",(('Raw1'!Q49-#REF!)/#REF!),"")</f>
        <v>#REF!</v>
      </c>
      <c r="R49" t="e">
        <f>IF('Raw1'!R49&lt;&gt;"",(('Raw1'!R49-#REF!)/#REF!),"")</f>
        <v>#REF!</v>
      </c>
      <c r="S49" t="e">
        <f>IF('Raw1'!S49&lt;&gt;"",(('Raw1'!S49-#REF!)/#REF!),"")</f>
        <v>#REF!</v>
      </c>
      <c r="T49" t="e">
        <f>IF('Raw1'!T49&lt;&gt;"",('Raw1'!T49/#REF!)-#REF!,"")</f>
        <v>#REF!</v>
      </c>
      <c r="U49" t="e">
        <f>IF('Raw1'!U49&lt;&gt;"",('Raw1'!U49/#REF!)-#REF!,"")</f>
        <v>#REF!</v>
      </c>
      <c r="V49">
        <f>IF('Raw1'!V49&lt;&gt;"",'Raw1'!V49,"")</f>
        <v>1065698000</v>
      </c>
      <c r="W49">
        <f>IF('Raw1'!W49&lt;&gt;"",'Raw1'!W49,"")</f>
        <v>1066017000</v>
      </c>
      <c r="X49" t="str">
        <f>IF('Raw1'!X49&lt;&gt;"",'Raw1'!X49,"")</f>
        <v/>
      </c>
      <c r="Y49" t="str">
        <f>IF('Raw1'!Y49&lt;&gt;"",'Raw1'!Y49,"")</f>
        <v/>
      </c>
      <c r="Z49" t="str">
        <f>IF('Raw1'!Z49&lt;&gt;"",'Raw1'!Z49,"")</f>
        <v/>
      </c>
      <c r="AA49" t="str">
        <f>IF('Raw1'!AA49&lt;&gt;"",'Raw1'!AA49,"")</f>
        <v/>
      </c>
      <c r="AB49" t="str">
        <f>IF('Raw1'!AB49&lt;&gt;"",'Raw1'!AB49,"")</f>
        <v/>
      </c>
      <c r="AC49" t="str">
        <f>IF('Raw1'!AC49&lt;&gt;"",'Raw1'!AC49,"")</f>
        <v/>
      </c>
      <c r="AD49" t="str">
        <f>IF('Raw1'!AD49&lt;&gt;"",'Raw1'!AD49,"")</f>
        <v/>
      </c>
      <c r="AE49" t="str">
        <f>IF('Raw1'!AE49&lt;&gt;"",'Raw1'!AE49,"")</f>
        <v/>
      </c>
      <c r="AF49" t="str">
        <f>IF('Raw1'!AF49&lt;&gt;"",'Raw1'!AF49,"")</f>
        <v/>
      </c>
      <c r="AG49" t="str">
        <f>IF('Raw1'!AG49&lt;&gt;"",'Raw1'!AG49,"")</f>
        <v/>
      </c>
      <c r="AH49" t="str">
        <f>IF('Raw1'!AH49&lt;&gt;"",'Raw1'!AH49,"")</f>
        <v/>
      </c>
      <c r="AI49" t="str">
        <f>IF('Raw1'!AI49&lt;&gt;"",'Raw1'!AI49,"")</f>
        <v/>
      </c>
      <c r="AJ49" t="str">
        <f>IF('Raw1'!AJ49&lt;&gt;"",'Raw1'!AJ49,"")</f>
        <v/>
      </c>
    </row>
    <row r="50" spans="1:36" x14ac:dyDescent="0.15">
      <c r="A50" t="str">
        <f>'Raw1'!A50</f>
        <v>d18O_300118_WM2_Nico@13</v>
      </c>
      <c r="D50" t="e">
        <f>IF('Raw1'!D50&lt;&gt;"",(('Raw1'!D50-#REF!)/#REF!),"")</f>
        <v>#REF!</v>
      </c>
      <c r="E50" t="e">
        <f>IF('Raw1'!E50&lt;&gt;"",(('Raw1'!E50-#REF!)/#REF!),"")</f>
        <v>#REF!</v>
      </c>
      <c r="F50" t="e">
        <f>IF('Raw1'!F50&lt;&gt;"",(('Raw1'!F50-#REF!)/#REF!),"")</f>
        <v>#REF!</v>
      </c>
      <c r="G50" t="e">
        <f>IF('Raw1'!G50&lt;&gt;"",(('Raw1'!G50-#REF!)/#REF!),"")</f>
        <v>#REF!</v>
      </c>
      <c r="H50" t="e">
        <f>IF('Raw1'!H50&lt;&gt;"",(('Raw1'!H50-#REF!)/#REF!),"")</f>
        <v>#REF!</v>
      </c>
      <c r="I50" t="e">
        <f>IF('Raw1'!I50&lt;&gt;"",(('Raw1'!I50-#REF!)/#REF!),"")</f>
        <v>#REF!</v>
      </c>
      <c r="J50" t="e">
        <f>IF('Raw1'!J50&lt;&gt;"",(('Raw1'!J50-#REF!)/#REF!),"")</f>
        <v>#REF!</v>
      </c>
      <c r="K50" t="e">
        <f>IF('Raw1'!K50&lt;&gt;"",(('Raw1'!K50-#REF!)/#REF!),"")</f>
        <v>#REF!</v>
      </c>
      <c r="L50" t="e">
        <f>IF('Raw1'!L50&lt;&gt;"",(('Raw1'!L50-#REF!)/#REF!),"")</f>
        <v>#REF!</v>
      </c>
      <c r="M50" t="e">
        <f>IF('Raw1'!M50&lt;&gt;"",(('Raw1'!M50-#REF!)/#REF!),"")</f>
        <v>#REF!</v>
      </c>
      <c r="N50" t="e">
        <f>IF('Raw1'!N50&lt;&gt;"",(('Raw1'!N50-#REF!)/#REF!),"")</f>
        <v>#REF!</v>
      </c>
      <c r="O50" t="e">
        <f>IF('Raw1'!O50&lt;&gt;"",(('Raw1'!O50-#REF!)/#REF!),"")</f>
        <v>#REF!</v>
      </c>
      <c r="P50" t="e">
        <f>IF('Raw1'!P50&lt;&gt;"",(('Raw1'!P50-#REF!)/#REF!),"")</f>
        <v>#REF!</v>
      </c>
      <c r="Q50" t="e">
        <f>IF('Raw1'!Q50&lt;&gt;"",(('Raw1'!Q50-#REF!)/#REF!),"")</f>
        <v>#REF!</v>
      </c>
      <c r="R50" t="e">
        <f>IF('Raw1'!R50&lt;&gt;"",(('Raw1'!R50-#REF!)/#REF!),"")</f>
        <v>#REF!</v>
      </c>
      <c r="S50" t="e">
        <f>IF('Raw1'!S50&lt;&gt;"",(('Raw1'!S50-#REF!)/#REF!),"")</f>
        <v>#REF!</v>
      </c>
      <c r="T50" t="e">
        <f>IF('Raw1'!T50&lt;&gt;"",('Raw1'!T50/#REF!)-#REF!,"")</f>
        <v>#REF!</v>
      </c>
      <c r="U50" t="e">
        <f>IF('Raw1'!U50&lt;&gt;"",('Raw1'!U50/#REF!)-#REF!,"")</f>
        <v>#REF!</v>
      </c>
      <c r="V50">
        <f>IF('Raw1'!V50&lt;&gt;"",'Raw1'!V50,"")</f>
        <v>1069550000</v>
      </c>
      <c r="W50">
        <f>IF('Raw1'!W50&lt;&gt;"",'Raw1'!W50,"")</f>
        <v>1069554000</v>
      </c>
      <c r="X50" t="str">
        <f>IF('Raw1'!X50&lt;&gt;"",'Raw1'!X50,"")</f>
        <v/>
      </c>
      <c r="Y50" t="str">
        <f>IF('Raw1'!Y50&lt;&gt;"",'Raw1'!Y50,"")</f>
        <v/>
      </c>
      <c r="Z50" t="str">
        <f>IF('Raw1'!Z50&lt;&gt;"",'Raw1'!Z50,"")</f>
        <v/>
      </c>
      <c r="AA50" t="str">
        <f>IF('Raw1'!AA50&lt;&gt;"",'Raw1'!AA50,"")</f>
        <v/>
      </c>
      <c r="AB50" t="str">
        <f>IF('Raw1'!AB50&lt;&gt;"",'Raw1'!AB50,"")</f>
        <v/>
      </c>
      <c r="AC50" t="str">
        <f>IF('Raw1'!AC50&lt;&gt;"",'Raw1'!AC50,"")</f>
        <v/>
      </c>
      <c r="AD50" t="str">
        <f>IF('Raw1'!AD50&lt;&gt;"",'Raw1'!AD50,"")</f>
        <v/>
      </c>
      <c r="AE50" t="str">
        <f>IF('Raw1'!AE50&lt;&gt;"",'Raw1'!AE50,"")</f>
        <v/>
      </c>
      <c r="AF50" t="str">
        <f>IF('Raw1'!AF50&lt;&gt;"",'Raw1'!AF50,"")</f>
        <v/>
      </c>
      <c r="AG50" t="str">
        <f>IF('Raw1'!AG50&lt;&gt;"",'Raw1'!AG50,"")</f>
        <v/>
      </c>
      <c r="AH50" t="str">
        <f>IF('Raw1'!AH50&lt;&gt;"",'Raw1'!AH50,"")</f>
        <v/>
      </c>
      <c r="AI50" t="str">
        <f>IF('Raw1'!AI50&lt;&gt;"",'Raw1'!AI50,"")</f>
        <v/>
      </c>
      <c r="AJ50" t="str">
        <f>IF('Raw1'!AJ50&lt;&gt;"",'Raw1'!AJ50,"")</f>
        <v/>
      </c>
    </row>
    <row r="51" spans="1:36" x14ac:dyDescent="0.15">
      <c r="A51" t="str">
        <f>'Raw1'!A51</f>
        <v>d18O_300118_WM2_Udaipur@18</v>
      </c>
      <c r="D51" t="e">
        <f>IF('Raw1'!D51&lt;&gt;"",(('Raw1'!D51-#REF!)/#REF!),"")</f>
        <v>#REF!</v>
      </c>
      <c r="E51" t="e">
        <f>IF('Raw1'!E51&lt;&gt;"",(('Raw1'!E51-#REF!)/#REF!),"")</f>
        <v>#REF!</v>
      </c>
      <c r="F51" t="e">
        <f>IF('Raw1'!F51&lt;&gt;"",(('Raw1'!F51-#REF!)/#REF!),"")</f>
        <v>#REF!</v>
      </c>
      <c r="G51" t="e">
        <f>IF('Raw1'!G51&lt;&gt;"",(('Raw1'!G51-#REF!)/#REF!),"")</f>
        <v>#REF!</v>
      </c>
      <c r="H51" t="e">
        <f>IF('Raw1'!H51&lt;&gt;"",(('Raw1'!H51-#REF!)/#REF!),"")</f>
        <v>#REF!</v>
      </c>
      <c r="I51" t="e">
        <f>IF('Raw1'!I51&lt;&gt;"",(('Raw1'!I51-#REF!)/#REF!),"")</f>
        <v>#REF!</v>
      </c>
      <c r="J51" t="e">
        <f>IF('Raw1'!J51&lt;&gt;"",(('Raw1'!J51-#REF!)/#REF!),"")</f>
        <v>#REF!</v>
      </c>
      <c r="K51" t="e">
        <f>IF('Raw1'!K51&lt;&gt;"",(('Raw1'!K51-#REF!)/#REF!),"")</f>
        <v>#REF!</v>
      </c>
      <c r="L51" t="e">
        <f>IF('Raw1'!L51&lt;&gt;"",(('Raw1'!L51-#REF!)/#REF!),"")</f>
        <v>#REF!</v>
      </c>
      <c r="M51" t="e">
        <f>IF('Raw1'!M51&lt;&gt;"",(('Raw1'!M51-#REF!)/#REF!),"")</f>
        <v>#REF!</v>
      </c>
      <c r="N51" t="e">
        <f>IF('Raw1'!N51&lt;&gt;"",(('Raw1'!N51-#REF!)/#REF!),"")</f>
        <v>#REF!</v>
      </c>
      <c r="O51" t="e">
        <f>IF('Raw1'!O51&lt;&gt;"",(('Raw1'!O51-#REF!)/#REF!),"")</f>
        <v>#REF!</v>
      </c>
      <c r="P51" t="e">
        <f>IF('Raw1'!P51&lt;&gt;"",(('Raw1'!P51-#REF!)/#REF!),"")</f>
        <v>#REF!</v>
      </c>
      <c r="Q51" t="e">
        <f>IF('Raw1'!Q51&lt;&gt;"",(('Raw1'!Q51-#REF!)/#REF!),"")</f>
        <v>#REF!</v>
      </c>
      <c r="R51" t="e">
        <f>IF('Raw1'!R51&lt;&gt;"",(('Raw1'!R51-#REF!)/#REF!),"")</f>
        <v>#REF!</v>
      </c>
      <c r="S51" t="e">
        <f>IF('Raw1'!S51&lt;&gt;"",(('Raw1'!S51-#REF!)/#REF!),"")</f>
        <v>#REF!</v>
      </c>
      <c r="T51" t="e">
        <f>IF('Raw1'!T51&lt;&gt;"",('Raw1'!T51/#REF!)-#REF!,"")</f>
        <v>#REF!</v>
      </c>
      <c r="U51" t="e">
        <f>IF('Raw1'!U51&lt;&gt;"",('Raw1'!U51/#REF!)-#REF!,"")</f>
        <v>#REF!</v>
      </c>
      <c r="V51">
        <f>IF('Raw1'!V51&lt;&gt;"",'Raw1'!V51,"")</f>
        <v>1044430000</v>
      </c>
      <c r="W51">
        <f>IF('Raw1'!W51&lt;&gt;"",'Raw1'!W51,"")</f>
        <v>1044634000</v>
      </c>
      <c r="X51" t="str">
        <f>IF('Raw1'!X51&lt;&gt;"",'Raw1'!X51,"")</f>
        <v/>
      </c>
      <c r="Y51" t="str">
        <f>IF('Raw1'!Y51&lt;&gt;"",'Raw1'!Y51,"")</f>
        <v/>
      </c>
      <c r="Z51" t="str">
        <f>IF('Raw1'!Z51&lt;&gt;"",'Raw1'!Z51,"")</f>
        <v/>
      </c>
      <c r="AA51" t="str">
        <f>IF('Raw1'!AA51&lt;&gt;"",'Raw1'!AA51,"")</f>
        <v/>
      </c>
      <c r="AB51" t="str">
        <f>IF('Raw1'!AB51&lt;&gt;"",'Raw1'!AB51,"")</f>
        <v/>
      </c>
      <c r="AC51" t="str">
        <f>IF('Raw1'!AC51&lt;&gt;"",'Raw1'!AC51,"")</f>
        <v/>
      </c>
      <c r="AD51" t="str">
        <f>IF('Raw1'!AD51&lt;&gt;"",'Raw1'!AD51,"")</f>
        <v/>
      </c>
      <c r="AE51" t="str">
        <f>IF('Raw1'!AE51&lt;&gt;"",'Raw1'!AE51,"")</f>
        <v/>
      </c>
      <c r="AF51" t="str">
        <f>IF('Raw1'!AF51&lt;&gt;"",'Raw1'!AF51,"")</f>
        <v/>
      </c>
      <c r="AG51" t="str">
        <f>IF('Raw1'!AG51&lt;&gt;"",'Raw1'!AG51,"")</f>
        <v/>
      </c>
      <c r="AH51" t="str">
        <f>IF('Raw1'!AH51&lt;&gt;"",'Raw1'!AH51,"")</f>
        <v/>
      </c>
      <c r="AI51" t="str">
        <f>IF('Raw1'!AI51&lt;&gt;"",'Raw1'!AI51,"")</f>
        <v/>
      </c>
      <c r="AJ51" t="str">
        <f>IF('Raw1'!AJ51&lt;&gt;"",'Raw1'!AJ51,"")</f>
        <v/>
      </c>
    </row>
    <row r="52" spans="1:36" x14ac:dyDescent="0.15">
      <c r="A52" t="str">
        <f>'Raw1'!A52</f>
        <v>d18O_300118_WM2_BW28@11</v>
      </c>
      <c r="D52" t="e">
        <f>IF('Raw1'!D52&lt;&gt;"",(('Raw1'!D52-#REF!)/#REF!),"")</f>
        <v>#REF!</v>
      </c>
      <c r="E52" t="e">
        <f>IF('Raw1'!E52&lt;&gt;"",(('Raw1'!E52-#REF!)/#REF!),"")</f>
        <v>#REF!</v>
      </c>
      <c r="F52" t="e">
        <f>IF('Raw1'!F52&lt;&gt;"",(('Raw1'!F52-#REF!)/#REF!),"")</f>
        <v>#REF!</v>
      </c>
      <c r="G52" t="e">
        <f>IF('Raw1'!G52&lt;&gt;"",(('Raw1'!G52-#REF!)/#REF!),"")</f>
        <v>#REF!</v>
      </c>
      <c r="H52" t="e">
        <f>IF('Raw1'!H52&lt;&gt;"",(('Raw1'!H52-#REF!)/#REF!),"")</f>
        <v>#REF!</v>
      </c>
      <c r="I52" t="e">
        <f>IF('Raw1'!I52&lt;&gt;"",(('Raw1'!I52-#REF!)/#REF!),"")</f>
        <v>#REF!</v>
      </c>
      <c r="J52" t="e">
        <f>IF('Raw1'!J52&lt;&gt;"",(('Raw1'!J52-#REF!)/#REF!),"")</f>
        <v>#REF!</v>
      </c>
      <c r="K52" t="e">
        <f>IF('Raw1'!K52&lt;&gt;"",(('Raw1'!K52-#REF!)/#REF!),"")</f>
        <v>#REF!</v>
      </c>
      <c r="L52" t="e">
        <f>IF('Raw1'!L52&lt;&gt;"",(('Raw1'!L52-#REF!)/#REF!),"")</f>
        <v>#REF!</v>
      </c>
      <c r="M52" t="e">
        <f>IF('Raw1'!M52&lt;&gt;"",(('Raw1'!M52-#REF!)/#REF!),"")</f>
        <v>#REF!</v>
      </c>
      <c r="N52" t="e">
        <f>IF('Raw1'!N52&lt;&gt;"",(('Raw1'!N52-#REF!)/#REF!),"")</f>
        <v>#REF!</v>
      </c>
      <c r="O52" t="e">
        <f>IF('Raw1'!O52&lt;&gt;"",(('Raw1'!O52-#REF!)/#REF!),"")</f>
        <v>#REF!</v>
      </c>
      <c r="P52" t="e">
        <f>IF('Raw1'!P52&lt;&gt;"",(('Raw1'!P52-#REF!)/#REF!),"")</f>
        <v>#REF!</v>
      </c>
      <c r="Q52" t="e">
        <f>IF('Raw1'!Q52&lt;&gt;"",(('Raw1'!Q52-#REF!)/#REF!),"")</f>
        <v>#REF!</v>
      </c>
      <c r="R52" t="e">
        <f>IF('Raw1'!R52&lt;&gt;"",(('Raw1'!R52-#REF!)/#REF!),"")</f>
        <v>#REF!</v>
      </c>
      <c r="S52" t="e">
        <f>IF('Raw1'!S52&lt;&gt;"",(('Raw1'!S52-#REF!)/#REF!),"")</f>
        <v>#REF!</v>
      </c>
      <c r="T52" t="e">
        <f>IF('Raw1'!T52&lt;&gt;"",('Raw1'!T52/#REF!)-#REF!,"")</f>
        <v>#REF!</v>
      </c>
      <c r="U52" t="e">
        <f>IF('Raw1'!U52&lt;&gt;"",('Raw1'!U52/#REF!)-#REF!,"")</f>
        <v>#REF!</v>
      </c>
      <c r="V52">
        <f>IF('Raw1'!V52&lt;&gt;"",'Raw1'!V52,"")</f>
        <v>1058980000</v>
      </c>
      <c r="W52">
        <f>IF('Raw1'!W52&lt;&gt;"",'Raw1'!W52,"")</f>
        <v>1058914000</v>
      </c>
      <c r="X52" t="str">
        <f>IF('Raw1'!X52&lt;&gt;"",'Raw1'!X52,"")</f>
        <v/>
      </c>
      <c r="Y52" t="str">
        <f>IF('Raw1'!Y52&lt;&gt;"",'Raw1'!Y52,"")</f>
        <v/>
      </c>
      <c r="Z52" t="str">
        <f>IF('Raw1'!Z52&lt;&gt;"",'Raw1'!Z52,"")</f>
        <v/>
      </c>
      <c r="AA52" t="str">
        <f>IF('Raw1'!AA52&lt;&gt;"",'Raw1'!AA52,"")</f>
        <v/>
      </c>
      <c r="AB52" t="str">
        <f>IF('Raw1'!AB52&lt;&gt;"",'Raw1'!AB52,"")</f>
        <v/>
      </c>
      <c r="AC52" t="str">
        <f>IF('Raw1'!AC52&lt;&gt;"",'Raw1'!AC52,"")</f>
        <v/>
      </c>
      <c r="AD52" t="str">
        <f>IF('Raw1'!AD52&lt;&gt;"",'Raw1'!AD52,"")</f>
        <v/>
      </c>
      <c r="AE52" t="str">
        <f>IF('Raw1'!AE52&lt;&gt;"",'Raw1'!AE52,"")</f>
        <v/>
      </c>
      <c r="AF52" t="str">
        <f>IF('Raw1'!AF52&lt;&gt;"",'Raw1'!AF52,"")</f>
        <v/>
      </c>
      <c r="AG52" t="str">
        <f>IF('Raw1'!AG52&lt;&gt;"",'Raw1'!AG52,"")</f>
        <v/>
      </c>
      <c r="AH52" t="str">
        <f>IF('Raw1'!AH52&lt;&gt;"",'Raw1'!AH52,"")</f>
        <v/>
      </c>
      <c r="AI52" t="str">
        <f>IF('Raw1'!AI52&lt;&gt;"",'Raw1'!AI52,"")</f>
        <v/>
      </c>
      <c r="AJ52" t="str">
        <f>IF('Raw1'!AJ52&lt;&gt;"",'Raw1'!AJ52,"")</f>
        <v/>
      </c>
    </row>
    <row r="53" spans="1:36" x14ac:dyDescent="0.15">
      <c r="A53" t="str">
        <f>'Raw1'!A53</f>
        <v>d18O_300118_WM2_BW28@12</v>
      </c>
      <c r="D53" t="e">
        <f>IF('Raw1'!D53&lt;&gt;"",(('Raw1'!D53-#REF!)/#REF!),"")</f>
        <v>#REF!</v>
      </c>
      <c r="E53" t="e">
        <f>IF('Raw1'!E53&lt;&gt;"",(('Raw1'!E53-#REF!)/#REF!),"")</f>
        <v>#REF!</v>
      </c>
      <c r="F53" t="e">
        <f>IF('Raw1'!F53&lt;&gt;"",(('Raw1'!F53-#REF!)/#REF!),"")</f>
        <v>#REF!</v>
      </c>
      <c r="G53" t="e">
        <f>IF('Raw1'!G53&lt;&gt;"",(('Raw1'!G53-#REF!)/#REF!),"")</f>
        <v>#REF!</v>
      </c>
      <c r="H53" t="e">
        <f>IF('Raw1'!H53&lt;&gt;"",(('Raw1'!H53-#REF!)/#REF!),"")</f>
        <v>#REF!</v>
      </c>
      <c r="I53" t="e">
        <f>IF('Raw1'!I53&lt;&gt;"",(('Raw1'!I53-#REF!)/#REF!),"")</f>
        <v>#REF!</v>
      </c>
      <c r="J53" t="e">
        <f>IF('Raw1'!J53&lt;&gt;"",(('Raw1'!J53-#REF!)/#REF!),"")</f>
        <v>#REF!</v>
      </c>
      <c r="K53" t="e">
        <f>IF('Raw1'!K53&lt;&gt;"",(('Raw1'!K53-#REF!)/#REF!),"")</f>
        <v>#REF!</v>
      </c>
      <c r="L53" t="e">
        <f>IF('Raw1'!L53&lt;&gt;"",(('Raw1'!L53-#REF!)/#REF!),"")</f>
        <v>#REF!</v>
      </c>
      <c r="M53" t="e">
        <f>IF('Raw1'!M53&lt;&gt;"",(('Raw1'!M53-#REF!)/#REF!),"")</f>
        <v>#REF!</v>
      </c>
      <c r="N53" t="e">
        <f>IF('Raw1'!N53&lt;&gt;"",(('Raw1'!N53-#REF!)/#REF!),"")</f>
        <v>#REF!</v>
      </c>
      <c r="O53" t="e">
        <f>IF('Raw1'!O53&lt;&gt;"",(('Raw1'!O53-#REF!)/#REF!),"")</f>
        <v>#REF!</v>
      </c>
      <c r="P53" t="e">
        <f>IF('Raw1'!P53&lt;&gt;"",(('Raw1'!P53-#REF!)/#REF!),"")</f>
        <v>#REF!</v>
      </c>
      <c r="Q53" t="e">
        <f>IF('Raw1'!Q53&lt;&gt;"",(('Raw1'!Q53-#REF!)/#REF!),"")</f>
        <v>#REF!</v>
      </c>
      <c r="R53" t="e">
        <f>IF('Raw1'!R53&lt;&gt;"",(('Raw1'!R53-#REF!)/#REF!),"")</f>
        <v>#REF!</v>
      </c>
      <c r="S53" t="e">
        <f>IF('Raw1'!S53&lt;&gt;"",(('Raw1'!S53-#REF!)/#REF!),"")</f>
        <v>#REF!</v>
      </c>
      <c r="T53" t="e">
        <f>IF('Raw1'!T53&lt;&gt;"",('Raw1'!T53/#REF!)-#REF!,"")</f>
        <v>#REF!</v>
      </c>
      <c r="U53" t="e">
        <f>IF('Raw1'!U53&lt;&gt;"",('Raw1'!U53/#REF!)-#REF!,"")</f>
        <v>#REF!</v>
      </c>
      <c r="V53">
        <f>IF('Raw1'!V53&lt;&gt;"",'Raw1'!V53,"")</f>
        <v>1062980000</v>
      </c>
      <c r="W53">
        <f>IF('Raw1'!W53&lt;&gt;"",'Raw1'!W53,"")</f>
        <v>1063151000</v>
      </c>
      <c r="X53" t="str">
        <f>IF('Raw1'!X53&lt;&gt;"",'Raw1'!X53,"")</f>
        <v/>
      </c>
      <c r="Y53" t="str">
        <f>IF('Raw1'!Y53&lt;&gt;"",'Raw1'!Y53,"")</f>
        <v/>
      </c>
      <c r="Z53" t="str">
        <f>IF('Raw1'!Z53&lt;&gt;"",'Raw1'!Z53,"")</f>
        <v/>
      </c>
      <c r="AA53" t="str">
        <f>IF('Raw1'!AA53&lt;&gt;"",'Raw1'!AA53,"")</f>
        <v/>
      </c>
      <c r="AB53" t="str">
        <f>IF('Raw1'!AB53&lt;&gt;"",'Raw1'!AB53,"")</f>
        <v/>
      </c>
      <c r="AC53" t="str">
        <f>IF('Raw1'!AC53&lt;&gt;"",'Raw1'!AC53,"")</f>
        <v/>
      </c>
      <c r="AD53" t="str">
        <f>IF('Raw1'!AD53&lt;&gt;"",'Raw1'!AD53,"")</f>
        <v/>
      </c>
      <c r="AE53" t="str">
        <f>IF('Raw1'!AE53&lt;&gt;"",'Raw1'!AE53,"")</f>
        <v/>
      </c>
      <c r="AF53" t="str">
        <f>IF('Raw1'!AF53&lt;&gt;"",'Raw1'!AF53,"")</f>
        <v/>
      </c>
      <c r="AG53" t="str">
        <f>IF('Raw1'!AG53&lt;&gt;"",'Raw1'!AG53,"")</f>
        <v/>
      </c>
      <c r="AH53" t="str">
        <f>IF('Raw1'!AH53&lt;&gt;"",'Raw1'!AH53,"")</f>
        <v/>
      </c>
      <c r="AI53" t="str">
        <f>IF('Raw1'!AI53&lt;&gt;"",'Raw1'!AI53,"")</f>
        <v/>
      </c>
      <c r="AJ53" t="str">
        <f>IF('Raw1'!AJ53&lt;&gt;"",'Raw1'!AJ53,"")</f>
        <v/>
      </c>
    </row>
    <row r="54" spans="1:36" x14ac:dyDescent="0.15">
      <c r="A54" t="str">
        <f>'Raw1'!A54</f>
        <v>d18O_300118_WM2_BW28@13</v>
      </c>
      <c r="D54" t="e">
        <f>IF('Raw1'!D54&lt;&gt;"",(('Raw1'!D54-#REF!)/#REF!),"")</f>
        <v>#REF!</v>
      </c>
      <c r="E54" t="e">
        <f>IF('Raw1'!E54&lt;&gt;"",(('Raw1'!E54-#REF!)/#REF!),"")</f>
        <v>#REF!</v>
      </c>
      <c r="F54" t="e">
        <f>IF('Raw1'!F54&lt;&gt;"",(('Raw1'!F54-#REF!)/#REF!),"")</f>
        <v>#REF!</v>
      </c>
      <c r="G54" t="e">
        <f>IF('Raw1'!G54&lt;&gt;"",(('Raw1'!G54-#REF!)/#REF!),"")</f>
        <v>#REF!</v>
      </c>
      <c r="H54" t="e">
        <f>IF('Raw1'!H54&lt;&gt;"",(('Raw1'!H54-#REF!)/#REF!),"")</f>
        <v>#REF!</v>
      </c>
      <c r="I54" t="e">
        <f>IF('Raw1'!I54&lt;&gt;"",(('Raw1'!I54-#REF!)/#REF!),"")</f>
        <v>#REF!</v>
      </c>
      <c r="J54" t="e">
        <f>IF('Raw1'!J54&lt;&gt;"",(('Raw1'!J54-#REF!)/#REF!),"")</f>
        <v>#REF!</v>
      </c>
      <c r="K54" t="e">
        <f>IF('Raw1'!K54&lt;&gt;"",(('Raw1'!K54-#REF!)/#REF!),"")</f>
        <v>#REF!</v>
      </c>
      <c r="L54" t="e">
        <f>IF('Raw1'!L54&lt;&gt;"",(('Raw1'!L54-#REF!)/#REF!),"")</f>
        <v>#REF!</v>
      </c>
      <c r="M54" t="e">
        <f>IF('Raw1'!M54&lt;&gt;"",(('Raw1'!M54-#REF!)/#REF!),"")</f>
        <v>#REF!</v>
      </c>
      <c r="N54" t="e">
        <f>IF('Raw1'!N54&lt;&gt;"",(('Raw1'!N54-#REF!)/#REF!),"")</f>
        <v>#REF!</v>
      </c>
      <c r="O54" t="e">
        <f>IF('Raw1'!O54&lt;&gt;"",(('Raw1'!O54-#REF!)/#REF!),"")</f>
        <v>#REF!</v>
      </c>
      <c r="P54" t="e">
        <f>IF('Raw1'!P54&lt;&gt;"",(('Raw1'!P54-#REF!)/#REF!),"")</f>
        <v>#REF!</v>
      </c>
      <c r="Q54" t="e">
        <f>IF('Raw1'!Q54&lt;&gt;"",(('Raw1'!Q54-#REF!)/#REF!),"")</f>
        <v>#REF!</v>
      </c>
      <c r="R54" t="e">
        <f>IF('Raw1'!R54&lt;&gt;"",(('Raw1'!R54-#REF!)/#REF!),"")</f>
        <v>#REF!</v>
      </c>
      <c r="S54" t="e">
        <f>IF('Raw1'!S54&lt;&gt;"",(('Raw1'!S54-#REF!)/#REF!),"")</f>
        <v>#REF!</v>
      </c>
      <c r="T54" t="e">
        <f>IF('Raw1'!T54&lt;&gt;"",('Raw1'!T54/#REF!)-#REF!,"")</f>
        <v>#REF!</v>
      </c>
      <c r="U54" t="e">
        <f>IF('Raw1'!U54&lt;&gt;"",('Raw1'!U54/#REF!)-#REF!,"")</f>
        <v>#REF!</v>
      </c>
      <c r="V54">
        <f>IF('Raw1'!V54&lt;&gt;"",'Raw1'!V54,"")</f>
        <v>1056152000</v>
      </c>
      <c r="W54">
        <f>IF('Raw1'!W54&lt;&gt;"",'Raw1'!W54,"")</f>
        <v>1056941000</v>
      </c>
      <c r="X54" t="str">
        <f>IF('Raw1'!X54&lt;&gt;"",'Raw1'!X54,"")</f>
        <v/>
      </c>
      <c r="Y54" t="str">
        <f>IF('Raw1'!Y54&lt;&gt;"",'Raw1'!Y54,"")</f>
        <v/>
      </c>
      <c r="Z54" t="str">
        <f>IF('Raw1'!Z54&lt;&gt;"",'Raw1'!Z54,"")</f>
        <v/>
      </c>
      <c r="AA54" t="str">
        <f>IF('Raw1'!AA54&lt;&gt;"",'Raw1'!AA54,"")</f>
        <v/>
      </c>
      <c r="AB54" t="str">
        <f>IF('Raw1'!AB54&lt;&gt;"",'Raw1'!AB54,"")</f>
        <v/>
      </c>
      <c r="AC54" t="str">
        <f>IF('Raw1'!AC54&lt;&gt;"",'Raw1'!AC54,"")</f>
        <v/>
      </c>
      <c r="AD54" t="str">
        <f>IF('Raw1'!AD54&lt;&gt;"",'Raw1'!AD54,"")</f>
        <v/>
      </c>
      <c r="AE54" t="str">
        <f>IF('Raw1'!AE54&lt;&gt;"",'Raw1'!AE54,"")</f>
        <v/>
      </c>
      <c r="AF54" t="str">
        <f>IF('Raw1'!AF54&lt;&gt;"",'Raw1'!AF54,"")</f>
        <v/>
      </c>
      <c r="AG54" t="str">
        <f>IF('Raw1'!AG54&lt;&gt;"",'Raw1'!AG54,"")</f>
        <v/>
      </c>
      <c r="AH54" t="str">
        <f>IF('Raw1'!AH54&lt;&gt;"",'Raw1'!AH54,"")</f>
        <v/>
      </c>
      <c r="AI54" t="str">
        <f>IF('Raw1'!AI54&lt;&gt;"",'Raw1'!AI54,"")</f>
        <v/>
      </c>
      <c r="AJ54" t="str">
        <f>IF('Raw1'!AJ54&lt;&gt;"",'Raw1'!AJ54,"")</f>
        <v/>
      </c>
    </row>
    <row r="55" spans="1:36" x14ac:dyDescent="0.15">
      <c r="A55" t="str">
        <f>'Raw1'!A55</f>
        <v>d18O_300118_WM2_Udaipur@19</v>
      </c>
      <c r="D55" t="e">
        <f>IF('Raw1'!D55&lt;&gt;"",(('Raw1'!D55-#REF!)/#REF!),"")</f>
        <v>#REF!</v>
      </c>
      <c r="E55" t="e">
        <f>IF('Raw1'!E55&lt;&gt;"",(('Raw1'!E55-#REF!)/#REF!),"")</f>
        <v>#REF!</v>
      </c>
      <c r="F55" t="e">
        <f>IF('Raw1'!F55&lt;&gt;"",(('Raw1'!F55-#REF!)/#REF!),"")</f>
        <v>#REF!</v>
      </c>
      <c r="G55" t="e">
        <f>IF('Raw1'!G55&lt;&gt;"",(('Raw1'!G55-#REF!)/#REF!),"")</f>
        <v>#REF!</v>
      </c>
      <c r="H55" t="e">
        <f>IF('Raw1'!H55&lt;&gt;"",(('Raw1'!H55-#REF!)/#REF!),"")</f>
        <v>#REF!</v>
      </c>
      <c r="I55" t="e">
        <f>IF('Raw1'!I55&lt;&gt;"",(('Raw1'!I55-#REF!)/#REF!),"")</f>
        <v>#REF!</v>
      </c>
      <c r="J55" t="e">
        <f>IF('Raw1'!J55&lt;&gt;"",(('Raw1'!J55-#REF!)/#REF!),"")</f>
        <v>#REF!</v>
      </c>
      <c r="K55" t="e">
        <f>IF('Raw1'!K55&lt;&gt;"",(('Raw1'!K55-#REF!)/#REF!),"")</f>
        <v>#REF!</v>
      </c>
      <c r="L55" t="e">
        <f>IF('Raw1'!L55&lt;&gt;"",(('Raw1'!L55-#REF!)/#REF!),"")</f>
        <v>#REF!</v>
      </c>
      <c r="M55" t="e">
        <f>IF('Raw1'!M55&lt;&gt;"",(('Raw1'!M55-#REF!)/#REF!),"")</f>
        <v>#REF!</v>
      </c>
      <c r="N55" t="e">
        <f>IF('Raw1'!N55&lt;&gt;"",(('Raw1'!N55-#REF!)/#REF!),"")</f>
        <v>#REF!</v>
      </c>
      <c r="O55" t="e">
        <f>IF('Raw1'!O55&lt;&gt;"",(('Raw1'!O55-#REF!)/#REF!),"")</f>
        <v>#REF!</v>
      </c>
      <c r="P55" t="e">
        <f>IF('Raw1'!P55&lt;&gt;"",(('Raw1'!P55-#REF!)/#REF!),"")</f>
        <v>#REF!</v>
      </c>
      <c r="Q55" t="e">
        <f>IF('Raw1'!Q55&lt;&gt;"",(('Raw1'!Q55-#REF!)/#REF!),"")</f>
        <v>#REF!</v>
      </c>
      <c r="R55" t="e">
        <f>IF('Raw1'!R55&lt;&gt;"",(('Raw1'!R55-#REF!)/#REF!),"")</f>
        <v>#REF!</v>
      </c>
      <c r="S55" t="e">
        <f>IF('Raw1'!S55&lt;&gt;"",(('Raw1'!S55-#REF!)/#REF!),"")</f>
        <v>#REF!</v>
      </c>
      <c r="T55" t="e">
        <f>IF('Raw1'!T55&lt;&gt;"",('Raw1'!T55/#REF!)-#REF!,"")</f>
        <v>#REF!</v>
      </c>
      <c r="U55" t="e">
        <f>IF('Raw1'!U55&lt;&gt;"",('Raw1'!U55/#REF!)-#REF!,"")</f>
        <v>#REF!</v>
      </c>
      <c r="V55">
        <f>IF('Raw1'!V55&lt;&gt;"",'Raw1'!V55,"")</f>
        <v>1038005000</v>
      </c>
      <c r="W55">
        <f>IF('Raw1'!W55&lt;&gt;"",'Raw1'!W55,"")</f>
        <v>1038730000</v>
      </c>
      <c r="X55" t="str">
        <f>IF('Raw1'!X55&lt;&gt;"",'Raw1'!X55,"")</f>
        <v/>
      </c>
      <c r="Y55" t="str">
        <f>IF('Raw1'!Y55&lt;&gt;"",'Raw1'!Y55,"")</f>
        <v/>
      </c>
      <c r="Z55" t="str">
        <f>IF('Raw1'!Z55&lt;&gt;"",'Raw1'!Z55,"")</f>
        <v/>
      </c>
      <c r="AA55" t="str">
        <f>IF('Raw1'!AA55&lt;&gt;"",'Raw1'!AA55,"")</f>
        <v/>
      </c>
      <c r="AB55" t="str">
        <f>IF('Raw1'!AB55&lt;&gt;"",'Raw1'!AB55,"")</f>
        <v/>
      </c>
      <c r="AC55" t="str">
        <f>IF('Raw1'!AC55&lt;&gt;"",'Raw1'!AC55,"")</f>
        <v/>
      </c>
      <c r="AD55" t="str">
        <f>IF('Raw1'!AD55&lt;&gt;"",'Raw1'!AD55,"")</f>
        <v/>
      </c>
      <c r="AE55" t="str">
        <f>IF('Raw1'!AE55&lt;&gt;"",'Raw1'!AE55,"")</f>
        <v/>
      </c>
      <c r="AF55" t="str">
        <f>IF('Raw1'!AF55&lt;&gt;"",'Raw1'!AF55,"")</f>
        <v/>
      </c>
      <c r="AG55" t="str">
        <f>IF('Raw1'!AG55&lt;&gt;"",'Raw1'!AG55,"")</f>
        <v/>
      </c>
      <c r="AH55" t="str">
        <f>IF('Raw1'!AH55&lt;&gt;"",'Raw1'!AH55,"")</f>
        <v/>
      </c>
      <c r="AI55" t="str">
        <f>IF('Raw1'!AI55&lt;&gt;"",'Raw1'!AI55,"")</f>
        <v/>
      </c>
      <c r="AJ55" t="str">
        <f>IF('Raw1'!AJ55&lt;&gt;"",'Raw1'!AJ55,"")</f>
        <v/>
      </c>
    </row>
    <row r="56" spans="1:36" x14ac:dyDescent="0.15">
      <c r="A56" t="str">
        <f>'Raw1'!A56</f>
        <v>d18O_300118_WM2_Andre@11</v>
      </c>
      <c r="D56" t="e">
        <f>IF('Raw1'!D56&lt;&gt;"",(('Raw1'!D56-#REF!)/#REF!),"")</f>
        <v>#REF!</v>
      </c>
      <c r="E56" t="e">
        <f>IF('Raw1'!E56&lt;&gt;"",(('Raw1'!E56-#REF!)/#REF!),"")</f>
        <v>#REF!</v>
      </c>
      <c r="F56" t="e">
        <f>IF('Raw1'!F56&lt;&gt;"",(('Raw1'!F56-#REF!)/#REF!),"")</f>
        <v>#REF!</v>
      </c>
      <c r="G56" t="e">
        <f>IF('Raw1'!G56&lt;&gt;"",(('Raw1'!G56-#REF!)/#REF!),"")</f>
        <v>#REF!</v>
      </c>
      <c r="H56" t="e">
        <f>IF('Raw1'!H56&lt;&gt;"",(('Raw1'!H56-#REF!)/#REF!),"")</f>
        <v>#REF!</v>
      </c>
      <c r="I56" t="e">
        <f>IF('Raw1'!I56&lt;&gt;"",(('Raw1'!I56-#REF!)/#REF!),"")</f>
        <v>#REF!</v>
      </c>
      <c r="J56" t="e">
        <f>IF('Raw1'!J56&lt;&gt;"",(('Raw1'!J56-#REF!)/#REF!),"")</f>
        <v>#REF!</v>
      </c>
      <c r="K56" t="e">
        <f>IF('Raw1'!K56&lt;&gt;"",(('Raw1'!K56-#REF!)/#REF!),"")</f>
        <v>#REF!</v>
      </c>
      <c r="L56" t="e">
        <f>IF('Raw1'!L56&lt;&gt;"",(('Raw1'!L56-#REF!)/#REF!),"")</f>
        <v>#REF!</v>
      </c>
      <c r="M56" t="e">
        <f>IF('Raw1'!M56&lt;&gt;"",(('Raw1'!M56-#REF!)/#REF!),"")</f>
        <v>#REF!</v>
      </c>
      <c r="N56" t="e">
        <f>IF('Raw1'!N56&lt;&gt;"",(('Raw1'!N56-#REF!)/#REF!),"")</f>
        <v>#REF!</v>
      </c>
      <c r="O56" t="e">
        <f>IF('Raw1'!O56&lt;&gt;"",(('Raw1'!O56-#REF!)/#REF!),"")</f>
        <v>#REF!</v>
      </c>
      <c r="P56" t="e">
        <f>IF('Raw1'!P56&lt;&gt;"",(('Raw1'!P56-#REF!)/#REF!),"")</f>
        <v>#REF!</v>
      </c>
      <c r="Q56" t="e">
        <f>IF('Raw1'!Q56&lt;&gt;"",(('Raw1'!Q56-#REF!)/#REF!),"")</f>
        <v>#REF!</v>
      </c>
      <c r="R56" t="e">
        <f>IF('Raw1'!R56&lt;&gt;"",(('Raw1'!R56-#REF!)/#REF!),"")</f>
        <v>#REF!</v>
      </c>
      <c r="S56" t="e">
        <f>IF('Raw1'!S56&lt;&gt;"",(('Raw1'!S56-#REF!)/#REF!),"")</f>
        <v>#REF!</v>
      </c>
      <c r="T56" t="e">
        <f>IF('Raw1'!T56&lt;&gt;"",('Raw1'!T56/#REF!)-#REF!,"")</f>
        <v>#REF!</v>
      </c>
      <c r="U56" t="e">
        <f>IF('Raw1'!U56&lt;&gt;"",('Raw1'!U56/#REF!)-#REF!,"")</f>
        <v>#REF!</v>
      </c>
      <c r="V56">
        <f>IF('Raw1'!V56&lt;&gt;"",'Raw1'!V56,"")</f>
        <v>1027904000</v>
      </c>
      <c r="W56">
        <f>IF('Raw1'!W56&lt;&gt;"",'Raw1'!W56,"")</f>
        <v>1028214000</v>
      </c>
      <c r="X56" t="str">
        <f>IF('Raw1'!X56&lt;&gt;"",'Raw1'!X56,"")</f>
        <v/>
      </c>
      <c r="Y56" t="str">
        <f>IF('Raw1'!Y56&lt;&gt;"",'Raw1'!Y56,"")</f>
        <v/>
      </c>
      <c r="Z56" t="str">
        <f>IF('Raw1'!Z56&lt;&gt;"",'Raw1'!Z56,"")</f>
        <v/>
      </c>
      <c r="AA56" t="str">
        <f>IF('Raw1'!AA56&lt;&gt;"",'Raw1'!AA56,"")</f>
        <v/>
      </c>
      <c r="AB56" t="str">
        <f>IF('Raw1'!AB56&lt;&gt;"",'Raw1'!AB56,"")</f>
        <v/>
      </c>
      <c r="AC56" t="str">
        <f>IF('Raw1'!AC56&lt;&gt;"",'Raw1'!AC56,"")</f>
        <v/>
      </c>
      <c r="AD56" t="str">
        <f>IF('Raw1'!AD56&lt;&gt;"",'Raw1'!AD56,"")</f>
        <v/>
      </c>
      <c r="AE56" t="str">
        <f>IF('Raw1'!AE56&lt;&gt;"",'Raw1'!AE56,"")</f>
        <v/>
      </c>
      <c r="AF56" t="str">
        <f>IF('Raw1'!AF56&lt;&gt;"",'Raw1'!AF56,"")</f>
        <v/>
      </c>
      <c r="AG56" t="str">
        <f>IF('Raw1'!AG56&lt;&gt;"",'Raw1'!AG56,"")</f>
        <v/>
      </c>
      <c r="AH56" t="str">
        <f>IF('Raw1'!AH56&lt;&gt;"",'Raw1'!AH56,"")</f>
        <v/>
      </c>
      <c r="AI56" t="str">
        <f>IF('Raw1'!AI56&lt;&gt;"",'Raw1'!AI56,"")</f>
        <v/>
      </c>
      <c r="AJ56" t="str">
        <f>IF('Raw1'!AJ56&lt;&gt;"",'Raw1'!AJ56,"")</f>
        <v/>
      </c>
    </row>
    <row r="57" spans="1:36" x14ac:dyDescent="0.15">
      <c r="A57" t="str">
        <f>'Raw1'!A57</f>
        <v>d18O_300118_WM2_Andre@12</v>
      </c>
      <c r="D57" t="e">
        <f>IF('Raw1'!D57&lt;&gt;"",(('Raw1'!D57-#REF!)/#REF!),"")</f>
        <v>#REF!</v>
      </c>
      <c r="E57" t="e">
        <f>IF('Raw1'!E57&lt;&gt;"",(('Raw1'!E57-#REF!)/#REF!),"")</f>
        <v>#REF!</v>
      </c>
      <c r="F57" t="e">
        <f>IF('Raw1'!F57&lt;&gt;"",(('Raw1'!F57-#REF!)/#REF!),"")</f>
        <v>#REF!</v>
      </c>
      <c r="G57" t="e">
        <f>IF('Raw1'!G57&lt;&gt;"",(('Raw1'!G57-#REF!)/#REF!),"")</f>
        <v>#REF!</v>
      </c>
      <c r="H57" t="e">
        <f>IF('Raw1'!H57&lt;&gt;"",(('Raw1'!H57-#REF!)/#REF!),"")</f>
        <v>#REF!</v>
      </c>
      <c r="I57" t="e">
        <f>IF('Raw1'!I57&lt;&gt;"",(('Raw1'!I57-#REF!)/#REF!),"")</f>
        <v>#REF!</v>
      </c>
      <c r="J57" t="e">
        <f>IF('Raw1'!J57&lt;&gt;"",(('Raw1'!J57-#REF!)/#REF!),"")</f>
        <v>#REF!</v>
      </c>
      <c r="K57" t="e">
        <f>IF('Raw1'!K57&lt;&gt;"",(('Raw1'!K57-#REF!)/#REF!),"")</f>
        <v>#REF!</v>
      </c>
      <c r="L57" t="e">
        <f>IF('Raw1'!L57&lt;&gt;"",(('Raw1'!L57-#REF!)/#REF!),"")</f>
        <v>#REF!</v>
      </c>
      <c r="M57" t="e">
        <f>IF('Raw1'!M57&lt;&gt;"",(('Raw1'!M57-#REF!)/#REF!),"")</f>
        <v>#REF!</v>
      </c>
      <c r="N57" t="e">
        <f>IF('Raw1'!N57&lt;&gt;"",(('Raw1'!N57-#REF!)/#REF!),"")</f>
        <v>#REF!</v>
      </c>
      <c r="O57" t="e">
        <f>IF('Raw1'!O57&lt;&gt;"",(('Raw1'!O57-#REF!)/#REF!),"")</f>
        <v>#REF!</v>
      </c>
      <c r="P57" t="e">
        <f>IF('Raw1'!P57&lt;&gt;"",(('Raw1'!P57-#REF!)/#REF!),"")</f>
        <v>#REF!</v>
      </c>
      <c r="Q57" t="e">
        <f>IF('Raw1'!Q57&lt;&gt;"",(('Raw1'!Q57-#REF!)/#REF!),"")</f>
        <v>#REF!</v>
      </c>
      <c r="R57" t="e">
        <f>IF('Raw1'!R57&lt;&gt;"",(('Raw1'!R57-#REF!)/#REF!),"")</f>
        <v>#REF!</v>
      </c>
      <c r="S57" t="e">
        <f>IF('Raw1'!S57&lt;&gt;"",(('Raw1'!S57-#REF!)/#REF!),"")</f>
        <v>#REF!</v>
      </c>
      <c r="T57" t="e">
        <f>IF('Raw1'!T57&lt;&gt;"",('Raw1'!T57/#REF!)-#REF!,"")</f>
        <v>#REF!</v>
      </c>
      <c r="U57" t="e">
        <f>IF('Raw1'!U57&lt;&gt;"",('Raw1'!U57/#REF!)-#REF!,"")</f>
        <v>#REF!</v>
      </c>
      <c r="V57">
        <f>IF('Raw1'!V57&lt;&gt;"",'Raw1'!V57,"")</f>
        <v>1040749000</v>
      </c>
      <c r="W57">
        <f>IF('Raw1'!W57&lt;&gt;"",'Raw1'!W57,"")</f>
        <v>1041327000</v>
      </c>
      <c r="X57" t="str">
        <f>IF('Raw1'!X57&lt;&gt;"",'Raw1'!X57,"")</f>
        <v/>
      </c>
      <c r="Y57" t="str">
        <f>IF('Raw1'!Y57&lt;&gt;"",'Raw1'!Y57,"")</f>
        <v/>
      </c>
      <c r="Z57" t="str">
        <f>IF('Raw1'!Z57&lt;&gt;"",'Raw1'!Z57,"")</f>
        <v/>
      </c>
      <c r="AA57" t="str">
        <f>IF('Raw1'!AA57&lt;&gt;"",'Raw1'!AA57,"")</f>
        <v/>
      </c>
      <c r="AB57" t="str">
        <f>IF('Raw1'!AB57&lt;&gt;"",'Raw1'!AB57,"")</f>
        <v/>
      </c>
      <c r="AC57" t="str">
        <f>IF('Raw1'!AC57&lt;&gt;"",'Raw1'!AC57,"")</f>
        <v/>
      </c>
      <c r="AD57" t="str">
        <f>IF('Raw1'!AD57&lt;&gt;"",'Raw1'!AD57,"")</f>
        <v/>
      </c>
      <c r="AE57" t="str">
        <f>IF('Raw1'!AE57&lt;&gt;"",'Raw1'!AE57,"")</f>
        <v/>
      </c>
      <c r="AF57" t="str">
        <f>IF('Raw1'!AF57&lt;&gt;"",'Raw1'!AF57,"")</f>
        <v/>
      </c>
      <c r="AG57" t="str">
        <f>IF('Raw1'!AG57&lt;&gt;"",'Raw1'!AG57,"")</f>
        <v/>
      </c>
      <c r="AH57" t="str">
        <f>IF('Raw1'!AH57&lt;&gt;"",'Raw1'!AH57,"")</f>
        <v/>
      </c>
      <c r="AI57" t="str">
        <f>IF('Raw1'!AI57&lt;&gt;"",'Raw1'!AI57,"")</f>
        <v/>
      </c>
      <c r="AJ57" t="str">
        <f>IF('Raw1'!AJ57&lt;&gt;"",'Raw1'!AJ57,"")</f>
        <v/>
      </c>
    </row>
    <row r="58" spans="1:36" x14ac:dyDescent="0.15">
      <c r="A58" t="str">
        <f>'Raw1'!A58</f>
        <v>d18O_300118_WM2_Andre@13</v>
      </c>
      <c r="D58" t="e">
        <f>IF('Raw1'!D58&lt;&gt;"",(('Raw1'!D58-#REF!)/#REF!),"")</f>
        <v>#REF!</v>
      </c>
      <c r="E58" t="e">
        <f>IF('Raw1'!E58&lt;&gt;"",(('Raw1'!E58-#REF!)/#REF!),"")</f>
        <v>#REF!</v>
      </c>
      <c r="F58" t="e">
        <f>IF('Raw1'!F58&lt;&gt;"",(('Raw1'!F58-#REF!)/#REF!),"")</f>
        <v>#REF!</v>
      </c>
      <c r="G58" t="e">
        <f>IF('Raw1'!G58&lt;&gt;"",(('Raw1'!G58-#REF!)/#REF!),"")</f>
        <v>#REF!</v>
      </c>
      <c r="H58" t="e">
        <f>IF('Raw1'!H58&lt;&gt;"",(('Raw1'!H58-#REF!)/#REF!),"")</f>
        <v>#REF!</v>
      </c>
      <c r="I58" t="e">
        <f>IF('Raw1'!I58&lt;&gt;"",(('Raw1'!I58-#REF!)/#REF!),"")</f>
        <v>#REF!</v>
      </c>
      <c r="J58" t="e">
        <f>IF('Raw1'!J58&lt;&gt;"",(('Raw1'!J58-#REF!)/#REF!),"")</f>
        <v>#REF!</v>
      </c>
      <c r="K58" t="e">
        <f>IF('Raw1'!K58&lt;&gt;"",(('Raw1'!K58-#REF!)/#REF!),"")</f>
        <v>#REF!</v>
      </c>
      <c r="L58" t="e">
        <f>IF('Raw1'!L58&lt;&gt;"",(('Raw1'!L58-#REF!)/#REF!),"")</f>
        <v>#REF!</v>
      </c>
      <c r="M58" t="e">
        <f>IF('Raw1'!M58&lt;&gt;"",(('Raw1'!M58-#REF!)/#REF!),"")</f>
        <v>#REF!</v>
      </c>
      <c r="N58" t="e">
        <f>IF('Raw1'!N58&lt;&gt;"",(('Raw1'!N58-#REF!)/#REF!),"")</f>
        <v>#REF!</v>
      </c>
      <c r="O58" t="e">
        <f>IF('Raw1'!O58&lt;&gt;"",(('Raw1'!O58-#REF!)/#REF!),"")</f>
        <v>#REF!</v>
      </c>
      <c r="P58" t="e">
        <f>IF('Raw1'!P58&lt;&gt;"",(('Raw1'!P58-#REF!)/#REF!),"")</f>
        <v>#REF!</v>
      </c>
      <c r="Q58" t="e">
        <f>IF('Raw1'!Q58&lt;&gt;"",(('Raw1'!Q58-#REF!)/#REF!),"")</f>
        <v>#REF!</v>
      </c>
      <c r="R58" t="e">
        <f>IF('Raw1'!R58&lt;&gt;"",(('Raw1'!R58-#REF!)/#REF!),"")</f>
        <v>#REF!</v>
      </c>
      <c r="S58" t="e">
        <f>IF('Raw1'!S58&lt;&gt;"",(('Raw1'!S58-#REF!)/#REF!),"")</f>
        <v>#REF!</v>
      </c>
      <c r="T58" t="e">
        <f>IF('Raw1'!T58&lt;&gt;"",('Raw1'!T58/#REF!)-#REF!,"")</f>
        <v>#REF!</v>
      </c>
      <c r="U58" t="e">
        <f>IF('Raw1'!U58&lt;&gt;"",('Raw1'!U58/#REF!)-#REF!,"")</f>
        <v>#REF!</v>
      </c>
      <c r="V58">
        <f>IF('Raw1'!V58&lt;&gt;"",'Raw1'!V58,"")</f>
        <v>1037022000</v>
      </c>
      <c r="W58">
        <f>IF('Raw1'!W58&lt;&gt;"",'Raw1'!W58,"")</f>
        <v>1036919000</v>
      </c>
      <c r="X58" t="str">
        <f>IF('Raw1'!X58&lt;&gt;"",'Raw1'!X58,"")</f>
        <v/>
      </c>
      <c r="Y58" t="str">
        <f>IF('Raw1'!Y58&lt;&gt;"",'Raw1'!Y58,"")</f>
        <v/>
      </c>
      <c r="Z58" t="str">
        <f>IF('Raw1'!Z58&lt;&gt;"",'Raw1'!Z58,"")</f>
        <v/>
      </c>
      <c r="AA58" t="str">
        <f>IF('Raw1'!AA58&lt;&gt;"",'Raw1'!AA58,"")</f>
        <v/>
      </c>
      <c r="AB58" t="str">
        <f>IF('Raw1'!AB58&lt;&gt;"",'Raw1'!AB58,"")</f>
        <v/>
      </c>
      <c r="AC58" t="str">
        <f>IF('Raw1'!AC58&lt;&gt;"",'Raw1'!AC58,"")</f>
        <v/>
      </c>
      <c r="AD58" t="str">
        <f>IF('Raw1'!AD58&lt;&gt;"",'Raw1'!AD58,"")</f>
        <v/>
      </c>
      <c r="AE58" t="str">
        <f>IF('Raw1'!AE58&lt;&gt;"",'Raw1'!AE58,"")</f>
        <v/>
      </c>
      <c r="AF58" t="str">
        <f>IF('Raw1'!AF58&lt;&gt;"",'Raw1'!AF58,"")</f>
        <v/>
      </c>
      <c r="AG58" t="str">
        <f>IF('Raw1'!AG58&lt;&gt;"",'Raw1'!AG58,"")</f>
        <v/>
      </c>
      <c r="AH58" t="str">
        <f>IF('Raw1'!AH58&lt;&gt;"",'Raw1'!AH58,"")</f>
        <v/>
      </c>
      <c r="AI58" t="str">
        <f>IF('Raw1'!AI58&lt;&gt;"",'Raw1'!AI58,"")</f>
        <v/>
      </c>
      <c r="AJ58" t="str">
        <f>IF('Raw1'!AJ58&lt;&gt;"",'Raw1'!AJ58,"")</f>
        <v/>
      </c>
    </row>
    <row r="59" spans="1:36" x14ac:dyDescent="0.15">
      <c r="A59" t="str">
        <f>'Raw1'!A59</f>
        <v>d18O_300118_WM2_Udaipur@20</v>
      </c>
      <c r="D59" t="e">
        <f>IF('Raw1'!D59&lt;&gt;"",(('Raw1'!D59-#REF!)/#REF!),"")</f>
        <v>#REF!</v>
      </c>
      <c r="E59" t="e">
        <f>IF('Raw1'!E59&lt;&gt;"",(('Raw1'!E59-#REF!)/#REF!),"")</f>
        <v>#REF!</v>
      </c>
      <c r="F59" t="e">
        <f>IF('Raw1'!F59&lt;&gt;"",(('Raw1'!F59-#REF!)/#REF!),"")</f>
        <v>#REF!</v>
      </c>
      <c r="G59" t="e">
        <f>IF('Raw1'!G59&lt;&gt;"",(('Raw1'!G59-#REF!)/#REF!),"")</f>
        <v>#REF!</v>
      </c>
      <c r="H59" t="e">
        <f>IF('Raw1'!H59&lt;&gt;"",(('Raw1'!H59-#REF!)/#REF!),"")</f>
        <v>#REF!</v>
      </c>
      <c r="I59" t="e">
        <f>IF('Raw1'!I59&lt;&gt;"",(('Raw1'!I59-#REF!)/#REF!),"")</f>
        <v>#REF!</v>
      </c>
      <c r="J59" t="e">
        <f>IF('Raw1'!J59&lt;&gt;"",(('Raw1'!J59-#REF!)/#REF!),"")</f>
        <v>#REF!</v>
      </c>
      <c r="K59" t="e">
        <f>IF('Raw1'!K59&lt;&gt;"",(('Raw1'!K59-#REF!)/#REF!),"")</f>
        <v>#REF!</v>
      </c>
      <c r="L59" t="e">
        <f>IF('Raw1'!L59&lt;&gt;"",(('Raw1'!L59-#REF!)/#REF!),"")</f>
        <v>#REF!</v>
      </c>
      <c r="M59" t="e">
        <f>IF('Raw1'!M59&lt;&gt;"",(('Raw1'!M59-#REF!)/#REF!),"")</f>
        <v>#REF!</v>
      </c>
      <c r="N59" t="e">
        <f>IF('Raw1'!N59&lt;&gt;"",(('Raw1'!N59-#REF!)/#REF!),"")</f>
        <v>#REF!</v>
      </c>
      <c r="O59" t="e">
        <f>IF('Raw1'!O59&lt;&gt;"",(('Raw1'!O59-#REF!)/#REF!),"")</f>
        <v>#REF!</v>
      </c>
      <c r="P59" t="e">
        <f>IF('Raw1'!P59&lt;&gt;"",(('Raw1'!P59-#REF!)/#REF!),"")</f>
        <v>#REF!</v>
      </c>
      <c r="Q59" t="e">
        <f>IF('Raw1'!Q59&lt;&gt;"",(('Raw1'!Q59-#REF!)/#REF!),"")</f>
        <v>#REF!</v>
      </c>
      <c r="R59" t="e">
        <f>IF('Raw1'!R59&lt;&gt;"",(('Raw1'!R59-#REF!)/#REF!),"")</f>
        <v>#REF!</v>
      </c>
      <c r="S59" t="e">
        <f>IF('Raw1'!S59&lt;&gt;"",(('Raw1'!S59-#REF!)/#REF!),"")</f>
        <v>#REF!</v>
      </c>
      <c r="T59" t="e">
        <f>IF('Raw1'!T59&lt;&gt;"",('Raw1'!T59/#REF!)-#REF!,"")</f>
        <v>#REF!</v>
      </c>
      <c r="U59" t="e">
        <f>IF('Raw1'!U59&lt;&gt;"",('Raw1'!U59/#REF!)-#REF!,"")</f>
        <v>#REF!</v>
      </c>
      <c r="V59">
        <f>IF('Raw1'!V59&lt;&gt;"",'Raw1'!V59,"")</f>
        <v>1036209000</v>
      </c>
      <c r="W59">
        <f>IF('Raw1'!W59&lt;&gt;"",'Raw1'!W59,"")</f>
        <v>1036791000</v>
      </c>
      <c r="X59" t="str">
        <f>IF('Raw1'!X59&lt;&gt;"",'Raw1'!X59,"")</f>
        <v/>
      </c>
      <c r="Y59" t="str">
        <f>IF('Raw1'!Y59&lt;&gt;"",'Raw1'!Y59,"")</f>
        <v/>
      </c>
      <c r="Z59" t="str">
        <f>IF('Raw1'!Z59&lt;&gt;"",'Raw1'!Z59,"")</f>
        <v/>
      </c>
      <c r="AA59" t="str">
        <f>IF('Raw1'!AA59&lt;&gt;"",'Raw1'!AA59,"")</f>
        <v/>
      </c>
      <c r="AB59" t="str">
        <f>IF('Raw1'!AB59&lt;&gt;"",'Raw1'!AB59,"")</f>
        <v/>
      </c>
      <c r="AC59" t="str">
        <f>IF('Raw1'!AC59&lt;&gt;"",'Raw1'!AC59,"")</f>
        <v/>
      </c>
      <c r="AD59" t="str">
        <f>IF('Raw1'!AD59&lt;&gt;"",'Raw1'!AD59,"")</f>
        <v/>
      </c>
      <c r="AE59" t="str">
        <f>IF('Raw1'!AE59&lt;&gt;"",'Raw1'!AE59,"")</f>
        <v/>
      </c>
      <c r="AF59" t="str">
        <f>IF('Raw1'!AF59&lt;&gt;"",'Raw1'!AF59,"")</f>
        <v/>
      </c>
      <c r="AG59" t="str">
        <f>IF('Raw1'!AG59&lt;&gt;"",'Raw1'!AG59,"")</f>
        <v/>
      </c>
      <c r="AH59" t="str">
        <f>IF('Raw1'!AH59&lt;&gt;"",'Raw1'!AH59,"")</f>
        <v/>
      </c>
      <c r="AI59" t="str">
        <f>IF('Raw1'!AI59&lt;&gt;"",'Raw1'!AI59,"")</f>
        <v/>
      </c>
      <c r="AJ59" t="str">
        <f>IF('Raw1'!AJ59&lt;&gt;"",'Raw1'!AJ59,"")</f>
        <v/>
      </c>
    </row>
    <row r="60" spans="1:36" x14ac:dyDescent="0.15">
      <c r="A60" t="str">
        <f>'Raw1'!A60</f>
        <v>d18O_300118_WM2_KAW485@14</v>
      </c>
      <c r="D60" t="e">
        <f>IF('Raw1'!D60&lt;&gt;"",(('Raw1'!D60-#REF!)/#REF!),"")</f>
        <v>#REF!</v>
      </c>
      <c r="E60" t="e">
        <f>IF('Raw1'!E60&lt;&gt;"",(('Raw1'!E60-#REF!)/#REF!),"")</f>
        <v>#REF!</v>
      </c>
      <c r="F60" t="e">
        <f>IF('Raw1'!F60&lt;&gt;"",(('Raw1'!F60-#REF!)/#REF!),"")</f>
        <v>#REF!</v>
      </c>
      <c r="G60" t="e">
        <f>IF('Raw1'!G60&lt;&gt;"",(('Raw1'!G60-#REF!)/#REF!),"")</f>
        <v>#REF!</v>
      </c>
      <c r="H60" t="e">
        <f>IF('Raw1'!H60&lt;&gt;"",(('Raw1'!H60-#REF!)/#REF!),"")</f>
        <v>#REF!</v>
      </c>
      <c r="I60" t="e">
        <f>IF('Raw1'!I60&lt;&gt;"",(('Raw1'!I60-#REF!)/#REF!),"")</f>
        <v>#REF!</v>
      </c>
      <c r="J60" t="e">
        <f>IF('Raw1'!J60&lt;&gt;"",(('Raw1'!J60-#REF!)/#REF!),"")</f>
        <v>#REF!</v>
      </c>
      <c r="K60" t="e">
        <f>IF('Raw1'!K60&lt;&gt;"",(('Raw1'!K60-#REF!)/#REF!),"")</f>
        <v>#REF!</v>
      </c>
      <c r="L60" t="e">
        <f>IF('Raw1'!L60&lt;&gt;"",(('Raw1'!L60-#REF!)/#REF!),"")</f>
        <v>#REF!</v>
      </c>
      <c r="M60" t="e">
        <f>IF('Raw1'!M60&lt;&gt;"",(('Raw1'!M60-#REF!)/#REF!),"")</f>
        <v>#REF!</v>
      </c>
      <c r="N60" t="e">
        <f>IF('Raw1'!N60&lt;&gt;"",(('Raw1'!N60-#REF!)/#REF!),"")</f>
        <v>#REF!</v>
      </c>
      <c r="O60" t="e">
        <f>IF('Raw1'!O60&lt;&gt;"",(('Raw1'!O60-#REF!)/#REF!),"")</f>
        <v>#REF!</v>
      </c>
      <c r="P60" t="e">
        <f>IF('Raw1'!P60&lt;&gt;"",(('Raw1'!P60-#REF!)/#REF!),"")</f>
        <v>#REF!</v>
      </c>
      <c r="Q60" t="e">
        <f>IF('Raw1'!Q60&lt;&gt;"",(('Raw1'!Q60-#REF!)/#REF!),"")</f>
        <v>#REF!</v>
      </c>
      <c r="R60" t="e">
        <f>IF('Raw1'!R60&lt;&gt;"",(('Raw1'!R60-#REF!)/#REF!),"")</f>
        <v>#REF!</v>
      </c>
      <c r="S60" t="e">
        <f>IF('Raw1'!S60&lt;&gt;"",(('Raw1'!S60-#REF!)/#REF!),"")</f>
        <v>#REF!</v>
      </c>
      <c r="T60" t="e">
        <f>IF('Raw1'!T60&lt;&gt;"",('Raw1'!T60/#REF!)-#REF!,"")</f>
        <v>#REF!</v>
      </c>
      <c r="U60" t="e">
        <f>IF('Raw1'!U60&lt;&gt;"",('Raw1'!U60/#REF!)-#REF!,"")</f>
        <v>#REF!</v>
      </c>
      <c r="V60">
        <f>IF('Raw1'!V60&lt;&gt;"",'Raw1'!V60,"")</f>
        <v>1071916000</v>
      </c>
      <c r="W60">
        <f>IF('Raw1'!W60&lt;&gt;"",'Raw1'!W60,"")</f>
        <v>1072556000</v>
      </c>
      <c r="X60" t="str">
        <f>IF('Raw1'!X60&lt;&gt;"",'Raw1'!X60,"")</f>
        <v/>
      </c>
      <c r="Y60" t="str">
        <f>IF('Raw1'!Y60&lt;&gt;"",'Raw1'!Y60,"")</f>
        <v/>
      </c>
      <c r="Z60" t="str">
        <f>IF('Raw1'!Z60&lt;&gt;"",'Raw1'!Z60,"")</f>
        <v/>
      </c>
      <c r="AA60" t="str">
        <f>IF('Raw1'!AA60&lt;&gt;"",'Raw1'!AA60,"")</f>
        <v/>
      </c>
      <c r="AB60" t="str">
        <f>IF('Raw1'!AB60&lt;&gt;"",'Raw1'!AB60,"")</f>
        <v/>
      </c>
      <c r="AC60" t="str">
        <f>IF('Raw1'!AC60&lt;&gt;"",'Raw1'!AC60,"")</f>
        <v/>
      </c>
      <c r="AD60" t="str">
        <f>IF('Raw1'!AD60&lt;&gt;"",'Raw1'!AD60,"")</f>
        <v/>
      </c>
      <c r="AE60" t="str">
        <f>IF('Raw1'!AE60&lt;&gt;"",'Raw1'!AE60,"")</f>
        <v/>
      </c>
      <c r="AF60" t="str">
        <f>IF('Raw1'!AF60&lt;&gt;"",'Raw1'!AF60,"")</f>
        <v/>
      </c>
      <c r="AG60" t="str">
        <f>IF('Raw1'!AG60&lt;&gt;"",'Raw1'!AG60,"")</f>
        <v/>
      </c>
      <c r="AH60" t="str">
        <f>IF('Raw1'!AH60&lt;&gt;"",'Raw1'!AH60,"")</f>
        <v/>
      </c>
      <c r="AI60" t="str">
        <f>IF('Raw1'!AI60&lt;&gt;"",'Raw1'!AI60,"")</f>
        <v/>
      </c>
      <c r="AJ60" t="str">
        <f>IF('Raw1'!AJ60&lt;&gt;"",'Raw1'!AJ60,"")</f>
        <v/>
      </c>
    </row>
    <row r="61" spans="1:36" x14ac:dyDescent="0.15">
      <c r="A61" t="str">
        <f>'Raw1'!A61</f>
        <v>d18O_300118_WM2_KAW485@15</v>
      </c>
      <c r="D61" t="e">
        <f>IF('Raw1'!D61&lt;&gt;"",(('Raw1'!D61-#REF!)/#REF!),"")</f>
        <v>#REF!</v>
      </c>
      <c r="E61" t="e">
        <f>IF('Raw1'!E61&lt;&gt;"",(('Raw1'!E61-#REF!)/#REF!),"")</f>
        <v>#REF!</v>
      </c>
      <c r="F61" t="e">
        <f>IF('Raw1'!F61&lt;&gt;"",(('Raw1'!F61-#REF!)/#REF!),"")</f>
        <v>#REF!</v>
      </c>
      <c r="G61" t="e">
        <f>IF('Raw1'!G61&lt;&gt;"",(('Raw1'!G61-#REF!)/#REF!),"")</f>
        <v>#REF!</v>
      </c>
      <c r="H61" t="e">
        <f>IF('Raw1'!H61&lt;&gt;"",(('Raw1'!H61-#REF!)/#REF!),"")</f>
        <v>#REF!</v>
      </c>
      <c r="I61" t="e">
        <f>IF('Raw1'!I61&lt;&gt;"",(('Raw1'!I61-#REF!)/#REF!),"")</f>
        <v>#REF!</v>
      </c>
      <c r="J61" t="e">
        <f>IF('Raw1'!J61&lt;&gt;"",(('Raw1'!J61-#REF!)/#REF!),"")</f>
        <v>#REF!</v>
      </c>
      <c r="K61" t="e">
        <f>IF('Raw1'!K61&lt;&gt;"",(('Raw1'!K61-#REF!)/#REF!),"")</f>
        <v>#REF!</v>
      </c>
      <c r="L61" t="e">
        <f>IF('Raw1'!L61&lt;&gt;"",(('Raw1'!L61-#REF!)/#REF!),"")</f>
        <v>#REF!</v>
      </c>
      <c r="M61" t="e">
        <f>IF('Raw1'!M61&lt;&gt;"",(('Raw1'!M61-#REF!)/#REF!),"")</f>
        <v>#REF!</v>
      </c>
      <c r="N61" t="e">
        <f>IF('Raw1'!N61&lt;&gt;"",(('Raw1'!N61-#REF!)/#REF!),"")</f>
        <v>#REF!</v>
      </c>
      <c r="O61" t="e">
        <f>IF('Raw1'!O61&lt;&gt;"",(('Raw1'!O61-#REF!)/#REF!),"")</f>
        <v>#REF!</v>
      </c>
      <c r="P61" t="e">
        <f>IF('Raw1'!P61&lt;&gt;"",(('Raw1'!P61-#REF!)/#REF!),"")</f>
        <v>#REF!</v>
      </c>
      <c r="Q61" t="e">
        <f>IF('Raw1'!Q61&lt;&gt;"",(('Raw1'!Q61-#REF!)/#REF!),"")</f>
        <v>#REF!</v>
      </c>
      <c r="R61" t="e">
        <f>IF('Raw1'!R61&lt;&gt;"",(('Raw1'!R61-#REF!)/#REF!),"")</f>
        <v>#REF!</v>
      </c>
      <c r="S61" t="e">
        <f>IF('Raw1'!S61&lt;&gt;"",(('Raw1'!S61-#REF!)/#REF!),"")</f>
        <v>#REF!</v>
      </c>
      <c r="T61" t="e">
        <f>IF('Raw1'!T61&lt;&gt;"",('Raw1'!T61/#REF!)-#REF!,"")</f>
        <v>#REF!</v>
      </c>
      <c r="U61" t="e">
        <f>IF('Raw1'!U61&lt;&gt;"",('Raw1'!U61/#REF!)-#REF!,"")</f>
        <v>#REF!</v>
      </c>
      <c r="V61">
        <f>IF('Raw1'!V61&lt;&gt;"",'Raw1'!V61,"")</f>
        <v>1063762000</v>
      </c>
      <c r="W61">
        <f>IF('Raw1'!W61&lt;&gt;"",'Raw1'!W61,"")</f>
        <v>1064154000</v>
      </c>
      <c r="X61" t="str">
        <f>IF('Raw1'!X61&lt;&gt;"",'Raw1'!X61,"")</f>
        <v/>
      </c>
      <c r="Y61" t="str">
        <f>IF('Raw1'!Y61&lt;&gt;"",'Raw1'!Y61,"")</f>
        <v/>
      </c>
      <c r="Z61" t="str">
        <f>IF('Raw1'!Z61&lt;&gt;"",'Raw1'!Z61,"")</f>
        <v/>
      </c>
      <c r="AA61" t="str">
        <f>IF('Raw1'!AA61&lt;&gt;"",'Raw1'!AA61,"")</f>
        <v/>
      </c>
      <c r="AB61" t="str">
        <f>IF('Raw1'!AB61&lt;&gt;"",'Raw1'!AB61,"")</f>
        <v/>
      </c>
      <c r="AC61" t="str">
        <f>IF('Raw1'!AC61&lt;&gt;"",'Raw1'!AC61,"")</f>
        <v/>
      </c>
      <c r="AD61" t="str">
        <f>IF('Raw1'!AD61&lt;&gt;"",'Raw1'!AD61,"")</f>
        <v/>
      </c>
      <c r="AE61" t="str">
        <f>IF('Raw1'!AE61&lt;&gt;"",'Raw1'!AE61,"")</f>
        <v/>
      </c>
      <c r="AF61" t="str">
        <f>IF('Raw1'!AF61&lt;&gt;"",'Raw1'!AF61,"")</f>
        <v/>
      </c>
      <c r="AG61" t="str">
        <f>IF('Raw1'!AG61&lt;&gt;"",'Raw1'!AG61,"")</f>
        <v/>
      </c>
      <c r="AH61" t="str">
        <f>IF('Raw1'!AH61&lt;&gt;"",'Raw1'!AH61,"")</f>
        <v/>
      </c>
      <c r="AI61" t="str">
        <f>IF('Raw1'!AI61&lt;&gt;"",'Raw1'!AI61,"")</f>
        <v/>
      </c>
      <c r="AJ61" t="str">
        <f>IF('Raw1'!AJ61&lt;&gt;"",'Raw1'!AJ61,"")</f>
        <v/>
      </c>
    </row>
    <row r="62" spans="1:36" x14ac:dyDescent="0.15">
      <c r="A62" t="str">
        <f>'Raw1'!A62</f>
        <v>d18O_300118_WM2_KAW485@16</v>
      </c>
      <c r="D62" t="e">
        <f>IF('Raw1'!D62&lt;&gt;"",(('Raw1'!D62-#REF!)/#REF!),"")</f>
        <v>#REF!</v>
      </c>
      <c r="E62" t="e">
        <f>IF('Raw1'!E62&lt;&gt;"",(('Raw1'!E62-#REF!)/#REF!),"")</f>
        <v>#REF!</v>
      </c>
      <c r="F62" t="e">
        <f>IF('Raw1'!F62&lt;&gt;"",(('Raw1'!F62-#REF!)/#REF!),"")</f>
        <v>#REF!</v>
      </c>
      <c r="G62" t="e">
        <f>IF('Raw1'!G62&lt;&gt;"",(('Raw1'!G62-#REF!)/#REF!),"")</f>
        <v>#REF!</v>
      </c>
      <c r="H62" t="e">
        <f>IF('Raw1'!H62&lt;&gt;"",(('Raw1'!H62-#REF!)/#REF!),"")</f>
        <v>#REF!</v>
      </c>
      <c r="I62" t="e">
        <f>IF('Raw1'!I62&lt;&gt;"",(('Raw1'!I62-#REF!)/#REF!),"")</f>
        <v>#REF!</v>
      </c>
      <c r="J62" t="e">
        <f>IF('Raw1'!J62&lt;&gt;"",(('Raw1'!J62-#REF!)/#REF!),"")</f>
        <v>#REF!</v>
      </c>
      <c r="K62" t="e">
        <f>IF('Raw1'!K62&lt;&gt;"",(('Raw1'!K62-#REF!)/#REF!),"")</f>
        <v>#REF!</v>
      </c>
      <c r="L62" t="e">
        <f>IF('Raw1'!L62&lt;&gt;"",(('Raw1'!L62-#REF!)/#REF!),"")</f>
        <v>#REF!</v>
      </c>
      <c r="M62" t="e">
        <f>IF('Raw1'!M62&lt;&gt;"",(('Raw1'!M62-#REF!)/#REF!),"")</f>
        <v>#REF!</v>
      </c>
      <c r="N62" t="e">
        <f>IF('Raw1'!N62&lt;&gt;"",(('Raw1'!N62-#REF!)/#REF!),"")</f>
        <v>#REF!</v>
      </c>
      <c r="O62" t="e">
        <f>IF('Raw1'!O62&lt;&gt;"",(('Raw1'!O62-#REF!)/#REF!),"")</f>
        <v>#REF!</v>
      </c>
      <c r="P62" t="e">
        <f>IF('Raw1'!P62&lt;&gt;"",(('Raw1'!P62-#REF!)/#REF!),"")</f>
        <v>#REF!</v>
      </c>
      <c r="Q62" t="e">
        <f>IF('Raw1'!Q62&lt;&gt;"",(('Raw1'!Q62-#REF!)/#REF!),"")</f>
        <v>#REF!</v>
      </c>
      <c r="R62" t="e">
        <f>IF('Raw1'!R62&lt;&gt;"",(('Raw1'!R62-#REF!)/#REF!),"")</f>
        <v>#REF!</v>
      </c>
      <c r="S62" t="e">
        <f>IF('Raw1'!S62&lt;&gt;"",(('Raw1'!S62-#REF!)/#REF!),"")</f>
        <v>#REF!</v>
      </c>
      <c r="T62" t="e">
        <f>IF('Raw1'!T62&lt;&gt;"",('Raw1'!T62/#REF!)-#REF!,"")</f>
        <v>#REF!</v>
      </c>
      <c r="U62" t="e">
        <f>IF('Raw1'!U62&lt;&gt;"",('Raw1'!U62/#REF!)-#REF!,"")</f>
        <v>#REF!</v>
      </c>
      <c r="V62">
        <f>IF('Raw1'!V62&lt;&gt;"",'Raw1'!V62,"")</f>
        <v>1068462000</v>
      </c>
      <c r="W62">
        <f>IF('Raw1'!W62&lt;&gt;"",'Raw1'!W62,"")</f>
        <v>1068556000</v>
      </c>
      <c r="X62" t="str">
        <f>IF('Raw1'!X62&lt;&gt;"",'Raw1'!X62,"")</f>
        <v/>
      </c>
      <c r="Y62" t="str">
        <f>IF('Raw1'!Y62&lt;&gt;"",'Raw1'!Y62,"")</f>
        <v/>
      </c>
      <c r="Z62" t="str">
        <f>IF('Raw1'!Z62&lt;&gt;"",'Raw1'!Z62,"")</f>
        <v/>
      </c>
      <c r="AA62" t="str">
        <f>IF('Raw1'!AA62&lt;&gt;"",'Raw1'!AA62,"")</f>
        <v/>
      </c>
      <c r="AB62" t="str">
        <f>IF('Raw1'!AB62&lt;&gt;"",'Raw1'!AB62,"")</f>
        <v/>
      </c>
      <c r="AC62" t="str">
        <f>IF('Raw1'!AC62&lt;&gt;"",'Raw1'!AC62,"")</f>
        <v/>
      </c>
      <c r="AD62" t="str">
        <f>IF('Raw1'!AD62&lt;&gt;"",'Raw1'!AD62,"")</f>
        <v/>
      </c>
      <c r="AE62" t="str">
        <f>IF('Raw1'!AE62&lt;&gt;"",'Raw1'!AE62,"")</f>
        <v/>
      </c>
      <c r="AF62" t="str">
        <f>IF('Raw1'!AF62&lt;&gt;"",'Raw1'!AF62,"")</f>
        <v/>
      </c>
      <c r="AG62" t="str">
        <f>IF('Raw1'!AG62&lt;&gt;"",'Raw1'!AG62,"")</f>
        <v/>
      </c>
      <c r="AH62" t="str">
        <f>IF('Raw1'!AH62&lt;&gt;"",'Raw1'!AH62,"")</f>
        <v/>
      </c>
      <c r="AI62" t="str">
        <f>IF('Raw1'!AI62&lt;&gt;"",'Raw1'!AI62,"")</f>
        <v/>
      </c>
      <c r="AJ62" t="str">
        <f>IF('Raw1'!AJ62&lt;&gt;"",'Raw1'!AJ62,"")</f>
        <v/>
      </c>
    </row>
    <row r="63" spans="1:36" x14ac:dyDescent="0.15">
      <c r="A63" t="str">
        <f>'Raw1'!A63</f>
        <v>d18O_300118_WM2_Udaipur@21</v>
      </c>
      <c r="D63" t="e">
        <f>IF('Raw1'!D63&lt;&gt;"",(('Raw1'!D63-#REF!)/#REF!),"")</f>
        <v>#REF!</v>
      </c>
      <c r="E63" t="e">
        <f>IF('Raw1'!E63&lt;&gt;"",(('Raw1'!E63-#REF!)/#REF!),"")</f>
        <v>#REF!</v>
      </c>
      <c r="F63" t="e">
        <f>IF('Raw1'!F63&lt;&gt;"",(('Raw1'!F63-#REF!)/#REF!),"")</f>
        <v>#REF!</v>
      </c>
      <c r="G63" t="e">
        <f>IF('Raw1'!G63&lt;&gt;"",(('Raw1'!G63-#REF!)/#REF!),"")</f>
        <v>#REF!</v>
      </c>
      <c r="H63" t="e">
        <f>IF('Raw1'!H63&lt;&gt;"",(('Raw1'!H63-#REF!)/#REF!),"")</f>
        <v>#REF!</v>
      </c>
      <c r="I63" t="e">
        <f>IF('Raw1'!I63&lt;&gt;"",(('Raw1'!I63-#REF!)/#REF!),"")</f>
        <v>#REF!</v>
      </c>
      <c r="J63" t="e">
        <f>IF('Raw1'!J63&lt;&gt;"",(('Raw1'!J63-#REF!)/#REF!),"")</f>
        <v>#REF!</v>
      </c>
      <c r="K63" t="e">
        <f>IF('Raw1'!K63&lt;&gt;"",(('Raw1'!K63-#REF!)/#REF!),"")</f>
        <v>#REF!</v>
      </c>
      <c r="L63" t="e">
        <f>IF('Raw1'!L63&lt;&gt;"",(('Raw1'!L63-#REF!)/#REF!),"")</f>
        <v>#REF!</v>
      </c>
      <c r="M63" t="e">
        <f>IF('Raw1'!M63&lt;&gt;"",(('Raw1'!M63-#REF!)/#REF!),"")</f>
        <v>#REF!</v>
      </c>
      <c r="N63" t="e">
        <f>IF('Raw1'!N63&lt;&gt;"",(('Raw1'!N63-#REF!)/#REF!),"")</f>
        <v>#REF!</v>
      </c>
      <c r="O63" t="e">
        <f>IF('Raw1'!O63&lt;&gt;"",(('Raw1'!O63-#REF!)/#REF!),"")</f>
        <v>#REF!</v>
      </c>
      <c r="P63" t="e">
        <f>IF('Raw1'!P63&lt;&gt;"",(('Raw1'!P63-#REF!)/#REF!),"")</f>
        <v>#REF!</v>
      </c>
      <c r="Q63" t="e">
        <f>IF('Raw1'!Q63&lt;&gt;"",(('Raw1'!Q63-#REF!)/#REF!),"")</f>
        <v>#REF!</v>
      </c>
      <c r="R63" t="e">
        <f>IF('Raw1'!R63&lt;&gt;"",(('Raw1'!R63-#REF!)/#REF!),"")</f>
        <v>#REF!</v>
      </c>
      <c r="S63" t="e">
        <f>IF('Raw1'!S63&lt;&gt;"",(('Raw1'!S63-#REF!)/#REF!),"")</f>
        <v>#REF!</v>
      </c>
      <c r="T63" t="e">
        <f>IF('Raw1'!T63&lt;&gt;"",('Raw1'!T63/#REF!)-#REF!,"")</f>
        <v>#REF!</v>
      </c>
      <c r="U63" t="e">
        <f>IF('Raw1'!U63&lt;&gt;"",('Raw1'!U63/#REF!)-#REF!,"")</f>
        <v>#REF!</v>
      </c>
      <c r="V63">
        <f>IF('Raw1'!V63&lt;&gt;"",'Raw1'!V63,"")</f>
        <v>1034944000</v>
      </c>
      <c r="W63">
        <f>IF('Raw1'!W63&lt;&gt;"",'Raw1'!W63,"")</f>
        <v>1034406000</v>
      </c>
      <c r="X63" t="str">
        <f>IF('Raw1'!X63&lt;&gt;"",'Raw1'!X63,"")</f>
        <v/>
      </c>
      <c r="Y63" t="str">
        <f>IF('Raw1'!Y63&lt;&gt;"",'Raw1'!Y63,"")</f>
        <v/>
      </c>
      <c r="Z63" t="str">
        <f>IF('Raw1'!Z63&lt;&gt;"",'Raw1'!Z63,"")</f>
        <v/>
      </c>
      <c r="AA63" t="str">
        <f>IF('Raw1'!AA63&lt;&gt;"",'Raw1'!AA63,"")</f>
        <v/>
      </c>
      <c r="AB63" t="str">
        <f>IF('Raw1'!AB63&lt;&gt;"",'Raw1'!AB63,"")</f>
        <v/>
      </c>
      <c r="AC63" t="str">
        <f>IF('Raw1'!AC63&lt;&gt;"",'Raw1'!AC63,"")</f>
        <v/>
      </c>
      <c r="AD63" t="str">
        <f>IF('Raw1'!AD63&lt;&gt;"",'Raw1'!AD63,"")</f>
        <v/>
      </c>
      <c r="AE63" t="str">
        <f>IF('Raw1'!AE63&lt;&gt;"",'Raw1'!AE63,"")</f>
        <v/>
      </c>
      <c r="AF63" t="str">
        <f>IF('Raw1'!AF63&lt;&gt;"",'Raw1'!AF63,"")</f>
        <v/>
      </c>
      <c r="AG63" t="str">
        <f>IF('Raw1'!AG63&lt;&gt;"",'Raw1'!AG63,"")</f>
        <v/>
      </c>
      <c r="AH63" t="str">
        <f>IF('Raw1'!AH63&lt;&gt;"",'Raw1'!AH63,"")</f>
        <v/>
      </c>
      <c r="AI63" t="str">
        <f>IF('Raw1'!AI63&lt;&gt;"",'Raw1'!AI63,"")</f>
        <v/>
      </c>
      <c r="AJ63" t="str">
        <f>IF('Raw1'!AJ63&lt;&gt;"",'Raw1'!AJ63,"")</f>
        <v/>
      </c>
    </row>
    <row r="64" spans="1:36" x14ac:dyDescent="0.15">
      <c r="A64" t="str">
        <f>'Raw1'!A64</f>
        <v>d18O_300118_WM2_Nico_2@1</v>
      </c>
      <c r="D64" t="e">
        <f>IF('Raw1'!D64&lt;&gt;"",(('Raw1'!D64-#REF!)/#REF!),"")</f>
        <v>#REF!</v>
      </c>
      <c r="E64" t="e">
        <f>IF('Raw1'!E64&lt;&gt;"",(('Raw1'!E64-#REF!)/#REF!),"")</f>
        <v>#REF!</v>
      </c>
      <c r="F64" t="e">
        <f>IF('Raw1'!F64&lt;&gt;"",(('Raw1'!F64-#REF!)/#REF!),"")</f>
        <v>#REF!</v>
      </c>
      <c r="G64" t="e">
        <f>IF('Raw1'!G64&lt;&gt;"",(('Raw1'!G64-#REF!)/#REF!),"")</f>
        <v>#REF!</v>
      </c>
      <c r="H64" t="e">
        <f>IF('Raw1'!H64&lt;&gt;"",(('Raw1'!H64-#REF!)/#REF!),"")</f>
        <v>#REF!</v>
      </c>
      <c r="I64" t="e">
        <f>IF('Raw1'!I64&lt;&gt;"",(('Raw1'!I64-#REF!)/#REF!),"")</f>
        <v>#REF!</v>
      </c>
      <c r="J64" t="e">
        <f>IF('Raw1'!J64&lt;&gt;"",(('Raw1'!J64-#REF!)/#REF!),"")</f>
        <v>#REF!</v>
      </c>
      <c r="K64" t="e">
        <f>IF('Raw1'!K64&lt;&gt;"",(('Raw1'!K64-#REF!)/#REF!),"")</f>
        <v>#REF!</v>
      </c>
      <c r="L64" t="e">
        <f>IF('Raw1'!L64&lt;&gt;"",(('Raw1'!L64-#REF!)/#REF!),"")</f>
        <v>#REF!</v>
      </c>
      <c r="M64" t="e">
        <f>IF('Raw1'!M64&lt;&gt;"",(('Raw1'!M64-#REF!)/#REF!),"")</f>
        <v>#REF!</v>
      </c>
      <c r="N64" t="e">
        <f>IF('Raw1'!N64&lt;&gt;"",(('Raw1'!N64-#REF!)/#REF!),"")</f>
        <v>#REF!</v>
      </c>
      <c r="O64" t="e">
        <f>IF('Raw1'!O64&lt;&gt;"",(('Raw1'!O64-#REF!)/#REF!),"")</f>
        <v>#REF!</v>
      </c>
      <c r="P64" t="e">
        <f>IF('Raw1'!P64&lt;&gt;"",(('Raw1'!P64-#REF!)/#REF!),"")</f>
        <v>#REF!</v>
      </c>
      <c r="Q64" t="e">
        <f>IF('Raw1'!Q64&lt;&gt;"",(('Raw1'!Q64-#REF!)/#REF!),"")</f>
        <v>#REF!</v>
      </c>
      <c r="R64" t="e">
        <f>IF('Raw1'!R64&lt;&gt;"",(('Raw1'!R64-#REF!)/#REF!),"")</f>
        <v>#REF!</v>
      </c>
      <c r="S64" t="e">
        <f>IF('Raw1'!S64&lt;&gt;"",(('Raw1'!S64-#REF!)/#REF!),"")</f>
        <v>#REF!</v>
      </c>
      <c r="T64" t="e">
        <f>IF('Raw1'!T64&lt;&gt;"",('Raw1'!T64/#REF!)-#REF!,"")</f>
        <v>#REF!</v>
      </c>
      <c r="U64" t="e">
        <f>IF('Raw1'!U64&lt;&gt;"",('Raw1'!U64/#REF!)-#REF!,"")</f>
        <v>#REF!</v>
      </c>
      <c r="V64">
        <f>IF('Raw1'!V64&lt;&gt;"",'Raw1'!V64,"")</f>
        <v>1069451000</v>
      </c>
      <c r="W64">
        <f>IF('Raw1'!W64&lt;&gt;"",'Raw1'!W64,"")</f>
        <v>1070178000</v>
      </c>
      <c r="X64" t="str">
        <f>IF('Raw1'!X64&lt;&gt;"",'Raw1'!X64,"")</f>
        <v/>
      </c>
      <c r="Y64" t="str">
        <f>IF('Raw1'!Y64&lt;&gt;"",'Raw1'!Y64,"")</f>
        <v/>
      </c>
      <c r="Z64" t="str">
        <f>IF('Raw1'!Z64&lt;&gt;"",'Raw1'!Z64,"")</f>
        <v/>
      </c>
      <c r="AA64" t="str">
        <f>IF('Raw1'!AA64&lt;&gt;"",'Raw1'!AA64,"")</f>
        <v/>
      </c>
      <c r="AB64" t="str">
        <f>IF('Raw1'!AB64&lt;&gt;"",'Raw1'!AB64,"")</f>
        <v/>
      </c>
      <c r="AC64" t="str">
        <f>IF('Raw1'!AC64&lt;&gt;"",'Raw1'!AC64,"")</f>
        <v/>
      </c>
      <c r="AD64" t="str">
        <f>IF('Raw1'!AD64&lt;&gt;"",'Raw1'!AD64,"")</f>
        <v/>
      </c>
      <c r="AE64" t="str">
        <f>IF('Raw1'!AE64&lt;&gt;"",'Raw1'!AE64,"")</f>
        <v/>
      </c>
      <c r="AF64" t="str">
        <f>IF('Raw1'!AF64&lt;&gt;"",'Raw1'!AF64,"")</f>
        <v/>
      </c>
      <c r="AG64" t="str">
        <f>IF('Raw1'!AG64&lt;&gt;"",'Raw1'!AG64,"")</f>
        <v/>
      </c>
      <c r="AH64" t="str">
        <f>IF('Raw1'!AH64&lt;&gt;"",'Raw1'!AH64,"")</f>
        <v/>
      </c>
      <c r="AI64" t="str">
        <f>IF('Raw1'!AI64&lt;&gt;"",'Raw1'!AI64,"")</f>
        <v/>
      </c>
      <c r="AJ64" t="str">
        <f>IF('Raw1'!AJ64&lt;&gt;"",'Raw1'!AJ64,"")</f>
        <v/>
      </c>
    </row>
    <row r="65" spans="1:36" x14ac:dyDescent="0.15">
      <c r="A65" t="str">
        <f>'Raw1'!A65</f>
        <v>d18O_300118_WM2_Nico_2@2</v>
      </c>
      <c r="D65" t="e">
        <f>IF('Raw1'!D65&lt;&gt;"",(('Raw1'!D65-#REF!)/#REF!),"")</f>
        <v>#REF!</v>
      </c>
      <c r="E65" t="e">
        <f>IF('Raw1'!E65&lt;&gt;"",(('Raw1'!E65-#REF!)/#REF!),"")</f>
        <v>#REF!</v>
      </c>
      <c r="F65" t="e">
        <f>IF('Raw1'!F65&lt;&gt;"",(('Raw1'!F65-#REF!)/#REF!),"")</f>
        <v>#REF!</v>
      </c>
      <c r="G65" t="e">
        <f>IF('Raw1'!G65&lt;&gt;"",(('Raw1'!G65-#REF!)/#REF!),"")</f>
        <v>#REF!</v>
      </c>
      <c r="H65" t="e">
        <f>IF('Raw1'!H65&lt;&gt;"",(('Raw1'!H65-#REF!)/#REF!),"")</f>
        <v>#REF!</v>
      </c>
      <c r="I65" t="e">
        <f>IF('Raw1'!I65&lt;&gt;"",(('Raw1'!I65-#REF!)/#REF!),"")</f>
        <v>#REF!</v>
      </c>
      <c r="J65" t="e">
        <f>IF('Raw1'!J65&lt;&gt;"",(('Raw1'!J65-#REF!)/#REF!),"")</f>
        <v>#REF!</v>
      </c>
      <c r="K65" t="e">
        <f>IF('Raw1'!K65&lt;&gt;"",(('Raw1'!K65-#REF!)/#REF!),"")</f>
        <v>#REF!</v>
      </c>
      <c r="L65" t="e">
        <f>IF('Raw1'!L65&lt;&gt;"",(('Raw1'!L65-#REF!)/#REF!),"")</f>
        <v>#REF!</v>
      </c>
      <c r="M65" t="e">
        <f>IF('Raw1'!M65&lt;&gt;"",(('Raw1'!M65-#REF!)/#REF!),"")</f>
        <v>#REF!</v>
      </c>
      <c r="N65" t="e">
        <f>IF('Raw1'!N65&lt;&gt;"",(('Raw1'!N65-#REF!)/#REF!),"")</f>
        <v>#REF!</v>
      </c>
      <c r="O65" t="e">
        <f>IF('Raw1'!O65&lt;&gt;"",(('Raw1'!O65-#REF!)/#REF!),"")</f>
        <v>#REF!</v>
      </c>
      <c r="P65" t="e">
        <f>IF('Raw1'!P65&lt;&gt;"",(('Raw1'!P65-#REF!)/#REF!),"")</f>
        <v>#REF!</v>
      </c>
      <c r="Q65" t="e">
        <f>IF('Raw1'!Q65&lt;&gt;"",(('Raw1'!Q65-#REF!)/#REF!),"")</f>
        <v>#REF!</v>
      </c>
      <c r="R65" t="e">
        <f>IF('Raw1'!R65&lt;&gt;"",(('Raw1'!R65-#REF!)/#REF!),"")</f>
        <v>#REF!</v>
      </c>
      <c r="S65" t="e">
        <f>IF('Raw1'!S65&lt;&gt;"",(('Raw1'!S65-#REF!)/#REF!),"")</f>
        <v>#REF!</v>
      </c>
      <c r="T65" t="e">
        <f>IF('Raw1'!T65&lt;&gt;"",('Raw1'!T65/#REF!)-#REF!,"")</f>
        <v>#REF!</v>
      </c>
      <c r="U65" t="e">
        <f>IF('Raw1'!U65&lt;&gt;"",('Raw1'!U65/#REF!)-#REF!,"")</f>
        <v>#REF!</v>
      </c>
      <c r="V65">
        <f>IF('Raw1'!V65&lt;&gt;"",'Raw1'!V65,"")</f>
        <v>1072301000</v>
      </c>
      <c r="W65">
        <f>IF('Raw1'!W65&lt;&gt;"",'Raw1'!W65,"")</f>
        <v>1072626000</v>
      </c>
      <c r="X65" t="str">
        <f>IF('Raw1'!X65&lt;&gt;"",'Raw1'!X65,"")</f>
        <v/>
      </c>
      <c r="Y65" t="str">
        <f>IF('Raw1'!Y65&lt;&gt;"",'Raw1'!Y65,"")</f>
        <v/>
      </c>
      <c r="Z65" t="str">
        <f>IF('Raw1'!Z65&lt;&gt;"",'Raw1'!Z65,"")</f>
        <v/>
      </c>
      <c r="AA65" t="str">
        <f>IF('Raw1'!AA65&lt;&gt;"",'Raw1'!AA65,"")</f>
        <v/>
      </c>
      <c r="AB65" t="str">
        <f>IF('Raw1'!AB65&lt;&gt;"",'Raw1'!AB65,"")</f>
        <v/>
      </c>
      <c r="AC65" t="str">
        <f>IF('Raw1'!AC65&lt;&gt;"",'Raw1'!AC65,"")</f>
        <v/>
      </c>
      <c r="AD65" t="str">
        <f>IF('Raw1'!AD65&lt;&gt;"",'Raw1'!AD65,"")</f>
        <v/>
      </c>
      <c r="AE65" t="str">
        <f>IF('Raw1'!AE65&lt;&gt;"",'Raw1'!AE65,"")</f>
        <v/>
      </c>
      <c r="AF65" t="str">
        <f>IF('Raw1'!AF65&lt;&gt;"",'Raw1'!AF65,"")</f>
        <v/>
      </c>
      <c r="AG65" t="str">
        <f>IF('Raw1'!AG65&lt;&gt;"",'Raw1'!AG65,"")</f>
        <v/>
      </c>
      <c r="AH65" t="str">
        <f>IF('Raw1'!AH65&lt;&gt;"",'Raw1'!AH65,"")</f>
        <v/>
      </c>
      <c r="AI65" t="str">
        <f>IF('Raw1'!AI65&lt;&gt;"",'Raw1'!AI65,"")</f>
        <v/>
      </c>
      <c r="AJ65" t="str">
        <f>IF('Raw1'!AJ65&lt;&gt;"",'Raw1'!AJ65,"")</f>
        <v/>
      </c>
    </row>
    <row r="66" spans="1:36" x14ac:dyDescent="0.15">
      <c r="A66" t="str">
        <f>'Raw1'!A66</f>
        <v>d18O_300118_WM2_Nico_2@3</v>
      </c>
      <c r="D66" t="e">
        <f>IF('Raw1'!D66&lt;&gt;"",(('Raw1'!D66-#REF!)/#REF!),"")</f>
        <v>#REF!</v>
      </c>
      <c r="E66" t="e">
        <f>IF('Raw1'!E66&lt;&gt;"",(('Raw1'!E66-#REF!)/#REF!),"")</f>
        <v>#REF!</v>
      </c>
      <c r="F66" t="e">
        <f>IF('Raw1'!F66&lt;&gt;"",(('Raw1'!F66-#REF!)/#REF!),"")</f>
        <v>#REF!</v>
      </c>
      <c r="G66" t="e">
        <f>IF('Raw1'!G66&lt;&gt;"",(('Raw1'!G66-#REF!)/#REF!),"")</f>
        <v>#REF!</v>
      </c>
      <c r="H66" t="e">
        <f>IF('Raw1'!H66&lt;&gt;"",(('Raw1'!H66-#REF!)/#REF!),"")</f>
        <v>#REF!</v>
      </c>
      <c r="I66" t="e">
        <f>IF('Raw1'!I66&lt;&gt;"",(('Raw1'!I66-#REF!)/#REF!),"")</f>
        <v>#REF!</v>
      </c>
      <c r="J66" t="e">
        <f>IF('Raw1'!J66&lt;&gt;"",(('Raw1'!J66-#REF!)/#REF!),"")</f>
        <v>#REF!</v>
      </c>
      <c r="K66" t="e">
        <f>IF('Raw1'!K66&lt;&gt;"",(('Raw1'!K66-#REF!)/#REF!),"")</f>
        <v>#REF!</v>
      </c>
      <c r="L66" t="e">
        <f>IF('Raw1'!L66&lt;&gt;"",(('Raw1'!L66-#REF!)/#REF!),"")</f>
        <v>#REF!</v>
      </c>
      <c r="M66" t="e">
        <f>IF('Raw1'!M66&lt;&gt;"",(('Raw1'!M66-#REF!)/#REF!),"")</f>
        <v>#REF!</v>
      </c>
      <c r="N66" t="e">
        <f>IF('Raw1'!N66&lt;&gt;"",(('Raw1'!N66-#REF!)/#REF!),"")</f>
        <v>#REF!</v>
      </c>
      <c r="O66" t="e">
        <f>IF('Raw1'!O66&lt;&gt;"",(('Raw1'!O66-#REF!)/#REF!),"")</f>
        <v>#REF!</v>
      </c>
      <c r="P66" t="e">
        <f>IF('Raw1'!P66&lt;&gt;"",(('Raw1'!P66-#REF!)/#REF!),"")</f>
        <v>#REF!</v>
      </c>
      <c r="Q66" t="e">
        <f>IF('Raw1'!Q66&lt;&gt;"",(('Raw1'!Q66-#REF!)/#REF!),"")</f>
        <v>#REF!</v>
      </c>
      <c r="R66" t="e">
        <f>IF('Raw1'!R66&lt;&gt;"",(('Raw1'!R66-#REF!)/#REF!),"")</f>
        <v>#REF!</v>
      </c>
      <c r="S66" t="e">
        <f>IF('Raw1'!S66&lt;&gt;"",(('Raw1'!S66-#REF!)/#REF!),"")</f>
        <v>#REF!</v>
      </c>
      <c r="T66" t="e">
        <f>IF('Raw1'!T66&lt;&gt;"",('Raw1'!T66/#REF!)-#REF!,"")</f>
        <v>#REF!</v>
      </c>
      <c r="U66" t="e">
        <f>IF('Raw1'!U66&lt;&gt;"",('Raw1'!U66/#REF!)-#REF!,"")</f>
        <v>#REF!</v>
      </c>
      <c r="V66">
        <f>IF('Raw1'!V66&lt;&gt;"",'Raw1'!V66,"")</f>
        <v>1071752000</v>
      </c>
      <c r="W66">
        <f>IF('Raw1'!W66&lt;&gt;"",'Raw1'!W66,"")</f>
        <v>1071441000</v>
      </c>
      <c r="X66" t="str">
        <f>IF('Raw1'!X66&lt;&gt;"",'Raw1'!X66,"")</f>
        <v/>
      </c>
      <c r="Y66" t="str">
        <f>IF('Raw1'!Y66&lt;&gt;"",'Raw1'!Y66,"")</f>
        <v/>
      </c>
      <c r="Z66" t="str">
        <f>IF('Raw1'!Z66&lt;&gt;"",'Raw1'!Z66,"")</f>
        <v/>
      </c>
      <c r="AA66" t="str">
        <f>IF('Raw1'!AA66&lt;&gt;"",'Raw1'!AA66,"")</f>
        <v/>
      </c>
      <c r="AB66" t="str">
        <f>IF('Raw1'!AB66&lt;&gt;"",'Raw1'!AB66,"")</f>
        <v/>
      </c>
      <c r="AC66" t="str">
        <f>IF('Raw1'!AC66&lt;&gt;"",'Raw1'!AC66,"")</f>
        <v/>
      </c>
      <c r="AD66" t="str">
        <f>IF('Raw1'!AD66&lt;&gt;"",'Raw1'!AD66,"")</f>
        <v/>
      </c>
      <c r="AE66" t="str">
        <f>IF('Raw1'!AE66&lt;&gt;"",'Raw1'!AE66,"")</f>
        <v/>
      </c>
      <c r="AF66" t="str">
        <f>IF('Raw1'!AF66&lt;&gt;"",'Raw1'!AF66,"")</f>
        <v/>
      </c>
      <c r="AG66" t="str">
        <f>IF('Raw1'!AG66&lt;&gt;"",'Raw1'!AG66,"")</f>
        <v/>
      </c>
      <c r="AH66" t="str">
        <f>IF('Raw1'!AH66&lt;&gt;"",'Raw1'!AH66,"")</f>
        <v/>
      </c>
      <c r="AI66" t="str">
        <f>IF('Raw1'!AI66&lt;&gt;"",'Raw1'!AI66,"")</f>
        <v/>
      </c>
      <c r="AJ66" t="str">
        <f>IF('Raw1'!AJ66&lt;&gt;"",'Raw1'!AJ66,"")</f>
        <v/>
      </c>
    </row>
    <row r="67" spans="1:36" x14ac:dyDescent="0.15">
      <c r="A67" t="str">
        <f>'Raw1'!A67</f>
        <v>d18O_300118_WM2_Udaipur@22</v>
      </c>
      <c r="D67" t="e">
        <f>IF('Raw1'!D67&lt;&gt;"",(('Raw1'!D67-#REF!)/#REF!),"")</f>
        <v>#REF!</v>
      </c>
      <c r="E67" t="e">
        <f>IF('Raw1'!E67&lt;&gt;"",(('Raw1'!E67-#REF!)/#REF!),"")</f>
        <v>#REF!</v>
      </c>
      <c r="F67" t="e">
        <f>IF('Raw1'!F67&lt;&gt;"",(('Raw1'!F67-#REF!)/#REF!),"")</f>
        <v>#REF!</v>
      </c>
      <c r="G67" t="e">
        <f>IF('Raw1'!G67&lt;&gt;"",(('Raw1'!G67-#REF!)/#REF!),"")</f>
        <v>#REF!</v>
      </c>
      <c r="H67" t="e">
        <f>IF('Raw1'!H67&lt;&gt;"",(('Raw1'!H67-#REF!)/#REF!),"")</f>
        <v>#REF!</v>
      </c>
      <c r="I67" t="e">
        <f>IF('Raw1'!I67&lt;&gt;"",(('Raw1'!I67-#REF!)/#REF!),"")</f>
        <v>#REF!</v>
      </c>
      <c r="J67" t="e">
        <f>IF('Raw1'!J67&lt;&gt;"",(('Raw1'!J67-#REF!)/#REF!),"")</f>
        <v>#REF!</v>
      </c>
      <c r="K67" t="e">
        <f>IF('Raw1'!K67&lt;&gt;"",(('Raw1'!K67-#REF!)/#REF!),"")</f>
        <v>#REF!</v>
      </c>
      <c r="L67" t="e">
        <f>IF('Raw1'!L67&lt;&gt;"",(('Raw1'!L67-#REF!)/#REF!),"")</f>
        <v>#REF!</v>
      </c>
      <c r="M67" t="e">
        <f>IF('Raw1'!M67&lt;&gt;"",(('Raw1'!M67-#REF!)/#REF!),"")</f>
        <v>#REF!</v>
      </c>
      <c r="N67" t="e">
        <f>IF('Raw1'!N67&lt;&gt;"",(('Raw1'!N67-#REF!)/#REF!),"")</f>
        <v>#REF!</v>
      </c>
      <c r="O67" t="e">
        <f>IF('Raw1'!O67&lt;&gt;"",(('Raw1'!O67-#REF!)/#REF!),"")</f>
        <v>#REF!</v>
      </c>
      <c r="P67" t="e">
        <f>IF('Raw1'!P67&lt;&gt;"",(('Raw1'!P67-#REF!)/#REF!),"")</f>
        <v>#REF!</v>
      </c>
      <c r="Q67" t="e">
        <f>IF('Raw1'!Q67&lt;&gt;"",(('Raw1'!Q67-#REF!)/#REF!),"")</f>
        <v>#REF!</v>
      </c>
      <c r="R67" t="e">
        <f>IF('Raw1'!R67&lt;&gt;"",(('Raw1'!R67-#REF!)/#REF!),"")</f>
        <v>#REF!</v>
      </c>
      <c r="S67" t="e">
        <f>IF('Raw1'!S67&lt;&gt;"",(('Raw1'!S67-#REF!)/#REF!),"")</f>
        <v>#REF!</v>
      </c>
      <c r="T67" t="e">
        <f>IF('Raw1'!T67&lt;&gt;"",('Raw1'!T67/#REF!)-#REF!,"")</f>
        <v>#REF!</v>
      </c>
      <c r="U67" t="e">
        <f>IF('Raw1'!U67&lt;&gt;"",('Raw1'!U67/#REF!)-#REF!,"")</f>
        <v>#REF!</v>
      </c>
      <c r="V67">
        <f>IF('Raw1'!V67&lt;&gt;"",'Raw1'!V67,"")</f>
        <v>1032325000</v>
      </c>
      <c r="W67">
        <f>IF('Raw1'!W67&lt;&gt;"",'Raw1'!W67,"")</f>
        <v>1032838000</v>
      </c>
      <c r="X67" t="str">
        <f>IF('Raw1'!X67&lt;&gt;"",'Raw1'!X67,"")</f>
        <v/>
      </c>
      <c r="Y67" t="str">
        <f>IF('Raw1'!Y67&lt;&gt;"",'Raw1'!Y67,"")</f>
        <v/>
      </c>
      <c r="Z67" t="str">
        <f>IF('Raw1'!Z67&lt;&gt;"",'Raw1'!Z67,"")</f>
        <v/>
      </c>
      <c r="AA67" t="str">
        <f>IF('Raw1'!AA67&lt;&gt;"",'Raw1'!AA67,"")</f>
        <v/>
      </c>
      <c r="AB67" t="str">
        <f>IF('Raw1'!AB67&lt;&gt;"",'Raw1'!AB67,"")</f>
        <v/>
      </c>
      <c r="AC67" t="str">
        <f>IF('Raw1'!AC67&lt;&gt;"",'Raw1'!AC67,"")</f>
        <v/>
      </c>
      <c r="AD67" t="str">
        <f>IF('Raw1'!AD67&lt;&gt;"",'Raw1'!AD67,"")</f>
        <v/>
      </c>
      <c r="AE67" t="str">
        <f>IF('Raw1'!AE67&lt;&gt;"",'Raw1'!AE67,"")</f>
        <v/>
      </c>
      <c r="AF67" t="str">
        <f>IF('Raw1'!AF67&lt;&gt;"",'Raw1'!AF67,"")</f>
        <v/>
      </c>
      <c r="AG67" t="str">
        <f>IF('Raw1'!AG67&lt;&gt;"",'Raw1'!AG67,"")</f>
        <v/>
      </c>
      <c r="AH67" t="str">
        <f>IF('Raw1'!AH67&lt;&gt;"",'Raw1'!AH67,"")</f>
        <v/>
      </c>
      <c r="AI67" t="str">
        <f>IF('Raw1'!AI67&lt;&gt;"",'Raw1'!AI67,"")</f>
        <v/>
      </c>
      <c r="AJ67" t="str">
        <f>IF('Raw1'!AJ67&lt;&gt;"",'Raw1'!AJ67,"")</f>
        <v/>
      </c>
    </row>
    <row r="68" spans="1:36" x14ac:dyDescent="0.15">
      <c r="A68" t="str">
        <f>'Raw1'!A68</f>
        <v>d18O_300118_WM2_BW28@14</v>
      </c>
      <c r="D68" t="e">
        <f>IF('Raw1'!D68&lt;&gt;"",(('Raw1'!D68-#REF!)/#REF!),"")</f>
        <v>#REF!</v>
      </c>
      <c r="E68" t="e">
        <f>IF('Raw1'!E68&lt;&gt;"",(('Raw1'!E68-#REF!)/#REF!),"")</f>
        <v>#REF!</v>
      </c>
      <c r="F68" t="e">
        <f>IF('Raw1'!F68&lt;&gt;"",(('Raw1'!F68-#REF!)/#REF!),"")</f>
        <v>#REF!</v>
      </c>
      <c r="G68" t="e">
        <f>IF('Raw1'!G68&lt;&gt;"",(('Raw1'!G68-#REF!)/#REF!),"")</f>
        <v>#REF!</v>
      </c>
      <c r="H68" t="e">
        <f>IF('Raw1'!H68&lt;&gt;"",(('Raw1'!H68-#REF!)/#REF!),"")</f>
        <v>#REF!</v>
      </c>
      <c r="I68" t="e">
        <f>IF('Raw1'!I68&lt;&gt;"",(('Raw1'!I68-#REF!)/#REF!),"")</f>
        <v>#REF!</v>
      </c>
      <c r="J68" t="e">
        <f>IF('Raw1'!J68&lt;&gt;"",(('Raw1'!J68-#REF!)/#REF!),"")</f>
        <v>#REF!</v>
      </c>
      <c r="K68" t="e">
        <f>IF('Raw1'!K68&lt;&gt;"",(('Raw1'!K68-#REF!)/#REF!),"")</f>
        <v>#REF!</v>
      </c>
      <c r="L68" t="e">
        <f>IF('Raw1'!L68&lt;&gt;"",(('Raw1'!L68-#REF!)/#REF!),"")</f>
        <v>#REF!</v>
      </c>
      <c r="M68" t="e">
        <f>IF('Raw1'!M68&lt;&gt;"",(('Raw1'!M68-#REF!)/#REF!),"")</f>
        <v>#REF!</v>
      </c>
      <c r="N68" t="e">
        <f>IF('Raw1'!N68&lt;&gt;"",(('Raw1'!N68-#REF!)/#REF!),"")</f>
        <v>#REF!</v>
      </c>
      <c r="O68" t="e">
        <f>IF('Raw1'!O68&lt;&gt;"",(('Raw1'!O68-#REF!)/#REF!),"")</f>
        <v>#REF!</v>
      </c>
      <c r="P68" t="e">
        <f>IF('Raw1'!P68&lt;&gt;"",(('Raw1'!P68-#REF!)/#REF!),"")</f>
        <v>#REF!</v>
      </c>
      <c r="Q68" t="e">
        <f>IF('Raw1'!Q68&lt;&gt;"",(('Raw1'!Q68-#REF!)/#REF!),"")</f>
        <v>#REF!</v>
      </c>
      <c r="R68" t="e">
        <f>IF('Raw1'!R68&lt;&gt;"",(('Raw1'!R68-#REF!)/#REF!),"")</f>
        <v>#REF!</v>
      </c>
      <c r="S68" t="e">
        <f>IF('Raw1'!S68&lt;&gt;"",(('Raw1'!S68-#REF!)/#REF!),"")</f>
        <v>#REF!</v>
      </c>
      <c r="T68" t="e">
        <f>IF('Raw1'!T68&lt;&gt;"",('Raw1'!T68/#REF!)-#REF!,"")</f>
        <v>#REF!</v>
      </c>
      <c r="U68" t="e">
        <f>IF('Raw1'!U68&lt;&gt;"",('Raw1'!U68/#REF!)-#REF!,"")</f>
        <v>#REF!</v>
      </c>
      <c r="V68">
        <f>IF('Raw1'!V68&lt;&gt;"",'Raw1'!V68,"")</f>
        <v>1051406000</v>
      </c>
      <c r="W68">
        <f>IF('Raw1'!W68&lt;&gt;"",'Raw1'!W68,"")</f>
        <v>1051045000</v>
      </c>
      <c r="X68" t="str">
        <f>IF('Raw1'!X68&lt;&gt;"",'Raw1'!X68,"")</f>
        <v/>
      </c>
      <c r="Y68" t="str">
        <f>IF('Raw1'!Y68&lt;&gt;"",'Raw1'!Y68,"")</f>
        <v/>
      </c>
      <c r="Z68" t="str">
        <f>IF('Raw1'!Z68&lt;&gt;"",'Raw1'!Z68,"")</f>
        <v/>
      </c>
      <c r="AA68" t="str">
        <f>IF('Raw1'!AA68&lt;&gt;"",'Raw1'!AA68,"")</f>
        <v/>
      </c>
      <c r="AB68" t="str">
        <f>IF('Raw1'!AB68&lt;&gt;"",'Raw1'!AB68,"")</f>
        <v/>
      </c>
      <c r="AC68" t="str">
        <f>IF('Raw1'!AC68&lt;&gt;"",'Raw1'!AC68,"")</f>
        <v/>
      </c>
      <c r="AD68" t="str">
        <f>IF('Raw1'!AD68&lt;&gt;"",'Raw1'!AD68,"")</f>
        <v/>
      </c>
      <c r="AE68" t="str">
        <f>IF('Raw1'!AE68&lt;&gt;"",'Raw1'!AE68,"")</f>
        <v/>
      </c>
      <c r="AF68" t="str">
        <f>IF('Raw1'!AF68&lt;&gt;"",'Raw1'!AF68,"")</f>
        <v/>
      </c>
      <c r="AG68" t="str">
        <f>IF('Raw1'!AG68&lt;&gt;"",'Raw1'!AG68,"")</f>
        <v/>
      </c>
      <c r="AH68" t="str">
        <f>IF('Raw1'!AH68&lt;&gt;"",'Raw1'!AH68,"")</f>
        <v/>
      </c>
      <c r="AI68" t="str">
        <f>IF('Raw1'!AI68&lt;&gt;"",'Raw1'!AI68,"")</f>
        <v/>
      </c>
      <c r="AJ68" t="str">
        <f>IF('Raw1'!AJ68&lt;&gt;"",'Raw1'!AJ68,"")</f>
        <v/>
      </c>
    </row>
    <row r="69" spans="1:36" x14ac:dyDescent="0.15">
      <c r="A69" t="str">
        <f>'Raw1'!A69</f>
        <v>d18O_300118_WM2_BW28@15</v>
      </c>
      <c r="D69" t="e">
        <f>IF('Raw1'!D69&lt;&gt;"",(('Raw1'!D69-#REF!)/#REF!),"")</f>
        <v>#REF!</v>
      </c>
      <c r="E69" t="e">
        <f>IF('Raw1'!E69&lt;&gt;"",(('Raw1'!E69-#REF!)/#REF!),"")</f>
        <v>#REF!</v>
      </c>
      <c r="F69" t="e">
        <f>IF('Raw1'!F69&lt;&gt;"",(('Raw1'!F69-#REF!)/#REF!),"")</f>
        <v>#REF!</v>
      </c>
      <c r="G69" t="e">
        <f>IF('Raw1'!G69&lt;&gt;"",(('Raw1'!G69-#REF!)/#REF!),"")</f>
        <v>#REF!</v>
      </c>
      <c r="H69" t="e">
        <f>IF('Raw1'!H69&lt;&gt;"",(('Raw1'!H69-#REF!)/#REF!),"")</f>
        <v>#REF!</v>
      </c>
      <c r="I69" t="e">
        <f>IF('Raw1'!I69&lt;&gt;"",(('Raw1'!I69-#REF!)/#REF!),"")</f>
        <v>#REF!</v>
      </c>
      <c r="J69" t="e">
        <f>IF('Raw1'!J69&lt;&gt;"",(('Raw1'!J69-#REF!)/#REF!),"")</f>
        <v>#REF!</v>
      </c>
      <c r="K69" t="e">
        <f>IF('Raw1'!K69&lt;&gt;"",(('Raw1'!K69-#REF!)/#REF!),"")</f>
        <v>#REF!</v>
      </c>
      <c r="L69" t="e">
        <f>IF('Raw1'!L69&lt;&gt;"",(('Raw1'!L69-#REF!)/#REF!),"")</f>
        <v>#REF!</v>
      </c>
      <c r="M69" t="e">
        <f>IF('Raw1'!M69&lt;&gt;"",(('Raw1'!M69-#REF!)/#REF!),"")</f>
        <v>#REF!</v>
      </c>
      <c r="N69" t="e">
        <f>IF('Raw1'!N69&lt;&gt;"",(('Raw1'!N69-#REF!)/#REF!),"")</f>
        <v>#REF!</v>
      </c>
      <c r="O69" t="e">
        <f>IF('Raw1'!O69&lt;&gt;"",(('Raw1'!O69-#REF!)/#REF!),"")</f>
        <v>#REF!</v>
      </c>
      <c r="P69" t="e">
        <f>IF('Raw1'!P69&lt;&gt;"",(('Raw1'!P69-#REF!)/#REF!),"")</f>
        <v>#REF!</v>
      </c>
      <c r="Q69" t="e">
        <f>IF('Raw1'!Q69&lt;&gt;"",(('Raw1'!Q69-#REF!)/#REF!),"")</f>
        <v>#REF!</v>
      </c>
      <c r="R69" t="e">
        <f>IF('Raw1'!R69&lt;&gt;"",(('Raw1'!R69-#REF!)/#REF!),"")</f>
        <v>#REF!</v>
      </c>
      <c r="S69" t="e">
        <f>IF('Raw1'!S69&lt;&gt;"",(('Raw1'!S69-#REF!)/#REF!),"")</f>
        <v>#REF!</v>
      </c>
      <c r="T69" t="e">
        <f>IF('Raw1'!T69&lt;&gt;"",('Raw1'!T69/#REF!)-#REF!,"")</f>
        <v>#REF!</v>
      </c>
      <c r="U69" t="e">
        <f>IF('Raw1'!U69&lt;&gt;"",('Raw1'!U69/#REF!)-#REF!,"")</f>
        <v>#REF!</v>
      </c>
      <c r="V69">
        <f>IF('Raw1'!V69&lt;&gt;"",'Raw1'!V69,"")</f>
        <v>1048406000</v>
      </c>
      <c r="W69">
        <f>IF('Raw1'!W69&lt;&gt;"",'Raw1'!W69,"")</f>
        <v>1048466000</v>
      </c>
      <c r="X69" t="str">
        <f>IF('Raw1'!X69&lt;&gt;"",'Raw1'!X69,"")</f>
        <v/>
      </c>
      <c r="Y69" t="str">
        <f>IF('Raw1'!Y69&lt;&gt;"",'Raw1'!Y69,"")</f>
        <v/>
      </c>
      <c r="Z69" t="str">
        <f>IF('Raw1'!Z69&lt;&gt;"",'Raw1'!Z69,"")</f>
        <v/>
      </c>
      <c r="AA69" t="str">
        <f>IF('Raw1'!AA69&lt;&gt;"",'Raw1'!AA69,"")</f>
        <v/>
      </c>
      <c r="AB69" t="str">
        <f>IF('Raw1'!AB69&lt;&gt;"",'Raw1'!AB69,"")</f>
        <v/>
      </c>
      <c r="AC69" t="str">
        <f>IF('Raw1'!AC69&lt;&gt;"",'Raw1'!AC69,"")</f>
        <v/>
      </c>
      <c r="AD69" t="str">
        <f>IF('Raw1'!AD69&lt;&gt;"",'Raw1'!AD69,"")</f>
        <v/>
      </c>
      <c r="AE69" t="str">
        <f>IF('Raw1'!AE69&lt;&gt;"",'Raw1'!AE69,"")</f>
        <v/>
      </c>
      <c r="AF69" t="str">
        <f>IF('Raw1'!AF69&lt;&gt;"",'Raw1'!AF69,"")</f>
        <v/>
      </c>
      <c r="AG69" t="str">
        <f>IF('Raw1'!AG69&lt;&gt;"",'Raw1'!AG69,"")</f>
        <v/>
      </c>
      <c r="AH69" t="str">
        <f>IF('Raw1'!AH69&lt;&gt;"",'Raw1'!AH69,"")</f>
        <v/>
      </c>
      <c r="AI69" t="str">
        <f>IF('Raw1'!AI69&lt;&gt;"",'Raw1'!AI69,"")</f>
        <v/>
      </c>
      <c r="AJ69" t="str">
        <f>IF('Raw1'!AJ69&lt;&gt;"",'Raw1'!AJ69,"")</f>
        <v/>
      </c>
    </row>
    <row r="70" spans="1:36" x14ac:dyDescent="0.15">
      <c r="A70" t="str">
        <f>'Raw1'!A70</f>
        <v>d18O_300118_WM2_BW28@16</v>
      </c>
      <c r="D70" t="e">
        <f>IF('Raw1'!D70&lt;&gt;"",(('Raw1'!D70-#REF!)/#REF!),"")</f>
        <v>#REF!</v>
      </c>
      <c r="E70" t="e">
        <f>IF('Raw1'!E70&lt;&gt;"",(('Raw1'!E70-#REF!)/#REF!),"")</f>
        <v>#REF!</v>
      </c>
      <c r="F70" t="e">
        <f>IF('Raw1'!F70&lt;&gt;"",(('Raw1'!F70-#REF!)/#REF!),"")</f>
        <v>#REF!</v>
      </c>
      <c r="G70" t="e">
        <f>IF('Raw1'!G70&lt;&gt;"",(('Raw1'!G70-#REF!)/#REF!),"")</f>
        <v>#REF!</v>
      </c>
      <c r="H70" t="e">
        <f>IF('Raw1'!H70&lt;&gt;"",(('Raw1'!H70-#REF!)/#REF!),"")</f>
        <v>#REF!</v>
      </c>
      <c r="I70" t="e">
        <f>IF('Raw1'!I70&lt;&gt;"",(('Raw1'!I70-#REF!)/#REF!),"")</f>
        <v>#REF!</v>
      </c>
      <c r="J70" t="e">
        <f>IF('Raw1'!J70&lt;&gt;"",(('Raw1'!J70-#REF!)/#REF!),"")</f>
        <v>#REF!</v>
      </c>
      <c r="K70" t="e">
        <f>IF('Raw1'!K70&lt;&gt;"",(('Raw1'!K70-#REF!)/#REF!),"")</f>
        <v>#REF!</v>
      </c>
      <c r="L70" t="e">
        <f>IF('Raw1'!L70&lt;&gt;"",(('Raw1'!L70-#REF!)/#REF!),"")</f>
        <v>#REF!</v>
      </c>
      <c r="M70" t="e">
        <f>IF('Raw1'!M70&lt;&gt;"",(('Raw1'!M70-#REF!)/#REF!),"")</f>
        <v>#REF!</v>
      </c>
      <c r="N70" t="e">
        <f>IF('Raw1'!N70&lt;&gt;"",(('Raw1'!N70-#REF!)/#REF!),"")</f>
        <v>#REF!</v>
      </c>
      <c r="O70" t="e">
        <f>IF('Raw1'!O70&lt;&gt;"",(('Raw1'!O70-#REF!)/#REF!),"")</f>
        <v>#REF!</v>
      </c>
      <c r="P70" t="e">
        <f>IF('Raw1'!P70&lt;&gt;"",(('Raw1'!P70-#REF!)/#REF!),"")</f>
        <v>#REF!</v>
      </c>
      <c r="Q70" t="e">
        <f>IF('Raw1'!Q70&lt;&gt;"",(('Raw1'!Q70-#REF!)/#REF!),"")</f>
        <v>#REF!</v>
      </c>
      <c r="R70" t="e">
        <f>IF('Raw1'!R70&lt;&gt;"",(('Raw1'!R70-#REF!)/#REF!),"")</f>
        <v>#REF!</v>
      </c>
      <c r="S70" t="e">
        <f>IF('Raw1'!S70&lt;&gt;"",(('Raw1'!S70-#REF!)/#REF!),"")</f>
        <v>#REF!</v>
      </c>
      <c r="T70" t="e">
        <f>IF('Raw1'!T70&lt;&gt;"",('Raw1'!T70/#REF!)-#REF!,"")</f>
        <v>#REF!</v>
      </c>
      <c r="U70" t="e">
        <f>IF('Raw1'!U70&lt;&gt;"",('Raw1'!U70/#REF!)-#REF!,"")</f>
        <v>#REF!</v>
      </c>
      <c r="V70">
        <f>IF('Raw1'!V70&lt;&gt;"",'Raw1'!V70,"")</f>
        <v>1041228000</v>
      </c>
      <c r="W70">
        <f>IF('Raw1'!W70&lt;&gt;"",'Raw1'!W70,"")</f>
        <v>1041707000</v>
      </c>
      <c r="X70" t="str">
        <f>IF('Raw1'!X70&lt;&gt;"",'Raw1'!X70,"")</f>
        <v/>
      </c>
      <c r="Y70" t="str">
        <f>IF('Raw1'!Y70&lt;&gt;"",'Raw1'!Y70,"")</f>
        <v/>
      </c>
      <c r="Z70" t="str">
        <f>IF('Raw1'!Z70&lt;&gt;"",'Raw1'!Z70,"")</f>
        <v/>
      </c>
      <c r="AA70" t="str">
        <f>IF('Raw1'!AA70&lt;&gt;"",'Raw1'!AA70,"")</f>
        <v/>
      </c>
      <c r="AB70" t="str">
        <f>IF('Raw1'!AB70&lt;&gt;"",'Raw1'!AB70,"")</f>
        <v/>
      </c>
      <c r="AC70" t="str">
        <f>IF('Raw1'!AC70&lt;&gt;"",'Raw1'!AC70,"")</f>
        <v/>
      </c>
      <c r="AD70" t="str">
        <f>IF('Raw1'!AD70&lt;&gt;"",'Raw1'!AD70,"")</f>
        <v/>
      </c>
      <c r="AE70" t="str">
        <f>IF('Raw1'!AE70&lt;&gt;"",'Raw1'!AE70,"")</f>
        <v/>
      </c>
      <c r="AF70" t="str">
        <f>IF('Raw1'!AF70&lt;&gt;"",'Raw1'!AF70,"")</f>
        <v/>
      </c>
      <c r="AG70" t="str">
        <f>IF('Raw1'!AG70&lt;&gt;"",'Raw1'!AG70,"")</f>
        <v/>
      </c>
      <c r="AH70" t="str">
        <f>IF('Raw1'!AH70&lt;&gt;"",'Raw1'!AH70,"")</f>
        <v/>
      </c>
      <c r="AI70" t="str">
        <f>IF('Raw1'!AI70&lt;&gt;"",'Raw1'!AI70,"")</f>
        <v/>
      </c>
      <c r="AJ70" t="str">
        <f>IF('Raw1'!AJ70&lt;&gt;"",'Raw1'!AJ70,"")</f>
        <v/>
      </c>
    </row>
    <row r="71" spans="1:36" x14ac:dyDescent="0.15">
      <c r="A71" t="str">
        <f>'Raw1'!A71</f>
        <v>d18O_300118_WM2_Udaipur@23</v>
      </c>
      <c r="D71" t="e">
        <f>IF('Raw1'!D71&lt;&gt;"",(('Raw1'!D71-#REF!)/#REF!),"")</f>
        <v>#REF!</v>
      </c>
      <c r="E71" t="e">
        <f>IF('Raw1'!E71&lt;&gt;"",(('Raw1'!E71-#REF!)/#REF!),"")</f>
        <v>#REF!</v>
      </c>
      <c r="F71" t="e">
        <f>IF('Raw1'!F71&lt;&gt;"",(('Raw1'!F71-#REF!)/#REF!),"")</f>
        <v>#REF!</v>
      </c>
      <c r="G71" t="e">
        <f>IF('Raw1'!G71&lt;&gt;"",(('Raw1'!G71-#REF!)/#REF!),"")</f>
        <v>#REF!</v>
      </c>
      <c r="H71" t="e">
        <f>IF('Raw1'!H71&lt;&gt;"",(('Raw1'!H71-#REF!)/#REF!),"")</f>
        <v>#REF!</v>
      </c>
      <c r="I71" t="e">
        <f>IF('Raw1'!I71&lt;&gt;"",(('Raw1'!I71-#REF!)/#REF!),"")</f>
        <v>#REF!</v>
      </c>
      <c r="J71" t="e">
        <f>IF('Raw1'!J71&lt;&gt;"",(('Raw1'!J71-#REF!)/#REF!),"")</f>
        <v>#REF!</v>
      </c>
      <c r="K71" t="e">
        <f>IF('Raw1'!K71&lt;&gt;"",(('Raw1'!K71-#REF!)/#REF!),"")</f>
        <v>#REF!</v>
      </c>
      <c r="L71" t="e">
        <f>IF('Raw1'!L71&lt;&gt;"",(('Raw1'!L71-#REF!)/#REF!),"")</f>
        <v>#REF!</v>
      </c>
      <c r="M71" t="e">
        <f>IF('Raw1'!M71&lt;&gt;"",(('Raw1'!M71-#REF!)/#REF!),"")</f>
        <v>#REF!</v>
      </c>
      <c r="N71" t="e">
        <f>IF('Raw1'!N71&lt;&gt;"",(('Raw1'!N71-#REF!)/#REF!),"")</f>
        <v>#REF!</v>
      </c>
      <c r="O71" t="e">
        <f>IF('Raw1'!O71&lt;&gt;"",(('Raw1'!O71-#REF!)/#REF!),"")</f>
        <v>#REF!</v>
      </c>
      <c r="P71" t="e">
        <f>IF('Raw1'!P71&lt;&gt;"",(('Raw1'!P71-#REF!)/#REF!),"")</f>
        <v>#REF!</v>
      </c>
      <c r="Q71" t="e">
        <f>IF('Raw1'!Q71&lt;&gt;"",(('Raw1'!Q71-#REF!)/#REF!),"")</f>
        <v>#REF!</v>
      </c>
      <c r="R71" t="e">
        <f>IF('Raw1'!R71&lt;&gt;"",(('Raw1'!R71-#REF!)/#REF!),"")</f>
        <v>#REF!</v>
      </c>
      <c r="S71" t="e">
        <f>IF('Raw1'!S71&lt;&gt;"",(('Raw1'!S71-#REF!)/#REF!),"")</f>
        <v>#REF!</v>
      </c>
      <c r="T71" t="e">
        <f>IF('Raw1'!T71&lt;&gt;"",('Raw1'!T71/#REF!)-#REF!,"")</f>
        <v>#REF!</v>
      </c>
      <c r="U71" t="e">
        <f>IF('Raw1'!U71&lt;&gt;"",('Raw1'!U71/#REF!)-#REF!,"")</f>
        <v>#REF!</v>
      </c>
      <c r="V71">
        <f>IF('Raw1'!V71&lt;&gt;"",'Raw1'!V71,"")</f>
        <v>1019298000</v>
      </c>
      <c r="W71">
        <f>IF('Raw1'!W71&lt;&gt;"",'Raw1'!W71,"")</f>
        <v>1019429000</v>
      </c>
      <c r="X71" t="str">
        <f>IF('Raw1'!X71&lt;&gt;"",'Raw1'!X71,"")</f>
        <v/>
      </c>
      <c r="Y71" t="str">
        <f>IF('Raw1'!Y71&lt;&gt;"",'Raw1'!Y71,"")</f>
        <v/>
      </c>
      <c r="Z71" t="str">
        <f>IF('Raw1'!Z71&lt;&gt;"",'Raw1'!Z71,"")</f>
        <v/>
      </c>
      <c r="AA71" t="str">
        <f>IF('Raw1'!AA71&lt;&gt;"",'Raw1'!AA71,"")</f>
        <v/>
      </c>
      <c r="AB71" t="str">
        <f>IF('Raw1'!AB71&lt;&gt;"",'Raw1'!AB71,"")</f>
        <v/>
      </c>
      <c r="AC71" t="str">
        <f>IF('Raw1'!AC71&lt;&gt;"",'Raw1'!AC71,"")</f>
        <v/>
      </c>
      <c r="AD71" t="str">
        <f>IF('Raw1'!AD71&lt;&gt;"",'Raw1'!AD71,"")</f>
        <v/>
      </c>
      <c r="AE71" t="str">
        <f>IF('Raw1'!AE71&lt;&gt;"",'Raw1'!AE71,"")</f>
        <v/>
      </c>
      <c r="AF71" t="str">
        <f>IF('Raw1'!AF71&lt;&gt;"",'Raw1'!AF71,"")</f>
        <v/>
      </c>
      <c r="AG71" t="str">
        <f>IF('Raw1'!AG71&lt;&gt;"",'Raw1'!AG71,"")</f>
        <v/>
      </c>
      <c r="AH71" t="str">
        <f>IF('Raw1'!AH71&lt;&gt;"",'Raw1'!AH71,"")</f>
        <v/>
      </c>
      <c r="AI71" t="str">
        <f>IF('Raw1'!AI71&lt;&gt;"",'Raw1'!AI71,"")</f>
        <v/>
      </c>
      <c r="AJ71" t="str">
        <f>IF('Raw1'!AJ71&lt;&gt;"",'Raw1'!AJ71,"")</f>
        <v/>
      </c>
    </row>
    <row r="72" spans="1:36" x14ac:dyDescent="0.15">
      <c r="A72" t="str">
        <f>'Raw1'!A72</f>
        <v>d18O_300118_WM2_Andre@14</v>
      </c>
      <c r="D72" t="e">
        <f>IF('Raw1'!D72&lt;&gt;"",(('Raw1'!D72-#REF!)/#REF!),"")</f>
        <v>#REF!</v>
      </c>
      <c r="E72" t="e">
        <f>IF('Raw1'!E72&lt;&gt;"",(('Raw1'!E72-#REF!)/#REF!),"")</f>
        <v>#REF!</v>
      </c>
      <c r="F72" t="e">
        <f>IF('Raw1'!F72&lt;&gt;"",(('Raw1'!F72-#REF!)/#REF!),"")</f>
        <v>#REF!</v>
      </c>
      <c r="G72" t="e">
        <f>IF('Raw1'!G72&lt;&gt;"",(('Raw1'!G72-#REF!)/#REF!),"")</f>
        <v>#REF!</v>
      </c>
      <c r="H72" t="e">
        <f>IF('Raw1'!H72&lt;&gt;"",(('Raw1'!H72-#REF!)/#REF!),"")</f>
        <v>#REF!</v>
      </c>
      <c r="I72" t="e">
        <f>IF('Raw1'!I72&lt;&gt;"",(('Raw1'!I72-#REF!)/#REF!),"")</f>
        <v>#REF!</v>
      </c>
      <c r="J72" t="e">
        <f>IF('Raw1'!J72&lt;&gt;"",(('Raw1'!J72-#REF!)/#REF!),"")</f>
        <v>#REF!</v>
      </c>
      <c r="K72" t="e">
        <f>IF('Raw1'!K72&lt;&gt;"",(('Raw1'!K72-#REF!)/#REF!),"")</f>
        <v>#REF!</v>
      </c>
      <c r="L72" t="e">
        <f>IF('Raw1'!L72&lt;&gt;"",(('Raw1'!L72-#REF!)/#REF!),"")</f>
        <v>#REF!</v>
      </c>
      <c r="M72" t="e">
        <f>IF('Raw1'!M72&lt;&gt;"",(('Raw1'!M72-#REF!)/#REF!),"")</f>
        <v>#REF!</v>
      </c>
      <c r="N72" t="e">
        <f>IF('Raw1'!N72&lt;&gt;"",(('Raw1'!N72-#REF!)/#REF!),"")</f>
        <v>#REF!</v>
      </c>
      <c r="O72" t="e">
        <f>IF('Raw1'!O72&lt;&gt;"",(('Raw1'!O72-#REF!)/#REF!),"")</f>
        <v>#REF!</v>
      </c>
      <c r="P72" t="e">
        <f>IF('Raw1'!P72&lt;&gt;"",(('Raw1'!P72-#REF!)/#REF!),"")</f>
        <v>#REF!</v>
      </c>
      <c r="Q72" t="e">
        <f>IF('Raw1'!Q72&lt;&gt;"",(('Raw1'!Q72-#REF!)/#REF!),"")</f>
        <v>#REF!</v>
      </c>
      <c r="R72" t="e">
        <f>IF('Raw1'!R72&lt;&gt;"",(('Raw1'!R72-#REF!)/#REF!),"")</f>
        <v>#REF!</v>
      </c>
      <c r="S72" t="e">
        <f>IF('Raw1'!S72&lt;&gt;"",(('Raw1'!S72-#REF!)/#REF!),"")</f>
        <v>#REF!</v>
      </c>
      <c r="T72" t="e">
        <f>IF('Raw1'!T72&lt;&gt;"",('Raw1'!T72/#REF!)-#REF!,"")</f>
        <v>#REF!</v>
      </c>
      <c r="U72" t="e">
        <f>IF('Raw1'!U72&lt;&gt;"",('Raw1'!U72/#REF!)-#REF!,"")</f>
        <v>#REF!</v>
      </c>
      <c r="V72">
        <f>IF('Raw1'!V72&lt;&gt;"",'Raw1'!V72,"")</f>
        <v>1019303000</v>
      </c>
      <c r="W72">
        <f>IF('Raw1'!W72&lt;&gt;"",'Raw1'!W72,"")</f>
        <v>1019680000</v>
      </c>
      <c r="X72" t="str">
        <f>IF('Raw1'!X72&lt;&gt;"",'Raw1'!X72,"")</f>
        <v/>
      </c>
      <c r="Y72" t="str">
        <f>IF('Raw1'!Y72&lt;&gt;"",'Raw1'!Y72,"")</f>
        <v/>
      </c>
      <c r="Z72" t="str">
        <f>IF('Raw1'!Z72&lt;&gt;"",'Raw1'!Z72,"")</f>
        <v/>
      </c>
      <c r="AA72" t="str">
        <f>IF('Raw1'!AA72&lt;&gt;"",'Raw1'!AA72,"")</f>
        <v/>
      </c>
      <c r="AB72" t="str">
        <f>IF('Raw1'!AB72&lt;&gt;"",'Raw1'!AB72,"")</f>
        <v/>
      </c>
      <c r="AC72" t="str">
        <f>IF('Raw1'!AC72&lt;&gt;"",'Raw1'!AC72,"")</f>
        <v/>
      </c>
      <c r="AD72" t="str">
        <f>IF('Raw1'!AD72&lt;&gt;"",'Raw1'!AD72,"")</f>
        <v/>
      </c>
      <c r="AE72" t="str">
        <f>IF('Raw1'!AE72&lt;&gt;"",'Raw1'!AE72,"")</f>
        <v/>
      </c>
      <c r="AF72" t="str">
        <f>IF('Raw1'!AF72&lt;&gt;"",'Raw1'!AF72,"")</f>
        <v/>
      </c>
      <c r="AG72" t="str">
        <f>IF('Raw1'!AG72&lt;&gt;"",'Raw1'!AG72,"")</f>
        <v/>
      </c>
      <c r="AH72" t="str">
        <f>IF('Raw1'!AH72&lt;&gt;"",'Raw1'!AH72,"")</f>
        <v/>
      </c>
      <c r="AI72" t="str">
        <f>IF('Raw1'!AI72&lt;&gt;"",'Raw1'!AI72,"")</f>
        <v/>
      </c>
      <c r="AJ72" t="str">
        <f>IF('Raw1'!AJ72&lt;&gt;"",'Raw1'!AJ72,"")</f>
        <v/>
      </c>
    </row>
    <row r="73" spans="1:36" x14ac:dyDescent="0.15">
      <c r="A73" t="str">
        <f>'Raw1'!A73</f>
        <v>d18O_300118_WM2_Andre@15</v>
      </c>
      <c r="D73" t="e">
        <f>IF('Raw1'!D73&lt;&gt;"",(('Raw1'!D73-#REF!)/#REF!),"")</f>
        <v>#REF!</v>
      </c>
      <c r="E73" t="e">
        <f>IF('Raw1'!E73&lt;&gt;"",(('Raw1'!E73-#REF!)/#REF!),"")</f>
        <v>#REF!</v>
      </c>
      <c r="F73" t="e">
        <f>IF('Raw1'!F73&lt;&gt;"",(('Raw1'!F73-#REF!)/#REF!),"")</f>
        <v>#REF!</v>
      </c>
      <c r="G73" t="e">
        <f>IF('Raw1'!G73&lt;&gt;"",(('Raw1'!G73-#REF!)/#REF!),"")</f>
        <v>#REF!</v>
      </c>
      <c r="H73" t="e">
        <f>IF('Raw1'!H73&lt;&gt;"",(('Raw1'!H73-#REF!)/#REF!),"")</f>
        <v>#REF!</v>
      </c>
      <c r="I73" t="e">
        <f>IF('Raw1'!I73&lt;&gt;"",(('Raw1'!I73-#REF!)/#REF!),"")</f>
        <v>#REF!</v>
      </c>
      <c r="J73" t="e">
        <f>IF('Raw1'!J73&lt;&gt;"",(('Raw1'!J73-#REF!)/#REF!),"")</f>
        <v>#REF!</v>
      </c>
      <c r="K73" t="e">
        <f>IF('Raw1'!K73&lt;&gt;"",(('Raw1'!K73-#REF!)/#REF!),"")</f>
        <v>#REF!</v>
      </c>
      <c r="L73" t="e">
        <f>IF('Raw1'!L73&lt;&gt;"",(('Raw1'!L73-#REF!)/#REF!),"")</f>
        <v>#REF!</v>
      </c>
      <c r="M73" t="e">
        <f>IF('Raw1'!M73&lt;&gt;"",(('Raw1'!M73-#REF!)/#REF!),"")</f>
        <v>#REF!</v>
      </c>
      <c r="N73" t="e">
        <f>IF('Raw1'!N73&lt;&gt;"",(('Raw1'!N73-#REF!)/#REF!),"")</f>
        <v>#REF!</v>
      </c>
      <c r="O73" t="e">
        <f>IF('Raw1'!O73&lt;&gt;"",(('Raw1'!O73-#REF!)/#REF!),"")</f>
        <v>#REF!</v>
      </c>
      <c r="P73" t="e">
        <f>IF('Raw1'!P73&lt;&gt;"",(('Raw1'!P73-#REF!)/#REF!),"")</f>
        <v>#REF!</v>
      </c>
      <c r="Q73" t="e">
        <f>IF('Raw1'!Q73&lt;&gt;"",(('Raw1'!Q73-#REF!)/#REF!),"")</f>
        <v>#REF!</v>
      </c>
      <c r="R73" t="e">
        <f>IF('Raw1'!R73&lt;&gt;"",(('Raw1'!R73-#REF!)/#REF!),"")</f>
        <v>#REF!</v>
      </c>
      <c r="S73" t="e">
        <f>IF('Raw1'!S73&lt;&gt;"",(('Raw1'!S73-#REF!)/#REF!),"")</f>
        <v>#REF!</v>
      </c>
      <c r="T73" t="e">
        <f>IF('Raw1'!T73&lt;&gt;"",('Raw1'!T73/#REF!)-#REF!,"")</f>
        <v>#REF!</v>
      </c>
      <c r="U73" t="e">
        <f>IF('Raw1'!U73&lt;&gt;"",('Raw1'!U73/#REF!)-#REF!,"")</f>
        <v>#REF!</v>
      </c>
      <c r="V73">
        <f>IF('Raw1'!V73&lt;&gt;"",'Raw1'!V73,"")</f>
        <v>1011830000</v>
      </c>
      <c r="W73">
        <f>IF('Raw1'!W73&lt;&gt;"",'Raw1'!W73,"")</f>
        <v>1011567000</v>
      </c>
      <c r="X73" t="str">
        <f>IF('Raw1'!X73&lt;&gt;"",'Raw1'!X73,"")</f>
        <v/>
      </c>
      <c r="Y73" t="str">
        <f>IF('Raw1'!Y73&lt;&gt;"",'Raw1'!Y73,"")</f>
        <v/>
      </c>
      <c r="Z73" t="str">
        <f>IF('Raw1'!Z73&lt;&gt;"",'Raw1'!Z73,"")</f>
        <v/>
      </c>
      <c r="AA73" t="str">
        <f>IF('Raw1'!AA73&lt;&gt;"",'Raw1'!AA73,"")</f>
        <v/>
      </c>
      <c r="AB73" t="str">
        <f>IF('Raw1'!AB73&lt;&gt;"",'Raw1'!AB73,"")</f>
        <v/>
      </c>
      <c r="AC73" t="str">
        <f>IF('Raw1'!AC73&lt;&gt;"",'Raw1'!AC73,"")</f>
        <v/>
      </c>
      <c r="AD73" t="str">
        <f>IF('Raw1'!AD73&lt;&gt;"",'Raw1'!AD73,"")</f>
        <v/>
      </c>
      <c r="AE73" t="str">
        <f>IF('Raw1'!AE73&lt;&gt;"",'Raw1'!AE73,"")</f>
        <v/>
      </c>
      <c r="AF73" t="str">
        <f>IF('Raw1'!AF73&lt;&gt;"",'Raw1'!AF73,"")</f>
        <v/>
      </c>
      <c r="AG73" t="str">
        <f>IF('Raw1'!AG73&lt;&gt;"",'Raw1'!AG73,"")</f>
        <v/>
      </c>
      <c r="AH73" t="str">
        <f>IF('Raw1'!AH73&lt;&gt;"",'Raw1'!AH73,"")</f>
        <v/>
      </c>
      <c r="AI73" t="str">
        <f>IF('Raw1'!AI73&lt;&gt;"",'Raw1'!AI73,"")</f>
        <v/>
      </c>
      <c r="AJ73" t="str">
        <f>IF('Raw1'!AJ73&lt;&gt;"",'Raw1'!AJ73,"")</f>
        <v/>
      </c>
    </row>
    <row r="74" spans="1:36" x14ac:dyDescent="0.15">
      <c r="A74" t="str">
        <f>'Raw1'!A74</f>
        <v>d18O_300118_WM2_Andre@16</v>
      </c>
      <c r="D74" t="e">
        <f>IF('Raw1'!D74&lt;&gt;"",(('Raw1'!D74-#REF!)/#REF!),"")</f>
        <v>#REF!</v>
      </c>
      <c r="E74" t="e">
        <f>IF('Raw1'!E74&lt;&gt;"",(('Raw1'!E74-#REF!)/#REF!),"")</f>
        <v>#REF!</v>
      </c>
      <c r="F74" t="e">
        <f>IF('Raw1'!F74&lt;&gt;"",(('Raw1'!F74-#REF!)/#REF!),"")</f>
        <v>#REF!</v>
      </c>
      <c r="G74" t="e">
        <f>IF('Raw1'!G74&lt;&gt;"",(('Raw1'!G74-#REF!)/#REF!),"")</f>
        <v>#REF!</v>
      </c>
      <c r="H74" t="e">
        <f>IF('Raw1'!H74&lt;&gt;"",(('Raw1'!H74-#REF!)/#REF!),"")</f>
        <v>#REF!</v>
      </c>
      <c r="I74" t="e">
        <f>IF('Raw1'!I74&lt;&gt;"",(('Raw1'!I74-#REF!)/#REF!),"")</f>
        <v>#REF!</v>
      </c>
      <c r="J74" t="e">
        <f>IF('Raw1'!J74&lt;&gt;"",(('Raw1'!J74-#REF!)/#REF!),"")</f>
        <v>#REF!</v>
      </c>
      <c r="K74" t="e">
        <f>IF('Raw1'!K74&lt;&gt;"",(('Raw1'!K74-#REF!)/#REF!),"")</f>
        <v>#REF!</v>
      </c>
      <c r="L74" t="e">
        <f>IF('Raw1'!L74&lt;&gt;"",(('Raw1'!L74-#REF!)/#REF!),"")</f>
        <v>#REF!</v>
      </c>
      <c r="M74" t="e">
        <f>IF('Raw1'!M74&lt;&gt;"",(('Raw1'!M74-#REF!)/#REF!),"")</f>
        <v>#REF!</v>
      </c>
      <c r="N74" t="e">
        <f>IF('Raw1'!N74&lt;&gt;"",(('Raw1'!N74-#REF!)/#REF!),"")</f>
        <v>#REF!</v>
      </c>
      <c r="O74" t="e">
        <f>IF('Raw1'!O74&lt;&gt;"",(('Raw1'!O74-#REF!)/#REF!),"")</f>
        <v>#REF!</v>
      </c>
      <c r="P74" t="e">
        <f>IF('Raw1'!P74&lt;&gt;"",(('Raw1'!P74-#REF!)/#REF!),"")</f>
        <v>#REF!</v>
      </c>
      <c r="Q74" t="e">
        <f>IF('Raw1'!Q74&lt;&gt;"",(('Raw1'!Q74-#REF!)/#REF!),"")</f>
        <v>#REF!</v>
      </c>
      <c r="R74" t="e">
        <f>IF('Raw1'!R74&lt;&gt;"",(('Raw1'!R74-#REF!)/#REF!),"")</f>
        <v>#REF!</v>
      </c>
      <c r="S74" t="e">
        <f>IF('Raw1'!S74&lt;&gt;"",(('Raw1'!S74-#REF!)/#REF!),"")</f>
        <v>#REF!</v>
      </c>
      <c r="T74" t="e">
        <f>IF('Raw1'!T74&lt;&gt;"",('Raw1'!T74/#REF!)-#REF!,"")</f>
        <v>#REF!</v>
      </c>
      <c r="U74" t="e">
        <f>IF('Raw1'!U74&lt;&gt;"",('Raw1'!U74/#REF!)-#REF!,"")</f>
        <v>#REF!</v>
      </c>
      <c r="V74">
        <f>IF('Raw1'!V74&lt;&gt;"",'Raw1'!V74,"")</f>
        <v>1027702000</v>
      </c>
      <c r="W74">
        <f>IF('Raw1'!W74&lt;&gt;"",'Raw1'!W74,"")</f>
        <v>1026834000</v>
      </c>
      <c r="X74" t="str">
        <f>IF('Raw1'!X74&lt;&gt;"",'Raw1'!X74,"")</f>
        <v/>
      </c>
      <c r="Y74" t="str">
        <f>IF('Raw1'!Y74&lt;&gt;"",'Raw1'!Y74,"")</f>
        <v/>
      </c>
      <c r="Z74" t="str">
        <f>IF('Raw1'!Z74&lt;&gt;"",'Raw1'!Z74,"")</f>
        <v/>
      </c>
      <c r="AA74" t="str">
        <f>IF('Raw1'!AA74&lt;&gt;"",'Raw1'!AA74,"")</f>
        <v/>
      </c>
      <c r="AB74" t="str">
        <f>IF('Raw1'!AB74&lt;&gt;"",'Raw1'!AB74,"")</f>
        <v/>
      </c>
      <c r="AC74" t="str">
        <f>IF('Raw1'!AC74&lt;&gt;"",'Raw1'!AC74,"")</f>
        <v/>
      </c>
      <c r="AD74" t="str">
        <f>IF('Raw1'!AD74&lt;&gt;"",'Raw1'!AD74,"")</f>
        <v/>
      </c>
      <c r="AE74" t="str">
        <f>IF('Raw1'!AE74&lt;&gt;"",'Raw1'!AE74,"")</f>
        <v/>
      </c>
      <c r="AF74" t="str">
        <f>IF('Raw1'!AF74&lt;&gt;"",'Raw1'!AF74,"")</f>
        <v/>
      </c>
      <c r="AG74" t="str">
        <f>IF('Raw1'!AG74&lt;&gt;"",'Raw1'!AG74,"")</f>
        <v/>
      </c>
      <c r="AH74" t="str">
        <f>IF('Raw1'!AH74&lt;&gt;"",'Raw1'!AH74,"")</f>
        <v/>
      </c>
      <c r="AI74" t="str">
        <f>IF('Raw1'!AI74&lt;&gt;"",'Raw1'!AI74,"")</f>
        <v/>
      </c>
      <c r="AJ74" t="str">
        <f>IF('Raw1'!AJ74&lt;&gt;"",'Raw1'!AJ74,"")</f>
        <v/>
      </c>
    </row>
    <row r="75" spans="1:36" x14ac:dyDescent="0.15">
      <c r="A75" t="str">
        <f>'Raw1'!A75</f>
        <v>d18O_300118_WM2_Udaipur@24</v>
      </c>
      <c r="D75" t="e">
        <f>IF('Raw1'!D75&lt;&gt;"",(('Raw1'!D75-#REF!)/#REF!),"")</f>
        <v>#REF!</v>
      </c>
      <c r="E75" t="e">
        <f>IF('Raw1'!E75&lt;&gt;"",(('Raw1'!E75-#REF!)/#REF!),"")</f>
        <v>#REF!</v>
      </c>
      <c r="F75" t="e">
        <f>IF('Raw1'!F75&lt;&gt;"",(('Raw1'!F75-#REF!)/#REF!),"")</f>
        <v>#REF!</v>
      </c>
      <c r="G75" t="e">
        <f>IF('Raw1'!G75&lt;&gt;"",(('Raw1'!G75-#REF!)/#REF!),"")</f>
        <v>#REF!</v>
      </c>
      <c r="H75" t="e">
        <f>IF('Raw1'!H75&lt;&gt;"",(('Raw1'!H75-#REF!)/#REF!),"")</f>
        <v>#REF!</v>
      </c>
      <c r="I75" t="e">
        <f>IF('Raw1'!I75&lt;&gt;"",(('Raw1'!I75-#REF!)/#REF!),"")</f>
        <v>#REF!</v>
      </c>
      <c r="J75" t="e">
        <f>IF('Raw1'!J75&lt;&gt;"",(('Raw1'!J75-#REF!)/#REF!),"")</f>
        <v>#REF!</v>
      </c>
      <c r="K75" t="e">
        <f>IF('Raw1'!K75&lt;&gt;"",(('Raw1'!K75-#REF!)/#REF!),"")</f>
        <v>#REF!</v>
      </c>
      <c r="L75" t="e">
        <f>IF('Raw1'!L75&lt;&gt;"",(('Raw1'!L75-#REF!)/#REF!),"")</f>
        <v>#REF!</v>
      </c>
      <c r="M75" t="e">
        <f>IF('Raw1'!M75&lt;&gt;"",(('Raw1'!M75-#REF!)/#REF!),"")</f>
        <v>#REF!</v>
      </c>
      <c r="N75" t="e">
        <f>IF('Raw1'!N75&lt;&gt;"",(('Raw1'!N75-#REF!)/#REF!),"")</f>
        <v>#REF!</v>
      </c>
      <c r="O75" t="e">
        <f>IF('Raw1'!O75&lt;&gt;"",(('Raw1'!O75-#REF!)/#REF!),"")</f>
        <v>#REF!</v>
      </c>
      <c r="P75" t="e">
        <f>IF('Raw1'!P75&lt;&gt;"",(('Raw1'!P75-#REF!)/#REF!),"")</f>
        <v>#REF!</v>
      </c>
      <c r="Q75" t="e">
        <f>IF('Raw1'!Q75&lt;&gt;"",(('Raw1'!Q75-#REF!)/#REF!),"")</f>
        <v>#REF!</v>
      </c>
      <c r="R75" t="e">
        <f>IF('Raw1'!R75&lt;&gt;"",(('Raw1'!R75-#REF!)/#REF!),"")</f>
        <v>#REF!</v>
      </c>
      <c r="S75" t="e">
        <f>IF('Raw1'!S75&lt;&gt;"",(('Raw1'!S75-#REF!)/#REF!),"")</f>
        <v>#REF!</v>
      </c>
      <c r="T75" t="e">
        <f>IF('Raw1'!T75&lt;&gt;"",('Raw1'!T75/#REF!)-#REF!,"")</f>
        <v>#REF!</v>
      </c>
      <c r="U75" t="e">
        <f>IF('Raw1'!U75&lt;&gt;"",('Raw1'!U75/#REF!)-#REF!,"")</f>
        <v>#REF!</v>
      </c>
      <c r="V75">
        <f>IF('Raw1'!V75&lt;&gt;"",'Raw1'!V75,"")</f>
        <v>1021367000</v>
      </c>
      <c r="W75">
        <f>IF('Raw1'!W75&lt;&gt;"",'Raw1'!W75,"")</f>
        <v>1021286000</v>
      </c>
      <c r="X75" t="str">
        <f>IF('Raw1'!X75&lt;&gt;"",'Raw1'!X75,"")</f>
        <v/>
      </c>
      <c r="Y75" t="str">
        <f>IF('Raw1'!Y75&lt;&gt;"",'Raw1'!Y75,"")</f>
        <v/>
      </c>
      <c r="Z75" t="str">
        <f>IF('Raw1'!Z75&lt;&gt;"",'Raw1'!Z75,"")</f>
        <v/>
      </c>
      <c r="AA75" t="str">
        <f>IF('Raw1'!AA75&lt;&gt;"",'Raw1'!AA75,"")</f>
        <v/>
      </c>
      <c r="AB75" t="str">
        <f>IF('Raw1'!AB75&lt;&gt;"",'Raw1'!AB75,"")</f>
        <v/>
      </c>
      <c r="AC75" t="str">
        <f>IF('Raw1'!AC75&lt;&gt;"",'Raw1'!AC75,"")</f>
        <v/>
      </c>
      <c r="AD75" t="str">
        <f>IF('Raw1'!AD75&lt;&gt;"",'Raw1'!AD75,"")</f>
        <v/>
      </c>
      <c r="AE75" t="str">
        <f>IF('Raw1'!AE75&lt;&gt;"",'Raw1'!AE75,"")</f>
        <v/>
      </c>
      <c r="AF75" t="str">
        <f>IF('Raw1'!AF75&lt;&gt;"",'Raw1'!AF75,"")</f>
        <v/>
      </c>
      <c r="AG75" t="str">
        <f>IF('Raw1'!AG75&lt;&gt;"",'Raw1'!AG75,"")</f>
        <v/>
      </c>
      <c r="AH75" t="str">
        <f>IF('Raw1'!AH75&lt;&gt;"",'Raw1'!AH75,"")</f>
        <v/>
      </c>
      <c r="AI75" t="str">
        <f>IF('Raw1'!AI75&lt;&gt;"",'Raw1'!AI75,"")</f>
        <v/>
      </c>
      <c r="AJ75" t="str">
        <f>IF('Raw1'!AJ75&lt;&gt;"",'Raw1'!AJ75,"")</f>
        <v/>
      </c>
    </row>
    <row r="76" spans="1:36" x14ac:dyDescent="0.15">
      <c r="A76" t="str">
        <f>'Raw1'!A76</f>
        <v>d18O_300118_WM2_KAW485_2@1</v>
      </c>
      <c r="D76" t="e">
        <f>IF('Raw1'!D76&lt;&gt;"",(('Raw1'!D76-#REF!)/#REF!),"")</f>
        <v>#REF!</v>
      </c>
      <c r="E76" t="e">
        <f>IF('Raw1'!E76&lt;&gt;"",(('Raw1'!E76-#REF!)/#REF!),"")</f>
        <v>#REF!</v>
      </c>
      <c r="F76" t="e">
        <f>IF('Raw1'!F76&lt;&gt;"",(('Raw1'!F76-#REF!)/#REF!),"")</f>
        <v>#REF!</v>
      </c>
      <c r="G76" t="e">
        <f>IF('Raw1'!G76&lt;&gt;"",(('Raw1'!G76-#REF!)/#REF!),"")</f>
        <v>#REF!</v>
      </c>
      <c r="H76" t="e">
        <f>IF('Raw1'!H76&lt;&gt;"",(('Raw1'!H76-#REF!)/#REF!),"")</f>
        <v>#REF!</v>
      </c>
      <c r="I76" t="e">
        <f>IF('Raw1'!I76&lt;&gt;"",(('Raw1'!I76-#REF!)/#REF!),"")</f>
        <v>#REF!</v>
      </c>
      <c r="J76" t="e">
        <f>IF('Raw1'!J76&lt;&gt;"",(('Raw1'!J76-#REF!)/#REF!),"")</f>
        <v>#REF!</v>
      </c>
      <c r="K76" t="e">
        <f>IF('Raw1'!K76&lt;&gt;"",(('Raw1'!K76-#REF!)/#REF!),"")</f>
        <v>#REF!</v>
      </c>
      <c r="L76" t="e">
        <f>IF('Raw1'!L76&lt;&gt;"",(('Raw1'!L76-#REF!)/#REF!),"")</f>
        <v>#REF!</v>
      </c>
      <c r="M76" t="e">
        <f>IF('Raw1'!M76&lt;&gt;"",(('Raw1'!M76-#REF!)/#REF!),"")</f>
        <v>#REF!</v>
      </c>
      <c r="N76" t="e">
        <f>IF('Raw1'!N76&lt;&gt;"",(('Raw1'!N76-#REF!)/#REF!),"")</f>
        <v>#REF!</v>
      </c>
      <c r="O76" t="e">
        <f>IF('Raw1'!O76&lt;&gt;"",(('Raw1'!O76-#REF!)/#REF!),"")</f>
        <v>#REF!</v>
      </c>
      <c r="P76" t="e">
        <f>IF('Raw1'!P76&lt;&gt;"",(('Raw1'!P76-#REF!)/#REF!),"")</f>
        <v>#REF!</v>
      </c>
      <c r="Q76" t="e">
        <f>IF('Raw1'!Q76&lt;&gt;"",(('Raw1'!Q76-#REF!)/#REF!),"")</f>
        <v>#REF!</v>
      </c>
      <c r="R76" t="e">
        <f>IF('Raw1'!R76&lt;&gt;"",(('Raw1'!R76-#REF!)/#REF!),"")</f>
        <v>#REF!</v>
      </c>
      <c r="S76" t="e">
        <f>IF('Raw1'!S76&lt;&gt;"",(('Raw1'!S76-#REF!)/#REF!),"")</f>
        <v>#REF!</v>
      </c>
      <c r="T76" t="e">
        <f>IF('Raw1'!T76&lt;&gt;"",('Raw1'!T76/#REF!)-#REF!,"")</f>
        <v>#REF!</v>
      </c>
      <c r="U76" t="e">
        <f>IF('Raw1'!U76&lt;&gt;"",('Raw1'!U76/#REF!)-#REF!,"")</f>
        <v>#REF!</v>
      </c>
      <c r="V76">
        <f>IF('Raw1'!V76&lt;&gt;"",'Raw1'!V76,"")</f>
        <v>1046797000</v>
      </c>
      <c r="W76">
        <f>IF('Raw1'!W76&lt;&gt;"",'Raw1'!W76,"")</f>
        <v>1047624000</v>
      </c>
      <c r="X76" t="str">
        <f>IF('Raw1'!X76&lt;&gt;"",'Raw1'!X76,"")</f>
        <v/>
      </c>
      <c r="Y76" t="str">
        <f>IF('Raw1'!Y76&lt;&gt;"",'Raw1'!Y76,"")</f>
        <v/>
      </c>
      <c r="Z76" t="str">
        <f>IF('Raw1'!Z76&lt;&gt;"",'Raw1'!Z76,"")</f>
        <v/>
      </c>
      <c r="AA76" t="str">
        <f>IF('Raw1'!AA76&lt;&gt;"",'Raw1'!AA76,"")</f>
        <v/>
      </c>
      <c r="AB76" t="str">
        <f>IF('Raw1'!AB76&lt;&gt;"",'Raw1'!AB76,"")</f>
        <v/>
      </c>
      <c r="AC76" t="str">
        <f>IF('Raw1'!AC76&lt;&gt;"",'Raw1'!AC76,"")</f>
        <v/>
      </c>
      <c r="AD76" t="str">
        <f>IF('Raw1'!AD76&lt;&gt;"",'Raw1'!AD76,"")</f>
        <v/>
      </c>
      <c r="AE76" t="str">
        <f>IF('Raw1'!AE76&lt;&gt;"",'Raw1'!AE76,"")</f>
        <v/>
      </c>
      <c r="AF76" t="str">
        <f>IF('Raw1'!AF76&lt;&gt;"",'Raw1'!AF76,"")</f>
        <v/>
      </c>
      <c r="AG76" t="str">
        <f>IF('Raw1'!AG76&lt;&gt;"",'Raw1'!AG76,"")</f>
        <v/>
      </c>
      <c r="AH76" t="str">
        <f>IF('Raw1'!AH76&lt;&gt;"",'Raw1'!AH76,"")</f>
        <v/>
      </c>
      <c r="AI76" t="str">
        <f>IF('Raw1'!AI76&lt;&gt;"",'Raw1'!AI76,"")</f>
        <v/>
      </c>
      <c r="AJ76" t="str">
        <f>IF('Raw1'!AJ76&lt;&gt;"",'Raw1'!AJ76,"")</f>
        <v/>
      </c>
    </row>
    <row r="77" spans="1:36" x14ac:dyDescent="0.15">
      <c r="A77" t="str">
        <f>'Raw1'!A77</f>
        <v>d18O_300118_WM2_KAW485_2@2</v>
      </c>
      <c r="D77" t="e">
        <f>IF('Raw1'!D77&lt;&gt;"",(('Raw1'!D77-#REF!)/#REF!),"")</f>
        <v>#REF!</v>
      </c>
      <c r="E77" t="e">
        <f>IF('Raw1'!E77&lt;&gt;"",(('Raw1'!E77-#REF!)/#REF!),"")</f>
        <v>#REF!</v>
      </c>
      <c r="F77" t="e">
        <f>IF('Raw1'!F77&lt;&gt;"",(('Raw1'!F77-#REF!)/#REF!),"")</f>
        <v>#REF!</v>
      </c>
      <c r="G77" t="e">
        <f>IF('Raw1'!G77&lt;&gt;"",(('Raw1'!G77-#REF!)/#REF!),"")</f>
        <v>#REF!</v>
      </c>
      <c r="H77" t="e">
        <f>IF('Raw1'!H77&lt;&gt;"",(('Raw1'!H77-#REF!)/#REF!),"")</f>
        <v>#REF!</v>
      </c>
      <c r="I77" t="e">
        <f>IF('Raw1'!I77&lt;&gt;"",(('Raw1'!I77-#REF!)/#REF!),"")</f>
        <v>#REF!</v>
      </c>
      <c r="J77" t="e">
        <f>IF('Raw1'!J77&lt;&gt;"",(('Raw1'!J77-#REF!)/#REF!),"")</f>
        <v>#REF!</v>
      </c>
      <c r="K77" t="e">
        <f>IF('Raw1'!K77&lt;&gt;"",(('Raw1'!K77-#REF!)/#REF!),"")</f>
        <v>#REF!</v>
      </c>
      <c r="L77" t="e">
        <f>IF('Raw1'!L77&lt;&gt;"",(('Raw1'!L77-#REF!)/#REF!),"")</f>
        <v>#REF!</v>
      </c>
      <c r="M77" t="e">
        <f>IF('Raw1'!M77&lt;&gt;"",(('Raw1'!M77-#REF!)/#REF!),"")</f>
        <v>#REF!</v>
      </c>
      <c r="N77" t="e">
        <f>IF('Raw1'!N77&lt;&gt;"",(('Raw1'!N77-#REF!)/#REF!),"")</f>
        <v>#REF!</v>
      </c>
      <c r="O77" t="e">
        <f>IF('Raw1'!O77&lt;&gt;"",(('Raw1'!O77-#REF!)/#REF!),"")</f>
        <v>#REF!</v>
      </c>
      <c r="P77" t="e">
        <f>IF('Raw1'!P77&lt;&gt;"",(('Raw1'!P77-#REF!)/#REF!),"")</f>
        <v>#REF!</v>
      </c>
      <c r="Q77" t="e">
        <f>IF('Raw1'!Q77&lt;&gt;"",(('Raw1'!Q77-#REF!)/#REF!),"")</f>
        <v>#REF!</v>
      </c>
      <c r="R77" t="e">
        <f>IF('Raw1'!R77&lt;&gt;"",(('Raw1'!R77-#REF!)/#REF!),"")</f>
        <v>#REF!</v>
      </c>
      <c r="S77" t="e">
        <f>IF('Raw1'!S77&lt;&gt;"",(('Raw1'!S77-#REF!)/#REF!),"")</f>
        <v>#REF!</v>
      </c>
      <c r="T77" t="e">
        <f>IF('Raw1'!T77&lt;&gt;"",('Raw1'!T77/#REF!)-#REF!,"")</f>
        <v>#REF!</v>
      </c>
      <c r="U77" t="e">
        <f>IF('Raw1'!U77&lt;&gt;"",('Raw1'!U77/#REF!)-#REF!,"")</f>
        <v>#REF!</v>
      </c>
      <c r="V77">
        <f>IF('Raw1'!V77&lt;&gt;"",'Raw1'!V77,"")</f>
        <v>1048247000</v>
      </c>
      <c r="W77">
        <f>IF('Raw1'!W77&lt;&gt;"",'Raw1'!W77,"")</f>
        <v>1048865000</v>
      </c>
      <c r="X77" t="str">
        <f>IF('Raw1'!X77&lt;&gt;"",'Raw1'!X77,"")</f>
        <v/>
      </c>
      <c r="Y77" t="str">
        <f>IF('Raw1'!Y77&lt;&gt;"",'Raw1'!Y77,"")</f>
        <v/>
      </c>
      <c r="Z77" t="str">
        <f>IF('Raw1'!Z77&lt;&gt;"",'Raw1'!Z77,"")</f>
        <v/>
      </c>
      <c r="AA77" t="str">
        <f>IF('Raw1'!AA77&lt;&gt;"",'Raw1'!AA77,"")</f>
        <v/>
      </c>
      <c r="AB77" t="str">
        <f>IF('Raw1'!AB77&lt;&gt;"",'Raw1'!AB77,"")</f>
        <v/>
      </c>
      <c r="AC77" t="str">
        <f>IF('Raw1'!AC77&lt;&gt;"",'Raw1'!AC77,"")</f>
        <v/>
      </c>
      <c r="AD77" t="str">
        <f>IF('Raw1'!AD77&lt;&gt;"",'Raw1'!AD77,"")</f>
        <v/>
      </c>
      <c r="AE77" t="str">
        <f>IF('Raw1'!AE77&lt;&gt;"",'Raw1'!AE77,"")</f>
        <v/>
      </c>
      <c r="AF77" t="str">
        <f>IF('Raw1'!AF77&lt;&gt;"",'Raw1'!AF77,"")</f>
        <v/>
      </c>
      <c r="AG77" t="str">
        <f>IF('Raw1'!AG77&lt;&gt;"",'Raw1'!AG77,"")</f>
        <v/>
      </c>
      <c r="AH77" t="str">
        <f>IF('Raw1'!AH77&lt;&gt;"",'Raw1'!AH77,"")</f>
        <v/>
      </c>
      <c r="AI77" t="str">
        <f>IF('Raw1'!AI77&lt;&gt;"",'Raw1'!AI77,"")</f>
        <v/>
      </c>
      <c r="AJ77" t="str">
        <f>IF('Raw1'!AJ77&lt;&gt;"",'Raw1'!AJ77,"")</f>
        <v/>
      </c>
    </row>
    <row r="78" spans="1:36" x14ac:dyDescent="0.15">
      <c r="A78" t="str">
        <f>'Raw1'!A78</f>
        <v>d18O_300118_WM2_KAW485_2@3</v>
      </c>
      <c r="D78" t="e">
        <f>IF('Raw1'!D78&lt;&gt;"",(('Raw1'!D78-#REF!)/#REF!),"")</f>
        <v>#REF!</v>
      </c>
      <c r="E78" t="e">
        <f>IF('Raw1'!E78&lt;&gt;"",(('Raw1'!E78-#REF!)/#REF!),"")</f>
        <v>#REF!</v>
      </c>
      <c r="F78" t="e">
        <f>IF('Raw1'!F78&lt;&gt;"",(('Raw1'!F78-#REF!)/#REF!),"")</f>
        <v>#REF!</v>
      </c>
      <c r="G78" t="e">
        <f>IF('Raw1'!G78&lt;&gt;"",(('Raw1'!G78-#REF!)/#REF!),"")</f>
        <v>#REF!</v>
      </c>
      <c r="H78" t="e">
        <f>IF('Raw1'!H78&lt;&gt;"",(('Raw1'!H78-#REF!)/#REF!),"")</f>
        <v>#REF!</v>
      </c>
      <c r="I78" t="e">
        <f>IF('Raw1'!I78&lt;&gt;"",(('Raw1'!I78-#REF!)/#REF!),"")</f>
        <v>#REF!</v>
      </c>
      <c r="J78" t="e">
        <f>IF('Raw1'!J78&lt;&gt;"",(('Raw1'!J78-#REF!)/#REF!),"")</f>
        <v>#REF!</v>
      </c>
      <c r="K78" t="e">
        <f>IF('Raw1'!K78&lt;&gt;"",(('Raw1'!K78-#REF!)/#REF!),"")</f>
        <v>#REF!</v>
      </c>
      <c r="L78" t="e">
        <f>IF('Raw1'!L78&lt;&gt;"",(('Raw1'!L78-#REF!)/#REF!),"")</f>
        <v>#REF!</v>
      </c>
      <c r="M78" t="e">
        <f>IF('Raw1'!M78&lt;&gt;"",(('Raw1'!M78-#REF!)/#REF!),"")</f>
        <v>#REF!</v>
      </c>
      <c r="N78" t="e">
        <f>IF('Raw1'!N78&lt;&gt;"",(('Raw1'!N78-#REF!)/#REF!),"")</f>
        <v>#REF!</v>
      </c>
      <c r="O78" t="e">
        <f>IF('Raw1'!O78&lt;&gt;"",(('Raw1'!O78-#REF!)/#REF!),"")</f>
        <v>#REF!</v>
      </c>
      <c r="P78" t="e">
        <f>IF('Raw1'!P78&lt;&gt;"",(('Raw1'!P78-#REF!)/#REF!),"")</f>
        <v>#REF!</v>
      </c>
      <c r="Q78" t="e">
        <f>IF('Raw1'!Q78&lt;&gt;"",(('Raw1'!Q78-#REF!)/#REF!),"")</f>
        <v>#REF!</v>
      </c>
      <c r="R78" t="e">
        <f>IF('Raw1'!R78&lt;&gt;"",(('Raw1'!R78-#REF!)/#REF!),"")</f>
        <v>#REF!</v>
      </c>
      <c r="S78" t="e">
        <f>IF('Raw1'!S78&lt;&gt;"",(('Raw1'!S78-#REF!)/#REF!),"")</f>
        <v>#REF!</v>
      </c>
      <c r="T78" t="e">
        <f>IF('Raw1'!T78&lt;&gt;"",('Raw1'!T78/#REF!)-#REF!,"")</f>
        <v>#REF!</v>
      </c>
      <c r="U78" t="e">
        <f>IF('Raw1'!U78&lt;&gt;"",('Raw1'!U78/#REF!)-#REF!,"")</f>
        <v>#REF!</v>
      </c>
      <c r="V78">
        <f>IF('Raw1'!V78&lt;&gt;"",'Raw1'!V78,"")</f>
        <v>1045640000</v>
      </c>
      <c r="W78">
        <f>IF('Raw1'!W78&lt;&gt;"",'Raw1'!W78,"")</f>
        <v>1045624000</v>
      </c>
      <c r="X78" t="str">
        <f>IF('Raw1'!X78&lt;&gt;"",'Raw1'!X78,"")</f>
        <v/>
      </c>
      <c r="Y78" t="str">
        <f>IF('Raw1'!Y78&lt;&gt;"",'Raw1'!Y78,"")</f>
        <v/>
      </c>
      <c r="Z78" t="str">
        <f>IF('Raw1'!Z78&lt;&gt;"",'Raw1'!Z78,"")</f>
        <v/>
      </c>
      <c r="AA78" t="str">
        <f>IF('Raw1'!AA78&lt;&gt;"",'Raw1'!AA78,"")</f>
        <v/>
      </c>
      <c r="AB78" t="str">
        <f>IF('Raw1'!AB78&lt;&gt;"",'Raw1'!AB78,"")</f>
        <v/>
      </c>
      <c r="AC78" t="str">
        <f>IF('Raw1'!AC78&lt;&gt;"",'Raw1'!AC78,"")</f>
        <v/>
      </c>
      <c r="AD78" t="str">
        <f>IF('Raw1'!AD78&lt;&gt;"",'Raw1'!AD78,"")</f>
        <v/>
      </c>
      <c r="AE78" t="str">
        <f>IF('Raw1'!AE78&lt;&gt;"",'Raw1'!AE78,"")</f>
        <v/>
      </c>
      <c r="AF78" t="str">
        <f>IF('Raw1'!AF78&lt;&gt;"",'Raw1'!AF78,"")</f>
        <v/>
      </c>
      <c r="AG78" t="str">
        <f>IF('Raw1'!AG78&lt;&gt;"",'Raw1'!AG78,"")</f>
        <v/>
      </c>
      <c r="AH78" t="str">
        <f>IF('Raw1'!AH78&lt;&gt;"",'Raw1'!AH78,"")</f>
        <v/>
      </c>
      <c r="AI78" t="str">
        <f>IF('Raw1'!AI78&lt;&gt;"",'Raw1'!AI78,"")</f>
        <v/>
      </c>
      <c r="AJ78" t="str">
        <f>IF('Raw1'!AJ78&lt;&gt;"",'Raw1'!AJ78,"")</f>
        <v/>
      </c>
    </row>
    <row r="79" spans="1:36" x14ac:dyDescent="0.15">
      <c r="A79" t="str">
        <f>'Raw1'!A79</f>
        <v>d18O_300118_WM2_Udaipur@25</v>
      </c>
      <c r="D79" t="e">
        <f>IF('Raw1'!D79&lt;&gt;"",(('Raw1'!D79-#REF!)/#REF!),"")</f>
        <v>#REF!</v>
      </c>
      <c r="E79" t="e">
        <f>IF('Raw1'!E79&lt;&gt;"",(('Raw1'!E79-#REF!)/#REF!),"")</f>
        <v>#REF!</v>
      </c>
      <c r="F79" t="e">
        <f>IF('Raw1'!F79&lt;&gt;"",(('Raw1'!F79-#REF!)/#REF!),"")</f>
        <v>#REF!</v>
      </c>
      <c r="G79" t="e">
        <f>IF('Raw1'!G79&lt;&gt;"",(('Raw1'!G79-#REF!)/#REF!),"")</f>
        <v>#REF!</v>
      </c>
      <c r="H79" t="e">
        <f>IF('Raw1'!H79&lt;&gt;"",(('Raw1'!H79-#REF!)/#REF!),"")</f>
        <v>#REF!</v>
      </c>
      <c r="I79" t="e">
        <f>IF('Raw1'!I79&lt;&gt;"",(('Raw1'!I79-#REF!)/#REF!),"")</f>
        <v>#REF!</v>
      </c>
      <c r="J79" t="e">
        <f>IF('Raw1'!J79&lt;&gt;"",(('Raw1'!J79-#REF!)/#REF!),"")</f>
        <v>#REF!</v>
      </c>
      <c r="K79" t="e">
        <f>IF('Raw1'!K79&lt;&gt;"",(('Raw1'!K79-#REF!)/#REF!),"")</f>
        <v>#REF!</v>
      </c>
      <c r="L79" t="e">
        <f>IF('Raw1'!L79&lt;&gt;"",(('Raw1'!L79-#REF!)/#REF!),"")</f>
        <v>#REF!</v>
      </c>
      <c r="M79" t="e">
        <f>IF('Raw1'!M79&lt;&gt;"",(('Raw1'!M79-#REF!)/#REF!),"")</f>
        <v>#REF!</v>
      </c>
      <c r="N79" t="e">
        <f>IF('Raw1'!N79&lt;&gt;"",(('Raw1'!N79-#REF!)/#REF!),"")</f>
        <v>#REF!</v>
      </c>
      <c r="O79" t="e">
        <f>IF('Raw1'!O79&lt;&gt;"",(('Raw1'!O79-#REF!)/#REF!),"")</f>
        <v>#REF!</v>
      </c>
      <c r="P79" t="e">
        <f>IF('Raw1'!P79&lt;&gt;"",(('Raw1'!P79-#REF!)/#REF!),"")</f>
        <v>#REF!</v>
      </c>
      <c r="Q79" t="e">
        <f>IF('Raw1'!Q79&lt;&gt;"",(('Raw1'!Q79-#REF!)/#REF!),"")</f>
        <v>#REF!</v>
      </c>
      <c r="R79" t="e">
        <f>IF('Raw1'!R79&lt;&gt;"",(('Raw1'!R79-#REF!)/#REF!),"")</f>
        <v>#REF!</v>
      </c>
      <c r="S79" t="e">
        <f>IF('Raw1'!S79&lt;&gt;"",(('Raw1'!S79-#REF!)/#REF!),"")</f>
        <v>#REF!</v>
      </c>
      <c r="T79" t="e">
        <f>IF('Raw1'!T79&lt;&gt;"",('Raw1'!T79/#REF!)-#REF!,"")</f>
        <v>#REF!</v>
      </c>
      <c r="U79" t="e">
        <f>IF('Raw1'!U79&lt;&gt;"",('Raw1'!U79/#REF!)-#REF!,"")</f>
        <v>#REF!</v>
      </c>
      <c r="V79">
        <f>IF('Raw1'!V79&lt;&gt;"",'Raw1'!V79,"")</f>
        <v>1020555000</v>
      </c>
      <c r="W79">
        <f>IF('Raw1'!W79&lt;&gt;"",'Raw1'!W79,"")</f>
        <v>1021475000</v>
      </c>
      <c r="X79" t="str">
        <f>IF('Raw1'!X79&lt;&gt;"",'Raw1'!X79,"")</f>
        <v/>
      </c>
      <c r="Y79" t="str">
        <f>IF('Raw1'!Y79&lt;&gt;"",'Raw1'!Y79,"")</f>
        <v/>
      </c>
      <c r="Z79" t="str">
        <f>IF('Raw1'!Z79&lt;&gt;"",'Raw1'!Z79,"")</f>
        <v/>
      </c>
      <c r="AA79" t="str">
        <f>IF('Raw1'!AA79&lt;&gt;"",'Raw1'!AA79,"")</f>
        <v/>
      </c>
      <c r="AB79" t="str">
        <f>IF('Raw1'!AB79&lt;&gt;"",'Raw1'!AB79,"")</f>
        <v/>
      </c>
      <c r="AC79" t="str">
        <f>IF('Raw1'!AC79&lt;&gt;"",'Raw1'!AC79,"")</f>
        <v/>
      </c>
      <c r="AD79" t="str">
        <f>IF('Raw1'!AD79&lt;&gt;"",'Raw1'!AD79,"")</f>
        <v/>
      </c>
      <c r="AE79" t="str">
        <f>IF('Raw1'!AE79&lt;&gt;"",'Raw1'!AE79,"")</f>
        <v/>
      </c>
      <c r="AF79" t="str">
        <f>IF('Raw1'!AF79&lt;&gt;"",'Raw1'!AF79,"")</f>
        <v/>
      </c>
      <c r="AG79" t="str">
        <f>IF('Raw1'!AG79&lt;&gt;"",'Raw1'!AG79,"")</f>
        <v/>
      </c>
      <c r="AH79" t="str">
        <f>IF('Raw1'!AH79&lt;&gt;"",'Raw1'!AH79,"")</f>
        <v/>
      </c>
      <c r="AI79" t="str">
        <f>IF('Raw1'!AI79&lt;&gt;"",'Raw1'!AI79,"")</f>
        <v/>
      </c>
      <c r="AJ79" t="str">
        <f>IF('Raw1'!AJ79&lt;&gt;"",'Raw1'!AJ79,"")</f>
        <v/>
      </c>
    </row>
    <row r="80" spans="1:36" x14ac:dyDescent="0.15">
      <c r="A80" t="str">
        <f>'Raw1'!A80</f>
        <v>d18O_300118_WM2_Nico_2@4</v>
      </c>
      <c r="D80" t="e">
        <f>IF('Raw1'!D80&lt;&gt;"",(('Raw1'!D80-#REF!)/#REF!),"")</f>
        <v>#REF!</v>
      </c>
      <c r="E80" t="e">
        <f>IF('Raw1'!E80&lt;&gt;"",(('Raw1'!E80-#REF!)/#REF!),"")</f>
        <v>#REF!</v>
      </c>
      <c r="F80" t="e">
        <f>IF('Raw1'!F80&lt;&gt;"",(('Raw1'!F80-#REF!)/#REF!),"")</f>
        <v>#REF!</v>
      </c>
      <c r="G80" t="e">
        <f>IF('Raw1'!G80&lt;&gt;"",(('Raw1'!G80-#REF!)/#REF!),"")</f>
        <v>#REF!</v>
      </c>
      <c r="H80" t="e">
        <f>IF('Raw1'!H80&lt;&gt;"",(('Raw1'!H80-#REF!)/#REF!),"")</f>
        <v>#REF!</v>
      </c>
      <c r="I80" t="e">
        <f>IF('Raw1'!I80&lt;&gt;"",(('Raw1'!I80-#REF!)/#REF!),"")</f>
        <v>#REF!</v>
      </c>
      <c r="J80" t="e">
        <f>IF('Raw1'!J80&lt;&gt;"",(('Raw1'!J80-#REF!)/#REF!),"")</f>
        <v>#REF!</v>
      </c>
      <c r="K80" t="e">
        <f>IF('Raw1'!K80&lt;&gt;"",(('Raw1'!K80-#REF!)/#REF!),"")</f>
        <v>#REF!</v>
      </c>
      <c r="L80" t="e">
        <f>IF('Raw1'!L80&lt;&gt;"",(('Raw1'!L80-#REF!)/#REF!),"")</f>
        <v>#REF!</v>
      </c>
      <c r="M80" t="e">
        <f>IF('Raw1'!M80&lt;&gt;"",(('Raw1'!M80-#REF!)/#REF!),"")</f>
        <v>#REF!</v>
      </c>
      <c r="N80" t="e">
        <f>IF('Raw1'!N80&lt;&gt;"",(('Raw1'!N80-#REF!)/#REF!),"")</f>
        <v>#REF!</v>
      </c>
      <c r="O80" t="e">
        <f>IF('Raw1'!O80&lt;&gt;"",(('Raw1'!O80-#REF!)/#REF!),"")</f>
        <v>#REF!</v>
      </c>
      <c r="P80" t="e">
        <f>IF('Raw1'!P80&lt;&gt;"",(('Raw1'!P80-#REF!)/#REF!),"")</f>
        <v>#REF!</v>
      </c>
      <c r="Q80" t="e">
        <f>IF('Raw1'!Q80&lt;&gt;"",(('Raw1'!Q80-#REF!)/#REF!),"")</f>
        <v>#REF!</v>
      </c>
      <c r="R80" t="e">
        <f>IF('Raw1'!R80&lt;&gt;"",(('Raw1'!R80-#REF!)/#REF!),"")</f>
        <v>#REF!</v>
      </c>
      <c r="S80" t="e">
        <f>IF('Raw1'!S80&lt;&gt;"",(('Raw1'!S80-#REF!)/#REF!),"")</f>
        <v>#REF!</v>
      </c>
      <c r="T80" t="e">
        <f>IF('Raw1'!T80&lt;&gt;"",('Raw1'!T80/#REF!)-#REF!,"")</f>
        <v>#REF!</v>
      </c>
      <c r="U80" t="e">
        <f>IF('Raw1'!U80&lt;&gt;"",('Raw1'!U80/#REF!)-#REF!,"")</f>
        <v>#REF!</v>
      </c>
      <c r="V80">
        <f>IF('Raw1'!V80&lt;&gt;"",'Raw1'!V80,"")</f>
        <v>1048256000</v>
      </c>
      <c r="W80">
        <f>IF('Raw1'!W80&lt;&gt;"",'Raw1'!W80,"")</f>
        <v>1048354000</v>
      </c>
      <c r="X80" t="str">
        <f>IF('Raw1'!X80&lt;&gt;"",'Raw1'!X80,"")</f>
        <v/>
      </c>
      <c r="Y80" t="str">
        <f>IF('Raw1'!Y80&lt;&gt;"",'Raw1'!Y80,"")</f>
        <v/>
      </c>
      <c r="Z80" t="str">
        <f>IF('Raw1'!Z80&lt;&gt;"",'Raw1'!Z80,"")</f>
        <v/>
      </c>
      <c r="AA80" t="str">
        <f>IF('Raw1'!AA80&lt;&gt;"",'Raw1'!AA80,"")</f>
        <v/>
      </c>
      <c r="AB80" t="str">
        <f>IF('Raw1'!AB80&lt;&gt;"",'Raw1'!AB80,"")</f>
        <v/>
      </c>
      <c r="AC80" t="str">
        <f>IF('Raw1'!AC80&lt;&gt;"",'Raw1'!AC80,"")</f>
        <v/>
      </c>
      <c r="AD80" t="str">
        <f>IF('Raw1'!AD80&lt;&gt;"",'Raw1'!AD80,"")</f>
        <v/>
      </c>
      <c r="AE80" t="str">
        <f>IF('Raw1'!AE80&lt;&gt;"",'Raw1'!AE80,"")</f>
        <v/>
      </c>
      <c r="AF80" t="str">
        <f>IF('Raw1'!AF80&lt;&gt;"",'Raw1'!AF80,"")</f>
        <v/>
      </c>
      <c r="AG80" t="str">
        <f>IF('Raw1'!AG80&lt;&gt;"",'Raw1'!AG80,"")</f>
        <v/>
      </c>
      <c r="AH80" t="str">
        <f>IF('Raw1'!AH80&lt;&gt;"",'Raw1'!AH80,"")</f>
        <v/>
      </c>
      <c r="AI80" t="str">
        <f>IF('Raw1'!AI80&lt;&gt;"",'Raw1'!AI80,"")</f>
        <v/>
      </c>
      <c r="AJ80" t="str">
        <f>IF('Raw1'!AJ80&lt;&gt;"",'Raw1'!AJ80,"")</f>
        <v/>
      </c>
    </row>
    <row r="81" spans="1:36" x14ac:dyDescent="0.15">
      <c r="A81" t="str">
        <f>'Raw1'!A81</f>
        <v>d18O_300118_WM2_Nico_2@5</v>
      </c>
      <c r="D81" t="e">
        <f>IF('Raw1'!D81&lt;&gt;"",(('Raw1'!D81-#REF!)/#REF!),"")</f>
        <v>#REF!</v>
      </c>
      <c r="E81" t="e">
        <f>IF('Raw1'!E81&lt;&gt;"",(('Raw1'!E81-#REF!)/#REF!),"")</f>
        <v>#REF!</v>
      </c>
      <c r="F81" t="e">
        <f>IF('Raw1'!F81&lt;&gt;"",(('Raw1'!F81-#REF!)/#REF!),"")</f>
        <v>#REF!</v>
      </c>
      <c r="G81" t="e">
        <f>IF('Raw1'!G81&lt;&gt;"",(('Raw1'!G81-#REF!)/#REF!),"")</f>
        <v>#REF!</v>
      </c>
      <c r="H81" t="e">
        <f>IF('Raw1'!H81&lt;&gt;"",(('Raw1'!H81-#REF!)/#REF!),"")</f>
        <v>#REF!</v>
      </c>
      <c r="I81" t="e">
        <f>IF('Raw1'!I81&lt;&gt;"",(('Raw1'!I81-#REF!)/#REF!),"")</f>
        <v>#REF!</v>
      </c>
      <c r="J81" t="e">
        <f>IF('Raw1'!J81&lt;&gt;"",(('Raw1'!J81-#REF!)/#REF!),"")</f>
        <v>#REF!</v>
      </c>
      <c r="K81" t="e">
        <f>IF('Raw1'!K81&lt;&gt;"",(('Raw1'!K81-#REF!)/#REF!),"")</f>
        <v>#REF!</v>
      </c>
      <c r="L81" t="e">
        <f>IF('Raw1'!L81&lt;&gt;"",(('Raw1'!L81-#REF!)/#REF!),"")</f>
        <v>#REF!</v>
      </c>
      <c r="M81" t="e">
        <f>IF('Raw1'!M81&lt;&gt;"",(('Raw1'!M81-#REF!)/#REF!),"")</f>
        <v>#REF!</v>
      </c>
      <c r="N81" t="e">
        <f>IF('Raw1'!N81&lt;&gt;"",(('Raw1'!N81-#REF!)/#REF!),"")</f>
        <v>#REF!</v>
      </c>
      <c r="O81" t="e">
        <f>IF('Raw1'!O81&lt;&gt;"",(('Raw1'!O81-#REF!)/#REF!),"")</f>
        <v>#REF!</v>
      </c>
      <c r="P81" t="e">
        <f>IF('Raw1'!P81&lt;&gt;"",(('Raw1'!P81-#REF!)/#REF!),"")</f>
        <v>#REF!</v>
      </c>
      <c r="Q81" t="e">
        <f>IF('Raw1'!Q81&lt;&gt;"",(('Raw1'!Q81-#REF!)/#REF!),"")</f>
        <v>#REF!</v>
      </c>
      <c r="R81" t="e">
        <f>IF('Raw1'!R81&lt;&gt;"",(('Raw1'!R81-#REF!)/#REF!),"")</f>
        <v>#REF!</v>
      </c>
      <c r="S81" t="e">
        <f>IF('Raw1'!S81&lt;&gt;"",(('Raw1'!S81-#REF!)/#REF!),"")</f>
        <v>#REF!</v>
      </c>
      <c r="T81" t="e">
        <f>IF('Raw1'!T81&lt;&gt;"",('Raw1'!T81/#REF!)-#REF!,"")</f>
        <v>#REF!</v>
      </c>
      <c r="U81" t="e">
        <f>IF('Raw1'!U81&lt;&gt;"",('Raw1'!U81/#REF!)-#REF!,"")</f>
        <v>#REF!</v>
      </c>
      <c r="V81">
        <f>IF('Raw1'!V81&lt;&gt;"",'Raw1'!V81,"")</f>
        <v>1049890000</v>
      </c>
      <c r="W81">
        <f>IF('Raw1'!W81&lt;&gt;"",'Raw1'!W81,"")</f>
        <v>1050078000</v>
      </c>
      <c r="X81" t="str">
        <f>IF('Raw1'!X81&lt;&gt;"",'Raw1'!X81,"")</f>
        <v/>
      </c>
      <c r="Y81" t="str">
        <f>IF('Raw1'!Y81&lt;&gt;"",'Raw1'!Y81,"")</f>
        <v/>
      </c>
      <c r="Z81" t="str">
        <f>IF('Raw1'!Z81&lt;&gt;"",'Raw1'!Z81,"")</f>
        <v/>
      </c>
      <c r="AA81" t="str">
        <f>IF('Raw1'!AA81&lt;&gt;"",'Raw1'!AA81,"")</f>
        <v/>
      </c>
      <c r="AB81" t="str">
        <f>IF('Raw1'!AB81&lt;&gt;"",'Raw1'!AB81,"")</f>
        <v/>
      </c>
      <c r="AC81" t="str">
        <f>IF('Raw1'!AC81&lt;&gt;"",'Raw1'!AC81,"")</f>
        <v/>
      </c>
      <c r="AD81" t="str">
        <f>IF('Raw1'!AD81&lt;&gt;"",'Raw1'!AD81,"")</f>
        <v/>
      </c>
      <c r="AE81" t="str">
        <f>IF('Raw1'!AE81&lt;&gt;"",'Raw1'!AE81,"")</f>
        <v/>
      </c>
      <c r="AF81" t="str">
        <f>IF('Raw1'!AF81&lt;&gt;"",'Raw1'!AF81,"")</f>
        <v/>
      </c>
      <c r="AG81" t="str">
        <f>IF('Raw1'!AG81&lt;&gt;"",'Raw1'!AG81,"")</f>
        <v/>
      </c>
      <c r="AH81" t="str">
        <f>IF('Raw1'!AH81&lt;&gt;"",'Raw1'!AH81,"")</f>
        <v/>
      </c>
      <c r="AI81" t="str">
        <f>IF('Raw1'!AI81&lt;&gt;"",'Raw1'!AI81,"")</f>
        <v/>
      </c>
      <c r="AJ81" t="str">
        <f>IF('Raw1'!AJ81&lt;&gt;"",'Raw1'!AJ81,"")</f>
        <v/>
      </c>
    </row>
    <row r="82" spans="1:36" x14ac:dyDescent="0.15">
      <c r="A82" t="str">
        <f>'Raw1'!A82</f>
        <v>d18O_300118_WM2_Nico_2@6</v>
      </c>
      <c r="D82" t="e">
        <f>IF('Raw1'!D82&lt;&gt;"",(('Raw1'!D82-#REF!)/#REF!),"")</f>
        <v>#REF!</v>
      </c>
      <c r="E82" t="e">
        <f>IF('Raw1'!E82&lt;&gt;"",(('Raw1'!E82-#REF!)/#REF!),"")</f>
        <v>#REF!</v>
      </c>
      <c r="F82" t="e">
        <f>IF('Raw1'!F82&lt;&gt;"",(('Raw1'!F82-#REF!)/#REF!),"")</f>
        <v>#REF!</v>
      </c>
      <c r="G82" t="e">
        <f>IF('Raw1'!G82&lt;&gt;"",(('Raw1'!G82-#REF!)/#REF!),"")</f>
        <v>#REF!</v>
      </c>
      <c r="H82" t="e">
        <f>IF('Raw1'!H82&lt;&gt;"",(('Raw1'!H82-#REF!)/#REF!),"")</f>
        <v>#REF!</v>
      </c>
      <c r="I82" t="e">
        <f>IF('Raw1'!I82&lt;&gt;"",(('Raw1'!I82-#REF!)/#REF!),"")</f>
        <v>#REF!</v>
      </c>
      <c r="J82" t="e">
        <f>IF('Raw1'!J82&lt;&gt;"",(('Raw1'!J82-#REF!)/#REF!),"")</f>
        <v>#REF!</v>
      </c>
      <c r="K82" t="e">
        <f>IF('Raw1'!K82&lt;&gt;"",(('Raw1'!K82-#REF!)/#REF!),"")</f>
        <v>#REF!</v>
      </c>
      <c r="L82" t="e">
        <f>IF('Raw1'!L82&lt;&gt;"",(('Raw1'!L82-#REF!)/#REF!),"")</f>
        <v>#REF!</v>
      </c>
      <c r="M82" t="e">
        <f>IF('Raw1'!M82&lt;&gt;"",(('Raw1'!M82-#REF!)/#REF!),"")</f>
        <v>#REF!</v>
      </c>
      <c r="N82" t="e">
        <f>IF('Raw1'!N82&lt;&gt;"",(('Raw1'!N82-#REF!)/#REF!),"")</f>
        <v>#REF!</v>
      </c>
      <c r="O82" t="e">
        <f>IF('Raw1'!O82&lt;&gt;"",(('Raw1'!O82-#REF!)/#REF!),"")</f>
        <v>#REF!</v>
      </c>
      <c r="P82" t="e">
        <f>IF('Raw1'!P82&lt;&gt;"",(('Raw1'!P82-#REF!)/#REF!),"")</f>
        <v>#REF!</v>
      </c>
      <c r="Q82" t="e">
        <f>IF('Raw1'!Q82&lt;&gt;"",(('Raw1'!Q82-#REF!)/#REF!),"")</f>
        <v>#REF!</v>
      </c>
      <c r="R82" t="e">
        <f>IF('Raw1'!R82&lt;&gt;"",(('Raw1'!R82-#REF!)/#REF!),"")</f>
        <v>#REF!</v>
      </c>
      <c r="S82" t="e">
        <f>IF('Raw1'!S82&lt;&gt;"",(('Raw1'!S82-#REF!)/#REF!),"")</f>
        <v>#REF!</v>
      </c>
      <c r="T82" t="e">
        <f>IF('Raw1'!T82&lt;&gt;"",('Raw1'!T82/#REF!)-#REF!,"")</f>
        <v>#REF!</v>
      </c>
      <c r="U82" t="e">
        <f>IF('Raw1'!U82&lt;&gt;"",('Raw1'!U82/#REF!)-#REF!,"")</f>
        <v>#REF!</v>
      </c>
      <c r="V82">
        <f>IF('Raw1'!V82&lt;&gt;"",'Raw1'!V82,"")</f>
        <v>1043608000</v>
      </c>
      <c r="W82">
        <f>IF('Raw1'!W82&lt;&gt;"",'Raw1'!W82,"")</f>
        <v>1043997000</v>
      </c>
      <c r="X82" t="str">
        <f>IF('Raw1'!X82&lt;&gt;"",'Raw1'!X82,"")</f>
        <v/>
      </c>
      <c r="Y82" t="str">
        <f>IF('Raw1'!Y82&lt;&gt;"",'Raw1'!Y82,"")</f>
        <v/>
      </c>
      <c r="Z82" t="str">
        <f>IF('Raw1'!Z82&lt;&gt;"",'Raw1'!Z82,"")</f>
        <v/>
      </c>
      <c r="AA82" t="str">
        <f>IF('Raw1'!AA82&lt;&gt;"",'Raw1'!AA82,"")</f>
        <v/>
      </c>
      <c r="AB82" t="str">
        <f>IF('Raw1'!AB82&lt;&gt;"",'Raw1'!AB82,"")</f>
        <v/>
      </c>
      <c r="AC82" t="str">
        <f>IF('Raw1'!AC82&lt;&gt;"",'Raw1'!AC82,"")</f>
        <v/>
      </c>
      <c r="AD82" t="str">
        <f>IF('Raw1'!AD82&lt;&gt;"",'Raw1'!AD82,"")</f>
        <v/>
      </c>
      <c r="AE82" t="str">
        <f>IF('Raw1'!AE82&lt;&gt;"",'Raw1'!AE82,"")</f>
        <v/>
      </c>
      <c r="AF82" t="str">
        <f>IF('Raw1'!AF82&lt;&gt;"",'Raw1'!AF82,"")</f>
        <v/>
      </c>
      <c r="AG82" t="str">
        <f>IF('Raw1'!AG82&lt;&gt;"",'Raw1'!AG82,"")</f>
        <v/>
      </c>
      <c r="AH82" t="str">
        <f>IF('Raw1'!AH82&lt;&gt;"",'Raw1'!AH82,"")</f>
        <v/>
      </c>
      <c r="AI82" t="str">
        <f>IF('Raw1'!AI82&lt;&gt;"",'Raw1'!AI82,"")</f>
        <v/>
      </c>
      <c r="AJ82" t="str">
        <f>IF('Raw1'!AJ82&lt;&gt;"",'Raw1'!AJ82,"")</f>
        <v/>
      </c>
    </row>
    <row r="83" spans="1:36" x14ac:dyDescent="0.15">
      <c r="A83" t="str">
        <f>'Raw1'!A83</f>
        <v>d18O_300118_WM2_Udaipur@26</v>
      </c>
      <c r="D83" t="e">
        <f>IF('Raw1'!D83&lt;&gt;"",(('Raw1'!D83-#REF!)/#REF!),"")</f>
        <v>#REF!</v>
      </c>
      <c r="E83" t="e">
        <f>IF('Raw1'!E83&lt;&gt;"",(('Raw1'!E83-#REF!)/#REF!),"")</f>
        <v>#REF!</v>
      </c>
      <c r="F83" t="e">
        <f>IF('Raw1'!F83&lt;&gt;"",(('Raw1'!F83-#REF!)/#REF!),"")</f>
        <v>#REF!</v>
      </c>
      <c r="G83" t="e">
        <f>IF('Raw1'!G83&lt;&gt;"",(('Raw1'!G83-#REF!)/#REF!),"")</f>
        <v>#REF!</v>
      </c>
      <c r="H83" t="e">
        <f>IF('Raw1'!H83&lt;&gt;"",(('Raw1'!H83-#REF!)/#REF!),"")</f>
        <v>#REF!</v>
      </c>
      <c r="I83" t="e">
        <f>IF('Raw1'!I83&lt;&gt;"",(('Raw1'!I83-#REF!)/#REF!),"")</f>
        <v>#REF!</v>
      </c>
      <c r="J83" t="e">
        <f>IF('Raw1'!J83&lt;&gt;"",(('Raw1'!J83-#REF!)/#REF!),"")</f>
        <v>#REF!</v>
      </c>
      <c r="K83" t="e">
        <f>IF('Raw1'!K83&lt;&gt;"",(('Raw1'!K83-#REF!)/#REF!),"")</f>
        <v>#REF!</v>
      </c>
      <c r="L83" t="e">
        <f>IF('Raw1'!L83&lt;&gt;"",(('Raw1'!L83-#REF!)/#REF!),"")</f>
        <v>#REF!</v>
      </c>
      <c r="M83" t="e">
        <f>IF('Raw1'!M83&lt;&gt;"",(('Raw1'!M83-#REF!)/#REF!),"")</f>
        <v>#REF!</v>
      </c>
      <c r="N83" t="e">
        <f>IF('Raw1'!N83&lt;&gt;"",(('Raw1'!N83-#REF!)/#REF!),"")</f>
        <v>#REF!</v>
      </c>
      <c r="O83" t="e">
        <f>IF('Raw1'!O83&lt;&gt;"",(('Raw1'!O83-#REF!)/#REF!),"")</f>
        <v>#REF!</v>
      </c>
      <c r="P83" t="e">
        <f>IF('Raw1'!P83&lt;&gt;"",(('Raw1'!P83-#REF!)/#REF!),"")</f>
        <v>#REF!</v>
      </c>
      <c r="Q83" t="e">
        <f>IF('Raw1'!Q83&lt;&gt;"",(('Raw1'!Q83-#REF!)/#REF!),"")</f>
        <v>#REF!</v>
      </c>
      <c r="R83" t="e">
        <f>IF('Raw1'!R83&lt;&gt;"",(('Raw1'!R83-#REF!)/#REF!),"")</f>
        <v>#REF!</v>
      </c>
      <c r="S83" t="e">
        <f>IF('Raw1'!S83&lt;&gt;"",(('Raw1'!S83-#REF!)/#REF!),"")</f>
        <v>#REF!</v>
      </c>
      <c r="T83" t="e">
        <f>IF('Raw1'!T83&lt;&gt;"",('Raw1'!T83/#REF!)-#REF!,"")</f>
        <v>#REF!</v>
      </c>
      <c r="U83" t="e">
        <f>IF('Raw1'!U83&lt;&gt;"",('Raw1'!U83/#REF!)-#REF!,"")</f>
        <v>#REF!</v>
      </c>
      <c r="V83">
        <f>IF('Raw1'!V83&lt;&gt;"",'Raw1'!V83,"")</f>
        <v>1021282000</v>
      </c>
      <c r="W83">
        <f>IF('Raw1'!W83&lt;&gt;"",'Raw1'!W83,"")</f>
        <v>1021731000</v>
      </c>
      <c r="X83" t="str">
        <f>IF('Raw1'!X83&lt;&gt;"",'Raw1'!X83,"")</f>
        <v/>
      </c>
      <c r="Y83" t="str">
        <f>IF('Raw1'!Y83&lt;&gt;"",'Raw1'!Y83,"")</f>
        <v/>
      </c>
      <c r="Z83" t="str">
        <f>IF('Raw1'!Z83&lt;&gt;"",'Raw1'!Z83,"")</f>
        <v/>
      </c>
      <c r="AA83" t="str">
        <f>IF('Raw1'!AA83&lt;&gt;"",'Raw1'!AA83,"")</f>
        <v/>
      </c>
      <c r="AB83" t="str">
        <f>IF('Raw1'!AB83&lt;&gt;"",'Raw1'!AB83,"")</f>
        <v/>
      </c>
      <c r="AC83" t="str">
        <f>IF('Raw1'!AC83&lt;&gt;"",'Raw1'!AC83,"")</f>
        <v/>
      </c>
      <c r="AD83" t="str">
        <f>IF('Raw1'!AD83&lt;&gt;"",'Raw1'!AD83,"")</f>
        <v/>
      </c>
      <c r="AE83" t="str">
        <f>IF('Raw1'!AE83&lt;&gt;"",'Raw1'!AE83,"")</f>
        <v/>
      </c>
      <c r="AF83" t="str">
        <f>IF('Raw1'!AF83&lt;&gt;"",'Raw1'!AF83,"")</f>
        <v/>
      </c>
      <c r="AG83" t="str">
        <f>IF('Raw1'!AG83&lt;&gt;"",'Raw1'!AG83,"")</f>
        <v/>
      </c>
      <c r="AH83" t="str">
        <f>IF('Raw1'!AH83&lt;&gt;"",'Raw1'!AH83,"")</f>
        <v/>
      </c>
      <c r="AI83" t="str">
        <f>IF('Raw1'!AI83&lt;&gt;"",'Raw1'!AI83,"")</f>
        <v/>
      </c>
      <c r="AJ83" t="str">
        <f>IF('Raw1'!AJ83&lt;&gt;"",'Raw1'!AJ83,"")</f>
        <v/>
      </c>
    </row>
    <row r="84" spans="1:36" x14ac:dyDescent="0.15">
      <c r="A84" t="str">
        <f>'Raw1'!A84</f>
        <v>d18O_300118_WM2_BW28_2@1</v>
      </c>
      <c r="D84" t="e">
        <f>IF('Raw1'!D84&lt;&gt;"",(('Raw1'!D84-#REF!)/#REF!),"")</f>
        <v>#REF!</v>
      </c>
      <c r="E84" t="e">
        <f>IF('Raw1'!E84&lt;&gt;"",(('Raw1'!E84-#REF!)/#REF!),"")</f>
        <v>#REF!</v>
      </c>
      <c r="F84" t="e">
        <f>IF('Raw1'!F84&lt;&gt;"",(('Raw1'!F84-#REF!)/#REF!),"")</f>
        <v>#REF!</v>
      </c>
      <c r="G84" t="e">
        <f>IF('Raw1'!G84&lt;&gt;"",(('Raw1'!G84-#REF!)/#REF!),"")</f>
        <v>#REF!</v>
      </c>
      <c r="H84" t="e">
        <f>IF('Raw1'!H84&lt;&gt;"",(('Raw1'!H84-#REF!)/#REF!),"")</f>
        <v>#REF!</v>
      </c>
      <c r="I84" t="e">
        <f>IF('Raw1'!I84&lt;&gt;"",(('Raw1'!I84-#REF!)/#REF!),"")</f>
        <v>#REF!</v>
      </c>
      <c r="J84" t="e">
        <f>IF('Raw1'!J84&lt;&gt;"",(('Raw1'!J84-#REF!)/#REF!),"")</f>
        <v>#REF!</v>
      </c>
      <c r="K84" t="e">
        <f>IF('Raw1'!K84&lt;&gt;"",(('Raw1'!K84-#REF!)/#REF!),"")</f>
        <v>#REF!</v>
      </c>
      <c r="L84" t="e">
        <f>IF('Raw1'!L84&lt;&gt;"",(('Raw1'!L84-#REF!)/#REF!),"")</f>
        <v>#REF!</v>
      </c>
      <c r="M84" t="e">
        <f>IF('Raw1'!M84&lt;&gt;"",(('Raw1'!M84-#REF!)/#REF!),"")</f>
        <v>#REF!</v>
      </c>
      <c r="N84" t="e">
        <f>IF('Raw1'!N84&lt;&gt;"",(('Raw1'!N84-#REF!)/#REF!),"")</f>
        <v>#REF!</v>
      </c>
      <c r="O84" t="e">
        <f>IF('Raw1'!O84&lt;&gt;"",(('Raw1'!O84-#REF!)/#REF!),"")</f>
        <v>#REF!</v>
      </c>
      <c r="P84" t="e">
        <f>IF('Raw1'!P84&lt;&gt;"",(('Raw1'!P84-#REF!)/#REF!),"")</f>
        <v>#REF!</v>
      </c>
      <c r="Q84" t="e">
        <f>IF('Raw1'!Q84&lt;&gt;"",(('Raw1'!Q84-#REF!)/#REF!),"")</f>
        <v>#REF!</v>
      </c>
      <c r="R84" t="e">
        <f>IF('Raw1'!R84&lt;&gt;"",(('Raw1'!R84-#REF!)/#REF!),"")</f>
        <v>#REF!</v>
      </c>
      <c r="S84" t="e">
        <f>IF('Raw1'!S84&lt;&gt;"",(('Raw1'!S84-#REF!)/#REF!),"")</f>
        <v>#REF!</v>
      </c>
      <c r="T84" t="e">
        <f>IF('Raw1'!T84&lt;&gt;"",('Raw1'!T84/#REF!)-#REF!,"")</f>
        <v>#REF!</v>
      </c>
      <c r="U84" t="e">
        <f>IF('Raw1'!U84&lt;&gt;"",('Raw1'!U84/#REF!)-#REF!,"")</f>
        <v>#REF!</v>
      </c>
      <c r="V84">
        <f>IF('Raw1'!V84&lt;&gt;"",'Raw1'!V84,"")</f>
        <v>1038569000</v>
      </c>
      <c r="W84">
        <f>IF('Raw1'!W84&lt;&gt;"",'Raw1'!W84,"")</f>
        <v>1038492000</v>
      </c>
      <c r="X84" t="str">
        <f>IF('Raw1'!X84&lt;&gt;"",'Raw1'!X84,"")</f>
        <v/>
      </c>
      <c r="Y84" t="str">
        <f>IF('Raw1'!Y84&lt;&gt;"",'Raw1'!Y84,"")</f>
        <v/>
      </c>
      <c r="Z84" t="str">
        <f>IF('Raw1'!Z84&lt;&gt;"",'Raw1'!Z84,"")</f>
        <v/>
      </c>
      <c r="AA84" t="str">
        <f>IF('Raw1'!AA84&lt;&gt;"",'Raw1'!AA84,"")</f>
        <v/>
      </c>
      <c r="AB84" t="str">
        <f>IF('Raw1'!AB84&lt;&gt;"",'Raw1'!AB84,"")</f>
        <v/>
      </c>
      <c r="AC84" t="str">
        <f>IF('Raw1'!AC84&lt;&gt;"",'Raw1'!AC84,"")</f>
        <v/>
      </c>
      <c r="AD84" t="str">
        <f>IF('Raw1'!AD84&lt;&gt;"",'Raw1'!AD84,"")</f>
        <v/>
      </c>
      <c r="AE84" t="str">
        <f>IF('Raw1'!AE84&lt;&gt;"",'Raw1'!AE84,"")</f>
        <v/>
      </c>
      <c r="AF84" t="str">
        <f>IF('Raw1'!AF84&lt;&gt;"",'Raw1'!AF84,"")</f>
        <v/>
      </c>
      <c r="AG84" t="str">
        <f>IF('Raw1'!AG84&lt;&gt;"",'Raw1'!AG84,"")</f>
        <v/>
      </c>
      <c r="AH84" t="str">
        <f>IF('Raw1'!AH84&lt;&gt;"",'Raw1'!AH84,"")</f>
        <v/>
      </c>
      <c r="AI84" t="str">
        <f>IF('Raw1'!AI84&lt;&gt;"",'Raw1'!AI84,"")</f>
        <v/>
      </c>
      <c r="AJ84" t="str">
        <f>IF('Raw1'!AJ84&lt;&gt;"",'Raw1'!AJ84,"")</f>
        <v/>
      </c>
    </row>
    <row r="85" spans="1:36" x14ac:dyDescent="0.15">
      <c r="A85" t="str">
        <f>'Raw1'!A85</f>
        <v>d18O_300118_WM2_BW28_2@2</v>
      </c>
      <c r="D85" t="e">
        <f>IF('Raw1'!D85&lt;&gt;"",(('Raw1'!D85-#REF!)/#REF!),"")</f>
        <v>#REF!</v>
      </c>
      <c r="E85" t="e">
        <f>IF('Raw1'!E85&lt;&gt;"",(('Raw1'!E85-#REF!)/#REF!),"")</f>
        <v>#REF!</v>
      </c>
      <c r="F85" t="e">
        <f>IF('Raw1'!F85&lt;&gt;"",(('Raw1'!F85-#REF!)/#REF!),"")</f>
        <v>#REF!</v>
      </c>
      <c r="G85" t="e">
        <f>IF('Raw1'!G85&lt;&gt;"",(('Raw1'!G85-#REF!)/#REF!),"")</f>
        <v>#REF!</v>
      </c>
      <c r="H85" t="e">
        <f>IF('Raw1'!H85&lt;&gt;"",(('Raw1'!H85-#REF!)/#REF!),"")</f>
        <v>#REF!</v>
      </c>
      <c r="I85" t="e">
        <f>IF('Raw1'!I85&lt;&gt;"",(('Raw1'!I85-#REF!)/#REF!),"")</f>
        <v>#REF!</v>
      </c>
      <c r="J85" t="e">
        <f>IF('Raw1'!J85&lt;&gt;"",(('Raw1'!J85-#REF!)/#REF!),"")</f>
        <v>#REF!</v>
      </c>
      <c r="K85" t="e">
        <f>IF('Raw1'!K85&lt;&gt;"",(('Raw1'!K85-#REF!)/#REF!),"")</f>
        <v>#REF!</v>
      </c>
      <c r="L85" t="e">
        <f>IF('Raw1'!L85&lt;&gt;"",(('Raw1'!L85-#REF!)/#REF!),"")</f>
        <v>#REF!</v>
      </c>
      <c r="M85" t="e">
        <f>IF('Raw1'!M85&lt;&gt;"",(('Raw1'!M85-#REF!)/#REF!),"")</f>
        <v>#REF!</v>
      </c>
      <c r="N85" t="e">
        <f>IF('Raw1'!N85&lt;&gt;"",(('Raw1'!N85-#REF!)/#REF!),"")</f>
        <v>#REF!</v>
      </c>
      <c r="O85" t="e">
        <f>IF('Raw1'!O85&lt;&gt;"",(('Raw1'!O85-#REF!)/#REF!),"")</f>
        <v>#REF!</v>
      </c>
      <c r="P85" t="e">
        <f>IF('Raw1'!P85&lt;&gt;"",(('Raw1'!P85-#REF!)/#REF!),"")</f>
        <v>#REF!</v>
      </c>
      <c r="Q85" t="e">
        <f>IF('Raw1'!Q85&lt;&gt;"",(('Raw1'!Q85-#REF!)/#REF!),"")</f>
        <v>#REF!</v>
      </c>
      <c r="R85" t="e">
        <f>IF('Raw1'!R85&lt;&gt;"",(('Raw1'!R85-#REF!)/#REF!),"")</f>
        <v>#REF!</v>
      </c>
      <c r="S85" t="e">
        <f>IF('Raw1'!S85&lt;&gt;"",(('Raw1'!S85-#REF!)/#REF!),"")</f>
        <v>#REF!</v>
      </c>
      <c r="T85" t="e">
        <f>IF('Raw1'!T85&lt;&gt;"",('Raw1'!T85/#REF!)-#REF!,"")</f>
        <v>#REF!</v>
      </c>
      <c r="U85" t="e">
        <f>IF('Raw1'!U85&lt;&gt;"",('Raw1'!U85/#REF!)-#REF!,"")</f>
        <v>#REF!</v>
      </c>
      <c r="V85">
        <f>IF('Raw1'!V85&lt;&gt;"",'Raw1'!V85,"")</f>
        <v>1038876000</v>
      </c>
      <c r="W85">
        <f>IF('Raw1'!W85&lt;&gt;"",'Raw1'!W85,"")</f>
        <v>1039338000</v>
      </c>
      <c r="X85" t="str">
        <f>IF('Raw1'!X85&lt;&gt;"",'Raw1'!X85,"")</f>
        <v/>
      </c>
      <c r="Y85" t="str">
        <f>IF('Raw1'!Y85&lt;&gt;"",'Raw1'!Y85,"")</f>
        <v/>
      </c>
      <c r="Z85" t="str">
        <f>IF('Raw1'!Z85&lt;&gt;"",'Raw1'!Z85,"")</f>
        <v/>
      </c>
      <c r="AA85" t="str">
        <f>IF('Raw1'!AA85&lt;&gt;"",'Raw1'!AA85,"")</f>
        <v/>
      </c>
      <c r="AB85" t="str">
        <f>IF('Raw1'!AB85&lt;&gt;"",'Raw1'!AB85,"")</f>
        <v/>
      </c>
      <c r="AC85" t="str">
        <f>IF('Raw1'!AC85&lt;&gt;"",'Raw1'!AC85,"")</f>
        <v/>
      </c>
      <c r="AD85" t="str">
        <f>IF('Raw1'!AD85&lt;&gt;"",'Raw1'!AD85,"")</f>
        <v/>
      </c>
      <c r="AE85" t="str">
        <f>IF('Raw1'!AE85&lt;&gt;"",'Raw1'!AE85,"")</f>
        <v/>
      </c>
      <c r="AF85" t="str">
        <f>IF('Raw1'!AF85&lt;&gt;"",'Raw1'!AF85,"")</f>
        <v/>
      </c>
      <c r="AG85" t="str">
        <f>IF('Raw1'!AG85&lt;&gt;"",'Raw1'!AG85,"")</f>
        <v/>
      </c>
      <c r="AH85" t="str">
        <f>IF('Raw1'!AH85&lt;&gt;"",'Raw1'!AH85,"")</f>
        <v/>
      </c>
      <c r="AI85" t="str">
        <f>IF('Raw1'!AI85&lt;&gt;"",'Raw1'!AI85,"")</f>
        <v/>
      </c>
      <c r="AJ85" t="str">
        <f>IF('Raw1'!AJ85&lt;&gt;"",'Raw1'!AJ85,"")</f>
        <v/>
      </c>
    </row>
    <row r="86" spans="1:36" x14ac:dyDescent="0.15">
      <c r="A86" t="str">
        <f>'Raw1'!A86</f>
        <v>d18O_300118_WM2_BW28_2@3</v>
      </c>
      <c r="D86" t="e">
        <f>IF('Raw1'!D86&lt;&gt;"",(('Raw1'!D86-#REF!)/#REF!),"")</f>
        <v>#REF!</v>
      </c>
      <c r="E86" t="e">
        <f>IF('Raw1'!E86&lt;&gt;"",(('Raw1'!E86-#REF!)/#REF!),"")</f>
        <v>#REF!</v>
      </c>
      <c r="F86" t="e">
        <f>IF('Raw1'!F86&lt;&gt;"",(('Raw1'!F86-#REF!)/#REF!),"")</f>
        <v>#REF!</v>
      </c>
      <c r="G86" t="e">
        <f>IF('Raw1'!G86&lt;&gt;"",(('Raw1'!G86-#REF!)/#REF!),"")</f>
        <v>#REF!</v>
      </c>
      <c r="H86" t="e">
        <f>IF('Raw1'!H86&lt;&gt;"",(('Raw1'!H86-#REF!)/#REF!),"")</f>
        <v>#REF!</v>
      </c>
      <c r="I86" t="e">
        <f>IF('Raw1'!I86&lt;&gt;"",(('Raw1'!I86-#REF!)/#REF!),"")</f>
        <v>#REF!</v>
      </c>
      <c r="J86" t="e">
        <f>IF('Raw1'!J86&lt;&gt;"",(('Raw1'!J86-#REF!)/#REF!),"")</f>
        <v>#REF!</v>
      </c>
      <c r="K86" t="e">
        <f>IF('Raw1'!K86&lt;&gt;"",(('Raw1'!K86-#REF!)/#REF!),"")</f>
        <v>#REF!</v>
      </c>
      <c r="L86" t="e">
        <f>IF('Raw1'!L86&lt;&gt;"",(('Raw1'!L86-#REF!)/#REF!),"")</f>
        <v>#REF!</v>
      </c>
      <c r="M86" t="e">
        <f>IF('Raw1'!M86&lt;&gt;"",(('Raw1'!M86-#REF!)/#REF!),"")</f>
        <v>#REF!</v>
      </c>
      <c r="N86" t="e">
        <f>IF('Raw1'!N86&lt;&gt;"",(('Raw1'!N86-#REF!)/#REF!),"")</f>
        <v>#REF!</v>
      </c>
      <c r="O86" t="e">
        <f>IF('Raw1'!O86&lt;&gt;"",(('Raw1'!O86-#REF!)/#REF!),"")</f>
        <v>#REF!</v>
      </c>
      <c r="P86" t="e">
        <f>IF('Raw1'!P86&lt;&gt;"",(('Raw1'!P86-#REF!)/#REF!),"")</f>
        <v>#REF!</v>
      </c>
      <c r="Q86" t="e">
        <f>IF('Raw1'!Q86&lt;&gt;"",(('Raw1'!Q86-#REF!)/#REF!),"")</f>
        <v>#REF!</v>
      </c>
      <c r="R86" t="e">
        <f>IF('Raw1'!R86&lt;&gt;"",(('Raw1'!R86-#REF!)/#REF!),"")</f>
        <v>#REF!</v>
      </c>
      <c r="S86" t="e">
        <f>IF('Raw1'!S86&lt;&gt;"",(('Raw1'!S86-#REF!)/#REF!),"")</f>
        <v>#REF!</v>
      </c>
      <c r="T86" t="e">
        <f>IF('Raw1'!T86&lt;&gt;"",('Raw1'!T86/#REF!)-#REF!,"")</f>
        <v>#REF!</v>
      </c>
      <c r="U86" t="e">
        <f>IF('Raw1'!U86&lt;&gt;"",('Raw1'!U86/#REF!)-#REF!,"")</f>
        <v>#REF!</v>
      </c>
      <c r="V86">
        <f>IF('Raw1'!V86&lt;&gt;"",'Raw1'!V86,"")</f>
        <v>1036942000</v>
      </c>
      <c r="W86">
        <f>IF('Raw1'!W86&lt;&gt;"",'Raw1'!W86,"")</f>
        <v>1037157000</v>
      </c>
      <c r="X86" t="str">
        <f>IF('Raw1'!X86&lt;&gt;"",'Raw1'!X86,"")</f>
        <v/>
      </c>
      <c r="Y86" t="str">
        <f>IF('Raw1'!Y86&lt;&gt;"",'Raw1'!Y86,"")</f>
        <v/>
      </c>
      <c r="Z86" t="str">
        <f>IF('Raw1'!Z86&lt;&gt;"",'Raw1'!Z86,"")</f>
        <v/>
      </c>
      <c r="AA86" t="str">
        <f>IF('Raw1'!AA86&lt;&gt;"",'Raw1'!AA86,"")</f>
        <v/>
      </c>
      <c r="AB86" t="str">
        <f>IF('Raw1'!AB86&lt;&gt;"",'Raw1'!AB86,"")</f>
        <v/>
      </c>
      <c r="AC86" t="str">
        <f>IF('Raw1'!AC86&lt;&gt;"",'Raw1'!AC86,"")</f>
        <v/>
      </c>
      <c r="AD86" t="str">
        <f>IF('Raw1'!AD86&lt;&gt;"",'Raw1'!AD86,"")</f>
        <v/>
      </c>
      <c r="AE86" t="str">
        <f>IF('Raw1'!AE86&lt;&gt;"",'Raw1'!AE86,"")</f>
        <v/>
      </c>
      <c r="AF86" t="str">
        <f>IF('Raw1'!AF86&lt;&gt;"",'Raw1'!AF86,"")</f>
        <v/>
      </c>
      <c r="AG86" t="str">
        <f>IF('Raw1'!AG86&lt;&gt;"",'Raw1'!AG86,"")</f>
        <v/>
      </c>
      <c r="AH86" t="str">
        <f>IF('Raw1'!AH86&lt;&gt;"",'Raw1'!AH86,"")</f>
        <v/>
      </c>
      <c r="AI86" t="str">
        <f>IF('Raw1'!AI86&lt;&gt;"",'Raw1'!AI86,"")</f>
        <v/>
      </c>
      <c r="AJ86" t="str">
        <f>IF('Raw1'!AJ86&lt;&gt;"",'Raw1'!AJ86,"")</f>
        <v/>
      </c>
    </row>
    <row r="87" spans="1:36" x14ac:dyDescent="0.15">
      <c r="A87" t="str">
        <f>'Raw1'!A87</f>
        <v>d18O_300118_WM2_Udaipur@27</v>
      </c>
      <c r="D87" t="e">
        <f>IF('Raw1'!D87&lt;&gt;"",(('Raw1'!D87-#REF!)/#REF!),"")</f>
        <v>#REF!</v>
      </c>
      <c r="E87" t="e">
        <f>IF('Raw1'!E87&lt;&gt;"",(('Raw1'!E87-#REF!)/#REF!),"")</f>
        <v>#REF!</v>
      </c>
      <c r="F87" t="e">
        <f>IF('Raw1'!F87&lt;&gt;"",(('Raw1'!F87-#REF!)/#REF!),"")</f>
        <v>#REF!</v>
      </c>
      <c r="G87" t="e">
        <f>IF('Raw1'!G87&lt;&gt;"",(('Raw1'!G87-#REF!)/#REF!),"")</f>
        <v>#REF!</v>
      </c>
      <c r="H87" t="e">
        <f>IF('Raw1'!H87&lt;&gt;"",(('Raw1'!H87-#REF!)/#REF!),"")</f>
        <v>#REF!</v>
      </c>
      <c r="I87" t="e">
        <f>IF('Raw1'!I87&lt;&gt;"",(('Raw1'!I87-#REF!)/#REF!),"")</f>
        <v>#REF!</v>
      </c>
      <c r="J87" t="e">
        <f>IF('Raw1'!J87&lt;&gt;"",(('Raw1'!J87-#REF!)/#REF!),"")</f>
        <v>#REF!</v>
      </c>
      <c r="K87" t="e">
        <f>IF('Raw1'!K87&lt;&gt;"",(('Raw1'!K87-#REF!)/#REF!),"")</f>
        <v>#REF!</v>
      </c>
      <c r="L87" t="e">
        <f>IF('Raw1'!L87&lt;&gt;"",(('Raw1'!L87-#REF!)/#REF!),"")</f>
        <v>#REF!</v>
      </c>
      <c r="M87" t="e">
        <f>IF('Raw1'!M87&lt;&gt;"",(('Raw1'!M87-#REF!)/#REF!),"")</f>
        <v>#REF!</v>
      </c>
      <c r="N87" t="e">
        <f>IF('Raw1'!N87&lt;&gt;"",(('Raw1'!N87-#REF!)/#REF!),"")</f>
        <v>#REF!</v>
      </c>
      <c r="O87" t="e">
        <f>IF('Raw1'!O87&lt;&gt;"",(('Raw1'!O87-#REF!)/#REF!),"")</f>
        <v>#REF!</v>
      </c>
      <c r="P87" t="e">
        <f>IF('Raw1'!P87&lt;&gt;"",(('Raw1'!P87-#REF!)/#REF!),"")</f>
        <v>#REF!</v>
      </c>
      <c r="Q87" t="e">
        <f>IF('Raw1'!Q87&lt;&gt;"",(('Raw1'!Q87-#REF!)/#REF!),"")</f>
        <v>#REF!</v>
      </c>
      <c r="R87" t="e">
        <f>IF('Raw1'!R87&lt;&gt;"",(('Raw1'!R87-#REF!)/#REF!),"")</f>
        <v>#REF!</v>
      </c>
      <c r="S87" t="e">
        <f>IF('Raw1'!S87&lt;&gt;"",(('Raw1'!S87-#REF!)/#REF!),"")</f>
        <v>#REF!</v>
      </c>
      <c r="T87" t="e">
        <f>IF('Raw1'!T87&lt;&gt;"",('Raw1'!T87/#REF!)-#REF!,"")</f>
        <v>#REF!</v>
      </c>
      <c r="U87" t="e">
        <f>IF('Raw1'!U87&lt;&gt;"",('Raw1'!U87/#REF!)-#REF!,"")</f>
        <v>#REF!</v>
      </c>
      <c r="V87">
        <f>IF('Raw1'!V87&lt;&gt;"",'Raw1'!V87,"")</f>
        <v>1014816000</v>
      </c>
      <c r="W87">
        <f>IF('Raw1'!W87&lt;&gt;"",'Raw1'!W87,"")</f>
        <v>1015380000</v>
      </c>
      <c r="X87" t="str">
        <f>IF('Raw1'!X87&lt;&gt;"",'Raw1'!X87,"")</f>
        <v/>
      </c>
      <c r="Y87" t="str">
        <f>IF('Raw1'!Y87&lt;&gt;"",'Raw1'!Y87,"")</f>
        <v/>
      </c>
      <c r="Z87" t="str">
        <f>IF('Raw1'!Z87&lt;&gt;"",'Raw1'!Z87,"")</f>
        <v/>
      </c>
      <c r="AA87" t="str">
        <f>IF('Raw1'!AA87&lt;&gt;"",'Raw1'!AA87,"")</f>
        <v/>
      </c>
      <c r="AB87" t="str">
        <f>IF('Raw1'!AB87&lt;&gt;"",'Raw1'!AB87,"")</f>
        <v/>
      </c>
      <c r="AC87" t="str">
        <f>IF('Raw1'!AC87&lt;&gt;"",'Raw1'!AC87,"")</f>
        <v/>
      </c>
      <c r="AD87" t="str">
        <f>IF('Raw1'!AD87&lt;&gt;"",'Raw1'!AD87,"")</f>
        <v/>
      </c>
      <c r="AE87" t="str">
        <f>IF('Raw1'!AE87&lt;&gt;"",'Raw1'!AE87,"")</f>
        <v/>
      </c>
      <c r="AF87" t="str">
        <f>IF('Raw1'!AF87&lt;&gt;"",'Raw1'!AF87,"")</f>
        <v/>
      </c>
      <c r="AG87" t="str">
        <f>IF('Raw1'!AG87&lt;&gt;"",'Raw1'!AG87,"")</f>
        <v/>
      </c>
      <c r="AH87" t="str">
        <f>IF('Raw1'!AH87&lt;&gt;"",'Raw1'!AH87,"")</f>
        <v/>
      </c>
      <c r="AI87" t="str">
        <f>IF('Raw1'!AI87&lt;&gt;"",'Raw1'!AI87,"")</f>
        <v/>
      </c>
      <c r="AJ87" t="str">
        <f>IF('Raw1'!AJ87&lt;&gt;"",'Raw1'!AJ87,"")</f>
        <v/>
      </c>
    </row>
    <row r="88" spans="1:36" x14ac:dyDescent="0.15">
      <c r="A88" t="str">
        <f>'Raw1'!A88</f>
        <v>d18O_300118_WM2_Andre@17</v>
      </c>
      <c r="D88" t="e">
        <f>IF('Raw1'!D88&lt;&gt;"",(('Raw1'!D88-#REF!)/#REF!),"")</f>
        <v>#REF!</v>
      </c>
      <c r="E88" t="e">
        <f>IF('Raw1'!E88&lt;&gt;"",(('Raw1'!E88-#REF!)/#REF!),"")</f>
        <v>#REF!</v>
      </c>
      <c r="F88" t="e">
        <f>IF('Raw1'!F88&lt;&gt;"",(('Raw1'!F88-#REF!)/#REF!),"")</f>
        <v>#REF!</v>
      </c>
      <c r="G88" t="e">
        <f>IF('Raw1'!G88&lt;&gt;"",(('Raw1'!G88-#REF!)/#REF!),"")</f>
        <v>#REF!</v>
      </c>
      <c r="H88" t="e">
        <f>IF('Raw1'!H88&lt;&gt;"",(('Raw1'!H88-#REF!)/#REF!),"")</f>
        <v>#REF!</v>
      </c>
      <c r="I88" t="e">
        <f>IF('Raw1'!I88&lt;&gt;"",(('Raw1'!I88-#REF!)/#REF!),"")</f>
        <v>#REF!</v>
      </c>
      <c r="J88" t="e">
        <f>IF('Raw1'!J88&lt;&gt;"",(('Raw1'!J88-#REF!)/#REF!),"")</f>
        <v>#REF!</v>
      </c>
      <c r="K88" t="e">
        <f>IF('Raw1'!K88&lt;&gt;"",(('Raw1'!K88-#REF!)/#REF!),"")</f>
        <v>#REF!</v>
      </c>
      <c r="L88" t="e">
        <f>IF('Raw1'!L88&lt;&gt;"",(('Raw1'!L88-#REF!)/#REF!),"")</f>
        <v>#REF!</v>
      </c>
      <c r="M88" t="e">
        <f>IF('Raw1'!M88&lt;&gt;"",(('Raw1'!M88-#REF!)/#REF!),"")</f>
        <v>#REF!</v>
      </c>
      <c r="N88" t="e">
        <f>IF('Raw1'!N88&lt;&gt;"",(('Raw1'!N88-#REF!)/#REF!),"")</f>
        <v>#REF!</v>
      </c>
      <c r="O88" t="e">
        <f>IF('Raw1'!O88&lt;&gt;"",(('Raw1'!O88-#REF!)/#REF!),"")</f>
        <v>#REF!</v>
      </c>
      <c r="P88" t="e">
        <f>IF('Raw1'!P88&lt;&gt;"",(('Raw1'!P88-#REF!)/#REF!),"")</f>
        <v>#REF!</v>
      </c>
      <c r="Q88" t="e">
        <f>IF('Raw1'!Q88&lt;&gt;"",(('Raw1'!Q88-#REF!)/#REF!),"")</f>
        <v>#REF!</v>
      </c>
      <c r="R88" t="e">
        <f>IF('Raw1'!R88&lt;&gt;"",(('Raw1'!R88-#REF!)/#REF!),"")</f>
        <v>#REF!</v>
      </c>
      <c r="S88" t="e">
        <f>IF('Raw1'!S88&lt;&gt;"",(('Raw1'!S88-#REF!)/#REF!),"")</f>
        <v>#REF!</v>
      </c>
      <c r="T88" t="e">
        <f>IF('Raw1'!T88&lt;&gt;"",('Raw1'!T88/#REF!)-#REF!,"")</f>
        <v>#REF!</v>
      </c>
      <c r="U88" t="e">
        <f>IF('Raw1'!U88&lt;&gt;"",('Raw1'!U88/#REF!)-#REF!,"")</f>
        <v>#REF!</v>
      </c>
      <c r="V88">
        <f>IF('Raw1'!V88&lt;&gt;"",'Raw1'!V88,"")</f>
        <v>1009607000</v>
      </c>
      <c r="W88">
        <f>IF('Raw1'!W88&lt;&gt;"",'Raw1'!W88,"")</f>
        <v>1009786000</v>
      </c>
      <c r="X88" t="str">
        <f>IF('Raw1'!X88&lt;&gt;"",'Raw1'!X88,"")</f>
        <v/>
      </c>
      <c r="Y88" t="str">
        <f>IF('Raw1'!Y88&lt;&gt;"",'Raw1'!Y88,"")</f>
        <v/>
      </c>
      <c r="Z88" t="str">
        <f>IF('Raw1'!Z88&lt;&gt;"",'Raw1'!Z88,"")</f>
        <v/>
      </c>
      <c r="AA88" t="str">
        <f>IF('Raw1'!AA88&lt;&gt;"",'Raw1'!AA88,"")</f>
        <v/>
      </c>
      <c r="AB88" t="str">
        <f>IF('Raw1'!AB88&lt;&gt;"",'Raw1'!AB88,"")</f>
        <v/>
      </c>
      <c r="AC88" t="str">
        <f>IF('Raw1'!AC88&lt;&gt;"",'Raw1'!AC88,"")</f>
        <v/>
      </c>
      <c r="AD88" t="str">
        <f>IF('Raw1'!AD88&lt;&gt;"",'Raw1'!AD88,"")</f>
        <v/>
      </c>
      <c r="AE88" t="str">
        <f>IF('Raw1'!AE88&lt;&gt;"",'Raw1'!AE88,"")</f>
        <v/>
      </c>
      <c r="AF88" t="str">
        <f>IF('Raw1'!AF88&lt;&gt;"",'Raw1'!AF88,"")</f>
        <v/>
      </c>
      <c r="AG88" t="str">
        <f>IF('Raw1'!AG88&lt;&gt;"",'Raw1'!AG88,"")</f>
        <v/>
      </c>
      <c r="AH88" t="str">
        <f>IF('Raw1'!AH88&lt;&gt;"",'Raw1'!AH88,"")</f>
        <v/>
      </c>
      <c r="AI88" t="str">
        <f>IF('Raw1'!AI88&lt;&gt;"",'Raw1'!AI88,"")</f>
        <v/>
      </c>
      <c r="AJ88" t="str">
        <f>IF('Raw1'!AJ88&lt;&gt;"",'Raw1'!AJ88,"")</f>
        <v/>
      </c>
    </row>
    <row r="89" spans="1:36" x14ac:dyDescent="0.15">
      <c r="D89" t="e">
        <f>IF('Raw1'!D89&lt;&gt;"",(('Raw1'!D89-#REF!)/#REF!),"")</f>
        <v>#REF!</v>
      </c>
    </row>
    <row r="90" spans="1:36" x14ac:dyDescent="0.15">
      <c r="D90" t="e">
        <f>IF('Raw1'!D90&lt;&gt;"",(('Raw1'!D90-#REF!)/#REF!),"")</f>
        <v>#REF!</v>
      </c>
    </row>
    <row r="91" spans="1:36" x14ac:dyDescent="0.15">
      <c r="D91" t="e">
        <f>IF('Raw1'!D91&lt;&gt;"",(('Raw1'!D91-#REF!)/#REF!),"")</f>
        <v>#REF!</v>
      </c>
    </row>
    <row r="92" spans="1:36" x14ac:dyDescent="0.15">
      <c r="D92" t="e">
        <f>IF('Raw1'!D92&lt;&gt;"",(('Raw1'!D92-#REF!)/#REF!),"")</f>
        <v>#REF!</v>
      </c>
    </row>
    <row r="93" spans="1:36" x14ac:dyDescent="0.15">
      <c r="D93" t="e">
        <f>IF('Raw1'!D93&lt;&gt;"",(('Raw1'!D93-#REF!)/#REF!),"")</f>
        <v>#REF!</v>
      </c>
    </row>
    <row r="94" spans="1:36" x14ac:dyDescent="0.15">
      <c r="D94" t="e">
        <f>IF('Raw1'!D94&lt;&gt;"",(('Raw1'!D94-#REF!)/#REF!),"")</f>
        <v>#REF!</v>
      </c>
    </row>
    <row r="95" spans="1:36" x14ac:dyDescent="0.15">
      <c r="D95" t="e">
        <f>IF('Raw1'!D95&lt;&gt;"",(('Raw1'!D95-#REF!)/#REF!),"")</f>
        <v>#REF!</v>
      </c>
    </row>
    <row r="96" spans="1:36" x14ac:dyDescent="0.15">
      <c r="D96" t="e">
        <f>IF('Raw1'!D96&lt;&gt;"",(('Raw1'!D96-#REF!)/#REF!),"")</f>
        <v>#REF!</v>
      </c>
    </row>
    <row r="97" spans="4:4" x14ac:dyDescent="0.15">
      <c r="D97" t="e">
        <f>IF('Raw1'!D97&lt;&gt;"",(('Raw1'!D97-#REF!)/#REF!),"")</f>
        <v>#REF!</v>
      </c>
    </row>
    <row r="98" spans="4:4" x14ac:dyDescent="0.15">
      <c r="D98" t="e">
        <f>IF('Raw1'!D98&lt;&gt;"",(('Raw1'!D98-#REF!)/#REF!),"")</f>
        <v>#REF!</v>
      </c>
    </row>
    <row r="99" spans="4:4" x14ac:dyDescent="0.15">
      <c r="D99" t="e">
        <f>IF('Raw1'!D99&lt;&gt;"",(('Raw1'!D99-#REF!)/#REF!),"")</f>
        <v>#REF!</v>
      </c>
    </row>
    <row r="100" spans="4:4" x14ac:dyDescent="0.15">
      <c r="D100" t="e">
        <f>IF('Raw1'!D100&lt;&gt;"",(('Raw1'!D100-#REF!)/#REF!),"")</f>
        <v>#REF!</v>
      </c>
    </row>
    <row r="101" spans="4:4" x14ac:dyDescent="0.15">
      <c r="D101" t="e">
        <f>IF('Raw1'!D101&lt;&gt;"",(('Raw1'!D101-#REF!)/#REF!),"")</f>
        <v>#REF!</v>
      </c>
    </row>
    <row r="102" spans="4:4" x14ac:dyDescent="0.15">
      <c r="D102" t="e">
        <f>IF('Raw1'!D102&lt;&gt;"",(('Raw1'!D102-#REF!)/#REF!),"")</f>
        <v>#REF!</v>
      </c>
    </row>
    <row r="103" spans="4:4" x14ac:dyDescent="0.15">
      <c r="D103" t="e">
        <f>IF('Raw1'!D103&lt;&gt;"",(('Raw1'!D103-#REF!)/#REF!),"")</f>
        <v>#REF!</v>
      </c>
    </row>
    <row r="104" spans="4:4" x14ac:dyDescent="0.15">
      <c r="D104" t="e">
        <f>IF('Raw1'!D104&lt;&gt;"",(('Raw1'!D104-#REF!)/#REF!),"")</f>
        <v>#REF!</v>
      </c>
    </row>
    <row r="105" spans="4:4" x14ac:dyDescent="0.15">
      <c r="D105" t="e">
        <f>IF('Raw1'!D105&lt;&gt;"",(('Raw1'!D105-#REF!)/#REF!),"")</f>
        <v>#REF!</v>
      </c>
    </row>
    <row r="106" spans="4:4" x14ac:dyDescent="0.15">
      <c r="D106" t="e">
        <f>IF('Raw1'!D106&lt;&gt;"",(('Raw1'!D106-#REF!)/#REF!),"")</f>
        <v>#REF!</v>
      </c>
    </row>
    <row r="107" spans="4:4" x14ac:dyDescent="0.15">
      <c r="D107" t="e">
        <f>IF('Raw1'!D107&lt;&gt;"",(('Raw1'!D107-#REF!)/#REF!),"")</f>
        <v>#REF!</v>
      </c>
    </row>
    <row r="108" spans="4:4" x14ac:dyDescent="0.15">
      <c r="D108" t="e">
        <f>IF('Raw1'!D108&lt;&gt;"",(('Raw1'!D108-#REF!)/#REF!),"")</f>
        <v>#REF!</v>
      </c>
    </row>
    <row r="109" spans="4:4" x14ac:dyDescent="0.15">
      <c r="D109" t="e">
        <f>IF('Raw1'!D109&lt;&gt;"",(('Raw1'!D109-#REF!)/#REF!),"")</f>
        <v>#REF!</v>
      </c>
    </row>
    <row r="110" spans="4:4" x14ac:dyDescent="0.15">
      <c r="D110" t="str">
        <f>IF('Raw1'!D110&lt;&gt;"",(('Raw1'!D110-#REF!)/#REF!),"")</f>
        <v/>
      </c>
    </row>
    <row r="111" spans="4:4" x14ac:dyDescent="0.15">
      <c r="D111" t="str">
        <f>IF('Raw1'!D111&lt;&gt;"",(('Raw1'!D111-#REF!)/#REF!),"")</f>
        <v/>
      </c>
    </row>
    <row r="112" spans="4:4" x14ac:dyDescent="0.15">
      <c r="D112" t="str">
        <f>IF('Raw1'!D112&lt;&gt;"",(('Raw1'!D112-#REF!)/#REF!),"")</f>
        <v/>
      </c>
    </row>
    <row r="113" spans="4:4" x14ac:dyDescent="0.15">
      <c r="D113" t="str">
        <f>IF('Raw1'!D113&lt;&gt;"",(('Raw1'!D113-#REF!)/#REF!),"")</f>
        <v/>
      </c>
    </row>
    <row r="114" spans="4:4" x14ac:dyDescent="0.15">
      <c r="D114" t="str">
        <f>IF('Raw1'!D114&lt;&gt;"",(('Raw1'!D114-#REF!)/#REF!),"")</f>
        <v/>
      </c>
    </row>
    <row r="115" spans="4:4" x14ac:dyDescent="0.15">
      <c r="D115" t="str">
        <f>IF('Raw1'!D115&lt;&gt;"",(('Raw1'!D115-#REF!)/#REF!),"")</f>
        <v/>
      </c>
    </row>
    <row r="116" spans="4:4" x14ac:dyDescent="0.15">
      <c r="D116" t="str">
        <f>IF('Raw1'!D116&lt;&gt;"",(('Raw1'!D116-#REF!)/#REF!),"")</f>
        <v/>
      </c>
    </row>
    <row r="117" spans="4:4" x14ac:dyDescent="0.15">
      <c r="D117" t="str">
        <f>IF('Raw1'!D117&lt;&gt;"",(('Raw1'!D117-#REF!)/#REF!),"")</f>
        <v/>
      </c>
    </row>
    <row r="118" spans="4:4" x14ac:dyDescent="0.15">
      <c r="D118" t="str">
        <f>IF('Raw1'!D118&lt;&gt;"",(('Raw1'!D118-#REF!)/#REF!),"")</f>
        <v/>
      </c>
    </row>
    <row r="119" spans="4:4" x14ac:dyDescent="0.15">
      <c r="D119" t="str">
        <f>IF('Raw1'!D119&lt;&gt;"",(('Raw1'!D119-#REF!)/#REF!),"")</f>
        <v/>
      </c>
    </row>
    <row r="120" spans="4:4" x14ac:dyDescent="0.15">
      <c r="D120" t="str">
        <f>IF('Raw1'!D120&lt;&gt;"",(('Raw1'!D120-#REF!)/#REF!),"")</f>
        <v/>
      </c>
    </row>
    <row r="121" spans="4:4" x14ac:dyDescent="0.15">
      <c r="D121" t="str">
        <f>IF('Raw1'!D121&lt;&gt;"",(('Raw1'!D121-#REF!)/#REF!),"")</f>
        <v/>
      </c>
    </row>
    <row r="122" spans="4:4" x14ac:dyDescent="0.15">
      <c r="D122" t="str">
        <f>IF('Raw1'!D122&lt;&gt;"",(('Raw1'!D122-#REF!)/#REF!),"")</f>
        <v/>
      </c>
    </row>
    <row r="123" spans="4:4" x14ac:dyDescent="0.15">
      <c r="D123" t="str">
        <f>IF('Raw1'!D123&lt;&gt;"",(('Raw1'!D123-#REF!)/#REF!),"")</f>
        <v/>
      </c>
    </row>
    <row r="124" spans="4:4" x14ac:dyDescent="0.15">
      <c r="D124" t="str">
        <f>IF('Raw1'!D124&lt;&gt;"",(('Raw1'!D124-#REF!)/#REF!),"")</f>
        <v/>
      </c>
    </row>
    <row r="125" spans="4:4" x14ac:dyDescent="0.15">
      <c r="D125" t="str">
        <f>IF('Raw1'!D125&lt;&gt;"",(('Raw1'!D125-#REF!)/#REF!),"")</f>
        <v/>
      </c>
    </row>
    <row r="126" spans="4:4" x14ac:dyDescent="0.15">
      <c r="D126" t="str">
        <f>IF('Raw1'!D126&lt;&gt;"",(('Raw1'!D126-#REF!)/#REF!),"")</f>
        <v/>
      </c>
    </row>
    <row r="127" spans="4:4" x14ac:dyDescent="0.15">
      <c r="D127" t="str">
        <f>IF('Raw1'!D127&lt;&gt;"",(('Raw1'!D127-#REF!)/#REF!),"")</f>
        <v/>
      </c>
    </row>
    <row r="128" spans="4:4" x14ac:dyDescent="0.15">
      <c r="D128" t="str">
        <f>IF('Raw1'!D128&lt;&gt;"",(('Raw1'!D128-#REF!)/#REF!),"")</f>
        <v/>
      </c>
    </row>
    <row r="129" spans="4:4" x14ac:dyDescent="0.15">
      <c r="D129" t="str">
        <f>IF('Raw1'!D129&lt;&gt;"",(('Raw1'!D129-#REF!)/#REF!),"")</f>
        <v/>
      </c>
    </row>
    <row r="130" spans="4:4" x14ac:dyDescent="0.15">
      <c r="D130" t="str">
        <f>IF('Raw1'!D130&lt;&gt;"",(('Raw1'!D130-#REF!)/#REF!),"")</f>
        <v/>
      </c>
    </row>
    <row r="131" spans="4:4" x14ac:dyDescent="0.15">
      <c r="D131" t="str">
        <f>IF('Raw1'!D131&lt;&gt;"",(('Raw1'!D131-#REF!)/#REF!),"")</f>
        <v/>
      </c>
    </row>
    <row r="132" spans="4:4" x14ac:dyDescent="0.15">
      <c r="D132" t="str">
        <f>IF('Raw1'!D132&lt;&gt;"",(('Raw1'!D132-#REF!)/#REF!),"")</f>
        <v/>
      </c>
    </row>
    <row r="133" spans="4:4" x14ac:dyDescent="0.15">
      <c r="D133" t="str">
        <f>IF('Raw1'!D133&lt;&gt;"",(('Raw1'!D133-#REF!)/#REF!),"")</f>
        <v/>
      </c>
    </row>
    <row r="134" spans="4:4" x14ac:dyDescent="0.15">
      <c r="D134" t="str">
        <f>IF('Raw1'!D134&lt;&gt;"",(('Raw1'!D134-#REF!)/#REF!),"")</f>
        <v/>
      </c>
    </row>
    <row r="135" spans="4:4" x14ac:dyDescent="0.15">
      <c r="D135" t="str">
        <f>IF('Raw1'!D135&lt;&gt;"",(('Raw1'!D135-#REF!)/#REF!),"")</f>
        <v/>
      </c>
    </row>
    <row r="136" spans="4:4" x14ac:dyDescent="0.15">
      <c r="D136" t="str">
        <f>IF('Raw1'!D136&lt;&gt;"",(('Raw1'!D136-#REF!)/#REF!),"")</f>
        <v/>
      </c>
    </row>
    <row r="137" spans="4:4" x14ac:dyDescent="0.15">
      <c r="D137" t="str">
        <f>IF('Raw1'!D137&lt;&gt;"",(('Raw1'!D137-#REF!)/#REF!),"")</f>
        <v/>
      </c>
    </row>
    <row r="138" spans="4:4" x14ac:dyDescent="0.15">
      <c r="D138" t="str">
        <f>IF('Raw1'!D138&lt;&gt;"",(('Raw1'!D138-#REF!)/#REF!),"")</f>
        <v/>
      </c>
    </row>
    <row r="139" spans="4:4" x14ac:dyDescent="0.15">
      <c r="D139" t="str">
        <f>IF('Raw1'!D139&lt;&gt;"",(('Raw1'!D139-#REF!)/#REF!),"")</f>
        <v/>
      </c>
    </row>
    <row r="140" spans="4:4" x14ac:dyDescent="0.15">
      <c r="D140" t="str">
        <f>IF('Raw1'!D140&lt;&gt;"",(('Raw1'!D140-#REF!)/#REF!),"")</f>
        <v/>
      </c>
    </row>
    <row r="141" spans="4:4" x14ac:dyDescent="0.15">
      <c r="D141" t="str">
        <f>IF('Raw1'!D141&lt;&gt;"",(('Raw1'!D141-#REF!)/#REF!),"")</f>
        <v/>
      </c>
    </row>
    <row r="142" spans="4:4" x14ac:dyDescent="0.15">
      <c r="D142" t="str">
        <f>IF('Raw1'!D142&lt;&gt;"",(('Raw1'!D142-#REF!)/#REF!),"")</f>
        <v/>
      </c>
    </row>
    <row r="143" spans="4:4" x14ac:dyDescent="0.15">
      <c r="D143" t="str">
        <f>IF('Raw1'!D143&lt;&gt;"",(('Raw1'!D143-#REF!)/#REF!),"")</f>
        <v/>
      </c>
    </row>
    <row r="144" spans="4:4" x14ac:dyDescent="0.15">
      <c r="D144" t="str">
        <f>IF('Raw1'!D144&lt;&gt;"",(('Raw1'!D144-#REF!)/#REF!),"")</f>
        <v/>
      </c>
    </row>
    <row r="145" spans="4:4" x14ac:dyDescent="0.15">
      <c r="D145" t="str">
        <f>IF('Raw1'!D145&lt;&gt;"",(('Raw1'!D145-#REF!)/#REF!),"")</f>
        <v/>
      </c>
    </row>
    <row r="146" spans="4:4" x14ac:dyDescent="0.15">
      <c r="D146" t="str">
        <f>IF('Raw1'!D146&lt;&gt;"",(('Raw1'!D146-#REF!)/#REF!),"")</f>
        <v/>
      </c>
    </row>
    <row r="147" spans="4:4" x14ac:dyDescent="0.15">
      <c r="D147" t="str">
        <f>IF('Raw1'!D147&lt;&gt;"",(('Raw1'!D147-#REF!)/#REF!),"")</f>
        <v/>
      </c>
    </row>
    <row r="148" spans="4:4" x14ac:dyDescent="0.15">
      <c r="D148" t="str">
        <f>IF('Raw1'!D148&lt;&gt;"",(('Raw1'!D148-#REF!)/#REF!),"")</f>
        <v/>
      </c>
    </row>
    <row r="149" spans="4:4" x14ac:dyDescent="0.15">
      <c r="D149" t="str">
        <f>IF('Raw1'!D149&lt;&gt;"",(('Raw1'!D149-#REF!)/#REF!),"")</f>
        <v/>
      </c>
    </row>
    <row r="150" spans="4:4" x14ac:dyDescent="0.15">
      <c r="D150" t="str">
        <f>IF('Raw1'!D150&lt;&gt;"",(('Raw1'!D150-#REF!)/#REF!),"")</f>
        <v/>
      </c>
    </row>
    <row r="151" spans="4:4" x14ac:dyDescent="0.15">
      <c r="D151" t="str">
        <f>IF('Raw1'!D151&lt;&gt;"",(('Raw1'!D151-#REF!)/#REF!),"")</f>
        <v/>
      </c>
    </row>
    <row r="152" spans="4:4" x14ac:dyDescent="0.15">
      <c r="D152" t="str">
        <f>IF('Raw1'!D152&lt;&gt;"",(('Raw1'!D152-#REF!)/#REF!),"")</f>
        <v/>
      </c>
    </row>
    <row r="153" spans="4:4" x14ac:dyDescent="0.15">
      <c r="D153" t="str">
        <f>IF('Raw1'!D153&lt;&gt;"",(('Raw1'!D153-#REF!)/#REF!),"")</f>
        <v/>
      </c>
    </row>
    <row r="154" spans="4:4" x14ac:dyDescent="0.15">
      <c r="D154" t="str">
        <f>IF('Raw1'!D154&lt;&gt;"",(('Raw1'!D154-#REF!)/#REF!),"")</f>
        <v/>
      </c>
    </row>
    <row r="155" spans="4:4" x14ac:dyDescent="0.15">
      <c r="D155" t="str">
        <f>IF('Raw1'!D155&lt;&gt;"",(('Raw1'!D155-#REF!)/#REF!),"")</f>
        <v/>
      </c>
    </row>
    <row r="156" spans="4:4" x14ac:dyDescent="0.15">
      <c r="D156" t="str">
        <f>IF('Raw1'!D156&lt;&gt;"",(('Raw1'!D156-#REF!)/#REF!),"")</f>
        <v/>
      </c>
    </row>
    <row r="157" spans="4:4" x14ac:dyDescent="0.15">
      <c r="D157" t="str">
        <f>IF('Raw1'!D157&lt;&gt;"",(('Raw1'!D157-#REF!)/#REF!),"")</f>
        <v/>
      </c>
    </row>
    <row r="158" spans="4:4" x14ac:dyDescent="0.15">
      <c r="D158" t="str">
        <f>IF('Raw1'!D158&lt;&gt;"",(('Raw1'!D158-#REF!)/#REF!),"")</f>
        <v/>
      </c>
    </row>
    <row r="159" spans="4:4" x14ac:dyDescent="0.15">
      <c r="D159" t="str">
        <f>IF('Raw1'!D159&lt;&gt;"",(('Raw1'!D159-#REF!)/#REF!),"")</f>
        <v/>
      </c>
    </row>
    <row r="160" spans="4:4" x14ac:dyDescent="0.15">
      <c r="D160" t="str">
        <f>IF('Raw1'!D160&lt;&gt;"",(('Raw1'!D160-#REF!)/#REF!),"")</f>
        <v/>
      </c>
    </row>
    <row r="161" spans="4:4" x14ac:dyDescent="0.15">
      <c r="D161" t="str">
        <f>IF('Raw1'!D161&lt;&gt;"",(('Raw1'!D161-#REF!)/#REF!),"")</f>
        <v/>
      </c>
    </row>
    <row r="162" spans="4:4" x14ac:dyDescent="0.15">
      <c r="D162" t="str">
        <f>IF('Raw1'!D162&lt;&gt;"",(('Raw1'!D162-#REF!)/#REF!),"")</f>
        <v/>
      </c>
    </row>
    <row r="163" spans="4:4" x14ac:dyDescent="0.15">
      <c r="D163" t="str">
        <f>IF('Raw1'!D163&lt;&gt;"",(('Raw1'!D163-#REF!)/#REF!),"")</f>
        <v/>
      </c>
    </row>
    <row r="164" spans="4:4" x14ac:dyDescent="0.15">
      <c r="D164" t="str">
        <f>IF('Raw1'!D164&lt;&gt;"",(('Raw1'!D164-#REF!)/#REF!),"")</f>
        <v/>
      </c>
    </row>
    <row r="165" spans="4:4" x14ac:dyDescent="0.15">
      <c r="D165" t="str">
        <f>IF('Raw1'!D165&lt;&gt;"",(('Raw1'!D165-#REF!)/#REF!),"")</f>
        <v/>
      </c>
    </row>
    <row r="166" spans="4:4" x14ac:dyDescent="0.15">
      <c r="D166" t="str">
        <f>IF('Raw1'!D166&lt;&gt;"",(('Raw1'!D166-#REF!)/#REF!),"")</f>
        <v/>
      </c>
    </row>
    <row r="167" spans="4:4" x14ac:dyDescent="0.15">
      <c r="D167" t="str">
        <f>IF('Raw1'!D167&lt;&gt;"",(('Raw1'!D167-#REF!)/#REF!),"")</f>
        <v/>
      </c>
    </row>
    <row r="168" spans="4:4" x14ac:dyDescent="0.15">
      <c r="D168" t="str">
        <f>IF('Raw1'!D168&lt;&gt;"",(('Raw1'!D168-#REF!)/#REF!),"")</f>
        <v/>
      </c>
    </row>
    <row r="169" spans="4:4" x14ac:dyDescent="0.15">
      <c r="D169" t="str">
        <f>IF('Raw1'!D169&lt;&gt;"",(('Raw1'!D169-#REF!)/#REF!),"")</f>
        <v/>
      </c>
    </row>
    <row r="170" spans="4:4" x14ac:dyDescent="0.15">
      <c r="D170" t="str">
        <f>IF('Raw1'!D170&lt;&gt;"",(('Raw1'!D170-#REF!)/#REF!),"")</f>
        <v/>
      </c>
    </row>
    <row r="171" spans="4:4" x14ac:dyDescent="0.15">
      <c r="D171" t="str">
        <f>IF('Raw1'!D171&lt;&gt;"",(('Raw1'!D171-#REF!)/#REF!),"")</f>
        <v/>
      </c>
    </row>
    <row r="172" spans="4:4" x14ac:dyDescent="0.15">
      <c r="D172" t="str">
        <f>IF('Raw1'!D172&lt;&gt;"",(('Raw1'!D172-#REF!)/#REF!),"")</f>
        <v/>
      </c>
    </row>
    <row r="173" spans="4:4" x14ac:dyDescent="0.15">
      <c r="D173" t="str">
        <f>IF('Raw1'!D173&lt;&gt;"",(('Raw1'!D173-#REF!)/#REF!),"")</f>
        <v/>
      </c>
    </row>
    <row r="174" spans="4:4" x14ac:dyDescent="0.15">
      <c r="D174" t="str">
        <f>IF('Raw1'!D174&lt;&gt;"",(('Raw1'!D174-#REF!)/#REF!),"")</f>
        <v/>
      </c>
    </row>
    <row r="175" spans="4:4" x14ac:dyDescent="0.15">
      <c r="D175" t="str">
        <f>IF('Raw1'!D175&lt;&gt;"",(('Raw1'!D175-#REF!)/#REF!),"")</f>
        <v/>
      </c>
    </row>
    <row r="176" spans="4:4" x14ac:dyDescent="0.15">
      <c r="D176" t="str">
        <f>IF('Raw1'!D176&lt;&gt;"",(('Raw1'!D176-#REF!)/#REF!),"")</f>
        <v/>
      </c>
    </row>
    <row r="177" spans="4:4" x14ac:dyDescent="0.15">
      <c r="D177" t="str">
        <f>IF('Raw1'!D177&lt;&gt;"",(('Raw1'!D177-#REF!)/#REF!),"")</f>
        <v/>
      </c>
    </row>
    <row r="178" spans="4:4" x14ac:dyDescent="0.15">
      <c r="D178" t="str">
        <f>IF('Raw1'!D178&lt;&gt;"",(('Raw1'!D178-#REF!)/#REF!),"")</f>
        <v/>
      </c>
    </row>
    <row r="179" spans="4:4" x14ac:dyDescent="0.15">
      <c r="D179" t="str">
        <f>IF('Raw1'!D179&lt;&gt;"",(('Raw1'!D179-#REF!)/#REF!),"")</f>
        <v/>
      </c>
    </row>
    <row r="180" spans="4:4" x14ac:dyDescent="0.15">
      <c r="D180" t="str">
        <f>IF('Raw1'!D180&lt;&gt;"",(('Raw1'!D180-#REF!)/#REF!),"")</f>
        <v/>
      </c>
    </row>
    <row r="181" spans="4:4" x14ac:dyDescent="0.15">
      <c r="D181" t="str">
        <f>IF('Raw1'!D181&lt;&gt;"",(('Raw1'!D181-#REF!)/#REF!),"")</f>
        <v/>
      </c>
    </row>
    <row r="182" spans="4:4" x14ac:dyDescent="0.15">
      <c r="D182" t="str">
        <f>IF('Raw1'!D182&lt;&gt;"",(('Raw1'!D182-#REF!)/#REF!),"")</f>
        <v/>
      </c>
    </row>
    <row r="183" spans="4:4" x14ac:dyDescent="0.15">
      <c r="D183" t="str">
        <f>IF('Raw1'!D183&lt;&gt;"",(('Raw1'!D183-#REF!)/#REF!),"")</f>
        <v/>
      </c>
    </row>
    <row r="184" spans="4:4" x14ac:dyDescent="0.15">
      <c r="D184" t="str">
        <f>IF('Raw1'!D184&lt;&gt;"",(('Raw1'!D184-#REF!)/#REF!),"")</f>
        <v/>
      </c>
    </row>
    <row r="185" spans="4:4" x14ac:dyDescent="0.15">
      <c r="D185" t="str">
        <f>IF('Raw1'!D185&lt;&gt;"",(('Raw1'!D185-#REF!)/#REF!),"")</f>
        <v/>
      </c>
    </row>
    <row r="186" spans="4:4" x14ac:dyDescent="0.15">
      <c r="D186" t="str">
        <f>IF('Raw1'!D186&lt;&gt;"",(('Raw1'!D186-#REF!)/#REF!),"")</f>
        <v/>
      </c>
    </row>
    <row r="187" spans="4:4" x14ac:dyDescent="0.15">
      <c r="D187" t="str">
        <f>IF('Raw1'!D187&lt;&gt;"",(('Raw1'!D187-#REF!)/#REF!),"")</f>
        <v/>
      </c>
    </row>
    <row r="188" spans="4:4" x14ac:dyDescent="0.15">
      <c r="D188" t="str">
        <f>IF('Raw1'!D188&lt;&gt;"",(('Raw1'!D188-#REF!)/#REF!),"")</f>
        <v/>
      </c>
    </row>
    <row r="189" spans="4:4" x14ac:dyDescent="0.15">
      <c r="D189" t="str">
        <f>IF('Raw1'!D189&lt;&gt;"",(('Raw1'!D189-#REF!)/#REF!),"")</f>
        <v/>
      </c>
    </row>
    <row r="190" spans="4:4" x14ac:dyDescent="0.15">
      <c r="D190" t="str">
        <f>IF('Raw1'!D190&lt;&gt;"",(('Raw1'!D190-#REF!)/#REF!),"")</f>
        <v/>
      </c>
    </row>
    <row r="191" spans="4:4" x14ac:dyDescent="0.15">
      <c r="D191" t="str">
        <f>IF('Raw1'!D191&lt;&gt;"",(('Raw1'!D191-#REF!)/#REF!),"")</f>
        <v/>
      </c>
    </row>
    <row r="192" spans="4:4" x14ac:dyDescent="0.15">
      <c r="D192" t="str">
        <f>IF('Raw1'!D192&lt;&gt;"",(('Raw1'!D192-#REF!)/#REF!),"")</f>
        <v/>
      </c>
    </row>
    <row r="193" spans="4:4" x14ac:dyDescent="0.15">
      <c r="D193" t="str">
        <f>IF('Raw1'!D193&lt;&gt;"",(('Raw1'!D193-#REF!)/#REF!),"")</f>
        <v/>
      </c>
    </row>
    <row r="194" spans="4:4" x14ac:dyDescent="0.15">
      <c r="D194" t="str">
        <f>IF('Raw1'!D194&lt;&gt;"",(('Raw1'!D194-#REF!)/#REF!),"")</f>
        <v/>
      </c>
    </row>
    <row r="195" spans="4:4" x14ac:dyDescent="0.15">
      <c r="D195" t="str">
        <f>IF('Raw1'!D195&lt;&gt;"",(('Raw1'!D195-#REF!)/#REF!),"")</f>
        <v/>
      </c>
    </row>
    <row r="196" spans="4:4" x14ac:dyDescent="0.15">
      <c r="D196" t="str">
        <f>IF('Raw1'!D196&lt;&gt;"",(('Raw1'!D196-#REF!)/#REF!),"")</f>
        <v/>
      </c>
    </row>
    <row r="197" spans="4:4" x14ac:dyDescent="0.15">
      <c r="D197" t="str">
        <f>IF('Raw1'!D197&lt;&gt;"",(('Raw1'!D197-#REF!)/#REF!),"")</f>
        <v/>
      </c>
    </row>
    <row r="198" spans="4:4" x14ac:dyDescent="0.15">
      <c r="D198" t="str">
        <f>IF('Raw1'!D198&lt;&gt;"",(('Raw1'!D198-#REF!)/#REF!),"")</f>
        <v/>
      </c>
    </row>
    <row r="199" spans="4:4" x14ac:dyDescent="0.15">
      <c r="D199" t="str">
        <f>IF('Raw1'!D199&lt;&gt;"",(('Raw1'!D199-#REF!)/#REF!),"")</f>
        <v/>
      </c>
    </row>
    <row r="200" spans="4:4" x14ac:dyDescent="0.15">
      <c r="D200" t="str">
        <f>IF('Raw1'!D200&lt;&gt;"",(('Raw1'!D200-#REF!)/#REF!),"")</f>
        <v/>
      </c>
    </row>
    <row r="201" spans="4:4" x14ac:dyDescent="0.15">
      <c r="D201" t="str">
        <f>IF('Raw1'!D201&lt;&gt;"",(('Raw1'!D201-#REF!)/#REF!),"")</f>
        <v/>
      </c>
    </row>
    <row r="202" spans="4:4" x14ac:dyDescent="0.15">
      <c r="D202" t="str">
        <f>IF('Raw1'!D202&lt;&gt;"",(('Raw1'!D202-#REF!)/#REF!),"")</f>
        <v/>
      </c>
    </row>
    <row r="203" spans="4:4" x14ac:dyDescent="0.15">
      <c r="D203" t="str">
        <f>IF('Raw1'!D203&lt;&gt;"",(('Raw1'!D203-#REF!)/#REF!),"")</f>
        <v/>
      </c>
    </row>
    <row r="204" spans="4:4" x14ac:dyDescent="0.15">
      <c r="D204" t="str">
        <f>IF('Raw1'!D204&lt;&gt;"",(('Raw1'!D204-#REF!)/#REF!),"")</f>
        <v/>
      </c>
    </row>
    <row r="205" spans="4:4" x14ac:dyDescent="0.15">
      <c r="D205" t="str">
        <f>IF('Raw1'!D205&lt;&gt;"",(('Raw1'!D205-#REF!)/#REF!),"")</f>
        <v/>
      </c>
    </row>
    <row r="206" spans="4:4" x14ac:dyDescent="0.15">
      <c r="D206" t="str">
        <f>IF('Raw1'!D206&lt;&gt;"",(('Raw1'!D206-#REF!)/#REF!),"")</f>
        <v/>
      </c>
    </row>
    <row r="207" spans="4:4" x14ac:dyDescent="0.15">
      <c r="D207" t="str">
        <f>IF('Raw1'!D207&lt;&gt;"",(('Raw1'!D207-#REF!)/#REF!),"")</f>
        <v/>
      </c>
    </row>
    <row r="208" spans="4:4" x14ac:dyDescent="0.15">
      <c r="D208" t="str">
        <f>IF('Raw1'!D208&lt;&gt;"",(('Raw1'!D208-#REF!)/#REF!),"")</f>
        <v/>
      </c>
    </row>
    <row r="209" spans="4:4" x14ac:dyDescent="0.15">
      <c r="D209" t="str">
        <f>IF('Raw1'!D209&lt;&gt;"",(('Raw1'!D209-#REF!)/#REF!),"")</f>
        <v/>
      </c>
    </row>
    <row r="210" spans="4:4" x14ac:dyDescent="0.15">
      <c r="D210" t="str">
        <f>IF('Raw1'!D210&lt;&gt;"",(('Raw1'!D210-#REF!)/#REF!),"")</f>
        <v/>
      </c>
    </row>
    <row r="211" spans="4:4" x14ac:dyDescent="0.15">
      <c r="D211" t="str">
        <f>IF('Raw1'!D211&lt;&gt;"",(('Raw1'!D211-#REF!)/#REF!),"")</f>
        <v/>
      </c>
    </row>
    <row r="212" spans="4:4" x14ac:dyDescent="0.15">
      <c r="D212" t="str">
        <f>IF('Raw1'!D212&lt;&gt;"",(('Raw1'!D212-#REF!)/#REF!),"")</f>
        <v/>
      </c>
    </row>
    <row r="213" spans="4:4" x14ac:dyDescent="0.15">
      <c r="D213" t="str">
        <f>IF('Raw1'!D213&lt;&gt;"",(('Raw1'!D213-#REF!)/#REF!),"")</f>
        <v/>
      </c>
    </row>
    <row r="214" spans="4:4" x14ac:dyDescent="0.15">
      <c r="D214" t="str">
        <f>IF('Raw1'!D214&lt;&gt;"",(('Raw1'!D214-#REF!)/#REF!),"")</f>
        <v/>
      </c>
    </row>
    <row r="215" spans="4:4" x14ac:dyDescent="0.15">
      <c r="D215" t="str">
        <f>IF('Raw1'!D215&lt;&gt;"",(('Raw1'!D215-#REF!)/#REF!),"")</f>
        <v/>
      </c>
    </row>
    <row r="216" spans="4:4" x14ac:dyDescent="0.15">
      <c r="D216" t="str">
        <f>IF('Raw1'!D216&lt;&gt;"",(('Raw1'!D216-#REF!)/#REF!),"")</f>
        <v/>
      </c>
    </row>
    <row r="217" spans="4:4" x14ac:dyDescent="0.15">
      <c r="D217" t="str">
        <f>IF('Raw1'!D217&lt;&gt;"",(('Raw1'!D217-#REF!)/#REF!),"")</f>
        <v/>
      </c>
    </row>
    <row r="218" spans="4:4" x14ac:dyDescent="0.15">
      <c r="D218" t="str">
        <f>IF('Raw1'!D218&lt;&gt;"",(('Raw1'!D218-#REF!)/#REF!),"")</f>
        <v/>
      </c>
    </row>
    <row r="219" spans="4:4" x14ac:dyDescent="0.15">
      <c r="D219" t="str">
        <f>IF('Raw1'!D219&lt;&gt;"",(('Raw1'!D219-#REF!)/#REF!),"")</f>
        <v/>
      </c>
    </row>
    <row r="220" spans="4:4" x14ac:dyDescent="0.15">
      <c r="D220" t="str">
        <f>IF('Raw1'!D220&lt;&gt;"",(('Raw1'!D220-#REF!)/#REF!),"")</f>
        <v/>
      </c>
    </row>
    <row r="221" spans="4:4" x14ac:dyDescent="0.15">
      <c r="D221" t="str">
        <f>IF('Raw1'!D221&lt;&gt;"",(('Raw1'!D221-#REF!)/#REF!),"")</f>
        <v/>
      </c>
    </row>
    <row r="222" spans="4:4" x14ac:dyDescent="0.15">
      <c r="D222" t="str">
        <f>IF('Raw1'!D222&lt;&gt;"",(('Raw1'!D222-#REF!)/#REF!),"")</f>
        <v/>
      </c>
    </row>
    <row r="223" spans="4:4" x14ac:dyDescent="0.15">
      <c r="D223" t="str">
        <f>IF('Raw1'!D223&lt;&gt;"",(('Raw1'!D223-#REF!)/#REF!),"")</f>
        <v/>
      </c>
    </row>
    <row r="224" spans="4:4" x14ac:dyDescent="0.15">
      <c r="D224" t="str">
        <f>IF('Raw1'!D224&lt;&gt;"",(('Raw1'!D224-#REF!)/#REF!),"")</f>
        <v/>
      </c>
    </row>
    <row r="225" spans="4:4" x14ac:dyDescent="0.15">
      <c r="D225" t="str">
        <f>IF('Raw1'!D225&lt;&gt;"",(('Raw1'!D225-#REF!)/#REF!),"")</f>
        <v/>
      </c>
    </row>
    <row r="226" spans="4:4" x14ac:dyDescent="0.15">
      <c r="D226" t="str">
        <f>IF('Raw1'!D226&lt;&gt;"",(('Raw1'!D226-#REF!)/#REF!),"")</f>
        <v/>
      </c>
    </row>
    <row r="227" spans="4:4" x14ac:dyDescent="0.15">
      <c r="D227" t="str">
        <f>IF('Raw1'!D227&lt;&gt;"",(('Raw1'!D227-#REF!)/#REF!),"")</f>
        <v/>
      </c>
    </row>
    <row r="228" spans="4:4" x14ac:dyDescent="0.15">
      <c r="D228" t="str">
        <f>IF('Raw1'!D228&lt;&gt;"",(('Raw1'!D228-#REF!)/#REF!),"")</f>
        <v/>
      </c>
    </row>
    <row r="229" spans="4:4" x14ac:dyDescent="0.15">
      <c r="D229" t="str">
        <f>IF('Raw1'!D229&lt;&gt;"",(('Raw1'!D229-#REF!)/#REF!),"")</f>
        <v/>
      </c>
    </row>
    <row r="230" spans="4:4" x14ac:dyDescent="0.15">
      <c r="D230" t="str">
        <f>IF('Raw1'!D230&lt;&gt;"",(('Raw1'!D230-#REF!)/#REF!),"")</f>
        <v/>
      </c>
    </row>
    <row r="231" spans="4:4" x14ac:dyDescent="0.15">
      <c r="D231" t="str">
        <f>IF('Raw1'!D231&lt;&gt;"",(('Raw1'!D231-#REF!)/#REF!),"")</f>
        <v/>
      </c>
    </row>
    <row r="232" spans="4:4" x14ac:dyDescent="0.15">
      <c r="D232" t="str">
        <f>IF('Raw1'!D232&lt;&gt;"",(('Raw1'!D232-#REF!)/#REF!),"")</f>
        <v/>
      </c>
    </row>
    <row r="233" spans="4:4" x14ac:dyDescent="0.15">
      <c r="D233" t="str">
        <f>IF('Raw1'!D233&lt;&gt;"",(('Raw1'!D233-#REF!)/#REF!),"")</f>
        <v/>
      </c>
    </row>
    <row r="234" spans="4:4" x14ac:dyDescent="0.15">
      <c r="D234" t="str">
        <f>IF('Raw1'!D234&lt;&gt;"",(('Raw1'!D234-#REF!)/#REF!),"")</f>
        <v/>
      </c>
    </row>
    <row r="235" spans="4:4" x14ac:dyDescent="0.15">
      <c r="D235" t="str">
        <f>IF('Raw1'!D235&lt;&gt;"",(('Raw1'!D235-#REF!)/#REF!),"")</f>
        <v/>
      </c>
    </row>
    <row r="236" spans="4:4" x14ac:dyDescent="0.15">
      <c r="D236" t="str">
        <f>IF('Raw1'!D236&lt;&gt;"",(('Raw1'!D236-#REF!)/#REF!),"")</f>
        <v/>
      </c>
    </row>
    <row r="237" spans="4:4" x14ac:dyDescent="0.15">
      <c r="D237" t="str">
        <f>IF('Raw1'!D237&lt;&gt;"",(('Raw1'!D237-#REF!)/#REF!),"")</f>
        <v/>
      </c>
    </row>
    <row r="238" spans="4:4" x14ac:dyDescent="0.15">
      <c r="D238" t="str">
        <f>IF('Raw1'!D238&lt;&gt;"",(('Raw1'!D238-#REF!)/#REF!),"")</f>
        <v/>
      </c>
    </row>
    <row r="239" spans="4:4" x14ac:dyDescent="0.15">
      <c r="D239" t="str">
        <f>IF('Raw1'!D239&lt;&gt;"",(('Raw1'!D239-#REF!)/#REF!),"")</f>
        <v/>
      </c>
    </row>
    <row r="240" spans="4:4" x14ac:dyDescent="0.15">
      <c r="D240" t="str">
        <f>IF('Raw1'!D240&lt;&gt;"",(('Raw1'!D240-#REF!)/#REF!),"")</f>
        <v/>
      </c>
    </row>
    <row r="241" spans="4:4" x14ac:dyDescent="0.15">
      <c r="D241" t="str">
        <f>IF('Raw1'!D241&lt;&gt;"",(('Raw1'!D241-#REF!)/#REF!),"")</f>
        <v/>
      </c>
    </row>
    <row r="242" spans="4:4" x14ac:dyDescent="0.15">
      <c r="D242" t="str">
        <f>IF('Raw1'!D242&lt;&gt;"",(('Raw1'!D242-#REF!)/#REF!),"")</f>
        <v/>
      </c>
    </row>
    <row r="243" spans="4:4" x14ac:dyDescent="0.15">
      <c r="D243" t="str">
        <f>IF('Raw1'!D243&lt;&gt;"",(('Raw1'!D243-#REF!)/#REF!),"")</f>
        <v/>
      </c>
    </row>
    <row r="244" spans="4:4" x14ac:dyDescent="0.15">
      <c r="D244" t="str">
        <f>IF('Raw1'!D244&lt;&gt;"",(('Raw1'!D244-#REF!)/#REF!),"")</f>
        <v/>
      </c>
    </row>
    <row r="245" spans="4:4" x14ac:dyDescent="0.15">
      <c r="D245" t="str">
        <f>IF('Raw1'!D245&lt;&gt;"",(('Raw1'!D245-#REF!)/#REF!),"")</f>
        <v/>
      </c>
    </row>
    <row r="246" spans="4:4" x14ac:dyDescent="0.15">
      <c r="D246" t="str">
        <f>IF('Raw1'!D246&lt;&gt;"",(('Raw1'!D246-#REF!)/#REF!),"")</f>
        <v/>
      </c>
    </row>
    <row r="247" spans="4:4" x14ac:dyDescent="0.15">
      <c r="D247" t="str">
        <f>IF('Raw1'!D247&lt;&gt;"",(('Raw1'!D247-#REF!)/#REF!),"")</f>
        <v/>
      </c>
    </row>
    <row r="248" spans="4:4" x14ac:dyDescent="0.15">
      <c r="D248" t="str">
        <f>IF('Raw1'!D248&lt;&gt;"",(('Raw1'!D248-#REF!)/#REF!),"")</f>
        <v/>
      </c>
    </row>
    <row r="249" spans="4:4" x14ac:dyDescent="0.15">
      <c r="D249" t="str">
        <f>IF('Raw1'!D249&lt;&gt;"",(('Raw1'!D249-#REF!)/#REF!),"")</f>
        <v/>
      </c>
    </row>
    <row r="250" spans="4:4" x14ac:dyDescent="0.15">
      <c r="D250" t="str">
        <f>IF('Raw1'!D250&lt;&gt;"",(('Raw1'!D250-#REF!)/#REF!),"")</f>
        <v/>
      </c>
    </row>
    <row r="251" spans="4:4" x14ac:dyDescent="0.15">
      <c r="D251" t="str">
        <f>IF('Raw1'!D251&lt;&gt;"",(('Raw1'!D251-#REF!)/#REF!),"")</f>
        <v/>
      </c>
    </row>
    <row r="252" spans="4:4" x14ac:dyDescent="0.15">
      <c r="D252" t="str">
        <f>IF('Raw1'!D252&lt;&gt;"",(('Raw1'!D252-#REF!)/#REF!),"")</f>
        <v/>
      </c>
    </row>
    <row r="253" spans="4:4" x14ac:dyDescent="0.15">
      <c r="D253" t="str">
        <f>IF('Raw1'!D253&lt;&gt;"",(('Raw1'!D253-#REF!)/#REF!),"")</f>
        <v/>
      </c>
    </row>
    <row r="254" spans="4:4" x14ac:dyDescent="0.15">
      <c r="D254" t="str">
        <f>IF('Raw1'!D254&lt;&gt;"",(('Raw1'!D254-#REF!)/#REF!),"")</f>
        <v/>
      </c>
    </row>
    <row r="255" spans="4:4" x14ac:dyDescent="0.15">
      <c r="D255" t="str">
        <f>IF('Raw1'!D255&lt;&gt;"",(('Raw1'!D255-#REF!)/#REF!),"")</f>
        <v/>
      </c>
    </row>
    <row r="256" spans="4:4" x14ac:dyDescent="0.15">
      <c r="D256" t="str">
        <f>IF('Raw1'!D256&lt;&gt;"",(('Raw1'!D256-#REF!)/#REF!),"")</f>
        <v/>
      </c>
    </row>
    <row r="257" spans="4:4" x14ac:dyDescent="0.15">
      <c r="D257" t="str">
        <f>IF('Raw1'!D257&lt;&gt;"",(('Raw1'!D257-#REF!)/#REF!),"")</f>
        <v/>
      </c>
    </row>
    <row r="258" spans="4:4" x14ac:dyDescent="0.15">
      <c r="D258" t="str">
        <f>IF('Raw1'!D258&lt;&gt;"",(('Raw1'!D258-#REF!)/#REF!),"")</f>
        <v/>
      </c>
    </row>
    <row r="259" spans="4:4" x14ac:dyDescent="0.15">
      <c r="D259" t="str">
        <f>IF('Raw1'!D259&lt;&gt;"",(('Raw1'!D259-#REF!)/#REF!),"")</f>
        <v/>
      </c>
    </row>
    <row r="260" spans="4:4" x14ac:dyDescent="0.15">
      <c r="D260" t="str">
        <f>IF('Raw1'!D260&lt;&gt;"",(('Raw1'!D260-#REF!)/#REF!),"")</f>
        <v/>
      </c>
    </row>
    <row r="261" spans="4:4" x14ac:dyDescent="0.15">
      <c r="D261" t="str">
        <f>IF('Raw1'!D261&lt;&gt;"",(('Raw1'!D261-#REF!)/#REF!),"")</f>
        <v/>
      </c>
    </row>
    <row r="262" spans="4:4" x14ac:dyDescent="0.15">
      <c r="D262" t="str">
        <f>IF('Raw1'!D262&lt;&gt;"",(('Raw1'!D262-#REF!)/#REF!),"")</f>
        <v/>
      </c>
    </row>
    <row r="263" spans="4:4" x14ac:dyDescent="0.15">
      <c r="D263" t="str">
        <f>IF('Raw1'!D263&lt;&gt;"",(('Raw1'!D263-#REF!)/#REF!),"")</f>
        <v/>
      </c>
    </row>
    <row r="264" spans="4:4" x14ac:dyDescent="0.15">
      <c r="D264" t="str">
        <f>IF('Raw1'!D264&lt;&gt;"",(('Raw1'!D264-#REF!)/#REF!),"")</f>
        <v/>
      </c>
    </row>
    <row r="265" spans="4:4" x14ac:dyDescent="0.15">
      <c r="D265" t="str">
        <f>IF('Raw1'!D265&lt;&gt;"",(('Raw1'!D265-#REF!)/#REF!),"")</f>
        <v/>
      </c>
    </row>
    <row r="266" spans="4:4" x14ac:dyDescent="0.15">
      <c r="D266" t="str">
        <f>IF('Raw1'!D266&lt;&gt;"",(('Raw1'!D266-#REF!)/#REF!),"")</f>
        <v/>
      </c>
    </row>
    <row r="267" spans="4:4" x14ac:dyDescent="0.15">
      <c r="D267" t="str">
        <f>IF('Raw1'!D267&lt;&gt;"",(('Raw1'!D267-#REF!)/#REF!),"")</f>
        <v/>
      </c>
    </row>
    <row r="268" spans="4:4" x14ac:dyDescent="0.15">
      <c r="D268" t="str">
        <f>IF('Raw1'!D268&lt;&gt;"",(('Raw1'!D268-#REF!)/#REF!),"")</f>
        <v/>
      </c>
    </row>
    <row r="269" spans="4:4" x14ac:dyDescent="0.15">
      <c r="D269" t="str">
        <f>IF('Raw1'!D269&lt;&gt;"",(('Raw1'!D269-#REF!)/#REF!),"")</f>
        <v/>
      </c>
    </row>
    <row r="270" spans="4:4" x14ac:dyDescent="0.15">
      <c r="D270" t="str">
        <f>IF('Raw1'!D270&lt;&gt;"",(('Raw1'!D270-#REF!)/#REF!),"")</f>
        <v/>
      </c>
    </row>
    <row r="271" spans="4:4" x14ac:dyDescent="0.15">
      <c r="D271" t="str">
        <f>IF('Raw1'!D271&lt;&gt;"",(('Raw1'!D271-#REF!)/#REF!),"")</f>
        <v/>
      </c>
    </row>
    <row r="272" spans="4:4" x14ac:dyDescent="0.15">
      <c r="D272" t="str">
        <f>IF('Raw1'!D272&lt;&gt;"",(('Raw1'!D272-#REF!)/#REF!),"")</f>
        <v/>
      </c>
    </row>
    <row r="273" spans="4:4" x14ac:dyDescent="0.15">
      <c r="D273" t="str">
        <f>IF('Raw1'!D273&lt;&gt;"",(('Raw1'!D273-#REF!)/#REF!),"")</f>
        <v/>
      </c>
    </row>
    <row r="274" spans="4:4" x14ac:dyDescent="0.15">
      <c r="D274" t="str">
        <f>IF('Raw1'!D274&lt;&gt;"",(('Raw1'!D274-#REF!)/#REF!),"")</f>
        <v/>
      </c>
    </row>
    <row r="275" spans="4:4" x14ac:dyDescent="0.15">
      <c r="D275" t="str">
        <f>IF('Raw1'!D275&lt;&gt;"",(('Raw1'!D275-#REF!)/#REF!),"")</f>
        <v/>
      </c>
    </row>
    <row r="276" spans="4:4" x14ac:dyDescent="0.15">
      <c r="D276" t="str">
        <f>IF('Raw1'!D276&lt;&gt;"",(('Raw1'!D276-#REF!)/#REF!),"")</f>
        <v/>
      </c>
    </row>
    <row r="277" spans="4:4" x14ac:dyDescent="0.15">
      <c r="D277" t="str">
        <f>IF('Raw1'!D277&lt;&gt;"",(('Raw1'!D277-#REF!)/#REF!),"")</f>
        <v/>
      </c>
    </row>
    <row r="278" spans="4:4" x14ac:dyDescent="0.15">
      <c r="D278" t="str">
        <f>IF('Raw1'!D278&lt;&gt;"",(('Raw1'!D278-#REF!)/#REF!),"")</f>
        <v/>
      </c>
    </row>
    <row r="279" spans="4:4" x14ac:dyDescent="0.15">
      <c r="D279" t="str">
        <f>IF('Raw1'!D279&lt;&gt;"",(('Raw1'!D279-#REF!)/#REF!),"")</f>
        <v/>
      </c>
    </row>
    <row r="280" spans="4:4" x14ac:dyDescent="0.15">
      <c r="D280" t="str">
        <f>IF('Raw1'!D280&lt;&gt;"",(('Raw1'!D280-#REF!)/#REF!),"")</f>
        <v/>
      </c>
    </row>
    <row r="281" spans="4:4" x14ac:dyDescent="0.15">
      <c r="D281" t="str">
        <f>IF('Raw1'!D281&lt;&gt;"",(('Raw1'!D281-#REF!)/#REF!),"")</f>
        <v/>
      </c>
    </row>
    <row r="282" spans="4:4" x14ac:dyDescent="0.15">
      <c r="D282" t="str">
        <f>IF('Raw1'!D282&lt;&gt;"",(('Raw1'!D282-#REF!)/#REF!),"")</f>
        <v/>
      </c>
    </row>
    <row r="283" spans="4:4" x14ac:dyDescent="0.15">
      <c r="D283" t="str">
        <f>IF('Raw1'!D283&lt;&gt;"",(('Raw1'!D283-#REF!)/#REF!),"")</f>
        <v/>
      </c>
    </row>
    <row r="284" spans="4:4" x14ac:dyDescent="0.15">
      <c r="D284" t="str">
        <f>IF('Raw1'!D284&lt;&gt;"",(('Raw1'!D284-#REF!)/#REF!),"")</f>
        <v/>
      </c>
    </row>
    <row r="285" spans="4:4" x14ac:dyDescent="0.15">
      <c r="D285" t="str">
        <f>IF('Raw1'!D285&lt;&gt;"",(('Raw1'!D285-#REF!)/#REF!),"")</f>
        <v/>
      </c>
    </row>
    <row r="286" spans="4:4" x14ac:dyDescent="0.15">
      <c r="D286" t="str">
        <f>IF('Raw1'!D286&lt;&gt;"",(('Raw1'!D286-#REF!)/#REF!),"")</f>
        <v/>
      </c>
    </row>
    <row r="287" spans="4:4" x14ac:dyDescent="0.15">
      <c r="D287" t="str">
        <f>IF('Raw1'!D287&lt;&gt;"",(('Raw1'!D287-#REF!)/#REF!),"")</f>
        <v/>
      </c>
    </row>
    <row r="288" spans="4:4" x14ac:dyDescent="0.15">
      <c r="D288" t="str">
        <f>IF('Raw1'!D288&lt;&gt;"",(('Raw1'!D288-#REF!)/#REF!),"")</f>
        <v/>
      </c>
    </row>
    <row r="289" spans="4:4" x14ac:dyDescent="0.15">
      <c r="D289" t="str">
        <f>IF('Raw1'!D289&lt;&gt;"",(('Raw1'!D289-#REF!)/#REF!),"")</f>
        <v/>
      </c>
    </row>
    <row r="290" spans="4:4" x14ac:dyDescent="0.15">
      <c r="D290" t="str">
        <f>IF('Raw1'!D290&lt;&gt;"",(('Raw1'!D290-#REF!)/#REF!),"")</f>
        <v/>
      </c>
    </row>
    <row r="291" spans="4:4" x14ac:dyDescent="0.15">
      <c r="D291" t="str">
        <f>IF('Raw1'!D291&lt;&gt;"",(('Raw1'!D291-#REF!)/#REF!),"")</f>
        <v/>
      </c>
    </row>
    <row r="292" spans="4:4" x14ac:dyDescent="0.15">
      <c r="D292" t="str">
        <f>IF('Raw1'!D292&lt;&gt;"",(('Raw1'!D292-#REF!)/#REF!),"")</f>
        <v/>
      </c>
    </row>
    <row r="293" spans="4:4" x14ac:dyDescent="0.15">
      <c r="D293" t="str">
        <f>IF('Raw1'!D293&lt;&gt;"",(('Raw1'!D293-#REF!)/#REF!),"")</f>
        <v/>
      </c>
    </row>
    <row r="294" spans="4:4" x14ac:dyDescent="0.15">
      <c r="D294" t="str">
        <f>IF('Raw1'!D294&lt;&gt;"",(('Raw1'!D294-#REF!)/#REF!),"")</f>
        <v/>
      </c>
    </row>
    <row r="295" spans="4:4" x14ac:dyDescent="0.15">
      <c r="D295" t="str">
        <f>IF('Raw1'!D295&lt;&gt;"",(('Raw1'!D295-#REF!)/#REF!),"")</f>
        <v/>
      </c>
    </row>
    <row r="296" spans="4:4" x14ac:dyDescent="0.15">
      <c r="D296" t="str">
        <f>IF('Raw1'!D296&lt;&gt;"",(('Raw1'!D296-#REF!)/#REF!),"")</f>
        <v/>
      </c>
    </row>
    <row r="297" spans="4:4" x14ac:dyDescent="0.15">
      <c r="D297" t="str">
        <f>IF('Raw1'!D297&lt;&gt;"",(('Raw1'!D297-#REF!)/#REF!),"")</f>
        <v/>
      </c>
    </row>
    <row r="298" spans="4:4" x14ac:dyDescent="0.15">
      <c r="D298" t="str">
        <f>IF('Raw1'!D298&lt;&gt;"",(('Raw1'!D298-#REF!)/#REF!),"")</f>
        <v/>
      </c>
    </row>
    <row r="299" spans="4:4" x14ac:dyDescent="0.15">
      <c r="D299" t="str">
        <f>IF('Raw1'!D299&lt;&gt;"",(('Raw1'!D299-#REF!)/#REF!),"")</f>
        <v/>
      </c>
    </row>
    <row r="300" spans="4:4" x14ac:dyDescent="0.15">
      <c r="D300" t="str">
        <f>IF('Raw1'!D300&lt;&gt;"",(('Raw1'!D300-#REF!)/#REF!),"")</f>
        <v/>
      </c>
    </row>
    <row r="301" spans="4:4" x14ac:dyDescent="0.15">
      <c r="D301" t="str">
        <f>IF('Raw1'!D301&lt;&gt;"",(('Raw1'!D301-#REF!)/#REF!),"")</f>
        <v/>
      </c>
    </row>
    <row r="302" spans="4:4" x14ac:dyDescent="0.15">
      <c r="D302" t="str">
        <f>IF('Raw1'!D302&lt;&gt;"",(('Raw1'!D302-#REF!)/#REF!),"")</f>
        <v/>
      </c>
    </row>
    <row r="303" spans="4:4" x14ac:dyDescent="0.15">
      <c r="D303" t="str">
        <f>IF('Raw1'!D303&lt;&gt;"",(('Raw1'!D303-#REF!)/#REF!),"")</f>
        <v/>
      </c>
    </row>
    <row r="304" spans="4:4" x14ac:dyDescent="0.15">
      <c r="D304" t="str">
        <f>IF('Raw1'!D304&lt;&gt;"",(('Raw1'!D304-#REF!)/#REF!),"")</f>
        <v/>
      </c>
    </row>
    <row r="305" spans="4:4" x14ac:dyDescent="0.15">
      <c r="D305" t="str">
        <f>IF('Raw1'!D305&lt;&gt;"",(('Raw1'!D305-#REF!)/#REF!),"")</f>
        <v/>
      </c>
    </row>
    <row r="306" spans="4:4" x14ac:dyDescent="0.15">
      <c r="D306" t="str">
        <f>IF('Raw1'!D306&lt;&gt;"",(('Raw1'!D306-#REF!)/#REF!),"")</f>
        <v/>
      </c>
    </row>
    <row r="307" spans="4:4" x14ac:dyDescent="0.15">
      <c r="D307" t="str">
        <f>IF('Raw1'!D307&lt;&gt;"",(('Raw1'!D307-#REF!)/#REF!),"")</f>
        <v/>
      </c>
    </row>
    <row r="308" spans="4:4" x14ac:dyDescent="0.15">
      <c r="D308" t="str">
        <f>IF('Raw1'!D308&lt;&gt;"",(('Raw1'!D308-#REF!)/#REF!),"")</f>
        <v/>
      </c>
    </row>
    <row r="309" spans="4:4" x14ac:dyDescent="0.15">
      <c r="D309" t="str">
        <f>IF('Raw1'!D309&lt;&gt;"",(('Raw1'!D309-#REF!)/#REF!),"")</f>
        <v/>
      </c>
    </row>
    <row r="310" spans="4:4" x14ac:dyDescent="0.15">
      <c r="D310" t="str">
        <f>IF('Raw1'!D310&lt;&gt;"",(('Raw1'!D310-#REF!)/#REF!),"")</f>
        <v/>
      </c>
    </row>
    <row r="311" spans="4:4" x14ac:dyDescent="0.15">
      <c r="D311" t="str">
        <f>IF('Raw1'!D311&lt;&gt;"",(('Raw1'!D311-#REF!)/#REF!),"")</f>
        <v/>
      </c>
    </row>
    <row r="312" spans="4:4" x14ac:dyDescent="0.15">
      <c r="D312" t="str">
        <f>IF('Raw1'!D312&lt;&gt;"",(('Raw1'!D312-#REF!)/#REF!),"")</f>
        <v/>
      </c>
    </row>
    <row r="313" spans="4:4" x14ac:dyDescent="0.15">
      <c r="D313" t="str">
        <f>IF('Raw1'!D313&lt;&gt;"",(('Raw1'!D313-#REF!)/#REF!),"")</f>
        <v/>
      </c>
    </row>
    <row r="314" spans="4:4" x14ac:dyDescent="0.15">
      <c r="D314" t="str">
        <f>IF('Raw1'!D314&lt;&gt;"",(('Raw1'!D314-#REF!)/#REF!),"")</f>
        <v/>
      </c>
    </row>
    <row r="315" spans="4:4" x14ac:dyDescent="0.15">
      <c r="D315" t="str">
        <f>IF('Raw1'!D315&lt;&gt;"",(('Raw1'!D315-#REF!)/#REF!),"")</f>
        <v/>
      </c>
    </row>
    <row r="316" spans="4:4" x14ac:dyDescent="0.15">
      <c r="D316" t="str">
        <f>IF('Raw1'!D316&lt;&gt;"",(('Raw1'!D316-#REF!)/#REF!),"")</f>
        <v/>
      </c>
    </row>
    <row r="317" spans="4:4" x14ac:dyDescent="0.15">
      <c r="D317" t="str">
        <f>IF('Raw1'!D317&lt;&gt;"",(('Raw1'!D317-#REF!)/#REF!),"")</f>
        <v/>
      </c>
    </row>
    <row r="318" spans="4:4" x14ac:dyDescent="0.15">
      <c r="D318" t="str">
        <f>IF('Raw1'!D318&lt;&gt;"",(('Raw1'!D318-#REF!)/#REF!),"")</f>
        <v/>
      </c>
    </row>
    <row r="319" spans="4:4" x14ac:dyDescent="0.15">
      <c r="D319" t="str">
        <f>IF('Raw1'!D319&lt;&gt;"",(('Raw1'!D319-#REF!)/#REF!),"")</f>
        <v/>
      </c>
    </row>
    <row r="320" spans="4:4" x14ac:dyDescent="0.15">
      <c r="D320" t="str">
        <f>IF('Raw1'!D320&lt;&gt;"",(('Raw1'!D320-#REF!)/#REF!),"")</f>
        <v/>
      </c>
    </row>
    <row r="321" spans="4:4" x14ac:dyDescent="0.15">
      <c r="D321" t="str">
        <f>IF('Raw1'!D321&lt;&gt;"",(('Raw1'!D321-#REF!)/#REF!),"")</f>
        <v/>
      </c>
    </row>
    <row r="322" spans="4:4" x14ac:dyDescent="0.15">
      <c r="D322" t="str">
        <f>IF('Raw1'!D322&lt;&gt;"",(('Raw1'!D322-#REF!)/#REF!),"")</f>
        <v/>
      </c>
    </row>
    <row r="323" spans="4:4" x14ac:dyDescent="0.15">
      <c r="D323" t="str">
        <f>IF('Raw1'!D323&lt;&gt;"",(('Raw1'!D323-#REF!)/#REF!),"")</f>
        <v/>
      </c>
    </row>
    <row r="324" spans="4:4" x14ac:dyDescent="0.15">
      <c r="D324" t="str">
        <f>IF('Raw1'!D324&lt;&gt;"",(('Raw1'!D324-#REF!)/#REF!),"")</f>
        <v/>
      </c>
    </row>
    <row r="325" spans="4:4" x14ac:dyDescent="0.15">
      <c r="D325" t="str">
        <f>IF('Raw1'!D325&lt;&gt;"",(('Raw1'!D325-#REF!)/#REF!),"")</f>
        <v/>
      </c>
    </row>
    <row r="326" spans="4:4" x14ac:dyDescent="0.15">
      <c r="D326" t="str">
        <f>IF('Raw1'!D326&lt;&gt;"",(('Raw1'!D326-#REF!)/#REF!),"")</f>
        <v/>
      </c>
    </row>
    <row r="327" spans="4:4" x14ac:dyDescent="0.15">
      <c r="D327" t="str">
        <f>IF('Raw1'!D327&lt;&gt;"",(('Raw1'!D327-#REF!)/#REF!),"")</f>
        <v/>
      </c>
    </row>
    <row r="328" spans="4:4" x14ac:dyDescent="0.15">
      <c r="D328" t="str">
        <f>IF('Raw1'!D328&lt;&gt;"",(('Raw1'!D328-#REF!)/#REF!),"")</f>
        <v/>
      </c>
    </row>
    <row r="329" spans="4:4" x14ac:dyDescent="0.15">
      <c r="D329" t="str">
        <f>IF('Raw1'!D329&lt;&gt;"",(('Raw1'!D329-#REF!)/#REF!),"")</f>
        <v/>
      </c>
    </row>
    <row r="330" spans="4:4" x14ac:dyDescent="0.15">
      <c r="D330" t="str">
        <f>IF('Raw1'!D330&lt;&gt;"",(('Raw1'!D330-#REF!)/#REF!),"")</f>
        <v/>
      </c>
    </row>
    <row r="331" spans="4:4" x14ac:dyDescent="0.15">
      <c r="D331" t="str">
        <f>IF('Raw1'!D331&lt;&gt;"",(('Raw1'!D331-#REF!)/#REF!),"")</f>
        <v/>
      </c>
    </row>
  </sheetData>
  <phoneticPr fontId="18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B00-000000000000}">
  <sheetPr codeName="Sheet84"/>
  <dimension ref="A1:BA88"/>
  <sheetViews>
    <sheetView workbookViewId="0">
      <selection activeCell="C2" sqref="C2"/>
    </sheetView>
  </sheetViews>
  <sheetFormatPr baseColWidth="10" defaultColWidth="8.83203125" defaultRowHeight="13" x14ac:dyDescent="0.15"/>
  <cols>
    <col min="3" max="3" width="9.5" bestFit="1" customWidth="1"/>
    <col min="8" max="8" width="10.5" bestFit="1" customWidth="1"/>
  </cols>
  <sheetData>
    <row r="1" spans="1:53" x14ac:dyDescent="0.15">
      <c r="A1" t="s">
        <v>9</v>
      </c>
      <c r="C1" t="s">
        <v>8</v>
      </c>
    </row>
    <row r="2" spans="1:53" x14ac:dyDescent="0.15">
      <c r="C2" s="59">
        <f>Ratio!U5</f>
        <v>-4.0999999999999999E-4</v>
      </c>
      <c r="F2" s="10"/>
      <c r="H2" s="60"/>
    </row>
    <row r="4" spans="1:53" x14ac:dyDescent="0.15">
      <c r="C4" s="59"/>
    </row>
    <row r="5" spans="1:53" x14ac:dyDescent="0.15">
      <c r="D5">
        <v>1</v>
      </c>
      <c r="E5">
        <v>2</v>
      </c>
      <c r="F5">
        <v>3</v>
      </c>
      <c r="G5">
        <v>4</v>
      </c>
      <c r="H5">
        <v>5</v>
      </c>
      <c r="I5">
        <v>6</v>
      </c>
      <c r="J5">
        <v>7</v>
      </c>
      <c r="K5">
        <v>8</v>
      </c>
      <c r="L5">
        <v>9</v>
      </c>
      <c r="M5">
        <v>10</v>
      </c>
      <c r="N5">
        <v>11</v>
      </c>
      <c r="O5">
        <v>12</v>
      </c>
      <c r="P5">
        <v>13</v>
      </c>
      <c r="Q5">
        <v>14</v>
      </c>
      <c r="R5">
        <v>15</v>
      </c>
      <c r="S5">
        <v>16</v>
      </c>
    </row>
    <row r="8" spans="1:53" x14ac:dyDescent="0.15">
      <c r="A8">
        <f>'Raw4'!A8</f>
        <v>0</v>
      </c>
      <c r="D8" t="str">
        <f>IF('Raw4'!D8&lt;&gt;"",('Raw4'!D8/(1-'Raw4'!D8*#REF!*0.000000001))-(D$5-1)*$C$2*'Raw4'!D$8,"")</f>
        <v/>
      </c>
      <c r="E8" t="str">
        <f>IF('Raw4'!E8&lt;&gt;"",('Raw4'!E8/(1-'Raw4'!E8*#REF!*0.000000001))-(E$5-1)*$C$2*'Raw4'!E$8,"")</f>
        <v/>
      </c>
      <c r="F8" t="str">
        <f>IF('Raw4'!F8&lt;&gt;"",('Raw4'!F8/(1-'Raw4'!F8*#REF!*0.000000001))-(F$5-1)*$C$2*'Raw4'!F$8,"")</f>
        <v/>
      </c>
      <c r="G8" t="str">
        <f>IF('Raw4'!G8&lt;&gt;"",('Raw4'!G8/(1-'Raw4'!G8*#REF!*0.000000001))-(G$5-1)*$C$2*'Raw4'!G$8,"")</f>
        <v/>
      </c>
      <c r="H8" t="str">
        <f>IF('Raw4'!H8&lt;&gt;"",('Raw4'!H8/(1-'Raw4'!H8*#REF!*0.000000001))-(H$5-1)*$C$2*'Raw4'!H$8,"")</f>
        <v/>
      </c>
      <c r="I8" t="str">
        <f>IF('Raw4'!I8&lt;&gt;"",('Raw4'!I8/(1-'Raw4'!I8*#REF!*0.000000001))-(I$5-1)*$C$2*'Raw4'!I$8,"")</f>
        <v/>
      </c>
      <c r="J8" t="str">
        <f>IF('Raw4'!J8&lt;&gt;"",('Raw4'!J8/(1-'Raw4'!J8*#REF!*0.000000001))-(J$5-1)*$C$2*'Raw4'!J$8,"")</f>
        <v/>
      </c>
      <c r="K8" t="str">
        <f>IF('Raw4'!K8&lt;&gt;"",('Raw4'!K8/(1-'Raw4'!K8*#REF!*0.000000001))-(K$5-1)*$C$2*'Raw4'!K$8,"")</f>
        <v/>
      </c>
      <c r="L8" t="str">
        <f>IF('Raw4'!L8&lt;&gt;"",('Raw4'!L8/(1-'Raw4'!L8*#REF!*0.000000001))-(L$5-1)*$C$2*'Raw4'!L$8,"")</f>
        <v/>
      </c>
      <c r="M8" t="str">
        <f>IF('Raw4'!M8&lt;&gt;"",('Raw4'!M8/(1-'Raw4'!M8*#REF!*0.000000001))-(M$5-1)*$C$2*'Raw4'!M$8,"")</f>
        <v/>
      </c>
      <c r="N8" t="str">
        <f>IF('Raw4'!N8&lt;&gt;"",('Raw4'!N8/(1-'Raw4'!N8*#REF!*0.000000001))-(N$5-1)*$C$2*'Raw4'!N$8,"")</f>
        <v/>
      </c>
      <c r="O8" t="str">
        <f>IF('Raw4'!O8&lt;&gt;"",('Raw4'!O8/(1-'Raw4'!O8*#REF!*0.000000001))-(O$5-1)*$C$2*'Raw4'!O$8,"")</f>
        <v/>
      </c>
      <c r="P8" t="str">
        <f>IF('Raw4'!P8&lt;&gt;"",('Raw4'!P8/(1-'Raw4'!P8*#REF!*0.000000001))-(P$5-1)*$C$2*'Raw4'!P$8,"")</f>
        <v/>
      </c>
      <c r="Q8" t="str">
        <f>IF('Raw4'!Q8&lt;&gt;"",('Raw4'!Q8/(1-'Raw4'!Q8*#REF!*0.000000001))-(Q$5-1)*$C$2*'Raw4'!Q$8,"")</f>
        <v/>
      </c>
      <c r="R8" t="str">
        <f>IF('Raw4'!R8&lt;&gt;"",('Raw4'!R8/(1-'Raw4'!R8*#REF!*0.000000001))-(R$5-1)*$C$2*'Raw4'!R$8,"")</f>
        <v/>
      </c>
      <c r="S8" t="str">
        <f>IF('Raw4'!S8&lt;&gt;"",('Raw4'!S8/(1-'Raw4'!S8*#REF!*0.000000001))-(S$5-1)*$C$2*'Raw4'!S$8,"")</f>
        <v/>
      </c>
      <c r="T8" t="str">
        <f>IF('Raw4'!T8&lt;&gt;"",'Raw4'!T8/(1-'Raw4'!T8*#REF!*0.000000001),"")</f>
        <v/>
      </c>
      <c r="U8" t="str">
        <f>IF('Raw4'!U8&lt;&gt;"",'Raw4'!U8,"")</f>
        <v/>
      </c>
      <c r="V8" t="str">
        <f>IF('Raw4'!V8&lt;&gt;"",'Raw4'!V8,"")</f>
        <v/>
      </c>
      <c r="W8" t="str">
        <f>IF('Raw4'!W8&lt;&gt;"",'Raw4'!W8,"")</f>
        <v/>
      </c>
      <c r="X8" t="str">
        <f>IF('Raw4'!X8&lt;&gt;"",'Raw4'!X8,"")</f>
        <v/>
      </c>
      <c r="Y8" t="str">
        <f>IF('Raw4'!Y8&lt;&gt;"",'Raw4'!Y8,"")</f>
        <v/>
      </c>
      <c r="Z8" t="str">
        <f>IF('Raw4'!Z8&lt;&gt;"",'Raw4'!Z8,"")</f>
        <v/>
      </c>
      <c r="AA8" t="str">
        <f>IF('Raw4'!AA8&lt;&gt;"",'Raw4'!AA8,"")</f>
        <v/>
      </c>
      <c r="AB8" t="str">
        <f>IF('Raw4'!AB8&lt;&gt;"",'Raw4'!AB8,"")</f>
        <v/>
      </c>
      <c r="AC8" t="str">
        <f>IF('Raw4'!AC8&lt;&gt;"",'Raw4'!AC8,"")</f>
        <v/>
      </c>
      <c r="AD8" t="str">
        <f>IF('Raw4'!AD8&lt;&gt;"",'Raw4'!AD8,"")</f>
        <v/>
      </c>
      <c r="AE8" t="str">
        <f>IF('Raw4'!AE8&lt;&gt;"",'Raw4'!AE8,"")</f>
        <v/>
      </c>
      <c r="AF8" t="str">
        <f>IF('Raw4'!AF8&lt;&gt;"",'Raw4'!AF8,"")</f>
        <v/>
      </c>
      <c r="AG8" t="str">
        <f>IF('Raw4'!AG8&lt;&gt;"",'Raw4'!AG8,"")</f>
        <v/>
      </c>
      <c r="AH8" t="str">
        <f>IF('Raw4'!AH8&lt;&gt;"",'Raw4'!AH8,"")</f>
        <v/>
      </c>
      <c r="AI8" t="str">
        <f>IF('Raw4'!AI8&lt;&gt;"",'Raw4'!AI8,"")</f>
        <v/>
      </c>
      <c r="AJ8" t="str">
        <f>IF('Raw4'!AJ8&lt;&gt;"",'Raw4'!AJ8,"")</f>
        <v/>
      </c>
      <c r="AK8" t="str">
        <f>IF('Raw4'!AK8&lt;&gt;"",'Raw4'!AK8,"")</f>
        <v/>
      </c>
      <c r="AL8" t="str">
        <f>IF('Raw4'!AL8&lt;&gt;"",'Raw4'!AL8,"")</f>
        <v/>
      </c>
      <c r="AM8" t="str">
        <f>IF('Raw4'!AM8&lt;&gt;"",'Raw4'!AM8,"")</f>
        <v/>
      </c>
      <c r="AN8" t="str">
        <f>IF('Raw4'!AN8&lt;&gt;"",'Raw4'!AN8,"")</f>
        <v/>
      </c>
      <c r="AO8" t="str">
        <f>IF('Raw4'!AO8&lt;&gt;"",'Raw4'!AO8,"")</f>
        <v/>
      </c>
      <c r="AP8" t="str">
        <f>IF('Raw4'!AP8&lt;&gt;"",'Raw4'!AP8,"")</f>
        <v/>
      </c>
      <c r="AQ8" t="str">
        <f>IF('Raw4'!AQ8&lt;&gt;"",'Raw4'!AQ8,"")</f>
        <v/>
      </c>
      <c r="AR8" t="str">
        <f>IF('Raw4'!AR8&lt;&gt;"",'Raw4'!AR8,"")</f>
        <v/>
      </c>
      <c r="AS8" t="str">
        <f>IF('Raw4'!AS8&lt;&gt;"",'Raw4'!AS8,"")</f>
        <v/>
      </c>
      <c r="AT8" t="str">
        <f>IF('Raw4'!AT8&lt;&gt;"",'Raw4'!AT8,"")</f>
        <v/>
      </c>
      <c r="AU8" t="str">
        <f>IF('Raw4'!AU8&lt;&gt;"",'Raw4'!AU8,"")</f>
        <v/>
      </c>
      <c r="AV8" t="str">
        <f>IF('Raw4'!AV8&lt;&gt;"",'Raw4'!AV8,"")</f>
        <v/>
      </c>
      <c r="AW8" t="str">
        <f>IF('Raw4'!AW8&lt;&gt;"",'Raw4'!AW8,"")</f>
        <v/>
      </c>
      <c r="AX8" t="str">
        <f>IF('Raw4'!AX8&lt;&gt;"",'Raw4'!AX8,"")</f>
        <v/>
      </c>
      <c r="AY8" t="str">
        <f>IF('Raw4'!AY8&lt;&gt;"",'Raw4'!AY8,"")</f>
        <v/>
      </c>
      <c r="AZ8" t="str">
        <f>IF('Raw4'!AZ8&lt;&gt;"",'Raw4'!AZ8,"")</f>
        <v/>
      </c>
      <c r="BA8" t="str">
        <f>IF('Raw4'!BA8&lt;&gt;"",'Raw4'!BA8,"")</f>
        <v/>
      </c>
    </row>
    <row r="9" spans="1:53" x14ac:dyDescent="0.15">
      <c r="A9">
        <f>'Raw4'!A9</f>
        <v>0</v>
      </c>
      <c r="D9" t="str">
        <f>IF('Raw4'!D9&lt;&gt;"",('Raw4'!D9/(1-'Raw4'!D9*#REF!*0.000000001))-(D$5-1)*$C$2*'Raw4'!D$8,"")</f>
        <v/>
      </c>
      <c r="E9" t="str">
        <f>IF('Raw4'!E9&lt;&gt;"",('Raw4'!E9/(1-'Raw4'!E9*#REF!*0.000000001))-(E$5-1)*$C$2*'Raw4'!E$8,"")</f>
        <v/>
      </c>
      <c r="F9" t="str">
        <f>IF('Raw4'!F9&lt;&gt;"",('Raw4'!F9/(1-'Raw4'!F9*#REF!*0.000000001))-(F$5-1)*$C$2*'Raw4'!F$8,"")</f>
        <v/>
      </c>
      <c r="G9" t="str">
        <f>IF('Raw4'!G9&lt;&gt;"",('Raw4'!G9/(1-'Raw4'!G9*#REF!*0.000000001))-(G$5-1)*$C$2*'Raw4'!G$8,"")</f>
        <v/>
      </c>
      <c r="H9" t="str">
        <f>IF('Raw4'!H9&lt;&gt;"",('Raw4'!H9/(1-'Raw4'!H9*#REF!*0.000000001))-(H$5-1)*$C$2*'Raw4'!H$8,"")</f>
        <v/>
      </c>
      <c r="I9" t="str">
        <f>IF('Raw4'!I9&lt;&gt;"",('Raw4'!I9/(1-'Raw4'!I9*#REF!*0.000000001))-(I$5-1)*$C$2*'Raw4'!I$8,"")</f>
        <v/>
      </c>
      <c r="J9" t="str">
        <f>IF('Raw4'!J9&lt;&gt;"",('Raw4'!J9/(1-'Raw4'!J9*#REF!*0.000000001))-(J$5-1)*$C$2*'Raw4'!J$8,"")</f>
        <v/>
      </c>
      <c r="K9" t="str">
        <f>IF('Raw4'!K9&lt;&gt;"",('Raw4'!K9/(1-'Raw4'!K9*#REF!*0.000000001))-(K$5-1)*$C$2*'Raw4'!K$8,"")</f>
        <v/>
      </c>
      <c r="L9" t="str">
        <f>IF('Raw4'!L9&lt;&gt;"",('Raw4'!L9/(1-'Raw4'!L9*#REF!*0.000000001))-(L$5-1)*$C$2*'Raw4'!L$8,"")</f>
        <v/>
      </c>
      <c r="M9" t="str">
        <f>IF('Raw4'!M9&lt;&gt;"",('Raw4'!M9/(1-'Raw4'!M9*#REF!*0.000000001))-(M$5-1)*$C$2*'Raw4'!M$8,"")</f>
        <v/>
      </c>
      <c r="N9" t="str">
        <f>IF('Raw4'!N9&lt;&gt;"",('Raw4'!N9/(1-'Raw4'!N9*#REF!*0.000000001))-(N$5-1)*$C$2*'Raw4'!N$8,"")</f>
        <v/>
      </c>
      <c r="O9" t="str">
        <f>IF('Raw4'!O9&lt;&gt;"",('Raw4'!O9/(1-'Raw4'!O9*#REF!*0.000000001))-(O$5-1)*$C$2*'Raw4'!O$8,"")</f>
        <v/>
      </c>
      <c r="P9" t="str">
        <f>IF('Raw4'!P9&lt;&gt;"",('Raw4'!P9/(1-'Raw4'!P9*#REF!*0.000000001))-(P$5-1)*$C$2*'Raw4'!P$8,"")</f>
        <v/>
      </c>
      <c r="Q9" t="str">
        <f>IF('Raw4'!Q9&lt;&gt;"",('Raw4'!Q9/(1-'Raw4'!Q9*#REF!*0.000000001))-(Q$5-1)*$C$2*'Raw4'!Q$8,"")</f>
        <v/>
      </c>
      <c r="R9" t="str">
        <f>IF('Raw4'!R9&lt;&gt;"",('Raw4'!R9/(1-'Raw4'!R9*#REF!*0.000000001))-(R$5-1)*$C$2*'Raw4'!R$8,"")</f>
        <v/>
      </c>
      <c r="S9" t="str">
        <f>IF('Raw4'!S9&lt;&gt;"",('Raw4'!S9/(1-'Raw4'!S9*#REF!*0.000000001))-(S$5-1)*$C$2*'Raw4'!S$8,"")</f>
        <v/>
      </c>
      <c r="T9" t="str">
        <f>IF('Raw4'!T9&lt;&gt;"",'Raw4'!T9/(1-'Raw4'!T9*#REF!*0.000000001),"")</f>
        <v/>
      </c>
      <c r="U9" t="str">
        <f>IF('Raw4'!U9&lt;&gt;"",'Raw4'!U9,"")</f>
        <v/>
      </c>
      <c r="V9" t="str">
        <f>IF('Raw4'!V9&lt;&gt;"",'Raw4'!V9,"")</f>
        <v/>
      </c>
      <c r="W9" t="str">
        <f>IF('Raw4'!W9&lt;&gt;"",'Raw4'!W9,"")</f>
        <v/>
      </c>
      <c r="X9" t="str">
        <f>IF('Raw4'!X9&lt;&gt;"",'Raw4'!X9,"")</f>
        <v/>
      </c>
      <c r="Y9" t="str">
        <f>IF('Raw4'!Y9&lt;&gt;"",'Raw4'!Y9,"")</f>
        <v/>
      </c>
      <c r="Z9" t="str">
        <f>IF('Raw4'!Z9&lt;&gt;"",'Raw4'!Z9,"")</f>
        <v/>
      </c>
      <c r="AA9" t="str">
        <f>IF('Raw4'!AA9&lt;&gt;"",'Raw4'!AA9,"")</f>
        <v/>
      </c>
      <c r="AB9" t="str">
        <f>IF('Raw4'!AB9&lt;&gt;"",'Raw4'!AB9,"")</f>
        <v/>
      </c>
      <c r="AC9" t="str">
        <f>IF('Raw4'!AC9&lt;&gt;"",'Raw4'!AC9,"")</f>
        <v/>
      </c>
      <c r="AD9" t="str">
        <f>IF('Raw4'!AD9&lt;&gt;"",'Raw4'!AD9,"")</f>
        <v/>
      </c>
      <c r="AE9" t="str">
        <f>IF('Raw4'!AE9&lt;&gt;"",'Raw4'!AE9,"")</f>
        <v/>
      </c>
      <c r="AF9" t="str">
        <f>IF('Raw4'!AF9&lt;&gt;"",'Raw4'!AF9,"")</f>
        <v/>
      </c>
      <c r="AG9" t="str">
        <f>IF('Raw4'!AG9&lt;&gt;"",'Raw4'!AG9,"")</f>
        <v/>
      </c>
      <c r="AH9" t="str">
        <f>IF('Raw4'!AH9&lt;&gt;"",'Raw4'!AH9,"")</f>
        <v/>
      </c>
      <c r="AI9" t="str">
        <f>IF('Raw4'!AI9&lt;&gt;"",'Raw4'!AI9,"")</f>
        <v/>
      </c>
      <c r="AJ9" t="str">
        <f>IF('Raw4'!AJ9&lt;&gt;"",'Raw4'!AJ9,"")</f>
        <v/>
      </c>
      <c r="AK9" t="str">
        <f>IF('Raw4'!AK9&lt;&gt;"",'Raw4'!AK9,"")</f>
        <v/>
      </c>
      <c r="AL9" t="str">
        <f>IF('Raw4'!AL9&lt;&gt;"",'Raw4'!AL9,"")</f>
        <v/>
      </c>
      <c r="AM9" t="str">
        <f>IF('Raw4'!AM9&lt;&gt;"",'Raw4'!AM9,"")</f>
        <v/>
      </c>
      <c r="AN9" t="str">
        <f>IF('Raw4'!AN9&lt;&gt;"",'Raw4'!AN9,"")</f>
        <v/>
      </c>
      <c r="AO9" t="str">
        <f>IF('Raw4'!AO9&lt;&gt;"",'Raw4'!AO9,"")</f>
        <v/>
      </c>
      <c r="AP9" t="str">
        <f>IF('Raw4'!AP9&lt;&gt;"",'Raw4'!AP9,"")</f>
        <v/>
      </c>
      <c r="AQ9" t="str">
        <f>IF('Raw4'!AQ9&lt;&gt;"",'Raw4'!AQ9,"")</f>
        <v/>
      </c>
      <c r="AR9" t="str">
        <f>IF('Raw4'!AR9&lt;&gt;"",'Raw4'!AR9,"")</f>
        <v/>
      </c>
      <c r="AS9" t="str">
        <f>IF('Raw4'!AS9&lt;&gt;"",'Raw4'!AS9,"")</f>
        <v/>
      </c>
      <c r="AT9" t="str">
        <f>IF('Raw4'!AT9&lt;&gt;"",'Raw4'!AT9,"")</f>
        <v/>
      </c>
      <c r="AU9" t="str">
        <f>IF('Raw4'!AU9&lt;&gt;"",'Raw4'!AU9,"")</f>
        <v/>
      </c>
      <c r="AV9" t="str">
        <f>IF('Raw4'!AV9&lt;&gt;"",'Raw4'!AV9,"")</f>
        <v/>
      </c>
      <c r="AW9" t="str">
        <f>IF('Raw4'!AW9&lt;&gt;"",'Raw4'!AW9,"")</f>
        <v/>
      </c>
      <c r="AX9" t="str">
        <f>IF('Raw4'!AX9&lt;&gt;"",'Raw4'!AX9,"")</f>
        <v/>
      </c>
      <c r="AY9" t="str">
        <f>IF('Raw4'!AY9&lt;&gt;"",'Raw4'!AY9,"")</f>
        <v/>
      </c>
      <c r="AZ9" t="str">
        <f>IF('Raw4'!AZ9&lt;&gt;"",'Raw4'!AZ9,"")</f>
        <v/>
      </c>
      <c r="BA9" t="str">
        <f>IF('Raw4'!BA9&lt;&gt;"",'Raw4'!BA9,"")</f>
        <v/>
      </c>
    </row>
    <row r="10" spans="1:53" x14ac:dyDescent="0.15">
      <c r="A10">
        <f>'Raw4'!A10</f>
        <v>0</v>
      </c>
      <c r="D10" t="str">
        <f>IF('Raw4'!D10&lt;&gt;"",('Raw4'!D10/(1-'Raw4'!D10*#REF!*0.000000001))-(D$5-1)*$C$2*'Raw4'!D$8,"")</f>
        <v/>
      </c>
      <c r="E10" t="str">
        <f>IF('Raw4'!E10&lt;&gt;"",('Raw4'!E10/(1-'Raw4'!E10*#REF!*0.000000001))-(E$5-1)*$C$2*'Raw4'!E$8,"")</f>
        <v/>
      </c>
      <c r="F10" t="str">
        <f>IF('Raw4'!F10&lt;&gt;"",('Raw4'!F10/(1-'Raw4'!F10*#REF!*0.000000001))-(F$5-1)*$C$2*'Raw4'!F$8,"")</f>
        <v/>
      </c>
      <c r="G10" t="str">
        <f>IF('Raw4'!G10&lt;&gt;"",('Raw4'!G10/(1-'Raw4'!G10*#REF!*0.000000001))-(G$5-1)*$C$2*'Raw4'!G$8,"")</f>
        <v/>
      </c>
      <c r="H10" t="str">
        <f>IF('Raw4'!H10&lt;&gt;"",('Raw4'!H10/(1-'Raw4'!H10*#REF!*0.000000001))-(H$5-1)*$C$2*'Raw4'!H$8,"")</f>
        <v/>
      </c>
      <c r="I10" t="str">
        <f>IF('Raw4'!I10&lt;&gt;"",('Raw4'!I10/(1-'Raw4'!I10*#REF!*0.000000001))-(I$5-1)*$C$2*'Raw4'!I$8,"")</f>
        <v/>
      </c>
      <c r="J10" t="str">
        <f>IF('Raw4'!J10&lt;&gt;"",('Raw4'!J10/(1-'Raw4'!J10*#REF!*0.000000001))-(J$5-1)*$C$2*'Raw4'!J$8,"")</f>
        <v/>
      </c>
      <c r="K10" t="str">
        <f>IF('Raw4'!K10&lt;&gt;"",('Raw4'!K10/(1-'Raw4'!K10*#REF!*0.000000001))-(K$5-1)*$C$2*'Raw4'!K$8,"")</f>
        <v/>
      </c>
      <c r="L10" t="str">
        <f>IF('Raw4'!L10&lt;&gt;"",('Raw4'!L10/(1-'Raw4'!L10*#REF!*0.000000001))-(L$5-1)*$C$2*'Raw4'!L$8,"")</f>
        <v/>
      </c>
      <c r="M10" t="str">
        <f>IF('Raw4'!M10&lt;&gt;"",('Raw4'!M10/(1-'Raw4'!M10*#REF!*0.000000001))-(M$5-1)*$C$2*'Raw4'!M$8,"")</f>
        <v/>
      </c>
      <c r="N10" t="str">
        <f>IF('Raw4'!N10&lt;&gt;"",('Raw4'!N10/(1-'Raw4'!N10*#REF!*0.000000001))-(N$5-1)*$C$2*'Raw4'!N$8,"")</f>
        <v/>
      </c>
      <c r="O10" t="str">
        <f>IF('Raw4'!O10&lt;&gt;"",('Raw4'!O10/(1-'Raw4'!O10*#REF!*0.000000001))-(O$5-1)*$C$2*'Raw4'!O$8,"")</f>
        <v/>
      </c>
      <c r="P10" t="str">
        <f>IF('Raw4'!P10&lt;&gt;"",('Raw4'!P10/(1-'Raw4'!P10*#REF!*0.000000001))-(P$5-1)*$C$2*'Raw4'!P$8,"")</f>
        <v/>
      </c>
      <c r="Q10" t="str">
        <f>IF('Raw4'!Q10&lt;&gt;"",('Raw4'!Q10/(1-'Raw4'!Q10*#REF!*0.000000001))-(Q$5-1)*$C$2*'Raw4'!Q$8,"")</f>
        <v/>
      </c>
      <c r="R10" t="str">
        <f>IF('Raw4'!R10&lt;&gt;"",('Raw4'!R10/(1-'Raw4'!R10*#REF!*0.000000001))-(R$5-1)*$C$2*'Raw4'!R$8,"")</f>
        <v/>
      </c>
      <c r="S10" t="str">
        <f>IF('Raw4'!S10&lt;&gt;"",('Raw4'!S10/(1-'Raw4'!S10*#REF!*0.000000001))-(S$5-1)*$C$2*'Raw4'!S$8,"")</f>
        <v/>
      </c>
      <c r="T10" t="str">
        <f>IF('Raw4'!T10&lt;&gt;"",'Raw4'!T10/(1-'Raw4'!T10*#REF!*0.000000001),"")</f>
        <v/>
      </c>
      <c r="U10" t="str">
        <f>IF('Raw4'!U10&lt;&gt;"",'Raw4'!U10,"")</f>
        <v/>
      </c>
      <c r="V10" t="str">
        <f>IF('Raw4'!V10&lt;&gt;"",'Raw4'!V10,"")</f>
        <v/>
      </c>
      <c r="W10" t="str">
        <f>IF('Raw4'!W10&lt;&gt;"",'Raw4'!W10,"")</f>
        <v/>
      </c>
      <c r="X10" t="str">
        <f>IF('Raw4'!X10&lt;&gt;"",'Raw4'!X10,"")</f>
        <v/>
      </c>
      <c r="Y10" t="str">
        <f>IF('Raw4'!Y10&lt;&gt;"",'Raw4'!Y10,"")</f>
        <v/>
      </c>
      <c r="Z10" t="str">
        <f>IF('Raw4'!Z10&lt;&gt;"",'Raw4'!Z10,"")</f>
        <v/>
      </c>
      <c r="AA10" t="str">
        <f>IF('Raw4'!AA10&lt;&gt;"",'Raw4'!AA10,"")</f>
        <v/>
      </c>
      <c r="AB10" t="str">
        <f>IF('Raw4'!AB10&lt;&gt;"",'Raw4'!AB10,"")</f>
        <v/>
      </c>
      <c r="AC10" t="str">
        <f>IF('Raw4'!AC10&lt;&gt;"",'Raw4'!AC10,"")</f>
        <v/>
      </c>
      <c r="AD10" t="str">
        <f>IF('Raw4'!AD10&lt;&gt;"",'Raw4'!AD10,"")</f>
        <v/>
      </c>
      <c r="AE10" t="str">
        <f>IF('Raw4'!AE10&lt;&gt;"",'Raw4'!AE10,"")</f>
        <v/>
      </c>
      <c r="AF10" t="str">
        <f>IF('Raw4'!AF10&lt;&gt;"",'Raw4'!AF10,"")</f>
        <v/>
      </c>
      <c r="AG10" t="str">
        <f>IF('Raw4'!AG10&lt;&gt;"",'Raw4'!AG10,"")</f>
        <v/>
      </c>
      <c r="AH10" t="str">
        <f>IF('Raw4'!AH10&lt;&gt;"",'Raw4'!AH10,"")</f>
        <v/>
      </c>
      <c r="AI10" t="str">
        <f>IF('Raw4'!AI10&lt;&gt;"",'Raw4'!AI10,"")</f>
        <v/>
      </c>
      <c r="AJ10" t="str">
        <f>IF('Raw4'!AJ10&lt;&gt;"",'Raw4'!AJ10,"")</f>
        <v/>
      </c>
      <c r="AK10" t="str">
        <f>IF('Raw4'!AK10&lt;&gt;"",'Raw4'!AK10,"")</f>
        <v/>
      </c>
      <c r="AL10" t="str">
        <f>IF('Raw4'!AL10&lt;&gt;"",'Raw4'!AL10,"")</f>
        <v/>
      </c>
      <c r="AM10" t="str">
        <f>IF('Raw4'!AM10&lt;&gt;"",'Raw4'!AM10,"")</f>
        <v/>
      </c>
      <c r="AN10" t="str">
        <f>IF('Raw4'!AN10&lt;&gt;"",'Raw4'!AN10,"")</f>
        <v/>
      </c>
      <c r="AO10" t="str">
        <f>IF('Raw4'!AO10&lt;&gt;"",'Raw4'!AO10,"")</f>
        <v/>
      </c>
      <c r="AP10" t="str">
        <f>IF('Raw4'!AP10&lt;&gt;"",'Raw4'!AP10,"")</f>
        <v/>
      </c>
      <c r="AQ10" t="str">
        <f>IF('Raw4'!AQ10&lt;&gt;"",'Raw4'!AQ10,"")</f>
        <v/>
      </c>
      <c r="AR10" t="str">
        <f>IF('Raw4'!AR10&lt;&gt;"",'Raw4'!AR10,"")</f>
        <v/>
      </c>
      <c r="AS10" t="str">
        <f>IF('Raw4'!AS10&lt;&gt;"",'Raw4'!AS10,"")</f>
        <v/>
      </c>
      <c r="AT10" t="str">
        <f>IF('Raw4'!AT10&lt;&gt;"",'Raw4'!AT10,"")</f>
        <v/>
      </c>
      <c r="AU10" t="str">
        <f>IF('Raw4'!AU10&lt;&gt;"",'Raw4'!AU10,"")</f>
        <v/>
      </c>
      <c r="AV10" t="str">
        <f>IF('Raw4'!AV10&lt;&gt;"",'Raw4'!AV10,"")</f>
        <v/>
      </c>
      <c r="AW10" t="str">
        <f>IF('Raw4'!AW10&lt;&gt;"",'Raw4'!AW10,"")</f>
        <v/>
      </c>
      <c r="AX10" t="str">
        <f>IF('Raw4'!AX10&lt;&gt;"",'Raw4'!AX10,"")</f>
        <v/>
      </c>
      <c r="AY10" t="str">
        <f>IF('Raw4'!AY10&lt;&gt;"",'Raw4'!AY10,"")</f>
        <v/>
      </c>
      <c r="AZ10" t="str">
        <f>IF('Raw4'!AZ10&lt;&gt;"",'Raw4'!AZ10,"")</f>
        <v/>
      </c>
      <c r="BA10" t="str">
        <f>IF('Raw4'!BA10&lt;&gt;"",'Raw4'!BA10,"")</f>
        <v/>
      </c>
    </row>
    <row r="11" spans="1:53" x14ac:dyDescent="0.15">
      <c r="A11">
        <f>'Raw4'!A11</f>
        <v>0</v>
      </c>
      <c r="D11" t="str">
        <f>IF('Raw4'!D11&lt;&gt;"",('Raw4'!D11/(1-'Raw4'!D11*#REF!*0.000000001))-(D$5-1)*$C$2*'Raw4'!D$8,"")</f>
        <v/>
      </c>
      <c r="E11" t="str">
        <f>IF('Raw4'!E11&lt;&gt;"",('Raw4'!E11/(1-'Raw4'!E11*#REF!*0.000000001))-(E$5-1)*$C$2*'Raw4'!E$8,"")</f>
        <v/>
      </c>
      <c r="F11" t="str">
        <f>IF('Raw4'!F11&lt;&gt;"",('Raw4'!F11/(1-'Raw4'!F11*#REF!*0.000000001))-(F$5-1)*$C$2*'Raw4'!F$8,"")</f>
        <v/>
      </c>
      <c r="G11" t="str">
        <f>IF('Raw4'!G11&lt;&gt;"",('Raw4'!G11/(1-'Raw4'!G11*#REF!*0.000000001))-(G$5-1)*$C$2*'Raw4'!G$8,"")</f>
        <v/>
      </c>
      <c r="H11" t="str">
        <f>IF('Raw4'!H11&lt;&gt;"",('Raw4'!H11/(1-'Raw4'!H11*#REF!*0.000000001))-(H$5-1)*$C$2*'Raw4'!H$8,"")</f>
        <v/>
      </c>
      <c r="I11" t="str">
        <f>IF('Raw4'!I11&lt;&gt;"",('Raw4'!I11/(1-'Raw4'!I11*#REF!*0.000000001))-(I$5-1)*$C$2*'Raw4'!I$8,"")</f>
        <v/>
      </c>
      <c r="J11" t="str">
        <f>IF('Raw4'!J11&lt;&gt;"",('Raw4'!J11/(1-'Raw4'!J11*#REF!*0.000000001))-(J$5-1)*$C$2*'Raw4'!J$8,"")</f>
        <v/>
      </c>
      <c r="K11" t="str">
        <f>IF('Raw4'!K11&lt;&gt;"",('Raw4'!K11/(1-'Raw4'!K11*#REF!*0.000000001))-(K$5-1)*$C$2*'Raw4'!K$8,"")</f>
        <v/>
      </c>
      <c r="L11" t="str">
        <f>IF('Raw4'!L11&lt;&gt;"",('Raw4'!L11/(1-'Raw4'!L11*#REF!*0.000000001))-(L$5-1)*$C$2*'Raw4'!L$8,"")</f>
        <v/>
      </c>
      <c r="M11" t="str">
        <f>IF('Raw4'!M11&lt;&gt;"",('Raw4'!M11/(1-'Raw4'!M11*#REF!*0.000000001))-(M$5-1)*$C$2*'Raw4'!M$8,"")</f>
        <v/>
      </c>
      <c r="N11" t="str">
        <f>IF('Raw4'!N11&lt;&gt;"",('Raw4'!N11/(1-'Raw4'!N11*#REF!*0.000000001))-(N$5-1)*$C$2*'Raw4'!N$8,"")</f>
        <v/>
      </c>
      <c r="O11" t="str">
        <f>IF('Raw4'!O11&lt;&gt;"",('Raw4'!O11/(1-'Raw4'!O11*#REF!*0.000000001))-(O$5-1)*$C$2*'Raw4'!O$8,"")</f>
        <v/>
      </c>
      <c r="P11" t="str">
        <f>IF('Raw4'!P11&lt;&gt;"",('Raw4'!P11/(1-'Raw4'!P11*#REF!*0.000000001))-(P$5-1)*$C$2*'Raw4'!P$8,"")</f>
        <v/>
      </c>
      <c r="Q11" t="str">
        <f>IF('Raw4'!Q11&lt;&gt;"",('Raw4'!Q11/(1-'Raw4'!Q11*#REF!*0.000000001))-(Q$5-1)*$C$2*'Raw4'!Q$8,"")</f>
        <v/>
      </c>
      <c r="R11" t="str">
        <f>IF('Raw4'!R11&lt;&gt;"",('Raw4'!R11/(1-'Raw4'!R11*#REF!*0.000000001))-(R$5-1)*$C$2*'Raw4'!R$8,"")</f>
        <v/>
      </c>
      <c r="S11" t="str">
        <f>IF('Raw4'!S11&lt;&gt;"",('Raw4'!S11/(1-'Raw4'!S11*#REF!*0.000000001))-(S$5-1)*$C$2*'Raw4'!S$8,"")</f>
        <v/>
      </c>
      <c r="T11" t="str">
        <f>IF('Raw4'!T11&lt;&gt;"",'Raw4'!T11/(1-'Raw4'!T11*#REF!*0.000000001),"")</f>
        <v/>
      </c>
      <c r="U11" t="str">
        <f>IF('Raw4'!U11&lt;&gt;"",'Raw4'!U11,"")</f>
        <v/>
      </c>
      <c r="V11" t="str">
        <f>IF('Raw4'!V11&lt;&gt;"",'Raw4'!V11,"")</f>
        <v/>
      </c>
      <c r="W11" t="str">
        <f>IF('Raw4'!W11&lt;&gt;"",'Raw4'!W11,"")</f>
        <v/>
      </c>
      <c r="X11" t="str">
        <f>IF('Raw4'!X11&lt;&gt;"",'Raw4'!X11,"")</f>
        <v/>
      </c>
      <c r="Y11" t="str">
        <f>IF('Raw4'!Y11&lt;&gt;"",'Raw4'!Y11,"")</f>
        <v/>
      </c>
      <c r="Z11" t="str">
        <f>IF('Raw4'!Z11&lt;&gt;"",'Raw4'!Z11,"")</f>
        <v/>
      </c>
      <c r="AA11" t="str">
        <f>IF('Raw4'!AA11&lt;&gt;"",'Raw4'!AA11,"")</f>
        <v/>
      </c>
      <c r="AB11" t="str">
        <f>IF('Raw4'!AB11&lt;&gt;"",'Raw4'!AB11,"")</f>
        <v/>
      </c>
      <c r="AC11" t="str">
        <f>IF('Raw4'!AC11&lt;&gt;"",'Raw4'!AC11,"")</f>
        <v/>
      </c>
      <c r="AD11" t="str">
        <f>IF('Raw4'!AD11&lt;&gt;"",'Raw4'!AD11,"")</f>
        <v/>
      </c>
      <c r="AE11" t="str">
        <f>IF('Raw4'!AE11&lt;&gt;"",'Raw4'!AE11,"")</f>
        <v/>
      </c>
      <c r="AF11" t="str">
        <f>IF('Raw4'!AF11&lt;&gt;"",'Raw4'!AF11,"")</f>
        <v/>
      </c>
      <c r="AG11" t="str">
        <f>IF('Raw4'!AG11&lt;&gt;"",'Raw4'!AG11,"")</f>
        <v/>
      </c>
      <c r="AH11" t="str">
        <f>IF('Raw4'!AH11&lt;&gt;"",'Raw4'!AH11,"")</f>
        <v/>
      </c>
      <c r="AI11" t="str">
        <f>IF('Raw4'!AI11&lt;&gt;"",'Raw4'!AI11,"")</f>
        <v/>
      </c>
      <c r="AJ11" t="str">
        <f>IF('Raw4'!AJ11&lt;&gt;"",'Raw4'!AJ11,"")</f>
        <v/>
      </c>
      <c r="AK11" t="str">
        <f>IF('Raw4'!AK11&lt;&gt;"",'Raw4'!AK11,"")</f>
        <v/>
      </c>
      <c r="AL11" t="str">
        <f>IF('Raw4'!AL11&lt;&gt;"",'Raw4'!AL11,"")</f>
        <v/>
      </c>
      <c r="AM11" t="str">
        <f>IF('Raw4'!AM11&lt;&gt;"",'Raw4'!AM11,"")</f>
        <v/>
      </c>
      <c r="AN11" t="str">
        <f>IF('Raw4'!AN11&lt;&gt;"",'Raw4'!AN11,"")</f>
        <v/>
      </c>
      <c r="AO11" t="str">
        <f>IF('Raw4'!AO11&lt;&gt;"",'Raw4'!AO11,"")</f>
        <v/>
      </c>
      <c r="AP11" t="str">
        <f>IF('Raw4'!AP11&lt;&gt;"",'Raw4'!AP11,"")</f>
        <v/>
      </c>
      <c r="AQ11" t="str">
        <f>IF('Raw4'!AQ11&lt;&gt;"",'Raw4'!AQ11,"")</f>
        <v/>
      </c>
      <c r="AR11" t="str">
        <f>IF('Raw4'!AR11&lt;&gt;"",'Raw4'!AR11,"")</f>
        <v/>
      </c>
      <c r="AS11" t="str">
        <f>IF('Raw4'!AS11&lt;&gt;"",'Raw4'!AS11,"")</f>
        <v/>
      </c>
      <c r="AT11" t="str">
        <f>IF('Raw4'!AT11&lt;&gt;"",'Raw4'!AT11,"")</f>
        <v/>
      </c>
      <c r="AU11" t="str">
        <f>IF('Raw4'!AU11&lt;&gt;"",'Raw4'!AU11,"")</f>
        <v/>
      </c>
      <c r="AV11" t="str">
        <f>IF('Raw4'!AV11&lt;&gt;"",'Raw4'!AV11,"")</f>
        <v/>
      </c>
      <c r="AW11" t="str">
        <f>IF('Raw4'!AW11&lt;&gt;"",'Raw4'!AW11,"")</f>
        <v/>
      </c>
      <c r="AX11" t="str">
        <f>IF('Raw4'!AX11&lt;&gt;"",'Raw4'!AX11,"")</f>
        <v/>
      </c>
      <c r="AY11" t="str">
        <f>IF('Raw4'!AY11&lt;&gt;"",'Raw4'!AY11,"")</f>
        <v/>
      </c>
      <c r="AZ11" t="str">
        <f>IF('Raw4'!AZ11&lt;&gt;"",'Raw4'!AZ11,"")</f>
        <v/>
      </c>
      <c r="BA11" t="str">
        <f>IF('Raw4'!BA11&lt;&gt;"",'Raw4'!BA11,"")</f>
        <v/>
      </c>
    </row>
    <row r="12" spans="1:53" x14ac:dyDescent="0.15">
      <c r="A12">
        <f>'Raw4'!A12</f>
        <v>0</v>
      </c>
      <c r="D12" t="str">
        <f>IF('Raw4'!D12&lt;&gt;"",('Raw4'!D12/(1-'Raw4'!D12*#REF!*0.000000001))-(D$5-1)*$C$2*'Raw4'!D$8,"")</f>
        <v/>
      </c>
      <c r="E12" t="str">
        <f>IF('Raw4'!E12&lt;&gt;"",('Raw4'!E12/(1-'Raw4'!E12*#REF!*0.000000001))-(E$5-1)*$C$2*'Raw4'!E$8,"")</f>
        <v/>
      </c>
      <c r="F12" t="str">
        <f>IF('Raw4'!F12&lt;&gt;"",('Raw4'!F12/(1-'Raw4'!F12*#REF!*0.000000001))-(F$5-1)*$C$2*'Raw4'!F$8,"")</f>
        <v/>
      </c>
      <c r="G12" t="str">
        <f>IF('Raw4'!G12&lt;&gt;"",('Raw4'!G12/(1-'Raw4'!G12*#REF!*0.000000001))-(G$5-1)*$C$2*'Raw4'!G$8,"")</f>
        <v/>
      </c>
      <c r="H12" t="str">
        <f>IF('Raw4'!H12&lt;&gt;"",('Raw4'!H12/(1-'Raw4'!H12*#REF!*0.000000001))-(H$5-1)*$C$2*'Raw4'!H$8,"")</f>
        <v/>
      </c>
      <c r="I12" t="str">
        <f>IF('Raw4'!I12&lt;&gt;"",('Raw4'!I12/(1-'Raw4'!I12*#REF!*0.000000001))-(I$5-1)*$C$2*'Raw4'!I$8,"")</f>
        <v/>
      </c>
      <c r="J12" t="str">
        <f>IF('Raw4'!J12&lt;&gt;"",('Raw4'!J12/(1-'Raw4'!J12*#REF!*0.000000001))-(J$5-1)*$C$2*'Raw4'!J$8,"")</f>
        <v/>
      </c>
      <c r="K12" t="str">
        <f>IF('Raw4'!K12&lt;&gt;"",('Raw4'!K12/(1-'Raw4'!K12*#REF!*0.000000001))-(K$5-1)*$C$2*'Raw4'!K$8,"")</f>
        <v/>
      </c>
      <c r="L12" t="str">
        <f>IF('Raw4'!L12&lt;&gt;"",('Raw4'!L12/(1-'Raw4'!L12*#REF!*0.000000001))-(L$5-1)*$C$2*'Raw4'!L$8,"")</f>
        <v/>
      </c>
      <c r="M12" t="str">
        <f>IF('Raw4'!M12&lt;&gt;"",('Raw4'!M12/(1-'Raw4'!M12*#REF!*0.000000001))-(M$5-1)*$C$2*'Raw4'!M$8,"")</f>
        <v/>
      </c>
      <c r="N12" t="str">
        <f>IF('Raw4'!N12&lt;&gt;"",('Raw4'!N12/(1-'Raw4'!N12*#REF!*0.000000001))-(N$5-1)*$C$2*'Raw4'!N$8,"")</f>
        <v/>
      </c>
      <c r="O12" t="str">
        <f>IF('Raw4'!O12&lt;&gt;"",('Raw4'!O12/(1-'Raw4'!O12*#REF!*0.000000001))-(O$5-1)*$C$2*'Raw4'!O$8,"")</f>
        <v/>
      </c>
      <c r="P12" t="str">
        <f>IF('Raw4'!P12&lt;&gt;"",('Raw4'!P12/(1-'Raw4'!P12*#REF!*0.000000001))-(P$5-1)*$C$2*'Raw4'!P$8,"")</f>
        <v/>
      </c>
      <c r="Q12" t="str">
        <f>IF('Raw4'!Q12&lt;&gt;"",('Raw4'!Q12/(1-'Raw4'!Q12*#REF!*0.000000001))-(Q$5-1)*$C$2*'Raw4'!Q$8,"")</f>
        <v/>
      </c>
      <c r="R12" t="str">
        <f>IF('Raw4'!R12&lt;&gt;"",('Raw4'!R12/(1-'Raw4'!R12*#REF!*0.000000001))-(R$5-1)*$C$2*'Raw4'!R$8,"")</f>
        <v/>
      </c>
      <c r="S12" t="str">
        <f>IF('Raw4'!S12&lt;&gt;"",('Raw4'!S12/(1-'Raw4'!S12*#REF!*0.000000001))-(S$5-1)*$C$2*'Raw4'!S$8,"")</f>
        <v/>
      </c>
      <c r="T12" t="str">
        <f>IF('Raw4'!T12&lt;&gt;"",'Raw4'!T12/(1-'Raw4'!T12*#REF!*0.000000001),"")</f>
        <v/>
      </c>
      <c r="U12" t="str">
        <f>IF('Raw4'!U12&lt;&gt;"",'Raw4'!U12,"")</f>
        <v/>
      </c>
      <c r="V12" t="str">
        <f>IF('Raw4'!V12&lt;&gt;"",'Raw4'!V12,"")</f>
        <v/>
      </c>
      <c r="W12" t="str">
        <f>IF('Raw4'!W12&lt;&gt;"",'Raw4'!W12,"")</f>
        <v/>
      </c>
      <c r="X12" t="str">
        <f>IF('Raw4'!X12&lt;&gt;"",'Raw4'!X12,"")</f>
        <v/>
      </c>
      <c r="Y12" t="str">
        <f>IF('Raw4'!Y12&lt;&gt;"",'Raw4'!Y12,"")</f>
        <v/>
      </c>
      <c r="Z12" t="str">
        <f>IF('Raw4'!Z12&lt;&gt;"",'Raw4'!Z12,"")</f>
        <v/>
      </c>
      <c r="AA12" t="str">
        <f>IF('Raw4'!AA12&lt;&gt;"",'Raw4'!AA12,"")</f>
        <v/>
      </c>
      <c r="AB12" t="str">
        <f>IF('Raw4'!AB12&lt;&gt;"",'Raw4'!AB12,"")</f>
        <v/>
      </c>
      <c r="AC12" t="str">
        <f>IF('Raw4'!AC12&lt;&gt;"",'Raw4'!AC12,"")</f>
        <v/>
      </c>
      <c r="AD12" t="str">
        <f>IF('Raw4'!AD12&lt;&gt;"",'Raw4'!AD12,"")</f>
        <v/>
      </c>
      <c r="AE12" t="str">
        <f>IF('Raw4'!AE12&lt;&gt;"",'Raw4'!AE12,"")</f>
        <v/>
      </c>
      <c r="AF12" t="str">
        <f>IF('Raw4'!AF12&lt;&gt;"",'Raw4'!AF12,"")</f>
        <v/>
      </c>
      <c r="AG12" t="str">
        <f>IF('Raw4'!AG12&lt;&gt;"",'Raw4'!AG12,"")</f>
        <v/>
      </c>
      <c r="AH12" t="str">
        <f>IF('Raw4'!AH12&lt;&gt;"",'Raw4'!AH12,"")</f>
        <v/>
      </c>
      <c r="AI12" t="str">
        <f>IF('Raw4'!AI12&lt;&gt;"",'Raw4'!AI12,"")</f>
        <v/>
      </c>
      <c r="AJ12" t="str">
        <f>IF('Raw4'!AJ12&lt;&gt;"",'Raw4'!AJ12,"")</f>
        <v/>
      </c>
      <c r="AK12" t="str">
        <f>IF('Raw4'!AK12&lt;&gt;"",'Raw4'!AK12,"")</f>
        <v/>
      </c>
      <c r="AL12" t="str">
        <f>IF('Raw4'!AL12&lt;&gt;"",'Raw4'!AL12,"")</f>
        <v/>
      </c>
      <c r="AM12" t="str">
        <f>IF('Raw4'!AM12&lt;&gt;"",'Raw4'!AM12,"")</f>
        <v/>
      </c>
      <c r="AN12" t="str">
        <f>IF('Raw4'!AN12&lt;&gt;"",'Raw4'!AN12,"")</f>
        <v/>
      </c>
      <c r="AO12" t="str">
        <f>IF('Raw4'!AO12&lt;&gt;"",'Raw4'!AO12,"")</f>
        <v/>
      </c>
      <c r="AP12" t="str">
        <f>IF('Raw4'!AP12&lt;&gt;"",'Raw4'!AP12,"")</f>
        <v/>
      </c>
      <c r="AQ12" t="str">
        <f>IF('Raw4'!AQ12&lt;&gt;"",'Raw4'!AQ12,"")</f>
        <v/>
      </c>
      <c r="AR12" t="str">
        <f>IF('Raw4'!AR12&lt;&gt;"",'Raw4'!AR12,"")</f>
        <v/>
      </c>
      <c r="AS12" t="str">
        <f>IF('Raw4'!AS12&lt;&gt;"",'Raw4'!AS12,"")</f>
        <v/>
      </c>
      <c r="AT12" t="str">
        <f>IF('Raw4'!AT12&lt;&gt;"",'Raw4'!AT12,"")</f>
        <v/>
      </c>
      <c r="AU12" t="str">
        <f>IF('Raw4'!AU12&lt;&gt;"",'Raw4'!AU12,"")</f>
        <v/>
      </c>
      <c r="AV12" t="str">
        <f>IF('Raw4'!AV12&lt;&gt;"",'Raw4'!AV12,"")</f>
        <v/>
      </c>
      <c r="AW12" t="str">
        <f>IF('Raw4'!AW12&lt;&gt;"",'Raw4'!AW12,"")</f>
        <v/>
      </c>
      <c r="AX12" t="str">
        <f>IF('Raw4'!AX12&lt;&gt;"",'Raw4'!AX12,"")</f>
        <v/>
      </c>
      <c r="AY12" t="str">
        <f>IF('Raw4'!AY12&lt;&gt;"",'Raw4'!AY12,"")</f>
        <v/>
      </c>
      <c r="AZ12" t="str">
        <f>IF('Raw4'!AZ12&lt;&gt;"",'Raw4'!AZ12,"")</f>
        <v/>
      </c>
      <c r="BA12" t="str">
        <f>IF('Raw4'!BA12&lt;&gt;"",'Raw4'!BA12,"")</f>
        <v/>
      </c>
    </row>
    <row r="13" spans="1:53" x14ac:dyDescent="0.15">
      <c r="A13">
        <f>'Raw4'!A13</f>
        <v>0</v>
      </c>
      <c r="D13" t="str">
        <f>IF('Raw4'!D13&lt;&gt;"",('Raw4'!D13/(1-'Raw4'!D13*#REF!*0.000000001))-(D$5-1)*$C$2*'Raw4'!D$8,"")</f>
        <v/>
      </c>
      <c r="E13" t="str">
        <f>IF('Raw4'!E13&lt;&gt;"",('Raw4'!E13/(1-'Raw4'!E13*#REF!*0.000000001))-(E$5-1)*$C$2*'Raw4'!E$8,"")</f>
        <v/>
      </c>
      <c r="F13" t="str">
        <f>IF('Raw4'!F13&lt;&gt;"",('Raw4'!F13/(1-'Raw4'!F13*#REF!*0.000000001))-(F$5-1)*$C$2*'Raw4'!F$8,"")</f>
        <v/>
      </c>
      <c r="G13" t="str">
        <f>IF('Raw4'!G13&lt;&gt;"",('Raw4'!G13/(1-'Raw4'!G13*#REF!*0.000000001))-(G$5-1)*$C$2*'Raw4'!G$8,"")</f>
        <v/>
      </c>
      <c r="H13" t="str">
        <f>IF('Raw4'!H13&lt;&gt;"",('Raw4'!H13/(1-'Raw4'!H13*#REF!*0.000000001))-(H$5-1)*$C$2*'Raw4'!H$8,"")</f>
        <v/>
      </c>
      <c r="I13" t="str">
        <f>IF('Raw4'!I13&lt;&gt;"",('Raw4'!I13/(1-'Raw4'!I13*#REF!*0.000000001))-(I$5-1)*$C$2*'Raw4'!I$8,"")</f>
        <v/>
      </c>
      <c r="J13" t="str">
        <f>IF('Raw4'!J13&lt;&gt;"",('Raw4'!J13/(1-'Raw4'!J13*#REF!*0.000000001))-(J$5-1)*$C$2*'Raw4'!J$8,"")</f>
        <v/>
      </c>
      <c r="K13" t="str">
        <f>IF('Raw4'!K13&lt;&gt;"",('Raw4'!K13/(1-'Raw4'!K13*#REF!*0.000000001))-(K$5-1)*$C$2*'Raw4'!K$8,"")</f>
        <v/>
      </c>
      <c r="L13" t="str">
        <f>IF('Raw4'!L13&lt;&gt;"",('Raw4'!L13/(1-'Raw4'!L13*#REF!*0.000000001))-(L$5-1)*$C$2*'Raw4'!L$8,"")</f>
        <v/>
      </c>
      <c r="M13" t="str">
        <f>IF('Raw4'!M13&lt;&gt;"",('Raw4'!M13/(1-'Raw4'!M13*#REF!*0.000000001))-(M$5-1)*$C$2*'Raw4'!M$8,"")</f>
        <v/>
      </c>
      <c r="N13" t="str">
        <f>IF('Raw4'!N13&lt;&gt;"",('Raw4'!N13/(1-'Raw4'!N13*#REF!*0.000000001))-(N$5-1)*$C$2*'Raw4'!N$8,"")</f>
        <v/>
      </c>
      <c r="O13" t="str">
        <f>IF('Raw4'!O13&lt;&gt;"",('Raw4'!O13/(1-'Raw4'!O13*#REF!*0.000000001))-(O$5-1)*$C$2*'Raw4'!O$8,"")</f>
        <v/>
      </c>
      <c r="P13" t="str">
        <f>IF('Raw4'!P13&lt;&gt;"",('Raw4'!P13/(1-'Raw4'!P13*#REF!*0.000000001))-(P$5-1)*$C$2*'Raw4'!P$8,"")</f>
        <v/>
      </c>
      <c r="Q13" t="str">
        <f>IF('Raw4'!Q13&lt;&gt;"",('Raw4'!Q13/(1-'Raw4'!Q13*#REF!*0.000000001))-(Q$5-1)*$C$2*'Raw4'!Q$8,"")</f>
        <v/>
      </c>
      <c r="R13" t="str">
        <f>IF('Raw4'!R13&lt;&gt;"",('Raw4'!R13/(1-'Raw4'!R13*#REF!*0.000000001))-(R$5-1)*$C$2*'Raw4'!R$8,"")</f>
        <v/>
      </c>
      <c r="S13" t="str">
        <f>IF('Raw4'!S13&lt;&gt;"",('Raw4'!S13/(1-'Raw4'!S13*#REF!*0.000000001))-(S$5-1)*$C$2*'Raw4'!S$8,"")</f>
        <v/>
      </c>
      <c r="T13" t="str">
        <f>IF('Raw4'!T13&lt;&gt;"",'Raw4'!T13/(1-'Raw4'!T13*#REF!*0.000000001),"")</f>
        <v/>
      </c>
      <c r="U13" t="str">
        <f>IF('Raw4'!U13&lt;&gt;"",'Raw4'!U13,"")</f>
        <v/>
      </c>
      <c r="V13" t="str">
        <f>IF('Raw4'!V13&lt;&gt;"",'Raw4'!V13,"")</f>
        <v/>
      </c>
      <c r="W13" t="str">
        <f>IF('Raw4'!W13&lt;&gt;"",'Raw4'!W13,"")</f>
        <v/>
      </c>
      <c r="X13" t="str">
        <f>IF('Raw4'!X13&lt;&gt;"",'Raw4'!X13,"")</f>
        <v/>
      </c>
      <c r="Y13" t="str">
        <f>IF('Raw4'!Y13&lt;&gt;"",'Raw4'!Y13,"")</f>
        <v/>
      </c>
      <c r="Z13" t="str">
        <f>IF('Raw4'!Z13&lt;&gt;"",'Raw4'!Z13,"")</f>
        <v/>
      </c>
      <c r="AA13" t="str">
        <f>IF('Raw4'!AA13&lt;&gt;"",'Raw4'!AA13,"")</f>
        <v/>
      </c>
      <c r="AB13" t="str">
        <f>IF('Raw4'!AB13&lt;&gt;"",'Raw4'!AB13,"")</f>
        <v/>
      </c>
      <c r="AC13" t="str">
        <f>IF('Raw4'!AC13&lt;&gt;"",'Raw4'!AC13,"")</f>
        <v/>
      </c>
      <c r="AD13" t="str">
        <f>IF('Raw4'!AD13&lt;&gt;"",'Raw4'!AD13,"")</f>
        <v/>
      </c>
      <c r="AE13" t="str">
        <f>IF('Raw4'!AE13&lt;&gt;"",'Raw4'!AE13,"")</f>
        <v/>
      </c>
      <c r="AF13" t="str">
        <f>IF('Raw4'!AF13&lt;&gt;"",'Raw4'!AF13,"")</f>
        <v/>
      </c>
      <c r="AG13" t="str">
        <f>IF('Raw4'!AG13&lt;&gt;"",'Raw4'!AG13,"")</f>
        <v/>
      </c>
      <c r="AH13" t="str">
        <f>IF('Raw4'!AH13&lt;&gt;"",'Raw4'!AH13,"")</f>
        <v/>
      </c>
      <c r="AI13" t="str">
        <f>IF('Raw4'!AI13&lt;&gt;"",'Raw4'!AI13,"")</f>
        <v/>
      </c>
      <c r="AJ13" t="str">
        <f>IF('Raw4'!AJ13&lt;&gt;"",'Raw4'!AJ13,"")</f>
        <v/>
      </c>
      <c r="AK13" t="str">
        <f>IF('Raw4'!AK13&lt;&gt;"",'Raw4'!AK13,"")</f>
        <v/>
      </c>
      <c r="AL13" t="str">
        <f>IF('Raw4'!AL13&lt;&gt;"",'Raw4'!AL13,"")</f>
        <v/>
      </c>
      <c r="AM13" t="str">
        <f>IF('Raw4'!AM13&lt;&gt;"",'Raw4'!AM13,"")</f>
        <v/>
      </c>
      <c r="AN13" t="str">
        <f>IF('Raw4'!AN13&lt;&gt;"",'Raw4'!AN13,"")</f>
        <v/>
      </c>
      <c r="AO13" t="str">
        <f>IF('Raw4'!AO13&lt;&gt;"",'Raw4'!AO13,"")</f>
        <v/>
      </c>
      <c r="AP13" t="str">
        <f>IF('Raw4'!AP13&lt;&gt;"",'Raw4'!AP13,"")</f>
        <v/>
      </c>
      <c r="AQ13" t="str">
        <f>IF('Raw4'!AQ13&lt;&gt;"",'Raw4'!AQ13,"")</f>
        <v/>
      </c>
      <c r="AR13" t="str">
        <f>IF('Raw4'!AR13&lt;&gt;"",'Raw4'!AR13,"")</f>
        <v/>
      </c>
      <c r="AS13" t="str">
        <f>IF('Raw4'!AS13&lt;&gt;"",'Raw4'!AS13,"")</f>
        <v/>
      </c>
      <c r="AT13" t="str">
        <f>IF('Raw4'!AT13&lt;&gt;"",'Raw4'!AT13,"")</f>
        <v/>
      </c>
      <c r="AU13" t="str">
        <f>IF('Raw4'!AU13&lt;&gt;"",'Raw4'!AU13,"")</f>
        <v/>
      </c>
      <c r="AV13" t="str">
        <f>IF('Raw4'!AV13&lt;&gt;"",'Raw4'!AV13,"")</f>
        <v/>
      </c>
      <c r="AW13" t="str">
        <f>IF('Raw4'!AW13&lt;&gt;"",'Raw4'!AW13,"")</f>
        <v/>
      </c>
      <c r="AX13" t="str">
        <f>IF('Raw4'!AX13&lt;&gt;"",'Raw4'!AX13,"")</f>
        <v/>
      </c>
      <c r="AY13" t="str">
        <f>IF('Raw4'!AY13&lt;&gt;"",'Raw4'!AY13,"")</f>
        <v/>
      </c>
      <c r="AZ13" t="str">
        <f>IF('Raw4'!AZ13&lt;&gt;"",'Raw4'!AZ13,"")</f>
        <v/>
      </c>
      <c r="BA13" t="str">
        <f>IF('Raw4'!BA13&lt;&gt;"",'Raw4'!BA13,"")</f>
        <v/>
      </c>
    </row>
    <row r="14" spans="1:53" x14ac:dyDescent="0.15">
      <c r="A14">
        <f>'Raw4'!A14</f>
        <v>0</v>
      </c>
      <c r="D14" t="str">
        <f>IF('Raw4'!D14&lt;&gt;"",('Raw4'!D14/(1-'Raw4'!D14*#REF!*0.000000001))-(D$5-1)*$C$2*'Raw4'!D$8,"")</f>
        <v/>
      </c>
      <c r="E14" t="str">
        <f>IF('Raw4'!E14&lt;&gt;"",('Raw4'!E14/(1-'Raw4'!E14*#REF!*0.000000001))-(E$5-1)*$C$2*'Raw4'!E$8,"")</f>
        <v/>
      </c>
      <c r="F14" t="str">
        <f>IF('Raw4'!F14&lt;&gt;"",('Raw4'!F14/(1-'Raw4'!F14*#REF!*0.000000001))-(F$5-1)*$C$2*'Raw4'!F$8,"")</f>
        <v/>
      </c>
      <c r="G14" t="str">
        <f>IF('Raw4'!G14&lt;&gt;"",('Raw4'!G14/(1-'Raw4'!G14*#REF!*0.000000001))-(G$5-1)*$C$2*'Raw4'!G$8,"")</f>
        <v/>
      </c>
      <c r="H14" t="str">
        <f>IF('Raw4'!H14&lt;&gt;"",('Raw4'!H14/(1-'Raw4'!H14*#REF!*0.000000001))-(H$5-1)*$C$2*'Raw4'!H$8,"")</f>
        <v/>
      </c>
      <c r="I14" t="str">
        <f>IF('Raw4'!I14&lt;&gt;"",('Raw4'!I14/(1-'Raw4'!I14*#REF!*0.000000001))-(I$5-1)*$C$2*'Raw4'!I$8,"")</f>
        <v/>
      </c>
      <c r="J14" t="str">
        <f>IF('Raw4'!J14&lt;&gt;"",('Raw4'!J14/(1-'Raw4'!J14*#REF!*0.000000001))-(J$5-1)*$C$2*'Raw4'!J$8,"")</f>
        <v/>
      </c>
      <c r="K14" t="str">
        <f>IF('Raw4'!K14&lt;&gt;"",('Raw4'!K14/(1-'Raw4'!K14*#REF!*0.000000001))-(K$5-1)*$C$2*'Raw4'!K$8,"")</f>
        <v/>
      </c>
      <c r="L14" t="str">
        <f>IF('Raw4'!L14&lt;&gt;"",('Raw4'!L14/(1-'Raw4'!L14*#REF!*0.000000001))-(L$5-1)*$C$2*'Raw4'!L$8,"")</f>
        <v/>
      </c>
      <c r="M14" t="str">
        <f>IF('Raw4'!M14&lt;&gt;"",('Raw4'!M14/(1-'Raw4'!M14*#REF!*0.000000001))-(M$5-1)*$C$2*'Raw4'!M$8,"")</f>
        <v/>
      </c>
      <c r="N14" t="str">
        <f>IF('Raw4'!N14&lt;&gt;"",('Raw4'!N14/(1-'Raw4'!N14*#REF!*0.000000001))-(N$5-1)*$C$2*'Raw4'!N$8,"")</f>
        <v/>
      </c>
      <c r="O14" t="str">
        <f>IF('Raw4'!O14&lt;&gt;"",('Raw4'!O14/(1-'Raw4'!O14*#REF!*0.000000001))-(O$5-1)*$C$2*'Raw4'!O$8,"")</f>
        <v/>
      </c>
      <c r="P14" t="str">
        <f>IF('Raw4'!P14&lt;&gt;"",('Raw4'!P14/(1-'Raw4'!P14*#REF!*0.000000001))-(P$5-1)*$C$2*'Raw4'!P$8,"")</f>
        <v/>
      </c>
      <c r="Q14" t="str">
        <f>IF('Raw4'!Q14&lt;&gt;"",('Raw4'!Q14/(1-'Raw4'!Q14*#REF!*0.000000001))-(Q$5-1)*$C$2*'Raw4'!Q$8,"")</f>
        <v/>
      </c>
      <c r="R14" t="str">
        <f>IF('Raw4'!R14&lt;&gt;"",('Raw4'!R14/(1-'Raw4'!R14*#REF!*0.000000001))-(R$5-1)*$C$2*'Raw4'!R$8,"")</f>
        <v/>
      </c>
      <c r="S14" t="str">
        <f>IF('Raw4'!S14&lt;&gt;"",('Raw4'!S14/(1-'Raw4'!S14*#REF!*0.000000001))-(S$5-1)*$C$2*'Raw4'!S$8,"")</f>
        <v/>
      </c>
      <c r="T14" t="str">
        <f>IF('Raw4'!T14&lt;&gt;"",'Raw4'!T14/(1-'Raw4'!T14*#REF!*0.000000001),"")</f>
        <v/>
      </c>
      <c r="U14" t="str">
        <f>IF('Raw4'!U14&lt;&gt;"",'Raw4'!U14,"")</f>
        <v/>
      </c>
      <c r="V14" t="str">
        <f>IF('Raw4'!V14&lt;&gt;"",'Raw4'!V14,"")</f>
        <v/>
      </c>
      <c r="W14" t="str">
        <f>IF('Raw4'!W14&lt;&gt;"",'Raw4'!W14,"")</f>
        <v/>
      </c>
      <c r="X14" t="str">
        <f>IF('Raw4'!X14&lt;&gt;"",'Raw4'!X14,"")</f>
        <v/>
      </c>
      <c r="Y14" t="str">
        <f>IF('Raw4'!Y14&lt;&gt;"",'Raw4'!Y14,"")</f>
        <v/>
      </c>
      <c r="Z14" t="str">
        <f>IF('Raw4'!Z14&lt;&gt;"",'Raw4'!Z14,"")</f>
        <v/>
      </c>
      <c r="AA14" t="str">
        <f>IF('Raw4'!AA14&lt;&gt;"",'Raw4'!AA14,"")</f>
        <v/>
      </c>
      <c r="AB14" t="str">
        <f>IF('Raw4'!AB14&lt;&gt;"",'Raw4'!AB14,"")</f>
        <v/>
      </c>
      <c r="AC14" t="str">
        <f>IF('Raw4'!AC14&lt;&gt;"",'Raw4'!AC14,"")</f>
        <v/>
      </c>
      <c r="AD14" t="str">
        <f>IF('Raw4'!AD14&lt;&gt;"",'Raw4'!AD14,"")</f>
        <v/>
      </c>
      <c r="AE14" t="str">
        <f>IF('Raw4'!AE14&lt;&gt;"",'Raw4'!AE14,"")</f>
        <v/>
      </c>
      <c r="AF14" t="str">
        <f>IF('Raw4'!AF14&lt;&gt;"",'Raw4'!AF14,"")</f>
        <v/>
      </c>
      <c r="AG14" t="str">
        <f>IF('Raw4'!AG14&lt;&gt;"",'Raw4'!AG14,"")</f>
        <v/>
      </c>
      <c r="AH14" t="str">
        <f>IF('Raw4'!AH14&lt;&gt;"",'Raw4'!AH14,"")</f>
        <v/>
      </c>
      <c r="AI14" t="str">
        <f>IF('Raw4'!AI14&lt;&gt;"",'Raw4'!AI14,"")</f>
        <v/>
      </c>
      <c r="AJ14" t="str">
        <f>IF('Raw4'!AJ14&lt;&gt;"",'Raw4'!AJ14,"")</f>
        <v/>
      </c>
      <c r="AK14" t="str">
        <f>IF('Raw4'!AK14&lt;&gt;"",'Raw4'!AK14,"")</f>
        <v/>
      </c>
      <c r="AL14" t="str">
        <f>IF('Raw4'!AL14&lt;&gt;"",'Raw4'!AL14,"")</f>
        <v/>
      </c>
      <c r="AM14" t="str">
        <f>IF('Raw4'!AM14&lt;&gt;"",'Raw4'!AM14,"")</f>
        <v/>
      </c>
      <c r="AN14" t="str">
        <f>IF('Raw4'!AN14&lt;&gt;"",'Raw4'!AN14,"")</f>
        <v/>
      </c>
      <c r="AO14" t="str">
        <f>IF('Raw4'!AO14&lt;&gt;"",'Raw4'!AO14,"")</f>
        <v/>
      </c>
      <c r="AP14" t="str">
        <f>IF('Raw4'!AP14&lt;&gt;"",'Raw4'!AP14,"")</f>
        <v/>
      </c>
      <c r="AQ14" t="str">
        <f>IF('Raw4'!AQ14&lt;&gt;"",'Raw4'!AQ14,"")</f>
        <v/>
      </c>
      <c r="AR14" t="str">
        <f>IF('Raw4'!AR14&lt;&gt;"",'Raw4'!AR14,"")</f>
        <v/>
      </c>
      <c r="AS14" t="str">
        <f>IF('Raw4'!AS14&lt;&gt;"",'Raw4'!AS14,"")</f>
        <v/>
      </c>
      <c r="AT14" t="str">
        <f>IF('Raw4'!AT14&lt;&gt;"",'Raw4'!AT14,"")</f>
        <v/>
      </c>
      <c r="AU14" t="str">
        <f>IF('Raw4'!AU14&lt;&gt;"",'Raw4'!AU14,"")</f>
        <v/>
      </c>
      <c r="AV14" t="str">
        <f>IF('Raw4'!AV14&lt;&gt;"",'Raw4'!AV14,"")</f>
        <v/>
      </c>
      <c r="AW14" t="str">
        <f>IF('Raw4'!AW14&lt;&gt;"",'Raw4'!AW14,"")</f>
        <v/>
      </c>
      <c r="AX14" t="str">
        <f>IF('Raw4'!AX14&lt;&gt;"",'Raw4'!AX14,"")</f>
        <v/>
      </c>
      <c r="AY14" t="str">
        <f>IF('Raw4'!AY14&lt;&gt;"",'Raw4'!AY14,"")</f>
        <v/>
      </c>
      <c r="AZ14" t="str">
        <f>IF('Raw4'!AZ14&lt;&gt;"",'Raw4'!AZ14,"")</f>
        <v/>
      </c>
      <c r="BA14" t="str">
        <f>IF('Raw4'!BA14&lt;&gt;"",'Raw4'!BA14,"")</f>
        <v/>
      </c>
    </row>
    <row r="15" spans="1:53" x14ac:dyDescent="0.15">
      <c r="A15">
        <f>'Raw4'!A15</f>
        <v>0</v>
      </c>
      <c r="D15" t="str">
        <f>IF('Raw4'!D15&lt;&gt;"",('Raw4'!D15/(1-'Raw4'!D15*#REF!*0.000000001))-(D$5-1)*$C$2*'Raw4'!D$8,"")</f>
        <v/>
      </c>
      <c r="E15" t="str">
        <f>IF('Raw4'!E15&lt;&gt;"",('Raw4'!E15/(1-'Raw4'!E15*#REF!*0.000000001))-(E$5-1)*$C$2*'Raw4'!E$8,"")</f>
        <v/>
      </c>
      <c r="F15" t="str">
        <f>IF('Raw4'!F15&lt;&gt;"",('Raw4'!F15/(1-'Raw4'!F15*#REF!*0.000000001))-(F$5-1)*$C$2*'Raw4'!F$8,"")</f>
        <v/>
      </c>
      <c r="G15" t="str">
        <f>IF('Raw4'!G15&lt;&gt;"",('Raw4'!G15/(1-'Raw4'!G15*#REF!*0.000000001))-(G$5-1)*$C$2*'Raw4'!G$8,"")</f>
        <v/>
      </c>
      <c r="H15" t="str">
        <f>IF('Raw4'!H15&lt;&gt;"",('Raw4'!H15/(1-'Raw4'!H15*#REF!*0.000000001))-(H$5-1)*$C$2*'Raw4'!H$8,"")</f>
        <v/>
      </c>
      <c r="I15" t="str">
        <f>IF('Raw4'!I15&lt;&gt;"",('Raw4'!I15/(1-'Raw4'!I15*#REF!*0.000000001))-(I$5-1)*$C$2*'Raw4'!I$8,"")</f>
        <v/>
      </c>
      <c r="J15" t="str">
        <f>IF('Raw4'!J15&lt;&gt;"",('Raw4'!J15/(1-'Raw4'!J15*#REF!*0.000000001))-(J$5-1)*$C$2*'Raw4'!J$8,"")</f>
        <v/>
      </c>
      <c r="K15" t="str">
        <f>IF('Raw4'!K15&lt;&gt;"",('Raw4'!K15/(1-'Raw4'!K15*#REF!*0.000000001))-(K$5-1)*$C$2*'Raw4'!K$8,"")</f>
        <v/>
      </c>
      <c r="L15" t="str">
        <f>IF('Raw4'!L15&lt;&gt;"",('Raw4'!L15/(1-'Raw4'!L15*#REF!*0.000000001))-(L$5-1)*$C$2*'Raw4'!L$8,"")</f>
        <v/>
      </c>
      <c r="M15" t="str">
        <f>IF('Raw4'!M15&lt;&gt;"",('Raw4'!M15/(1-'Raw4'!M15*#REF!*0.000000001))-(M$5-1)*$C$2*'Raw4'!M$8,"")</f>
        <v/>
      </c>
      <c r="N15" t="str">
        <f>IF('Raw4'!N15&lt;&gt;"",('Raw4'!N15/(1-'Raw4'!N15*#REF!*0.000000001))-(N$5-1)*$C$2*'Raw4'!N$8,"")</f>
        <v/>
      </c>
      <c r="O15" t="str">
        <f>IF('Raw4'!O15&lt;&gt;"",('Raw4'!O15/(1-'Raw4'!O15*#REF!*0.000000001))-(O$5-1)*$C$2*'Raw4'!O$8,"")</f>
        <v/>
      </c>
      <c r="P15" t="str">
        <f>IF('Raw4'!P15&lt;&gt;"",('Raw4'!P15/(1-'Raw4'!P15*#REF!*0.000000001))-(P$5-1)*$C$2*'Raw4'!P$8,"")</f>
        <v/>
      </c>
      <c r="Q15" t="str">
        <f>IF('Raw4'!Q15&lt;&gt;"",('Raw4'!Q15/(1-'Raw4'!Q15*#REF!*0.000000001))-(Q$5-1)*$C$2*'Raw4'!Q$8,"")</f>
        <v/>
      </c>
      <c r="R15" t="str">
        <f>IF('Raw4'!R15&lt;&gt;"",('Raw4'!R15/(1-'Raw4'!R15*#REF!*0.000000001))-(R$5-1)*$C$2*'Raw4'!R$8,"")</f>
        <v/>
      </c>
      <c r="S15" t="str">
        <f>IF('Raw4'!S15&lt;&gt;"",('Raw4'!S15/(1-'Raw4'!S15*#REF!*0.000000001))-(S$5-1)*$C$2*'Raw4'!S$8,"")</f>
        <v/>
      </c>
      <c r="T15" t="str">
        <f>IF('Raw4'!T15&lt;&gt;"",'Raw4'!T15/(1-'Raw4'!T15*#REF!*0.000000001),"")</f>
        <v/>
      </c>
      <c r="U15" t="str">
        <f>IF('Raw4'!U15&lt;&gt;"",'Raw4'!U15,"")</f>
        <v/>
      </c>
      <c r="V15" t="str">
        <f>IF('Raw4'!V15&lt;&gt;"",'Raw4'!V15,"")</f>
        <v/>
      </c>
      <c r="W15" t="str">
        <f>IF('Raw4'!W15&lt;&gt;"",'Raw4'!W15,"")</f>
        <v/>
      </c>
      <c r="X15" t="str">
        <f>IF('Raw4'!X15&lt;&gt;"",'Raw4'!X15,"")</f>
        <v/>
      </c>
      <c r="Y15" t="str">
        <f>IF('Raw4'!Y15&lt;&gt;"",'Raw4'!Y15,"")</f>
        <v/>
      </c>
      <c r="Z15" t="str">
        <f>IF('Raw4'!Z15&lt;&gt;"",'Raw4'!Z15,"")</f>
        <v/>
      </c>
      <c r="AA15" t="str">
        <f>IF('Raw4'!AA15&lt;&gt;"",'Raw4'!AA15,"")</f>
        <v/>
      </c>
      <c r="AB15" t="str">
        <f>IF('Raw4'!AB15&lt;&gt;"",'Raw4'!AB15,"")</f>
        <v/>
      </c>
      <c r="AC15" t="str">
        <f>IF('Raw4'!AC15&lt;&gt;"",'Raw4'!AC15,"")</f>
        <v/>
      </c>
      <c r="AD15" t="str">
        <f>IF('Raw4'!AD15&lt;&gt;"",'Raw4'!AD15,"")</f>
        <v/>
      </c>
      <c r="AE15" t="str">
        <f>IF('Raw4'!AE15&lt;&gt;"",'Raw4'!AE15,"")</f>
        <v/>
      </c>
      <c r="AF15" t="str">
        <f>IF('Raw4'!AF15&lt;&gt;"",'Raw4'!AF15,"")</f>
        <v/>
      </c>
      <c r="AG15" t="str">
        <f>IF('Raw4'!AG15&lt;&gt;"",'Raw4'!AG15,"")</f>
        <v/>
      </c>
      <c r="AH15" t="str">
        <f>IF('Raw4'!AH15&lt;&gt;"",'Raw4'!AH15,"")</f>
        <v/>
      </c>
      <c r="AI15" t="str">
        <f>IF('Raw4'!AI15&lt;&gt;"",'Raw4'!AI15,"")</f>
        <v/>
      </c>
      <c r="AJ15" t="str">
        <f>IF('Raw4'!AJ15&lt;&gt;"",'Raw4'!AJ15,"")</f>
        <v/>
      </c>
      <c r="AK15" t="str">
        <f>IF('Raw4'!AK15&lt;&gt;"",'Raw4'!AK15,"")</f>
        <v/>
      </c>
      <c r="AL15" t="str">
        <f>IF('Raw4'!AL15&lt;&gt;"",'Raw4'!AL15,"")</f>
        <v/>
      </c>
      <c r="AM15" t="str">
        <f>IF('Raw4'!AM15&lt;&gt;"",'Raw4'!AM15,"")</f>
        <v/>
      </c>
      <c r="AN15" t="str">
        <f>IF('Raw4'!AN15&lt;&gt;"",'Raw4'!AN15,"")</f>
        <v/>
      </c>
      <c r="AO15" t="str">
        <f>IF('Raw4'!AO15&lt;&gt;"",'Raw4'!AO15,"")</f>
        <v/>
      </c>
      <c r="AP15" t="str">
        <f>IF('Raw4'!AP15&lt;&gt;"",'Raw4'!AP15,"")</f>
        <v/>
      </c>
      <c r="AQ15" t="str">
        <f>IF('Raw4'!AQ15&lt;&gt;"",'Raw4'!AQ15,"")</f>
        <v/>
      </c>
      <c r="AR15" t="str">
        <f>IF('Raw4'!AR15&lt;&gt;"",'Raw4'!AR15,"")</f>
        <v/>
      </c>
      <c r="AS15" t="str">
        <f>IF('Raw4'!AS15&lt;&gt;"",'Raw4'!AS15,"")</f>
        <v/>
      </c>
      <c r="AT15" t="str">
        <f>IF('Raw4'!AT15&lt;&gt;"",'Raw4'!AT15,"")</f>
        <v/>
      </c>
      <c r="AU15" t="str">
        <f>IF('Raw4'!AU15&lt;&gt;"",'Raw4'!AU15,"")</f>
        <v/>
      </c>
      <c r="AV15" t="str">
        <f>IF('Raw4'!AV15&lt;&gt;"",'Raw4'!AV15,"")</f>
        <v/>
      </c>
      <c r="AW15" t="str">
        <f>IF('Raw4'!AW15&lt;&gt;"",'Raw4'!AW15,"")</f>
        <v/>
      </c>
      <c r="AX15" t="str">
        <f>IF('Raw4'!AX15&lt;&gt;"",'Raw4'!AX15,"")</f>
        <v/>
      </c>
      <c r="AY15" t="str">
        <f>IF('Raw4'!AY15&lt;&gt;"",'Raw4'!AY15,"")</f>
        <v/>
      </c>
      <c r="AZ15" t="str">
        <f>IF('Raw4'!AZ15&lt;&gt;"",'Raw4'!AZ15,"")</f>
        <v/>
      </c>
      <c r="BA15" t="str">
        <f>IF('Raw4'!BA15&lt;&gt;"",'Raw4'!BA15,"")</f>
        <v/>
      </c>
    </row>
    <row r="16" spans="1:53" x14ac:dyDescent="0.15">
      <c r="A16">
        <f>'Raw4'!A16</f>
        <v>0</v>
      </c>
      <c r="D16" t="str">
        <f>IF('Raw4'!D16&lt;&gt;"",('Raw4'!D16/(1-'Raw4'!D16*#REF!*0.000000001))-(D$5-1)*$C$2*'Raw4'!D$8,"")</f>
        <v/>
      </c>
      <c r="E16" t="str">
        <f>IF('Raw4'!E16&lt;&gt;"",('Raw4'!E16/(1-'Raw4'!E16*#REF!*0.000000001))-(E$5-1)*$C$2*'Raw4'!E$8,"")</f>
        <v/>
      </c>
      <c r="F16" t="str">
        <f>IF('Raw4'!F16&lt;&gt;"",('Raw4'!F16/(1-'Raw4'!F16*#REF!*0.000000001))-(F$5-1)*$C$2*'Raw4'!F$8,"")</f>
        <v/>
      </c>
      <c r="G16" t="str">
        <f>IF('Raw4'!G16&lt;&gt;"",('Raw4'!G16/(1-'Raw4'!G16*#REF!*0.000000001))-(G$5-1)*$C$2*'Raw4'!G$8,"")</f>
        <v/>
      </c>
      <c r="H16" t="str">
        <f>IF('Raw4'!H16&lt;&gt;"",('Raw4'!H16/(1-'Raw4'!H16*#REF!*0.000000001))-(H$5-1)*$C$2*'Raw4'!H$8,"")</f>
        <v/>
      </c>
      <c r="I16" t="str">
        <f>IF('Raw4'!I16&lt;&gt;"",('Raw4'!I16/(1-'Raw4'!I16*#REF!*0.000000001))-(I$5-1)*$C$2*'Raw4'!I$8,"")</f>
        <v/>
      </c>
      <c r="J16" t="str">
        <f>IF('Raw4'!J16&lt;&gt;"",('Raw4'!J16/(1-'Raw4'!J16*#REF!*0.000000001))-(J$5-1)*$C$2*'Raw4'!J$8,"")</f>
        <v/>
      </c>
      <c r="K16" t="str">
        <f>IF('Raw4'!K16&lt;&gt;"",('Raw4'!K16/(1-'Raw4'!K16*#REF!*0.000000001))-(K$5-1)*$C$2*'Raw4'!K$8,"")</f>
        <v/>
      </c>
      <c r="L16" t="str">
        <f>IF('Raw4'!L16&lt;&gt;"",('Raw4'!L16/(1-'Raw4'!L16*#REF!*0.000000001))-(L$5-1)*$C$2*'Raw4'!L$8,"")</f>
        <v/>
      </c>
      <c r="M16" t="str">
        <f>IF('Raw4'!M16&lt;&gt;"",('Raw4'!M16/(1-'Raw4'!M16*#REF!*0.000000001))-(M$5-1)*$C$2*'Raw4'!M$8,"")</f>
        <v/>
      </c>
      <c r="N16" t="str">
        <f>IF('Raw4'!N16&lt;&gt;"",('Raw4'!N16/(1-'Raw4'!N16*#REF!*0.000000001))-(N$5-1)*$C$2*'Raw4'!N$8,"")</f>
        <v/>
      </c>
      <c r="O16" t="str">
        <f>IF('Raw4'!O16&lt;&gt;"",('Raw4'!O16/(1-'Raw4'!O16*#REF!*0.000000001))-(O$5-1)*$C$2*'Raw4'!O$8,"")</f>
        <v/>
      </c>
      <c r="P16" t="str">
        <f>IF('Raw4'!P16&lt;&gt;"",('Raw4'!P16/(1-'Raw4'!P16*#REF!*0.000000001))-(P$5-1)*$C$2*'Raw4'!P$8,"")</f>
        <v/>
      </c>
      <c r="Q16" t="str">
        <f>IF('Raw4'!Q16&lt;&gt;"",('Raw4'!Q16/(1-'Raw4'!Q16*#REF!*0.000000001))-(Q$5-1)*$C$2*'Raw4'!Q$8,"")</f>
        <v/>
      </c>
      <c r="R16" t="str">
        <f>IF('Raw4'!R16&lt;&gt;"",('Raw4'!R16/(1-'Raw4'!R16*#REF!*0.000000001))-(R$5-1)*$C$2*'Raw4'!R$8,"")</f>
        <v/>
      </c>
      <c r="S16" t="str">
        <f>IF('Raw4'!S16&lt;&gt;"",('Raw4'!S16/(1-'Raw4'!S16*#REF!*0.000000001))-(S$5-1)*$C$2*'Raw4'!S$8,"")</f>
        <v/>
      </c>
      <c r="T16" t="str">
        <f>IF('Raw4'!T16&lt;&gt;"",'Raw4'!T16/(1-'Raw4'!T16*#REF!*0.000000001),"")</f>
        <v/>
      </c>
      <c r="U16" t="str">
        <f>IF('Raw4'!U16&lt;&gt;"",'Raw4'!U16,"")</f>
        <v/>
      </c>
      <c r="V16" t="str">
        <f>IF('Raw4'!V16&lt;&gt;"",'Raw4'!V16,"")</f>
        <v/>
      </c>
      <c r="W16" t="str">
        <f>IF('Raw4'!W16&lt;&gt;"",'Raw4'!W16,"")</f>
        <v/>
      </c>
      <c r="X16" t="str">
        <f>IF('Raw4'!X16&lt;&gt;"",'Raw4'!X16,"")</f>
        <v/>
      </c>
      <c r="Y16" t="str">
        <f>IF('Raw4'!Y16&lt;&gt;"",'Raw4'!Y16,"")</f>
        <v/>
      </c>
      <c r="Z16" t="str">
        <f>IF('Raw4'!Z16&lt;&gt;"",'Raw4'!Z16,"")</f>
        <v/>
      </c>
      <c r="AA16" t="str">
        <f>IF('Raw4'!AA16&lt;&gt;"",'Raw4'!AA16,"")</f>
        <v/>
      </c>
      <c r="AB16" t="str">
        <f>IF('Raw4'!AB16&lt;&gt;"",'Raw4'!AB16,"")</f>
        <v/>
      </c>
      <c r="AC16" t="str">
        <f>IF('Raw4'!AC16&lt;&gt;"",'Raw4'!AC16,"")</f>
        <v/>
      </c>
      <c r="AD16" t="str">
        <f>IF('Raw4'!AD16&lt;&gt;"",'Raw4'!AD16,"")</f>
        <v/>
      </c>
      <c r="AE16" t="str">
        <f>IF('Raw4'!AE16&lt;&gt;"",'Raw4'!AE16,"")</f>
        <v/>
      </c>
      <c r="AF16" t="str">
        <f>IF('Raw4'!AF16&lt;&gt;"",'Raw4'!AF16,"")</f>
        <v/>
      </c>
      <c r="AG16" t="str">
        <f>IF('Raw4'!AG16&lt;&gt;"",'Raw4'!AG16,"")</f>
        <v/>
      </c>
      <c r="AH16" t="str">
        <f>IF('Raw4'!AH16&lt;&gt;"",'Raw4'!AH16,"")</f>
        <v/>
      </c>
      <c r="AI16" t="str">
        <f>IF('Raw4'!AI16&lt;&gt;"",'Raw4'!AI16,"")</f>
        <v/>
      </c>
      <c r="AJ16" t="str">
        <f>IF('Raw4'!AJ16&lt;&gt;"",'Raw4'!AJ16,"")</f>
        <v/>
      </c>
      <c r="AK16" t="str">
        <f>IF('Raw4'!AK16&lt;&gt;"",'Raw4'!AK16,"")</f>
        <v/>
      </c>
      <c r="AL16" t="str">
        <f>IF('Raw4'!AL16&lt;&gt;"",'Raw4'!AL16,"")</f>
        <v/>
      </c>
      <c r="AM16" t="str">
        <f>IF('Raw4'!AM16&lt;&gt;"",'Raw4'!AM16,"")</f>
        <v/>
      </c>
      <c r="AN16" t="str">
        <f>IF('Raw4'!AN16&lt;&gt;"",'Raw4'!AN16,"")</f>
        <v/>
      </c>
      <c r="AO16" t="str">
        <f>IF('Raw4'!AO16&lt;&gt;"",'Raw4'!AO16,"")</f>
        <v/>
      </c>
      <c r="AP16" t="str">
        <f>IF('Raw4'!AP16&lt;&gt;"",'Raw4'!AP16,"")</f>
        <v/>
      </c>
      <c r="AQ16" t="str">
        <f>IF('Raw4'!AQ16&lt;&gt;"",'Raw4'!AQ16,"")</f>
        <v/>
      </c>
      <c r="AR16" t="str">
        <f>IF('Raw4'!AR16&lt;&gt;"",'Raw4'!AR16,"")</f>
        <v/>
      </c>
      <c r="AS16" t="str">
        <f>IF('Raw4'!AS16&lt;&gt;"",'Raw4'!AS16,"")</f>
        <v/>
      </c>
      <c r="AT16" t="str">
        <f>IF('Raw4'!AT16&lt;&gt;"",'Raw4'!AT16,"")</f>
        <v/>
      </c>
      <c r="AU16" t="str">
        <f>IF('Raw4'!AU16&lt;&gt;"",'Raw4'!AU16,"")</f>
        <v/>
      </c>
      <c r="AV16" t="str">
        <f>IF('Raw4'!AV16&lt;&gt;"",'Raw4'!AV16,"")</f>
        <v/>
      </c>
      <c r="AW16" t="str">
        <f>IF('Raw4'!AW16&lt;&gt;"",'Raw4'!AW16,"")</f>
        <v/>
      </c>
      <c r="AX16" t="str">
        <f>IF('Raw4'!AX16&lt;&gt;"",'Raw4'!AX16,"")</f>
        <v/>
      </c>
      <c r="AY16" t="str">
        <f>IF('Raw4'!AY16&lt;&gt;"",'Raw4'!AY16,"")</f>
        <v/>
      </c>
      <c r="AZ16" t="str">
        <f>IF('Raw4'!AZ16&lt;&gt;"",'Raw4'!AZ16,"")</f>
        <v/>
      </c>
      <c r="BA16" t="str">
        <f>IF('Raw4'!BA16&lt;&gt;"",'Raw4'!BA16,"")</f>
        <v/>
      </c>
    </row>
    <row r="17" spans="1:53" x14ac:dyDescent="0.15">
      <c r="A17">
        <f>'Raw4'!A17</f>
        <v>0</v>
      </c>
      <c r="D17" t="str">
        <f>IF('Raw4'!D17&lt;&gt;"",('Raw4'!D17/(1-'Raw4'!D17*#REF!*0.000000001))-(D$5-1)*$C$2*'Raw4'!D$8,"")</f>
        <v/>
      </c>
      <c r="E17" t="str">
        <f>IF('Raw4'!E17&lt;&gt;"",('Raw4'!E17/(1-'Raw4'!E17*#REF!*0.000000001))-(E$5-1)*$C$2*'Raw4'!E$8,"")</f>
        <v/>
      </c>
      <c r="F17" t="str">
        <f>IF('Raw4'!F17&lt;&gt;"",('Raw4'!F17/(1-'Raw4'!F17*#REF!*0.000000001))-(F$5-1)*$C$2*'Raw4'!F$8,"")</f>
        <v/>
      </c>
      <c r="G17" t="str">
        <f>IF('Raw4'!G17&lt;&gt;"",('Raw4'!G17/(1-'Raw4'!G17*#REF!*0.000000001))-(G$5-1)*$C$2*'Raw4'!G$8,"")</f>
        <v/>
      </c>
      <c r="H17" t="str">
        <f>IF('Raw4'!H17&lt;&gt;"",('Raw4'!H17/(1-'Raw4'!H17*#REF!*0.000000001))-(H$5-1)*$C$2*'Raw4'!H$8,"")</f>
        <v/>
      </c>
      <c r="I17" t="str">
        <f>IF('Raw4'!I17&lt;&gt;"",('Raw4'!I17/(1-'Raw4'!I17*#REF!*0.000000001))-(I$5-1)*$C$2*'Raw4'!I$8,"")</f>
        <v/>
      </c>
      <c r="J17" t="str">
        <f>IF('Raw4'!J17&lt;&gt;"",('Raw4'!J17/(1-'Raw4'!J17*#REF!*0.000000001))-(J$5-1)*$C$2*'Raw4'!J$8,"")</f>
        <v/>
      </c>
      <c r="K17" t="str">
        <f>IF('Raw4'!K17&lt;&gt;"",('Raw4'!K17/(1-'Raw4'!K17*#REF!*0.000000001))-(K$5-1)*$C$2*'Raw4'!K$8,"")</f>
        <v/>
      </c>
      <c r="L17" t="str">
        <f>IF('Raw4'!L17&lt;&gt;"",('Raw4'!L17/(1-'Raw4'!L17*#REF!*0.000000001))-(L$5-1)*$C$2*'Raw4'!L$8,"")</f>
        <v/>
      </c>
      <c r="M17" t="str">
        <f>IF('Raw4'!M17&lt;&gt;"",('Raw4'!M17/(1-'Raw4'!M17*#REF!*0.000000001))-(M$5-1)*$C$2*'Raw4'!M$8,"")</f>
        <v/>
      </c>
      <c r="N17" t="str">
        <f>IF('Raw4'!N17&lt;&gt;"",('Raw4'!N17/(1-'Raw4'!N17*#REF!*0.000000001))-(N$5-1)*$C$2*'Raw4'!N$8,"")</f>
        <v/>
      </c>
      <c r="O17" t="str">
        <f>IF('Raw4'!O17&lt;&gt;"",('Raw4'!O17/(1-'Raw4'!O17*#REF!*0.000000001))-(O$5-1)*$C$2*'Raw4'!O$8,"")</f>
        <v/>
      </c>
      <c r="P17" t="str">
        <f>IF('Raw4'!P17&lt;&gt;"",('Raw4'!P17/(1-'Raw4'!P17*#REF!*0.000000001))-(P$5-1)*$C$2*'Raw4'!P$8,"")</f>
        <v/>
      </c>
      <c r="Q17" t="str">
        <f>IF('Raw4'!Q17&lt;&gt;"",('Raw4'!Q17/(1-'Raw4'!Q17*#REF!*0.000000001))-(Q$5-1)*$C$2*'Raw4'!Q$8,"")</f>
        <v/>
      </c>
      <c r="R17" t="str">
        <f>IF('Raw4'!R17&lt;&gt;"",('Raw4'!R17/(1-'Raw4'!R17*#REF!*0.000000001))-(R$5-1)*$C$2*'Raw4'!R$8,"")</f>
        <v/>
      </c>
      <c r="S17" t="str">
        <f>IF('Raw4'!S17&lt;&gt;"",('Raw4'!S17/(1-'Raw4'!S17*#REF!*0.000000001))-(S$5-1)*$C$2*'Raw4'!S$8,"")</f>
        <v/>
      </c>
      <c r="T17" t="str">
        <f>IF('Raw4'!T17&lt;&gt;"",'Raw4'!T17/(1-'Raw4'!T17*#REF!*0.000000001),"")</f>
        <v/>
      </c>
      <c r="U17" t="str">
        <f>IF('Raw4'!U17&lt;&gt;"",'Raw4'!U17,"")</f>
        <v/>
      </c>
      <c r="V17" t="str">
        <f>IF('Raw4'!V17&lt;&gt;"",'Raw4'!V17,"")</f>
        <v/>
      </c>
      <c r="W17" t="str">
        <f>IF('Raw4'!W17&lt;&gt;"",'Raw4'!W17,"")</f>
        <v/>
      </c>
      <c r="X17" t="str">
        <f>IF('Raw4'!X17&lt;&gt;"",'Raw4'!X17,"")</f>
        <v/>
      </c>
      <c r="Y17" t="str">
        <f>IF('Raw4'!Y17&lt;&gt;"",'Raw4'!Y17,"")</f>
        <v/>
      </c>
      <c r="Z17" t="str">
        <f>IF('Raw4'!Z17&lt;&gt;"",'Raw4'!Z17,"")</f>
        <v/>
      </c>
      <c r="AA17" t="str">
        <f>IF('Raw4'!AA17&lt;&gt;"",'Raw4'!AA17,"")</f>
        <v/>
      </c>
      <c r="AB17" t="str">
        <f>IF('Raw4'!AB17&lt;&gt;"",'Raw4'!AB17,"")</f>
        <v/>
      </c>
      <c r="AC17" t="str">
        <f>IF('Raw4'!AC17&lt;&gt;"",'Raw4'!AC17,"")</f>
        <v/>
      </c>
      <c r="AD17" t="str">
        <f>IF('Raw4'!AD17&lt;&gt;"",'Raw4'!AD17,"")</f>
        <v/>
      </c>
      <c r="AE17" t="str">
        <f>IF('Raw4'!AE17&lt;&gt;"",'Raw4'!AE17,"")</f>
        <v/>
      </c>
      <c r="AF17" t="str">
        <f>IF('Raw4'!AF17&lt;&gt;"",'Raw4'!AF17,"")</f>
        <v/>
      </c>
      <c r="AG17" t="str">
        <f>IF('Raw4'!AG17&lt;&gt;"",'Raw4'!AG17,"")</f>
        <v/>
      </c>
      <c r="AH17" t="str">
        <f>IF('Raw4'!AH17&lt;&gt;"",'Raw4'!AH17,"")</f>
        <v/>
      </c>
      <c r="AI17" t="str">
        <f>IF('Raw4'!AI17&lt;&gt;"",'Raw4'!AI17,"")</f>
        <v/>
      </c>
      <c r="AJ17" t="str">
        <f>IF('Raw4'!AJ17&lt;&gt;"",'Raw4'!AJ17,"")</f>
        <v/>
      </c>
      <c r="AK17" t="str">
        <f>IF('Raw4'!AK17&lt;&gt;"",'Raw4'!AK17,"")</f>
        <v/>
      </c>
      <c r="AL17" t="str">
        <f>IF('Raw4'!AL17&lt;&gt;"",'Raw4'!AL17,"")</f>
        <v/>
      </c>
      <c r="AM17" t="str">
        <f>IF('Raw4'!AM17&lt;&gt;"",'Raw4'!AM17,"")</f>
        <v/>
      </c>
      <c r="AN17" t="str">
        <f>IF('Raw4'!AN17&lt;&gt;"",'Raw4'!AN17,"")</f>
        <v/>
      </c>
      <c r="AO17" t="str">
        <f>IF('Raw4'!AO17&lt;&gt;"",'Raw4'!AO17,"")</f>
        <v/>
      </c>
      <c r="AP17" t="str">
        <f>IF('Raw4'!AP17&lt;&gt;"",'Raw4'!AP17,"")</f>
        <v/>
      </c>
      <c r="AQ17" t="str">
        <f>IF('Raw4'!AQ17&lt;&gt;"",'Raw4'!AQ17,"")</f>
        <v/>
      </c>
      <c r="AR17" t="str">
        <f>IF('Raw4'!AR17&lt;&gt;"",'Raw4'!AR17,"")</f>
        <v/>
      </c>
      <c r="AS17" t="str">
        <f>IF('Raw4'!AS17&lt;&gt;"",'Raw4'!AS17,"")</f>
        <v/>
      </c>
      <c r="AT17" t="str">
        <f>IF('Raw4'!AT17&lt;&gt;"",'Raw4'!AT17,"")</f>
        <v/>
      </c>
      <c r="AU17" t="str">
        <f>IF('Raw4'!AU17&lt;&gt;"",'Raw4'!AU17,"")</f>
        <v/>
      </c>
      <c r="AV17" t="str">
        <f>IF('Raw4'!AV17&lt;&gt;"",'Raw4'!AV17,"")</f>
        <v/>
      </c>
      <c r="AW17" t="str">
        <f>IF('Raw4'!AW17&lt;&gt;"",'Raw4'!AW17,"")</f>
        <v/>
      </c>
      <c r="AX17" t="str">
        <f>IF('Raw4'!AX17&lt;&gt;"",'Raw4'!AX17,"")</f>
        <v/>
      </c>
      <c r="AY17" t="str">
        <f>IF('Raw4'!AY17&lt;&gt;"",'Raw4'!AY17,"")</f>
        <v/>
      </c>
      <c r="AZ17" t="str">
        <f>IF('Raw4'!AZ17&lt;&gt;"",'Raw4'!AZ17,"")</f>
        <v/>
      </c>
      <c r="BA17" t="str">
        <f>IF('Raw4'!BA17&lt;&gt;"",'Raw4'!BA17,"")</f>
        <v/>
      </c>
    </row>
    <row r="18" spans="1:53" x14ac:dyDescent="0.15">
      <c r="A18">
        <f>'Raw4'!A18</f>
        <v>0</v>
      </c>
      <c r="D18" t="str">
        <f>IF('Raw4'!D18&lt;&gt;"",('Raw4'!D18/(1-'Raw4'!D18*#REF!*0.000000001))-(D$5-1)*$C$2*'Raw4'!D$8,"")</f>
        <v/>
      </c>
      <c r="E18" t="str">
        <f>IF('Raw4'!E18&lt;&gt;"",('Raw4'!E18/(1-'Raw4'!E18*#REF!*0.000000001))-(E$5-1)*$C$2*'Raw4'!E$8,"")</f>
        <v/>
      </c>
      <c r="F18" t="str">
        <f>IF('Raw4'!F18&lt;&gt;"",('Raw4'!F18/(1-'Raw4'!F18*#REF!*0.000000001))-(F$5-1)*$C$2*'Raw4'!F$8,"")</f>
        <v/>
      </c>
      <c r="G18" t="str">
        <f>IF('Raw4'!G18&lt;&gt;"",('Raw4'!G18/(1-'Raw4'!G18*#REF!*0.000000001))-(G$5-1)*$C$2*'Raw4'!G$8,"")</f>
        <v/>
      </c>
      <c r="H18" t="str">
        <f>IF('Raw4'!H18&lt;&gt;"",('Raw4'!H18/(1-'Raw4'!H18*#REF!*0.000000001))-(H$5-1)*$C$2*'Raw4'!H$8,"")</f>
        <v/>
      </c>
      <c r="I18" t="str">
        <f>IF('Raw4'!I18&lt;&gt;"",('Raw4'!I18/(1-'Raw4'!I18*#REF!*0.000000001))-(I$5-1)*$C$2*'Raw4'!I$8,"")</f>
        <v/>
      </c>
      <c r="J18" t="str">
        <f>IF('Raw4'!J18&lt;&gt;"",('Raw4'!J18/(1-'Raw4'!J18*#REF!*0.000000001))-(J$5-1)*$C$2*'Raw4'!J$8,"")</f>
        <v/>
      </c>
      <c r="K18" t="str">
        <f>IF('Raw4'!K18&lt;&gt;"",('Raw4'!K18/(1-'Raw4'!K18*#REF!*0.000000001))-(K$5-1)*$C$2*'Raw4'!K$8,"")</f>
        <v/>
      </c>
      <c r="L18" t="str">
        <f>IF('Raw4'!L18&lt;&gt;"",('Raw4'!L18/(1-'Raw4'!L18*#REF!*0.000000001))-(L$5-1)*$C$2*'Raw4'!L$8,"")</f>
        <v/>
      </c>
      <c r="M18" t="str">
        <f>IF('Raw4'!M18&lt;&gt;"",('Raw4'!M18/(1-'Raw4'!M18*#REF!*0.000000001))-(M$5-1)*$C$2*'Raw4'!M$8,"")</f>
        <v/>
      </c>
      <c r="N18" t="str">
        <f>IF('Raw4'!N18&lt;&gt;"",('Raw4'!N18/(1-'Raw4'!N18*#REF!*0.000000001))-(N$5-1)*$C$2*'Raw4'!N$8,"")</f>
        <v/>
      </c>
      <c r="O18" t="str">
        <f>IF('Raw4'!O18&lt;&gt;"",('Raw4'!O18/(1-'Raw4'!O18*#REF!*0.000000001))-(O$5-1)*$C$2*'Raw4'!O$8,"")</f>
        <v/>
      </c>
      <c r="P18" t="str">
        <f>IF('Raw4'!P18&lt;&gt;"",('Raw4'!P18/(1-'Raw4'!P18*#REF!*0.000000001))-(P$5-1)*$C$2*'Raw4'!P$8,"")</f>
        <v/>
      </c>
      <c r="Q18" t="str">
        <f>IF('Raw4'!Q18&lt;&gt;"",('Raw4'!Q18/(1-'Raw4'!Q18*#REF!*0.000000001))-(Q$5-1)*$C$2*'Raw4'!Q$8,"")</f>
        <v/>
      </c>
      <c r="R18" t="str">
        <f>IF('Raw4'!R18&lt;&gt;"",('Raw4'!R18/(1-'Raw4'!R18*#REF!*0.000000001))-(R$5-1)*$C$2*'Raw4'!R$8,"")</f>
        <v/>
      </c>
      <c r="S18" t="str">
        <f>IF('Raw4'!S18&lt;&gt;"",('Raw4'!S18/(1-'Raw4'!S18*#REF!*0.000000001))-(S$5-1)*$C$2*'Raw4'!S$8,"")</f>
        <v/>
      </c>
      <c r="T18" t="str">
        <f>IF('Raw4'!T18&lt;&gt;"",'Raw4'!T18/(1-'Raw4'!T18*#REF!*0.000000001),"")</f>
        <v/>
      </c>
      <c r="U18" t="str">
        <f>IF('Raw4'!U18&lt;&gt;"",'Raw4'!U18,"")</f>
        <v/>
      </c>
      <c r="V18" t="str">
        <f>IF('Raw4'!V18&lt;&gt;"",'Raw4'!V18,"")</f>
        <v/>
      </c>
      <c r="W18" t="str">
        <f>IF('Raw4'!W18&lt;&gt;"",'Raw4'!W18,"")</f>
        <v/>
      </c>
      <c r="X18" t="str">
        <f>IF('Raw4'!X18&lt;&gt;"",'Raw4'!X18,"")</f>
        <v/>
      </c>
      <c r="Y18" t="str">
        <f>IF('Raw4'!Y18&lt;&gt;"",'Raw4'!Y18,"")</f>
        <v/>
      </c>
      <c r="Z18" t="str">
        <f>IF('Raw4'!Z18&lt;&gt;"",'Raw4'!Z18,"")</f>
        <v/>
      </c>
      <c r="AA18" t="str">
        <f>IF('Raw4'!AA18&lt;&gt;"",'Raw4'!AA18,"")</f>
        <v/>
      </c>
      <c r="AB18" t="str">
        <f>IF('Raw4'!AB18&lt;&gt;"",'Raw4'!AB18,"")</f>
        <v/>
      </c>
      <c r="AC18" t="str">
        <f>IF('Raw4'!AC18&lt;&gt;"",'Raw4'!AC18,"")</f>
        <v/>
      </c>
      <c r="AD18" t="str">
        <f>IF('Raw4'!AD18&lt;&gt;"",'Raw4'!AD18,"")</f>
        <v/>
      </c>
      <c r="AE18" t="str">
        <f>IF('Raw4'!AE18&lt;&gt;"",'Raw4'!AE18,"")</f>
        <v/>
      </c>
      <c r="AF18" t="str">
        <f>IF('Raw4'!AF18&lt;&gt;"",'Raw4'!AF18,"")</f>
        <v/>
      </c>
      <c r="AG18" t="str">
        <f>IF('Raw4'!AG18&lt;&gt;"",'Raw4'!AG18,"")</f>
        <v/>
      </c>
      <c r="AH18" t="str">
        <f>IF('Raw4'!AH18&lt;&gt;"",'Raw4'!AH18,"")</f>
        <v/>
      </c>
      <c r="AI18" t="str">
        <f>IF('Raw4'!AI18&lt;&gt;"",'Raw4'!AI18,"")</f>
        <v/>
      </c>
      <c r="AJ18" t="str">
        <f>IF('Raw4'!AJ18&lt;&gt;"",'Raw4'!AJ18,"")</f>
        <v/>
      </c>
      <c r="AK18" t="str">
        <f>IF('Raw4'!AK18&lt;&gt;"",'Raw4'!AK18,"")</f>
        <v/>
      </c>
      <c r="AL18" t="str">
        <f>IF('Raw4'!AL18&lt;&gt;"",'Raw4'!AL18,"")</f>
        <v/>
      </c>
      <c r="AM18" t="str">
        <f>IF('Raw4'!AM18&lt;&gt;"",'Raw4'!AM18,"")</f>
        <v/>
      </c>
      <c r="AN18" t="str">
        <f>IF('Raw4'!AN18&lt;&gt;"",'Raw4'!AN18,"")</f>
        <v/>
      </c>
      <c r="AO18" t="str">
        <f>IF('Raw4'!AO18&lt;&gt;"",'Raw4'!AO18,"")</f>
        <v/>
      </c>
      <c r="AP18" t="str">
        <f>IF('Raw4'!AP18&lt;&gt;"",'Raw4'!AP18,"")</f>
        <v/>
      </c>
      <c r="AQ18" t="str">
        <f>IF('Raw4'!AQ18&lt;&gt;"",'Raw4'!AQ18,"")</f>
        <v/>
      </c>
      <c r="AR18" t="str">
        <f>IF('Raw4'!AR18&lt;&gt;"",'Raw4'!AR18,"")</f>
        <v/>
      </c>
      <c r="AS18" t="str">
        <f>IF('Raw4'!AS18&lt;&gt;"",'Raw4'!AS18,"")</f>
        <v/>
      </c>
      <c r="AT18" t="str">
        <f>IF('Raw4'!AT18&lt;&gt;"",'Raw4'!AT18,"")</f>
        <v/>
      </c>
      <c r="AU18" t="str">
        <f>IF('Raw4'!AU18&lt;&gt;"",'Raw4'!AU18,"")</f>
        <v/>
      </c>
      <c r="AV18" t="str">
        <f>IF('Raw4'!AV18&lt;&gt;"",'Raw4'!AV18,"")</f>
        <v/>
      </c>
      <c r="AW18" t="str">
        <f>IF('Raw4'!AW18&lt;&gt;"",'Raw4'!AW18,"")</f>
        <v/>
      </c>
      <c r="AX18" t="str">
        <f>IF('Raw4'!AX18&lt;&gt;"",'Raw4'!AX18,"")</f>
        <v/>
      </c>
      <c r="AY18" t="str">
        <f>IF('Raw4'!AY18&lt;&gt;"",'Raw4'!AY18,"")</f>
        <v/>
      </c>
      <c r="AZ18" t="str">
        <f>IF('Raw4'!AZ18&lt;&gt;"",'Raw4'!AZ18,"")</f>
        <v/>
      </c>
      <c r="BA18" t="str">
        <f>IF('Raw4'!BA18&lt;&gt;"",'Raw4'!BA18,"")</f>
        <v/>
      </c>
    </row>
    <row r="19" spans="1:53" x14ac:dyDescent="0.15">
      <c r="A19">
        <f>'Raw4'!A19</f>
        <v>0</v>
      </c>
      <c r="D19" t="str">
        <f>IF('Raw4'!D19&lt;&gt;"",('Raw4'!D19/(1-'Raw4'!D19*#REF!*0.000000001))-(D$5-1)*$C$2*'Raw4'!D$8,"")</f>
        <v/>
      </c>
      <c r="E19" t="str">
        <f>IF('Raw4'!E19&lt;&gt;"",('Raw4'!E19/(1-'Raw4'!E19*#REF!*0.000000001))-(E$5-1)*$C$2*'Raw4'!E$8,"")</f>
        <v/>
      </c>
      <c r="F19" t="str">
        <f>IF('Raw4'!F19&lt;&gt;"",('Raw4'!F19/(1-'Raw4'!F19*#REF!*0.000000001))-(F$5-1)*$C$2*'Raw4'!F$8,"")</f>
        <v/>
      </c>
      <c r="G19" t="str">
        <f>IF('Raw4'!G19&lt;&gt;"",('Raw4'!G19/(1-'Raw4'!G19*#REF!*0.000000001))-(G$5-1)*$C$2*'Raw4'!G$8,"")</f>
        <v/>
      </c>
      <c r="H19" t="str">
        <f>IF('Raw4'!H19&lt;&gt;"",('Raw4'!H19/(1-'Raw4'!H19*#REF!*0.000000001))-(H$5-1)*$C$2*'Raw4'!H$8,"")</f>
        <v/>
      </c>
      <c r="I19" t="str">
        <f>IF('Raw4'!I19&lt;&gt;"",('Raw4'!I19/(1-'Raw4'!I19*#REF!*0.000000001))-(I$5-1)*$C$2*'Raw4'!I$8,"")</f>
        <v/>
      </c>
      <c r="J19" t="str">
        <f>IF('Raw4'!J19&lt;&gt;"",('Raw4'!J19/(1-'Raw4'!J19*#REF!*0.000000001))-(J$5-1)*$C$2*'Raw4'!J$8,"")</f>
        <v/>
      </c>
      <c r="K19" t="str">
        <f>IF('Raw4'!K19&lt;&gt;"",('Raw4'!K19/(1-'Raw4'!K19*#REF!*0.000000001))-(K$5-1)*$C$2*'Raw4'!K$8,"")</f>
        <v/>
      </c>
      <c r="L19" t="str">
        <f>IF('Raw4'!L19&lt;&gt;"",('Raw4'!L19/(1-'Raw4'!L19*#REF!*0.000000001))-(L$5-1)*$C$2*'Raw4'!L$8,"")</f>
        <v/>
      </c>
      <c r="M19" t="str">
        <f>IF('Raw4'!M19&lt;&gt;"",('Raw4'!M19/(1-'Raw4'!M19*#REF!*0.000000001))-(M$5-1)*$C$2*'Raw4'!M$8,"")</f>
        <v/>
      </c>
      <c r="N19" t="str">
        <f>IF('Raw4'!N19&lt;&gt;"",('Raw4'!N19/(1-'Raw4'!N19*#REF!*0.000000001))-(N$5-1)*$C$2*'Raw4'!N$8,"")</f>
        <v/>
      </c>
      <c r="O19" t="str">
        <f>IF('Raw4'!O19&lt;&gt;"",('Raw4'!O19/(1-'Raw4'!O19*#REF!*0.000000001))-(O$5-1)*$C$2*'Raw4'!O$8,"")</f>
        <v/>
      </c>
      <c r="P19" t="str">
        <f>IF('Raw4'!P19&lt;&gt;"",('Raw4'!P19/(1-'Raw4'!P19*#REF!*0.000000001))-(P$5-1)*$C$2*'Raw4'!P$8,"")</f>
        <v/>
      </c>
      <c r="Q19" t="str">
        <f>IF('Raw4'!Q19&lt;&gt;"",('Raw4'!Q19/(1-'Raw4'!Q19*#REF!*0.000000001))-(Q$5-1)*$C$2*'Raw4'!Q$8,"")</f>
        <v/>
      </c>
      <c r="R19" t="str">
        <f>IF('Raw4'!R19&lt;&gt;"",('Raw4'!R19/(1-'Raw4'!R19*#REF!*0.000000001))-(R$5-1)*$C$2*'Raw4'!R$8,"")</f>
        <v/>
      </c>
      <c r="S19" t="str">
        <f>IF('Raw4'!S19&lt;&gt;"",('Raw4'!S19/(1-'Raw4'!S19*#REF!*0.000000001))-(S$5-1)*$C$2*'Raw4'!S$8,"")</f>
        <v/>
      </c>
      <c r="T19" t="str">
        <f>IF('Raw4'!T19&lt;&gt;"",'Raw4'!T19/(1-'Raw4'!T19*#REF!*0.000000001),"")</f>
        <v/>
      </c>
      <c r="U19" t="str">
        <f>IF('Raw4'!U19&lt;&gt;"",'Raw4'!U19,"")</f>
        <v/>
      </c>
      <c r="V19" t="str">
        <f>IF('Raw4'!V19&lt;&gt;"",'Raw4'!V19,"")</f>
        <v/>
      </c>
      <c r="W19" t="str">
        <f>IF('Raw4'!W19&lt;&gt;"",'Raw4'!W19,"")</f>
        <v/>
      </c>
      <c r="X19" t="str">
        <f>IF('Raw4'!X19&lt;&gt;"",'Raw4'!X19,"")</f>
        <v/>
      </c>
      <c r="Y19" t="str">
        <f>IF('Raw4'!Y19&lt;&gt;"",'Raw4'!Y19,"")</f>
        <v/>
      </c>
      <c r="Z19" t="str">
        <f>IF('Raw4'!Z19&lt;&gt;"",'Raw4'!Z19,"")</f>
        <v/>
      </c>
      <c r="AA19" t="str">
        <f>IF('Raw4'!AA19&lt;&gt;"",'Raw4'!AA19,"")</f>
        <v/>
      </c>
      <c r="AB19" t="str">
        <f>IF('Raw4'!AB19&lt;&gt;"",'Raw4'!AB19,"")</f>
        <v/>
      </c>
      <c r="AC19" t="str">
        <f>IF('Raw4'!AC19&lt;&gt;"",'Raw4'!AC19,"")</f>
        <v/>
      </c>
      <c r="AD19" t="str">
        <f>IF('Raw4'!AD19&lt;&gt;"",'Raw4'!AD19,"")</f>
        <v/>
      </c>
      <c r="AE19" t="str">
        <f>IF('Raw4'!AE19&lt;&gt;"",'Raw4'!AE19,"")</f>
        <v/>
      </c>
      <c r="AF19" t="str">
        <f>IF('Raw4'!AF19&lt;&gt;"",'Raw4'!AF19,"")</f>
        <v/>
      </c>
      <c r="AG19" t="str">
        <f>IF('Raw4'!AG19&lt;&gt;"",'Raw4'!AG19,"")</f>
        <v/>
      </c>
      <c r="AH19" t="str">
        <f>IF('Raw4'!AH19&lt;&gt;"",'Raw4'!AH19,"")</f>
        <v/>
      </c>
      <c r="AI19" t="str">
        <f>IF('Raw4'!AI19&lt;&gt;"",'Raw4'!AI19,"")</f>
        <v/>
      </c>
      <c r="AJ19" t="str">
        <f>IF('Raw4'!AJ19&lt;&gt;"",'Raw4'!AJ19,"")</f>
        <v/>
      </c>
      <c r="AK19" t="str">
        <f>IF('Raw4'!AK19&lt;&gt;"",'Raw4'!AK19,"")</f>
        <v/>
      </c>
      <c r="AL19" t="str">
        <f>IF('Raw4'!AL19&lt;&gt;"",'Raw4'!AL19,"")</f>
        <v/>
      </c>
      <c r="AM19" t="str">
        <f>IF('Raw4'!AM19&lt;&gt;"",'Raw4'!AM19,"")</f>
        <v/>
      </c>
      <c r="AN19" t="str">
        <f>IF('Raw4'!AN19&lt;&gt;"",'Raw4'!AN19,"")</f>
        <v/>
      </c>
      <c r="AO19" t="str">
        <f>IF('Raw4'!AO19&lt;&gt;"",'Raw4'!AO19,"")</f>
        <v/>
      </c>
      <c r="AP19" t="str">
        <f>IF('Raw4'!AP19&lt;&gt;"",'Raw4'!AP19,"")</f>
        <v/>
      </c>
      <c r="AQ19" t="str">
        <f>IF('Raw4'!AQ19&lt;&gt;"",'Raw4'!AQ19,"")</f>
        <v/>
      </c>
      <c r="AR19" t="str">
        <f>IF('Raw4'!AR19&lt;&gt;"",'Raw4'!AR19,"")</f>
        <v/>
      </c>
      <c r="AS19" t="str">
        <f>IF('Raw4'!AS19&lt;&gt;"",'Raw4'!AS19,"")</f>
        <v/>
      </c>
      <c r="AT19" t="str">
        <f>IF('Raw4'!AT19&lt;&gt;"",'Raw4'!AT19,"")</f>
        <v/>
      </c>
      <c r="AU19" t="str">
        <f>IF('Raw4'!AU19&lt;&gt;"",'Raw4'!AU19,"")</f>
        <v/>
      </c>
      <c r="AV19" t="str">
        <f>IF('Raw4'!AV19&lt;&gt;"",'Raw4'!AV19,"")</f>
        <v/>
      </c>
      <c r="AW19" t="str">
        <f>IF('Raw4'!AW19&lt;&gt;"",'Raw4'!AW19,"")</f>
        <v/>
      </c>
      <c r="AX19" t="str">
        <f>IF('Raw4'!AX19&lt;&gt;"",'Raw4'!AX19,"")</f>
        <v/>
      </c>
      <c r="AY19" t="str">
        <f>IF('Raw4'!AY19&lt;&gt;"",'Raw4'!AY19,"")</f>
        <v/>
      </c>
      <c r="AZ19" t="str">
        <f>IF('Raw4'!AZ19&lt;&gt;"",'Raw4'!AZ19,"")</f>
        <v/>
      </c>
      <c r="BA19" t="str">
        <f>IF('Raw4'!BA19&lt;&gt;"",'Raw4'!BA19,"")</f>
        <v/>
      </c>
    </row>
    <row r="20" spans="1:53" x14ac:dyDescent="0.15">
      <c r="A20">
        <f>'Raw4'!A20</f>
        <v>0</v>
      </c>
      <c r="D20" t="str">
        <f>IF('Raw4'!D20&lt;&gt;"",('Raw4'!D20/(1-'Raw4'!D20*#REF!*0.000000001))-(D$5-1)*$C$2*'Raw4'!D$8,"")</f>
        <v/>
      </c>
      <c r="E20" t="str">
        <f>IF('Raw4'!E20&lt;&gt;"",('Raw4'!E20/(1-'Raw4'!E20*#REF!*0.000000001))-(E$5-1)*$C$2*'Raw4'!E$8,"")</f>
        <v/>
      </c>
      <c r="F20" t="str">
        <f>IF('Raw4'!F20&lt;&gt;"",('Raw4'!F20/(1-'Raw4'!F20*#REF!*0.000000001))-(F$5-1)*$C$2*'Raw4'!F$8,"")</f>
        <v/>
      </c>
      <c r="G20" t="str">
        <f>IF('Raw4'!G20&lt;&gt;"",('Raw4'!G20/(1-'Raw4'!G20*#REF!*0.000000001))-(G$5-1)*$C$2*'Raw4'!G$8,"")</f>
        <v/>
      </c>
      <c r="H20" t="str">
        <f>IF('Raw4'!H20&lt;&gt;"",('Raw4'!H20/(1-'Raw4'!H20*#REF!*0.000000001))-(H$5-1)*$C$2*'Raw4'!H$8,"")</f>
        <v/>
      </c>
      <c r="I20" t="str">
        <f>IF('Raw4'!I20&lt;&gt;"",('Raw4'!I20/(1-'Raw4'!I20*#REF!*0.000000001))-(I$5-1)*$C$2*'Raw4'!I$8,"")</f>
        <v/>
      </c>
      <c r="J20" t="str">
        <f>IF('Raw4'!J20&lt;&gt;"",('Raw4'!J20/(1-'Raw4'!J20*#REF!*0.000000001))-(J$5-1)*$C$2*'Raw4'!J$8,"")</f>
        <v/>
      </c>
      <c r="K20" t="str">
        <f>IF('Raw4'!K20&lt;&gt;"",('Raw4'!K20/(1-'Raw4'!K20*#REF!*0.000000001))-(K$5-1)*$C$2*'Raw4'!K$8,"")</f>
        <v/>
      </c>
      <c r="L20" t="str">
        <f>IF('Raw4'!L20&lt;&gt;"",('Raw4'!L20/(1-'Raw4'!L20*#REF!*0.000000001))-(L$5-1)*$C$2*'Raw4'!L$8,"")</f>
        <v/>
      </c>
      <c r="M20" t="str">
        <f>IF('Raw4'!M20&lt;&gt;"",('Raw4'!M20/(1-'Raw4'!M20*#REF!*0.000000001))-(M$5-1)*$C$2*'Raw4'!M$8,"")</f>
        <v/>
      </c>
      <c r="N20" t="str">
        <f>IF('Raw4'!N20&lt;&gt;"",('Raw4'!N20/(1-'Raw4'!N20*#REF!*0.000000001))-(N$5-1)*$C$2*'Raw4'!N$8,"")</f>
        <v/>
      </c>
      <c r="O20" t="str">
        <f>IF('Raw4'!O20&lt;&gt;"",('Raw4'!O20/(1-'Raw4'!O20*#REF!*0.000000001))-(O$5-1)*$C$2*'Raw4'!O$8,"")</f>
        <v/>
      </c>
      <c r="P20" t="str">
        <f>IF('Raw4'!P20&lt;&gt;"",('Raw4'!P20/(1-'Raw4'!P20*#REF!*0.000000001))-(P$5-1)*$C$2*'Raw4'!P$8,"")</f>
        <v/>
      </c>
      <c r="Q20" t="str">
        <f>IF('Raw4'!Q20&lt;&gt;"",('Raw4'!Q20/(1-'Raw4'!Q20*#REF!*0.000000001))-(Q$5-1)*$C$2*'Raw4'!Q$8,"")</f>
        <v/>
      </c>
      <c r="R20" t="str">
        <f>IF('Raw4'!R20&lt;&gt;"",('Raw4'!R20/(1-'Raw4'!R20*#REF!*0.000000001))-(R$5-1)*$C$2*'Raw4'!R$8,"")</f>
        <v/>
      </c>
      <c r="S20" t="str">
        <f>IF('Raw4'!S20&lt;&gt;"",('Raw4'!S20/(1-'Raw4'!S20*#REF!*0.000000001))-(S$5-1)*$C$2*'Raw4'!S$8,"")</f>
        <v/>
      </c>
      <c r="T20" t="str">
        <f>IF('Raw4'!T20&lt;&gt;"",'Raw4'!T20/(1-'Raw4'!T20*#REF!*0.000000001),"")</f>
        <v/>
      </c>
      <c r="U20" t="str">
        <f>IF('Raw4'!U20&lt;&gt;"",'Raw4'!U20,"")</f>
        <v/>
      </c>
      <c r="V20" t="str">
        <f>IF('Raw4'!V20&lt;&gt;"",'Raw4'!V20,"")</f>
        <v/>
      </c>
      <c r="W20" t="str">
        <f>IF('Raw4'!W20&lt;&gt;"",'Raw4'!W20,"")</f>
        <v/>
      </c>
      <c r="X20" t="str">
        <f>IF('Raw4'!X20&lt;&gt;"",'Raw4'!X20,"")</f>
        <v/>
      </c>
      <c r="Y20" t="str">
        <f>IF('Raw4'!Y20&lt;&gt;"",'Raw4'!Y20,"")</f>
        <v/>
      </c>
      <c r="Z20" t="str">
        <f>IF('Raw4'!Z20&lt;&gt;"",'Raw4'!Z20,"")</f>
        <v/>
      </c>
      <c r="AA20" t="str">
        <f>IF('Raw4'!AA20&lt;&gt;"",'Raw4'!AA20,"")</f>
        <v/>
      </c>
      <c r="AB20" t="str">
        <f>IF('Raw4'!AB20&lt;&gt;"",'Raw4'!AB20,"")</f>
        <v/>
      </c>
      <c r="AC20" t="str">
        <f>IF('Raw4'!AC20&lt;&gt;"",'Raw4'!AC20,"")</f>
        <v/>
      </c>
      <c r="AD20" t="str">
        <f>IF('Raw4'!AD20&lt;&gt;"",'Raw4'!AD20,"")</f>
        <v/>
      </c>
      <c r="AE20" t="str">
        <f>IF('Raw4'!AE20&lt;&gt;"",'Raw4'!AE20,"")</f>
        <v/>
      </c>
      <c r="AF20" t="str">
        <f>IF('Raw4'!AF20&lt;&gt;"",'Raw4'!AF20,"")</f>
        <v/>
      </c>
      <c r="AG20" t="str">
        <f>IF('Raw4'!AG20&lt;&gt;"",'Raw4'!AG20,"")</f>
        <v/>
      </c>
      <c r="AH20" t="str">
        <f>IF('Raw4'!AH20&lt;&gt;"",'Raw4'!AH20,"")</f>
        <v/>
      </c>
      <c r="AI20" t="str">
        <f>IF('Raw4'!AI20&lt;&gt;"",'Raw4'!AI20,"")</f>
        <v/>
      </c>
      <c r="AJ20" t="str">
        <f>IF('Raw4'!AJ20&lt;&gt;"",'Raw4'!AJ20,"")</f>
        <v/>
      </c>
      <c r="AK20" t="str">
        <f>IF('Raw4'!AK20&lt;&gt;"",'Raw4'!AK20,"")</f>
        <v/>
      </c>
      <c r="AL20" t="str">
        <f>IF('Raw4'!AL20&lt;&gt;"",'Raw4'!AL20,"")</f>
        <v/>
      </c>
      <c r="AM20" t="str">
        <f>IF('Raw4'!AM20&lt;&gt;"",'Raw4'!AM20,"")</f>
        <v/>
      </c>
      <c r="AN20" t="str">
        <f>IF('Raw4'!AN20&lt;&gt;"",'Raw4'!AN20,"")</f>
        <v/>
      </c>
      <c r="AO20" t="str">
        <f>IF('Raw4'!AO20&lt;&gt;"",'Raw4'!AO20,"")</f>
        <v/>
      </c>
      <c r="AP20" t="str">
        <f>IF('Raw4'!AP20&lt;&gt;"",'Raw4'!AP20,"")</f>
        <v/>
      </c>
      <c r="AQ20" t="str">
        <f>IF('Raw4'!AQ20&lt;&gt;"",'Raw4'!AQ20,"")</f>
        <v/>
      </c>
      <c r="AR20" t="str">
        <f>IF('Raw4'!AR20&lt;&gt;"",'Raw4'!AR20,"")</f>
        <v/>
      </c>
      <c r="AS20" t="str">
        <f>IF('Raw4'!AS20&lt;&gt;"",'Raw4'!AS20,"")</f>
        <v/>
      </c>
      <c r="AT20" t="str">
        <f>IF('Raw4'!AT20&lt;&gt;"",'Raw4'!AT20,"")</f>
        <v/>
      </c>
      <c r="AU20" t="str">
        <f>IF('Raw4'!AU20&lt;&gt;"",'Raw4'!AU20,"")</f>
        <v/>
      </c>
      <c r="AV20" t="str">
        <f>IF('Raw4'!AV20&lt;&gt;"",'Raw4'!AV20,"")</f>
        <v/>
      </c>
      <c r="AW20" t="str">
        <f>IF('Raw4'!AW20&lt;&gt;"",'Raw4'!AW20,"")</f>
        <v/>
      </c>
      <c r="AX20" t="str">
        <f>IF('Raw4'!AX20&lt;&gt;"",'Raw4'!AX20,"")</f>
        <v/>
      </c>
      <c r="AY20" t="str">
        <f>IF('Raw4'!AY20&lt;&gt;"",'Raw4'!AY20,"")</f>
        <v/>
      </c>
      <c r="AZ20" t="str">
        <f>IF('Raw4'!AZ20&lt;&gt;"",'Raw4'!AZ20,"")</f>
        <v/>
      </c>
      <c r="BA20" t="str">
        <f>IF('Raw4'!BA20&lt;&gt;"",'Raw4'!BA20,"")</f>
        <v/>
      </c>
    </row>
    <row r="21" spans="1:53" x14ac:dyDescent="0.15">
      <c r="A21">
        <f>'Raw4'!A21</f>
        <v>0</v>
      </c>
      <c r="D21" t="str">
        <f>IF('Raw4'!D21&lt;&gt;"",('Raw4'!D21/(1-'Raw4'!D21*#REF!*0.000000001))-(D$5-1)*$C$2*'Raw4'!D$8,"")</f>
        <v/>
      </c>
      <c r="E21" t="str">
        <f>IF('Raw4'!E21&lt;&gt;"",('Raw4'!E21/(1-'Raw4'!E21*#REF!*0.000000001))-(E$5-1)*$C$2*'Raw4'!E$8,"")</f>
        <v/>
      </c>
      <c r="F21" t="str">
        <f>IF('Raw4'!F21&lt;&gt;"",('Raw4'!F21/(1-'Raw4'!F21*#REF!*0.000000001))-(F$5-1)*$C$2*'Raw4'!F$8,"")</f>
        <v/>
      </c>
      <c r="G21" t="str">
        <f>IF('Raw4'!G21&lt;&gt;"",('Raw4'!G21/(1-'Raw4'!G21*#REF!*0.000000001))-(G$5-1)*$C$2*'Raw4'!G$8,"")</f>
        <v/>
      </c>
      <c r="H21" t="str">
        <f>IF('Raw4'!H21&lt;&gt;"",('Raw4'!H21/(1-'Raw4'!H21*#REF!*0.000000001))-(H$5-1)*$C$2*'Raw4'!H$8,"")</f>
        <v/>
      </c>
      <c r="I21" t="str">
        <f>IF('Raw4'!I21&lt;&gt;"",('Raw4'!I21/(1-'Raw4'!I21*#REF!*0.000000001))-(I$5-1)*$C$2*'Raw4'!I$8,"")</f>
        <v/>
      </c>
      <c r="J21" t="str">
        <f>IF('Raw4'!J21&lt;&gt;"",('Raw4'!J21/(1-'Raw4'!J21*#REF!*0.000000001))-(J$5-1)*$C$2*'Raw4'!J$8,"")</f>
        <v/>
      </c>
      <c r="K21" t="str">
        <f>IF('Raw4'!K21&lt;&gt;"",('Raw4'!K21/(1-'Raw4'!K21*#REF!*0.000000001))-(K$5-1)*$C$2*'Raw4'!K$8,"")</f>
        <v/>
      </c>
      <c r="L21" t="str">
        <f>IF('Raw4'!L21&lt;&gt;"",('Raw4'!L21/(1-'Raw4'!L21*#REF!*0.000000001))-(L$5-1)*$C$2*'Raw4'!L$8,"")</f>
        <v/>
      </c>
      <c r="M21" t="str">
        <f>IF('Raw4'!M21&lt;&gt;"",('Raw4'!M21/(1-'Raw4'!M21*#REF!*0.000000001))-(M$5-1)*$C$2*'Raw4'!M$8,"")</f>
        <v/>
      </c>
      <c r="N21" t="str">
        <f>IF('Raw4'!N21&lt;&gt;"",('Raw4'!N21/(1-'Raw4'!N21*#REF!*0.000000001))-(N$5-1)*$C$2*'Raw4'!N$8,"")</f>
        <v/>
      </c>
      <c r="O21" t="str">
        <f>IF('Raw4'!O21&lt;&gt;"",('Raw4'!O21/(1-'Raw4'!O21*#REF!*0.000000001))-(O$5-1)*$C$2*'Raw4'!O$8,"")</f>
        <v/>
      </c>
      <c r="P21" t="str">
        <f>IF('Raw4'!P21&lt;&gt;"",('Raw4'!P21/(1-'Raw4'!P21*#REF!*0.000000001))-(P$5-1)*$C$2*'Raw4'!P$8,"")</f>
        <v/>
      </c>
      <c r="Q21" t="str">
        <f>IF('Raw4'!Q21&lt;&gt;"",('Raw4'!Q21/(1-'Raw4'!Q21*#REF!*0.000000001))-(Q$5-1)*$C$2*'Raw4'!Q$8,"")</f>
        <v/>
      </c>
      <c r="R21" t="str">
        <f>IF('Raw4'!R21&lt;&gt;"",('Raw4'!R21/(1-'Raw4'!R21*#REF!*0.000000001))-(R$5-1)*$C$2*'Raw4'!R$8,"")</f>
        <v/>
      </c>
      <c r="S21" t="str">
        <f>IF('Raw4'!S21&lt;&gt;"",('Raw4'!S21/(1-'Raw4'!S21*#REF!*0.000000001))-(S$5-1)*$C$2*'Raw4'!S$8,"")</f>
        <v/>
      </c>
      <c r="T21" t="str">
        <f>IF('Raw4'!T21&lt;&gt;"",'Raw4'!T21/(1-'Raw4'!T21*#REF!*0.000000001),"")</f>
        <v/>
      </c>
      <c r="U21" t="str">
        <f>IF('Raw4'!U21&lt;&gt;"",'Raw4'!U21,"")</f>
        <v/>
      </c>
      <c r="V21" t="str">
        <f>IF('Raw4'!V21&lt;&gt;"",'Raw4'!V21,"")</f>
        <v/>
      </c>
      <c r="W21" t="str">
        <f>IF('Raw4'!W21&lt;&gt;"",'Raw4'!W21,"")</f>
        <v/>
      </c>
      <c r="X21" t="str">
        <f>IF('Raw4'!X21&lt;&gt;"",'Raw4'!X21,"")</f>
        <v/>
      </c>
      <c r="Y21" t="str">
        <f>IF('Raw4'!Y21&lt;&gt;"",'Raw4'!Y21,"")</f>
        <v/>
      </c>
      <c r="Z21" t="str">
        <f>IF('Raw4'!Z21&lt;&gt;"",'Raw4'!Z21,"")</f>
        <v/>
      </c>
      <c r="AA21" t="str">
        <f>IF('Raw4'!AA21&lt;&gt;"",'Raw4'!AA21,"")</f>
        <v/>
      </c>
      <c r="AB21" t="str">
        <f>IF('Raw4'!AB21&lt;&gt;"",'Raw4'!AB21,"")</f>
        <v/>
      </c>
      <c r="AC21" t="str">
        <f>IF('Raw4'!AC21&lt;&gt;"",'Raw4'!AC21,"")</f>
        <v/>
      </c>
      <c r="AD21" t="str">
        <f>IF('Raw4'!AD21&lt;&gt;"",'Raw4'!AD21,"")</f>
        <v/>
      </c>
      <c r="AE21" t="str">
        <f>IF('Raw4'!AE21&lt;&gt;"",'Raw4'!AE21,"")</f>
        <v/>
      </c>
      <c r="AF21" t="str">
        <f>IF('Raw4'!AF21&lt;&gt;"",'Raw4'!AF21,"")</f>
        <v/>
      </c>
      <c r="AG21" t="str">
        <f>IF('Raw4'!AG21&lt;&gt;"",'Raw4'!AG21,"")</f>
        <v/>
      </c>
      <c r="AH21" t="str">
        <f>IF('Raw4'!AH21&lt;&gt;"",'Raw4'!AH21,"")</f>
        <v/>
      </c>
      <c r="AI21" t="str">
        <f>IF('Raw4'!AI21&lt;&gt;"",'Raw4'!AI21,"")</f>
        <v/>
      </c>
      <c r="AJ21" t="str">
        <f>IF('Raw4'!AJ21&lt;&gt;"",'Raw4'!AJ21,"")</f>
        <v/>
      </c>
      <c r="AK21" t="str">
        <f>IF('Raw4'!AK21&lt;&gt;"",'Raw4'!AK21,"")</f>
        <v/>
      </c>
      <c r="AL21" t="str">
        <f>IF('Raw4'!AL21&lt;&gt;"",'Raw4'!AL21,"")</f>
        <v/>
      </c>
      <c r="AM21" t="str">
        <f>IF('Raw4'!AM21&lt;&gt;"",'Raw4'!AM21,"")</f>
        <v/>
      </c>
      <c r="AN21" t="str">
        <f>IF('Raw4'!AN21&lt;&gt;"",'Raw4'!AN21,"")</f>
        <v/>
      </c>
      <c r="AO21" t="str">
        <f>IF('Raw4'!AO21&lt;&gt;"",'Raw4'!AO21,"")</f>
        <v/>
      </c>
      <c r="AP21" t="str">
        <f>IF('Raw4'!AP21&lt;&gt;"",'Raw4'!AP21,"")</f>
        <v/>
      </c>
      <c r="AQ21" t="str">
        <f>IF('Raw4'!AQ21&lt;&gt;"",'Raw4'!AQ21,"")</f>
        <v/>
      </c>
      <c r="AR21" t="str">
        <f>IF('Raw4'!AR21&lt;&gt;"",'Raw4'!AR21,"")</f>
        <v/>
      </c>
      <c r="AS21" t="str">
        <f>IF('Raw4'!AS21&lt;&gt;"",'Raw4'!AS21,"")</f>
        <v/>
      </c>
      <c r="AT21" t="str">
        <f>IF('Raw4'!AT21&lt;&gt;"",'Raw4'!AT21,"")</f>
        <v/>
      </c>
      <c r="AU21" t="str">
        <f>IF('Raw4'!AU21&lt;&gt;"",'Raw4'!AU21,"")</f>
        <v/>
      </c>
      <c r="AV21" t="str">
        <f>IF('Raw4'!AV21&lt;&gt;"",'Raw4'!AV21,"")</f>
        <v/>
      </c>
      <c r="AW21" t="str">
        <f>IF('Raw4'!AW21&lt;&gt;"",'Raw4'!AW21,"")</f>
        <v/>
      </c>
      <c r="AX21" t="str">
        <f>IF('Raw4'!AX21&lt;&gt;"",'Raw4'!AX21,"")</f>
        <v/>
      </c>
      <c r="AY21" t="str">
        <f>IF('Raw4'!AY21&lt;&gt;"",'Raw4'!AY21,"")</f>
        <v/>
      </c>
      <c r="AZ21" t="str">
        <f>IF('Raw4'!AZ21&lt;&gt;"",'Raw4'!AZ21,"")</f>
        <v/>
      </c>
      <c r="BA21" t="str">
        <f>IF('Raw4'!BA21&lt;&gt;"",'Raw4'!BA21,"")</f>
        <v/>
      </c>
    </row>
    <row r="22" spans="1:53" x14ac:dyDescent="0.15">
      <c r="A22">
        <f>'Raw4'!A22</f>
        <v>0</v>
      </c>
      <c r="D22" t="str">
        <f>IF('Raw4'!D22&lt;&gt;"",('Raw4'!D22/(1-'Raw4'!D22*#REF!*0.000000001))-(D$5-1)*$C$2*'Raw4'!D$8,"")</f>
        <v/>
      </c>
      <c r="E22" t="str">
        <f>IF('Raw4'!E22&lt;&gt;"",('Raw4'!E22/(1-'Raw4'!E22*#REF!*0.000000001))-(E$5-1)*$C$2*'Raw4'!E$8,"")</f>
        <v/>
      </c>
      <c r="F22" t="str">
        <f>IF('Raw4'!F22&lt;&gt;"",('Raw4'!F22/(1-'Raw4'!F22*#REF!*0.000000001))-(F$5-1)*$C$2*'Raw4'!F$8,"")</f>
        <v/>
      </c>
      <c r="G22" t="str">
        <f>IF('Raw4'!G22&lt;&gt;"",('Raw4'!G22/(1-'Raw4'!G22*#REF!*0.000000001))-(G$5-1)*$C$2*'Raw4'!G$8,"")</f>
        <v/>
      </c>
      <c r="H22" t="str">
        <f>IF('Raw4'!H22&lt;&gt;"",('Raw4'!H22/(1-'Raw4'!H22*#REF!*0.000000001))-(H$5-1)*$C$2*'Raw4'!H$8,"")</f>
        <v/>
      </c>
      <c r="I22" t="str">
        <f>IF('Raw4'!I22&lt;&gt;"",('Raw4'!I22/(1-'Raw4'!I22*#REF!*0.000000001))-(I$5-1)*$C$2*'Raw4'!I$8,"")</f>
        <v/>
      </c>
      <c r="J22" t="str">
        <f>IF('Raw4'!J22&lt;&gt;"",('Raw4'!J22/(1-'Raw4'!J22*#REF!*0.000000001))-(J$5-1)*$C$2*'Raw4'!J$8,"")</f>
        <v/>
      </c>
      <c r="K22" t="str">
        <f>IF('Raw4'!K22&lt;&gt;"",('Raw4'!K22/(1-'Raw4'!K22*#REF!*0.000000001))-(K$5-1)*$C$2*'Raw4'!K$8,"")</f>
        <v/>
      </c>
      <c r="L22" t="str">
        <f>IF('Raw4'!L22&lt;&gt;"",('Raw4'!L22/(1-'Raw4'!L22*#REF!*0.000000001))-(L$5-1)*$C$2*'Raw4'!L$8,"")</f>
        <v/>
      </c>
      <c r="M22" t="str">
        <f>IF('Raw4'!M22&lt;&gt;"",('Raw4'!M22/(1-'Raw4'!M22*#REF!*0.000000001))-(M$5-1)*$C$2*'Raw4'!M$8,"")</f>
        <v/>
      </c>
      <c r="N22" t="str">
        <f>IF('Raw4'!N22&lt;&gt;"",('Raw4'!N22/(1-'Raw4'!N22*#REF!*0.000000001))-(N$5-1)*$C$2*'Raw4'!N$8,"")</f>
        <v/>
      </c>
      <c r="O22" t="str">
        <f>IF('Raw4'!O22&lt;&gt;"",('Raw4'!O22/(1-'Raw4'!O22*#REF!*0.000000001))-(O$5-1)*$C$2*'Raw4'!O$8,"")</f>
        <v/>
      </c>
      <c r="P22" t="str">
        <f>IF('Raw4'!P22&lt;&gt;"",('Raw4'!P22/(1-'Raw4'!P22*#REF!*0.000000001))-(P$5-1)*$C$2*'Raw4'!P$8,"")</f>
        <v/>
      </c>
      <c r="Q22" t="str">
        <f>IF('Raw4'!Q22&lt;&gt;"",('Raw4'!Q22/(1-'Raw4'!Q22*#REF!*0.000000001))-(Q$5-1)*$C$2*'Raw4'!Q$8,"")</f>
        <v/>
      </c>
      <c r="R22" t="str">
        <f>IF('Raw4'!R22&lt;&gt;"",('Raw4'!R22/(1-'Raw4'!R22*#REF!*0.000000001))-(R$5-1)*$C$2*'Raw4'!R$8,"")</f>
        <v/>
      </c>
      <c r="S22" t="str">
        <f>IF('Raw4'!S22&lt;&gt;"",('Raw4'!S22/(1-'Raw4'!S22*#REF!*0.000000001))-(S$5-1)*$C$2*'Raw4'!S$8,"")</f>
        <v/>
      </c>
      <c r="T22" t="str">
        <f>IF('Raw4'!T22&lt;&gt;"",'Raw4'!T22/(1-'Raw4'!T22*#REF!*0.000000001),"")</f>
        <v/>
      </c>
      <c r="U22" t="str">
        <f>IF('Raw4'!U22&lt;&gt;"",'Raw4'!U22,"")</f>
        <v/>
      </c>
      <c r="V22" t="str">
        <f>IF('Raw4'!V22&lt;&gt;"",'Raw4'!V22,"")</f>
        <v/>
      </c>
      <c r="W22" t="str">
        <f>IF('Raw4'!W22&lt;&gt;"",'Raw4'!W22,"")</f>
        <v/>
      </c>
      <c r="X22" t="str">
        <f>IF('Raw4'!X22&lt;&gt;"",'Raw4'!X22,"")</f>
        <v/>
      </c>
      <c r="Y22" t="str">
        <f>IF('Raw4'!Y22&lt;&gt;"",'Raw4'!Y22,"")</f>
        <v/>
      </c>
      <c r="Z22" t="str">
        <f>IF('Raw4'!Z22&lt;&gt;"",'Raw4'!Z22,"")</f>
        <v/>
      </c>
      <c r="AA22" t="str">
        <f>IF('Raw4'!AA22&lt;&gt;"",'Raw4'!AA22,"")</f>
        <v/>
      </c>
      <c r="AB22" t="str">
        <f>IF('Raw4'!AB22&lt;&gt;"",'Raw4'!AB22,"")</f>
        <v/>
      </c>
      <c r="AC22" t="str">
        <f>IF('Raw4'!AC22&lt;&gt;"",'Raw4'!AC22,"")</f>
        <v/>
      </c>
      <c r="AD22" t="str">
        <f>IF('Raw4'!AD22&lt;&gt;"",'Raw4'!AD22,"")</f>
        <v/>
      </c>
      <c r="AE22" t="str">
        <f>IF('Raw4'!AE22&lt;&gt;"",'Raw4'!AE22,"")</f>
        <v/>
      </c>
      <c r="AF22" t="str">
        <f>IF('Raw4'!AF22&lt;&gt;"",'Raw4'!AF22,"")</f>
        <v/>
      </c>
      <c r="AG22" t="str">
        <f>IF('Raw4'!AG22&lt;&gt;"",'Raw4'!AG22,"")</f>
        <v/>
      </c>
      <c r="AH22" t="str">
        <f>IF('Raw4'!AH22&lt;&gt;"",'Raw4'!AH22,"")</f>
        <v/>
      </c>
      <c r="AI22" t="str">
        <f>IF('Raw4'!AI22&lt;&gt;"",'Raw4'!AI22,"")</f>
        <v/>
      </c>
      <c r="AJ22" t="str">
        <f>IF('Raw4'!AJ22&lt;&gt;"",'Raw4'!AJ22,"")</f>
        <v/>
      </c>
      <c r="AK22" t="str">
        <f>IF('Raw4'!AK22&lt;&gt;"",'Raw4'!AK22,"")</f>
        <v/>
      </c>
      <c r="AL22" t="str">
        <f>IF('Raw4'!AL22&lt;&gt;"",'Raw4'!AL22,"")</f>
        <v/>
      </c>
      <c r="AM22" t="str">
        <f>IF('Raw4'!AM22&lt;&gt;"",'Raw4'!AM22,"")</f>
        <v/>
      </c>
      <c r="AN22" t="str">
        <f>IF('Raw4'!AN22&lt;&gt;"",'Raw4'!AN22,"")</f>
        <v/>
      </c>
      <c r="AO22" t="str">
        <f>IF('Raw4'!AO22&lt;&gt;"",'Raw4'!AO22,"")</f>
        <v/>
      </c>
      <c r="AP22" t="str">
        <f>IF('Raw4'!AP22&lt;&gt;"",'Raw4'!AP22,"")</f>
        <v/>
      </c>
      <c r="AQ22" t="str">
        <f>IF('Raw4'!AQ22&lt;&gt;"",'Raw4'!AQ22,"")</f>
        <v/>
      </c>
      <c r="AR22" t="str">
        <f>IF('Raw4'!AR22&lt;&gt;"",'Raw4'!AR22,"")</f>
        <v/>
      </c>
      <c r="AS22" t="str">
        <f>IF('Raw4'!AS22&lt;&gt;"",'Raw4'!AS22,"")</f>
        <v/>
      </c>
      <c r="AT22" t="str">
        <f>IF('Raw4'!AT22&lt;&gt;"",'Raw4'!AT22,"")</f>
        <v/>
      </c>
      <c r="AU22" t="str">
        <f>IF('Raw4'!AU22&lt;&gt;"",'Raw4'!AU22,"")</f>
        <v/>
      </c>
      <c r="AV22" t="str">
        <f>IF('Raw4'!AV22&lt;&gt;"",'Raw4'!AV22,"")</f>
        <v/>
      </c>
      <c r="AW22" t="str">
        <f>IF('Raw4'!AW22&lt;&gt;"",'Raw4'!AW22,"")</f>
        <v/>
      </c>
      <c r="AX22" t="str">
        <f>IF('Raw4'!AX22&lt;&gt;"",'Raw4'!AX22,"")</f>
        <v/>
      </c>
      <c r="AY22" t="str">
        <f>IF('Raw4'!AY22&lt;&gt;"",'Raw4'!AY22,"")</f>
        <v/>
      </c>
      <c r="AZ22" t="str">
        <f>IF('Raw4'!AZ22&lt;&gt;"",'Raw4'!AZ22,"")</f>
        <v/>
      </c>
      <c r="BA22" t="str">
        <f>IF('Raw4'!BA22&lt;&gt;"",'Raw4'!BA22,"")</f>
        <v/>
      </c>
    </row>
    <row r="23" spans="1:53" x14ac:dyDescent="0.15">
      <c r="A23">
        <f>'Raw4'!A23</f>
        <v>0</v>
      </c>
      <c r="D23" t="str">
        <f>IF('Raw4'!D23&lt;&gt;"",('Raw4'!D23/(1-'Raw4'!D23*#REF!*0.000000001))-(D$5-1)*$C$2*'Raw4'!D$8,"")</f>
        <v/>
      </c>
      <c r="E23" t="str">
        <f>IF('Raw4'!E23&lt;&gt;"",('Raw4'!E23/(1-'Raw4'!E23*#REF!*0.000000001))-(E$5-1)*$C$2*'Raw4'!E$8,"")</f>
        <v/>
      </c>
      <c r="F23" t="str">
        <f>IF('Raw4'!F23&lt;&gt;"",('Raw4'!F23/(1-'Raw4'!F23*#REF!*0.000000001))-(F$5-1)*$C$2*'Raw4'!F$8,"")</f>
        <v/>
      </c>
      <c r="G23" t="str">
        <f>IF('Raw4'!G23&lt;&gt;"",('Raw4'!G23/(1-'Raw4'!G23*#REF!*0.000000001))-(G$5-1)*$C$2*'Raw4'!G$8,"")</f>
        <v/>
      </c>
      <c r="H23" t="str">
        <f>IF('Raw4'!H23&lt;&gt;"",('Raw4'!H23/(1-'Raw4'!H23*#REF!*0.000000001))-(H$5-1)*$C$2*'Raw4'!H$8,"")</f>
        <v/>
      </c>
      <c r="I23" t="str">
        <f>IF('Raw4'!I23&lt;&gt;"",('Raw4'!I23/(1-'Raw4'!I23*#REF!*0.000000001))-(I$5-1)*$C$2*'Raw4'!I$8,"")</f>
        <v/>
      </c>
      <c r="J23" t="str">
        <f>IF('Raw4'!J23&lt;&gt;"",('Raw4'!J23/(1-'Raw4'!J23*#REF!*0.000000001))-(J$5-1)*$C$2*'Raw4'!J$8,"")</f>
        <v/>
      </c>
      <c r="K23" t="str">
        <f>IF('Raw4'!K23&lt;&gt;"",('Raw4'!K23/(1-'Raw4'!K23*#REF!*0.000000001))-(K$5-1)*$C$2*'Raw4'!K$8,"")</f>
        <v/>
      </c>
      <c r="L23" t="str">
        <f>IF('Raw4'!L23&lt;&gt;"",('Raw4'!L23/(1-'Raw4'!L23*#REF!*0.000000001))-(L$5-1)*$C$2*'Raw4'!L$8,"")</f>
        <v/>
      </c>
      <c r="M23" t="str">
        <f>IF('Raw4'!M23&lt;&gt;"",('Raw4'!M23/(1-'Raw4'!M23*#REF!*0.000000001))-(M$5-1)*$C$2*'Raw4'!M$8,"")</f>
        <v/>
      </c>
      <c r="N23" t="str">
        <f>IF('Raw4'!N23&lt;&gt;"",('Raw4'!N23/(1-'Raw4'!N23*#REF!*0.000000001))-(N$5-1)*$C$2*'Raw4'!N$8,"")</f>
        <v/>
      </c>
      <c r="O23" t="str">
        <f>IF('Raw4'!O23&lt;&gt;"",('Raw4'!O23/(1-'Raw4'!O23*#REF!*0.000000001))-(O$5-1)*$C$2*'Raw4'!O$8,"")</f>
        <v/>
      </c>
      <c r="P23" t="str">
        <f>IF('Raw4'!P23&lt;&gt;"",('Raw4'!P23/(1-'Raw4'!P23*#REF!*0.000000001))-(P$5-1)*$C$2*'Raw4'!P$8,"")</f>
        <v/>
      </c>
      <c r="Q23" t="str">
        <f>IF('Raw4'!Q23&lt;&gt;"",('Raw4'!Q23/(1-'Raw4'!Q23*#REF!*0.000000001))-(Q$5-1)*$C$2*'Raw4'!Q$8,"")</f>
        <v/>
      </c>
      <c r="R23" t="str">
        <f>IF('Raw4'!R23&lt;&gt;"",('Raw4'!R23/(1-'Raw4'!R23*#REF!*0.000000001))-(R$5-1)*$C$2*'Raw4'!R$8,"")</f>
        <v/>
      </c>
      <c r="S23" t="str">
        <f>IF('Raw4'!S23&lt;&gt;"",('Raw4'!S23/(1-'Raw4'!S23*#REF!*0.000000001))-(S$5-1)*$C$2*'Raw4'!S$8,"")</f>
        <v/>
      </c>
      <c r="T23" t="str">
        <f>IF('Raw4'!T23&lt;&gt;"",'Raw4'!T23/(1-'Raw4'!T23*#REF!*0.000000001),"")</f>
        <v/>
      </c>
      <c r="U23" t="str">
        <f>IF('Raw4'!U23&lt;&gt;"",'Raw4'!U23,"")</f>
        <v/>
      </c>
      <c r="V23" t="str">
        <f>IF('Raw4'!V23&lt;&gt;"",'Raw4'!V23,"")</f>
        <v/>
      </c>
      <c r="W23" t="str">
        <f>IF('Raw4'!W23&lt;&gt;"",'Raw4'!W23,"")</f>
        <v/>
      </c>
      <c r="X23" t="str">
        <f>IF('Raw4'!X23&lt;&gt;"",'Raw4'!X23,"")</f>
        <v/>
      </c>
      <c r="Y23" t="str">
        <f>IF('Raw4'!Y23&lt;&gt;"",'Raw4'!Y23,"")</f>
        <v/>
      </c>
      <c r="Z23" t="str">
        <f>IF('Raw4'!Z23&lt;&gt;"",'Raw4'!Z23,"")</f>
        <v/>
      </c>
      <c r="AA23" t="str">
        <f>IF('Raw4'!AA23&lt;&gt;"",'Raw4'!AA23,"")</f>
        <v/>
      </c>
      <c r="AB23" t="str">
        <f>IF('Raw4'!AB23&lt;&gt;"",'Raw4'!AB23,"")</f>
        <v/>
      </c>
      <c r="AC23" t="str">
        <f>IF('Raw4'!AC23&lt;&gt;"",'Raw4'!AC23,"")</f>
        <v/>
      </c>
      <c r="AD23" t="str">
        <f>IF('Raw4'!AD23&lt;&gt;"",'Raw4'!AD23,"")</f>
        <v/>
      </c>
      <c r="AE23" t="str">
        <f>IF('Raw4'!AE23&lt;&gt;"",'Raw4'!AE23,"")</f>
        <v/>
      </c>
      <c r="AF23" t="str">
        <f>IF('Raw4'!AF23&lt;&gt;"",'Raw4'!AF23,"")</f>
        <v/>
      </c>
      <c r="AG23" t="str">
        <f>IF('Raw4'!AG23&lt;&gt;"",'Raw4'!AG23,"")</f>
        <v/>
      </c>
      <c r="AH23" t="str">
        <f>IF('Raw4'!AH23&lt;&gt;"",'Raw4'!AH23,"")</f>
        <v/>
      </c>
      <c r="AI23" t="str">
        <f>IF('Raw4'!AI23&lt;&gt;"",'Raw4'!AI23,"")</f>
        <v/>
      </c>
      <c r="AJ23" t="str">
        <f>IF('Raw4'!AJ23&lt;&gt;"",'Raw4'!AJ23,"")</f>
        <v/>
      </c>
      <c r="AK23" t="str">
        <f>IF('Raw4'!AK23&lt;&gt;"",'Raw4'!AK23,"")</f>
        <v/>
      </c>
      <c r="AL23" t="str">
        <f>IF('Raw4'!AL23&lt;&gt;"",'Raw4'!AL23,"")</f>
        <v/>
      </c>
      <c r="AM23" t="str">
        <f>IF('Raw4'!AM23&lt;&gt;"",'Raw4'!AM23,"")</f>
        <v/>
      </c>
      <c r="AN23" t="str">
        <f>IF('Raw4'!AN23&lt;&gt;"",'Raw4'!AN23,"")</f>
        <v/>
      </c>
      <c r="AO23" t="str">
        <f>IF('Raw4'!AO23&lt;&gt;"",'Raw4'!AO23,"")</f>
        <v/>
      </c>
      <c r="AP23" t="str">
        <f>IF('Raw4'!AP23&lt;&gt;"",'Raw4'!AP23,"")</f>
        <v/>
      </c>
      <c r="AQ23" t="str">
        <f>IF('Raw4'!AQ23&lt;&gt;"",'Raw4'!AQ23,"")</f>
        <v/>
      </c>
      <c r="AR23" t="str">
        <f>IF('Raw4'!AR23&lt;&gt;"",'Raw4'!AR23,"")</f>
        <v/>
      </c>
      <c r="AS23" t="str">
        <f>IF('Raw4'!AS23&lt;&gt;"",'Raw4'!AS23,"")</f>
        <v/>
      </c>
      <c r="AT23" t="str">
        <f>IF('Raw4'!AT23&lt;&gt;"",'Raw4'!AT23,"")</f>
        <v/>
      </c>
      <c r="AU23" t="str">
        <f>IF('Raw4'!AU23&lt;&gt;"",'Raw4'!AU23,"")</f>
        <v/>
      </c>
      <c r="AV23" t="str">
        <f>IF('Raw4'!AV23&lt;&gt;"",'Raw4'!AV23,"")</f>
        <v/>
      </c>
      <c r="AW23" t="str">
        <f>IF('Raw4'!AW23&lt;&gt;"",'Raw4'!AW23,"")</f>
        <v/>
      </c>
      <c r="AX23" t="str">
        <f>IF('Raw4'!AX23&lt;&gt;"",'Raw4'!AX23,"")</f>
        <v/>
      </c>
      <c r="AY23" t="str">
        <f>IF('Raw4'!AY23&lt;&gt;"",'Raw4'!AY23,"")</f>
        <v/>
      </c>
      <c r="AZ23" t="str">
        <f>IF('Raw4'!AZ23&lt;&gt;"",'Raw4'!AZ23,"")</f>
        <v/>
      </c>
      <c r="BA23" t="str">
        <f>IF('Raw4'!BA23&lt;&gt;"",'Raw4'!BA23,"")</f>
        <v/>
      </c>
    </row>
    <row r="24" spans="1:53" x14ac:dyDescent="0.15">
      <c r="A24">
        <f>'Raw4'!A24</f>
        <v>0</v>
      </c>
      <c r="D24" t="str">
        <f>IF('Raw4'!D24&lt;&gt;"",('Raw4'!D24/(1-'Raw4'!D24*#REF!*0.000000001))-(D$5-1)*$C$2*'Raw4'!D$8,"")</f>
        <v/>
      </c>
      <c r="E24" t="str">
        <f>IF('Raw4'!E24&lt;&gt;"",('Raw4'!E24/(1-'Raw4'!E24*#REF!*0.000000001))-(E$5-1)*$C$2*'Raw4'!E$8,"")</f>
        <v/>
      </c>
      <c r="F24" t="str">
        <f>IF('Raw4'!F24&lt;&gt;"",('Raw4'!F24/(1-'Raw4'!F24*#REF!*0.000000001))-(F$5-1)*$C$2*'Raw4'!F$8,"")</f>
        <v/>
      </c>
      <c r="G24" t="str">
        <f>IF('Raw4'!G24&lt;&gt;"",('Raw4'!G24/(1-'Raw4'!G24*#REF!*0.000000001))-(G$5-1)*$C$2*'Raw4'!G$8,"")</f>
        <v/>
      </c>
      <c r="H24" t="str">
        <f>IF('Raw4'!H24&lt;&gt;"",('Raw4'!H24/(1-'Raw4'!H24*#REF!*0.000000001))-(H$5-1)*$C$2*'Raw4'!H$8,"")</f>
        <v/>
      </c>
      <c r="I24" t="str">
        <f>IF('Raw4'!I24&lt;&gt;"",('Raw4'!I24/(1-'Raw4'!I24*#REF!*0.000000001))-(I$5-1)*$C$2*'Raw4'!I$8,"")</f>
        <v/>
      </c>
      <c r="J24" t="str">
        <f>IF('Raw4'!J24&lt;&gt;"",('Raw4'!J24/(1-'Raw4'!J24*#REF!*0.000000001))-(J$5-1)*$C$2*'Raw4'!J$8,"")</f>
        <v/>
      </c>
      <c r="K24" t="str">
        <f>IF('Raw4'!K24&lt;&gt;"",('Raw4'!K24/(1-'Raw4'!K24*#REF!*0.000000001))-(K$5-1)*$C$2*'Raw4'!K$8,"")</f>
        <v/>
      </c>
      <c r="L24" t="str">
        <f>IF('Raw4'!L24&lt;&gt;"",('Raw4'!L24/(1-'Raw4'!L24*#REF!*0.000000001))-(L$5-1)*$C$2*'Raw4'!L$8,"")</f>
        <v/>
      </c>
      <c r="M24" t="str">
        <f>IF('Raw4'!M24&lt;&gt;"",('Raw4'!M24/(1-'Raw4'!M24*#REF!*0.000000001))-(M$5-1)*$C$2*'Raw4'!M$8,"")</f>
        <v/>
      </c>
      <c r="N24" t="str">
        <f>IF('Raw4'!N24&lt;&gt;"",('Raw4'!N24/(1-'Raw4'!N24*#REF!*0.000000001))-(N$5-1)*$C$2*'Raw4'!N$8,"")</f>
        <v/>
      </c>
      <c r="O24" t="str">
        <f>IF('Raw4'!O24&lt;&gt;"",('Raw4'!O24/(1-'Raw4'!O24*#REF!*0.000000001))-(O$5-1)*$C$2*'Raw4'!O$8,"")</f>
        <v/>
      </c>
      <c r="P24" t="str">
        <f>IF('Raw4'!P24&lt;&gt;"",('Raw4'!P24/(1-'Raw4'!P24*#REF!*0.000000001))-(P$5-1)*$C$2*'Raw4'!P$8,"")</f>
        <v/>
      </c>
      <c r="Q24" t="str">
        <f>IF('Raw4'!Q24&lt;&gt;"",('Raw4'!Q24/(1-'Raw4'!Q24*#REF!*0.000000001))-(Q$5-1)*$C$2*'Raw4'!Q$8,"")</f>
        <v/>
      </c>
      <c r="R24" t="str">
        <f>IF('Raw4'!R24&lt;&gt;"",('Raw4'!R24/(1-'Raw4'!R24*#REF!*0.000000001))-(R$5-1)*$C$2*'Raw4'!R$8,"")</f>
        <v/>
      </c>
      <c r="S24" t="str">
        <f>IF('Raw4'!S24&lt;&gt;"",('Raw4'!S24/(1-'Raw4'!S24*#REF!*0.000000001))-(S$5-1)*$C$2*'Raw4'!S$8,"")</f>
        <v/>
      </c>
      <c r="T24" t="str">
        <f>IF('Raw4'!T24&lt;&gt;"",'Raw4'!T24/(1-'Raw4'!T24*#REF!*0.000000001),"")</f>
        <v/>
      </c>
      <c r="U24" t="str">
        <f>IF('Raw4'!U24&lt;&gt;"",'Raw4'!U24,"")</f>
        <v/>
      </c>
      <c r="V24" t="str">
        <f>IF('Raw4'!V24&lt;&gt;"",'Raw4'!V24,"")</f>
        <v/>
      </c>
      <c r="W24" t="str">
        <f>IF('Raw4'!W24&lt;&gt;"",'Raw4'!W24,"")</f>
        <v/>
      </c>
      <c r="X24" t="str">
        <f>IF('Raw4'!X24&lt;&gt;"",'Raw4'!X24,"")</f>
        <v/>
      </c>
      <c r="Y24" t="str">
        <f>IF('Raw4'!Y24&lt;&gt;"",'Raw4'!Y24,"")</f>
        <v/>
      </c>
      <c r="Z24" t="str">
        <f>IF('Raw4'!Z24&lt;&gt;"",'Raw4'!Z24,"")</f>
        <v/>
      </c>
      <c r="AA24" t="str">
        <f>IF('Raw4'!AA24&lt;&gt;"",'Raw4'!AA24,"")</f>
        <v/>
      </c>
      <c r="AB24" t="str">
        <f>IF('Raw4'!AB24&lt;&gt;"",'Raw4'!AB24,"")</f>
        <v/>
      </c>
      <c r="AC24" t="str">
        <f>IF('Raw4'!AC24&lt;&gt;"",'Raw4'!AC24,"")</f>
        <v/>
      </c>
      <c r="AD24" t="str">
        <f>IF('Raw4'!AD24&lt;&gt;"",'Raw4'!AD24,"")</f>
        <v/>
      </c>
      <c r="AE24" t="str">
        <f>IF('Raw4'!AE24&lt;&gt;"",'Raw4'!AE24,"")</f>
        <v/>
      </c>
      <c r="AF24" t="str">
        <f>IF('Raw4'!AF24&lt;&gt;"",'Raw4'!AF24,"")</f>
        <v/>
      </c>
      <c r="AG24" t="str">
        <f>IF('Raw4'!AG24&lt;&gt;"",'Raw4'!AG24,"")</f>
        <v/>
      </c>
      <c r="AH24" t="str">
        <f>IF('Raw4'!AH24&lt;&gt;"",'Raw4'!AH24,"")</f>
        <v/>
      </c>
      <c r="AI24" t="str">
        <f>IF('Raw4'!AI24&lt;&gt;"",'Raw4'!AI24,"")</f>
        <v/>
      </c>
      <c r="AJ24" t="str">
        <f>IF('Raw4'!AJ24&lt;&gt;"",'Raw4'!AJ24,"")</f>
        <v/>
      </c>
      <c r="AK24" t="str">
        <f>IF('Raw4'!AK24&lt;&gt;"",'Raw4'!AK24,"")</f>
        <v/>
      </c>
      <c r="AL24" t="str">
        <f>IF('Raw4'!AL24&lt;&gt;"",'Raw4'!AL24,"")</f>
        <v/>
      </c>
      <c r="AM24" t="str">
        <f>IF('Raw4'!AM24&lt;&gt;"",'Raw4'!AM24,"")</f>
        <v/>
      </c>
      <c r="AN24" t="str">
        <f>IF('Raw4'!AN24&lt;&gt;"",'Raw4'!AN24,"")</f>
        <v/>
      </c>
      <c r="AO24" t="str">
        <f>IF('Raw4'!AO24&lt;&gt;"",'Raw4'!AO24,"")</f>
        <v/>
      </c>
      <c r="AP24" t="str">
        <f>IF('Raw4'!AP24&lt;&gt;"",'Raw4'!AP24,"")</f>
        <v/>
      </c>
      <c r="AQ24" t="str">
        <f>IF('Raw4'!AQ24&lt;&gt;"",'Raw4'!AQ24,"")</f>
        <v/>
      </c>
      <c r="AR24" t="str">
        <f>IF('Raw4'!AR24&lt;&gt;"",'Raw4'!AR24,"")</f>
        <v/>
      </c>
      <c r="AS24" t="str">
        <f>IF('Raw4'!AS24&lt;&gt;"",'Raw4'!AS24,"")</f>
        <v/>
      </c>
      <c r="AT24" t="str">
        <f>IF('Raw4'!AT24&lt;&gt;"",'Raw4'!AT24,"")</f>
        <v/>
      </c>
      <c r="AU24" t="str">
        <f>IF('Raw4'!AU24&lt;&gt;"",'Raw4'!AU24,"")</f>
        <v/>
      </c>
      <c r="AV24" t="str">
        <f>IF('Raw4'!AV24&lt;&gt;"",'Raw4'!AV24,"")</f>
        <v/>
      </c>
      <c r="AW24" t="str">
        <f>IF('Raw4'!AW24&lt;&gt;"",'Raw4'!AW24,"")</f>
        <v/>
      </c>
      <c r="AX24" t="str">
        <f>IF('Raw4'!AX24&lt;&gt;"",'Raw4'!AX24,"")</f>
        <v/>
      </c>
      <c r="AY24" t="str">
        <f>IF('Raw4'!AY24&lt;&gt;"",'Raw4'!AY24,"")</f>
        <v/>
      </c>
      <c r="AZ24" t="str">
        <f>IF('Raw4'!AZ24&lt;&gt;"",'Raw4'!AZ24,"")</f>
        <v/>
      </c>
      <c r="BA24" t="str">
        <f>IF('Raw4'!BA24&lt;&gt;"",'Raw4'!BA24,"")</f>
        <v/>
      </c>
    </row>
    <row r="25" spans="1:53" x14ac:dyDescent="0.15">
      <c r="A25">
        <f>'Raw4'!A25</f>
        <v>0</v>
      </c>
      <c r="D25" t="str">
        <f>IF('Raw4'!D25&lt;&gt;"",('Raw4'!D25/(1-'Raw4'!D25*#REF!*0.000000001))-(D$5-1)*$C$2*'Raw4'!D$8,"")</f>
        <v/>
      </c>
      <c r="E25" t="str">
        <f>IF('Raw4'!E25&lt;&gt;"",('Raw4'!E25/(1-'Raw4'!E25*#REF!*0.000000001))-(E$5-1)*$C$2*'Raw4'!E$8,"")</f>
        <v/>
      </c>
      <c r="F25" t="str">
        <f>IF('Raw4'!F25&lt;&gt;"",('Raw4'!F25/(1-'Raw4'!F25*#REF!*0.000000001))-(F$5-1)*$C$2*'Raw4'!F$8,"")</f>
        <v/>
      </c>
      <c r="G25" t="str">
        <f>IF('Raw4'!G25&lt;&gt;"",('Raw4'!G25/(1-'Raw4'!G25*#REF!*0.000000001))-(G$5-1)*$C$2*'Raw4'!G$8,"")</f>
        <v/>
      </c>
      <c r="H25" t="str">
        <f>IF('Raw4'!H25&lt;&gt;"",('Raw4'!H25/(1-'Raw4'!H25*#REF!*0.000000001))-(H$5-1)*$C$2*'Raw4'!H$8,"")</f>
        <v/>
      </c>
      <c r="I25" t="str">
        <f>IF('Raw4'!I25&lt;&gt;"",('Raw4'!I25/(1-'Raw4'!I25*#REF!*0.000000001))-(I$5-1)*$C$2*'Raw4'!I$8,"")</f>
        <v/>
      </c>
      <c r="J25" t="str">
        <f>IF('Raw4'!J25&lt;&gt;"",('Raw4'!J25/(1-'Raw4'!J25*#REF!*0.000000001))-(J$5-1)*$C$2*'Raw4'!J$8,"")</f>
        <v/>
      </c>
      <c r="K25" t="str">
        <f>IF('Raw4'!K25&lt;&gt;"",('Raw4'!K25/(1-'Raw4'!K25*#REF!*0.000000001))-(K$5-1)*$C$2*'Raw4'!K$8,"")</f>
        <v/>
      </c>
      <c r="L25" t="str">
        <f>IF('Raw4'!L25&lt;&gt;"",('Raw4'!L25/(1-'Raw4'!L25*#REF!*0.000000001))-(L$5-1)*$C$2*'Raw4'!L$8,"")</f>
        <v/>
      </c>
      <c r="M25" t="str">
        <f>IF('Raw4'!M25&lt;&gt;"",('Raw4'!M25/(1-'Raw4'!M25*#REF!*0.000000001))-(M$5-1)*$C$2*'Raw4'!M$8,"")</f>
        <v/>
      </c>
      <c r="N25" t="str">
        <f>IF('Raw4'!N25&lt;&gt;"",('Raw4'!N25/(1-'Raw4'!N25*#REF!*0.000000001))-(N$5-1)*$C$2*'Raw4'!N$8,"")</f>
        <v/>
      </c>
      <c r="O25" t="str">
        <f>IF('Raw4'!O25&lt;&gt;"",('Raw4'!O25/(1-'Raw4'!O25*#REF!*0.000000001))-(O$5-1)*$C$2*'Raw4'!O$8,"")</f>
        <v/>
      </c>
      <c r="P25" t="str">
        <f>IF('Raw4'!P25&lt;&gt;"",('Raw4'!P25/(1-'Raw4'!P25*#REF!*0.000000001))-(P$5-1)*$C$2*'Raw4'!P$8,"")</f>
        <v/>
      </c>
      <c r="Q25" t="str">
        <f>IF('Raw4'!Q25&lt;&gt;"",('Raw4'!Q25/(1-'Raw4'!Q25*#REF!*0.000000001))-(Q$5-1)*$C$2*'Raw4'!Q$8,"")</f>
        <v/>
      </c>
      <c r="R25" t="str">
        <f>IF('Raw4'!R25&lt;&gt;"",('Raw4'!R25/(1-'Raw4'!R25*#REF!*0.000000001))-(R$5-1)*$C$2*'Raw4'!R$8,"")</f>
        <v/>
      </c>
      <c r="S25" t="str">
        <f>IF('Raw4'!S25&lt;&gt;"",('Raw4'!S25/(1-'Raw4'!S25*#REF!*0.000000001))-(S$5-1)*$C$2*'Raw4'!S$8,"")</f>
        <v/>
      </c>
      <c r="T25" t="str">
        <f>IF('Raw4'!T25&lt;&gt;"",'Raw4'!T25/(1-'Raw4'!T25*#REF!*0.000000001),"")</f>
        <v/>
      </c>
      <c r="U25" t="str">
        <f>IF('Raw4'!U25&lt;&gt;"",'Raw4'!U25,"")</f>
        <v/>
      </c>
      <c r="V25" t="str">
        <f>IF('Raw4'!V25&lt;&gt;"",'Raw4'!V25,"")</f>
        <v/>
      </c>
      <c r="W25" t="str">
        <f>IF('Raw4'!W25&lt;&gt;"",'Raw4'!W25,"")</f>
        <v/>
      </c>
      <c r="X25" t="str">
        <f>IF('Raw4'!X25&lt;&gt;"",'Raw4'!X25,"")</f>
        <v/>
      </c>
      <c r="Y25" t="str">
        <f>IF('Raw4'!Y25&lt;&gt;"",'Raw4'!Y25,"")</f>
        <v/>
      </c>
      <c r="Z25" t="str">
        <f>IF('Raw4'!Z25&lt;&gt;"",'Raw4'!Z25,"")</f>
        <v/>
      </c>
      <c r="AA25" t="str">
        <f>IF('Raw4'!AA25&lt;&gt;"",'Raw4'!AA25,"")</f>
        <v/>
      </c>
      <c r="AB25" t="str">
        <f>IF('Raw4'!AB25&lt;&gt;"",'Raw4'!AB25,"")</f>
        <v/>
      </c>
      <c r="AC25" t="str">
        <f>IF('Raw4'!AC25&lt;&gt;"",'Raw4'!AC25,"")</f>
        <v/>
      </c>
      <c r="AD25" t="str">
        <f>IF('Raw4'!AD25&lt;&gt;"",'Raw4'!AD25,"")</f>
        <v/>
      </c>
      <c r="AE25" t="str">
        <f>IF('Raw4'!AE25&lt;&gt;"",'Raw4'!AE25,"")</f>
        <v/>
      </c>
      <c r="AF25" t="str">
        <f>IF('Raw4'!AF25&lt;&gt;"",'Raw4'!AF25,"")</f>
        <v/>
      </c>
      <c r="AG25" t="str">
        <f>IF('Raw4'!AG25&lt;&gt;"",'Raw4'!AG25,"")</f>
        <v/>
      </c>
      <c r="AH25" t="str">
        <f>IF('Raw4'!AH25&lt;&gt;"",'Raw4'!AH25,"")</f>
        <v/>
      </c>
      <c r="AI25" t="str">
        <f>IF('Raw4'!AI25&lt;&gt;"",'Raw4'!AI25,"")</f>
        <v/>
      </c>
      <c r="AJ25" t="str">
        <f>IF('Raw4'!AJ25&lt;&gt;"",'Raw4'!AJ25,"")</f>
        <v/>
      </c>
      <c r="AK25" t="str">
        <f>IF('Raw4'!AK25&lt;&gt;"",'Raw4'!AK25,"")</f>
        <v/>
      </c>
      <c r="AL25" t="str">
        <f>IF('Raw4'!AL25&lt;&gt;"",'Raw4'!AL25,"")</f>
        <v/>
      </c>
      <c r="AM25" t="str">
        <f>IF('Raw4'!AM25&lt;&gt;"",'Raw4'!AM25,"")</f>
        <v/>
      </c>
      <c r="AN25" t="str">
        <f>IF('Raw4'!AN25&lt;&gt;"",'Raw4'!AN25,"")</f>
        <v/>
      </c>
      <c r="AO25" t="str">
        <f>IF('Raw4'!AO25&lt;&gt;"",'Raw4'!AO25,"")</f>
        <v/>
      </c>
      <c r="AP25" t="str">
        <f>IF('Raw4'!AP25&lt;&gt;"",'Raw4'!AP25,"")</f>
        <v/>
      </c>
      <c r="AQ25" t="str">
        <f>IF('Raw4'!AQ25&lt;&gt;"",'Raw4'!AQ25,"")</f>
        <v/>
      </c>
      <c r="AR25" t="str">
        <f>IF('Raw4'!AR25&lt;&gt;"",'Raw4'!AR25,"")</f>
        <v/>
      </c>
      <c r="AS25" t="str">
        <f>IF('Raw4'!AS25&lt;&gt;"",'Raw4'!AS25,"")</f>
        <v/>
      </c>
      <c r="AT25" t="str">
        <f>IF('Raw4'!AT25&lt;&gt;"",'Raw4'!AT25,"")</f>
        <v/>
      </c>
      <c r="AU25" t="str">
        <f>IF('Raw4'!AU25&lt;&gt;"",'Raw4'!AU25,"")</f>
        <v/>
      </c>
      <c r="AV25" t="str">
        <f>IF('Raw4'!AV25&lt;&gt;"",'Raw4'!AV25,"")</f>
        <v/>
      </c>
      <c r="AW25" t="str">
        <f>IF('Raw4'!AW25&lt;&gt;"",'Raw4'!AW25,"")</f>
        <v/>
      </c>
      <c r="AX25" t="str">
        <f>IF('Raw4'!AX25&lt;&gt;"",'Raw4'!AX25,"")</f>
        <v/>
      </c>
      <c r="AY25" t="str">
        <f>IF('Raw4'!AY25&lt;&gt;"",'Raw4'!AY25,"")</f>
        <v/>
      </c>
      <c r="AZ25" t="str">
        <f>IF('Raw4'!AZ25&lt;&gt;"",'Raw4'!AZ25,"")</f>
        <v/>
      </c>
      <c r="BA25" t="str">
        <f>IF('Raw4'!BA25&lt;&gt;"",'Raw4'!BA25,"")</f>
        <v/>
      </c>
    </row>
    <row r="26" spans="1:53" x14ac:dyDescent="0.15">
      <c r="A26">
        <f>'Raw4'!A26</f>
        <v>0</v>
      </c>
      <c r="D26" t="str">
        <f>IF('Raw4'!D26&lt;&gt;"",('Raw4'!D26/(1-'Raw4'!D26*#REF!*0.000000001))-(D$5-1)*$C$2*'Raw4'!D$8,"")</f>
        <v/>
      </c>
      <c r="E26" t="str">
        <f>IF('Raw4'!E26&lt;&gt;"",('Raw4'!E26/(1-'Raw4'!E26*#REF!*0.000000001))-(E$5-1)*$C$2*'Raw4'!E$8,"")</f>
        <v/>
      </c>
      <c r="F26" t="str">
        <f>IF('Raw4'!F26&lt;&gt;"",('Raw4'!F26/(1-'Raw4'!F26*#REF!*0.000000001))-(F$5-1)*$C$2*'Raw4'!F$8,"")</f>
        <v/>
      </c>
      <c r="G26" t="str">
        <f>IF('Raw4'!G26&lt;&gt;"",('Raw4'!G26/(1-'Raw4'!G26*#REF!*0.000000001))-(G$5-1)*$C$2*'Raw4'!G$8,"")</f>
        <v/>
      </c>
      <c r="H26" t="str">
        <f>IF('Raw4'!H26&lt;&gt;"",('Raw4'!H26/(1-'Raw4'!H26*#REF!*0.000000001))-(H$5-1)*$C$2*'Raw4'!H$8,"")</f>
        <v/>
      </c>
      <c r="I26" t="str">
        <f>IF('Raw4'!I26&lt;&gt;"",('Raw4'!I26/(1-'Raw4'!I26*#REF!*0.000000001))-(I$5-1)*$C$2*'Raw4'!I$8,"")</f>
        <v/>
      </c>
      <c r="J26" t="str">
        <f>IF('Raw4'!J26&lt;&gt;"",('Raw4'!J26/(1-'Raw4'!J26*#REF!*0.000000001))-(J$5-1)*$C$2*'Raw4'!J$8,"")</f>
        <v/>
      </c>
      <c r="K26" t="str">
        <f>IF('Raw4'!K26&lt;&gt;"",('Raw4'!K26/(1-'Raw4'!K26*#REF!*0.000000001))-(K$5-1)*$C$2*'Raw4'!K$8,"")</f>
        <v/>
      </c>
      <c r="L26" t="str">
        <f>IF('Raw4'!L26&lt;&gt;"",('Raw4'!L26/(1-'Raw4'!L26*#REF!*0.000000001))-(L$5-1)*$C$2*'Raw4'!L$8,"")</f>
        <v/>
      </c>
      <c r="M26" t="str">
        <f>IF('Raw4'!M26&lt;&gt;"",('Raw4'!M26/(1-'Raw4'!M26*#REF!*0.000000001))-(M$5-1)*$C$2*'Raw4'!M$8,"")</f>
        <v/>
      </c>
      <c r="N26" t="str">
        <f>IF('Raw4'!N26&lt;&gt;"",('Raw4'!N26/(1-'Raw4'!N26*#REF!*0.000000001))-(N$5-1)*$C$2*'Raw4'!N$8,"")</f>
        <v/>
      </c>
      <c r="O26" t="str">
        <f>IF('Raw4'!O26&lt;&gt;"",('Raw4'!O26/(1-'Raw4'!O26*#REF!*0.000000001))-(O$5-1)*$C$2*'Raw4'!O$8,"")</f>
        <v/>
      </c>
      <c r="P26" t="str">
        <f>IF('Raw4'!P26&lt;&gt;"",('Raw4'!P26/(1-'Raw4'!P26*#REF!*0.000000001))-(P$5-1)*$C$2*'Raw4'!P$8,"")</f>
        <v/>
      </c>
      <c r="Q26" t="str">
        <f>IF('Raw4'!Q26&lt;&gt;"",('Raw4'!Q26/(1-'Raw4'!Q26*#REF!*0.000000001))-(Q$5-1)*$C$2*'Raw4'!Q$8,"")</f>
        <v/>
      </c>
      <c r="R26" t="str">
        <f>IF('Raw4'!R26&lt;&gt;"",('Raw4'!R26/(1-'Raw4'!R26*#REF!*0.000000001))-(R$5-1)*$C$2*'Raw4'!R$8,"")</f>
        <v/>
      </c>
      <c r="S26" t="str">
        <f>IF('Raw4'!S26&lt;&gt;"",('Raw4'!S26/(1-'Raw4'!S26*#REF!*0.000000001))-(S$5-1)*$C$2*'Raw4'!S$8,"")</f>
        <v/>
      </c>
      <c r="T26" t="str">
        <f>IF('Raw4'!T26&lt;&gt;"",'Raw4'!T26/(1-'Raw4'!T26*#REF!*0.000000001),"")</f>
        <v/>
      </c>
      <c r="U26" t="str">
        <f>IF('Raw4'!U26&lt;&gt;"",'Raw4'!U26,"")</f>
        <v/>
      </c>
      <c r="V26" t="str">
        <f>IF('Raw4'!V26&lt;&gt;"",'Raw4'!V26,"")</f>
        <v/>
      </c>
      <c r="W26" t="str">
        <f>IF('Raw4'!W26&lt;&gt;"",'Raw4'!W26,"")</f>
        <v/>
      </c>
      <c r="X26" t="str">
        <f>IF('Raw4'!X26&lt;&gt;"",'Raw4'!X26,"")</f>
        <v/>
      </c>
      <c r="Y26" t="str">
        <f>IF('Raw4'!Y26&lt;&gt;"",'Raw4'!Y26,"")</f>
        <v/>
      </c>
      <c r="Z26" t="str">
        <f>IF('Raw4'!Z26&lt;&gt;"",'Raw4'!Z26,"")</f>
        <v/>
      </c>
      <c r="AA26" t="str">
        <f>IF('Raw4'!AA26&lt;&gt;"",'Raw4'!AA26,"")</f>
        <v/>
      </c>
      <c r="AB26" t="str">
        <f>IF('Raw4'!AB26&lt;&gt;"",'Raw4'!AB26,"")</f>
        <v/>
      </c>
      <c r="AC26" t="str">
        <f>IF('Raw4'!AC26&lt;&gt;"",'Raw4'!AC26,"")</f>
        <v/>
      </c>
      <c r="AD26" t="str">
        <f>IF('Raw4'!AD26&lt;&gt;"",'Raw4'!AD26,"")</f>
        <v/>
      </c>
      <c r="AE26" t="str">
        <f>IF('Raw4'!AE26&lt;&gt;"",'Raw4'!AE26,"")</f>
        <v/>
      </c>
      <c r="AF26" t="str">
        <f>IF('Raw4'!AF26&lt;&gt;"",'Raw4'!AF26,"")</f>
        <v/>
      </c>
      <c r="AG26" t="str">
        <f>IF('Raw4'!AG26&lt;&gt;"",'Raw4'!AG26,"")</f>
        <v/>
      </c>
      <c r="AH26" t="str">
        <f>IF('Raw4'!AH26&lt;&gt;"",'Raw4'!AH26,"")</f>
        <v/>
      </c>
      <c r="AI26" t="str">
        <f>IF('Raw4'!AI26&lt;&gt;"",'Raw4'!AI26,"")</f>
        <v/>
      </c>
      <c r="AJ26" t="str">
        <f>IF('Raw4'!AJ26&lt;&gt;"",'Raw4'!AJ26,"")</f>
        <v/>
      </c>
      <c r="AK26" t="str">
        <f>IF('Raw4'!AK26&lt;&gt;"",'Raw4'!AK26,"")</f>
        <v/>
      </c>
      <c r="AL26" t="str">
        <f>IF('Raw4'!AL26&lt;&gt;"",'Raw4'!AL26,"")</f>
        <v/>
      </c>
      <c r="AM26" t="str">
        <f>IF('Raw4'!AM26&lt;&gt;"",'Raw4'!AM26,"")</f>
        <v/>
      </c>
      <c r="AN26" t="str">
        <f>IF('Raw4'!AN26&lt;&gt;"",'Raw4'!AN26,"")</f>
        <v/>
      </c>
      <c r="AO26" t="str">
        <f>IF('Raw4'!AO26&lt;&gt;"",'Raw4'!AO26,"")</f>
        <v/>
      </c>
      <c r="AP26" t="str">
        <f>IF('Raw4'!AP26&lt;&gt;"",'Raw4'!AP26,"")</f>
        <v/>
      </c>
      <c r="AQ26" t="str">
        <f>IF('Raw4'!AQ26&lt;&gt;"",'Raw4'!AQ26,"")</f>
        <v/>
      </c>
      <c r="AR26" t="str">
        <f>IF('Raw4'!AR26&lt;&gt;"",'Raw4'!AR26,"")</f>
        <v/>
      </c>
      <c r="AS26" t="str">
        <f>IF('Raw4'!AS26&lt;&gt;"",'Raw4'!AS26,"")</f>
        <v/>
      </c>
      <c r="AT26" t="str">
        <f>IF('Raw4'!AT26&lt;&gt;"",'Raw4'!AT26,"")</f>
        <v/>
      </c>
      <c r="AU26" t="str">
        <f>IF('Raw4'!AU26&lt;&gt;"",'Raw4'!AU26,"")</f>
        <v/>
      </c>
      <c r="AV26" t="str">
        <f>IF('Raw4'!AV26&lt;&gt;"",'Raw4'!AV26,"")</f>
        <v/>
      </c>
      <c r="AW26" t="str">
        <f>IF('Raw4'!AW26&lt;&gt;"",'Raw4'!AW26,"")</f>
        <v/>
      </c>
      <c r="AX26" t="str">
        <f>IF('Raw4'!AX26&lt;&gt;"",'Raw4'!AX26,"")</f>
        <v/>
      </c>
      <c r="AY26" t="str">
        <f>IF('Raw4'!AY26&lt;&gt;"",'Raw4'!AY26,"")</f>
        <v/>
      </c>
      <c r="AZ26" t="str">
        <f>IF('Raw4'!AZ26&lt;&gt;"",'Raw4'!AZ26,"")</f>
        <v/>
      </c>
      <c r="BA26" t="str">
        <f>IF('Raw4'!BA26&lt;&gt;"",'Raw4'!BA26,"")</f>
        <v/>
      </c>
    </row>
    <row r="27" spans="1:53" x14ac:dyDescent="0.15">
      <c r="A27">
        <f>'Raw4'!A27</f>
        <v>0</v>
      </c>
      <c r="D27" t="str">
        <f>IF('Raw4'!D27&lt;&gt;"",('Raw4'!D27/(1-'Raw4'!D27*#REF!*0.000000001))-(D$5-1)*$C$2*'Raw4'!D$8,"")</f>
        <v/>
      </c>
      <c r="E27" t="str">
        <f>IF('Raw4'!E27&lt;&gt;"",('Raw4'!E27/(1-'Raw4'!E27*#REF!*0.000000001))-(E$5-1)*$C$2*'Raw4'!E$8,"")</f>
        <v/>
      </c>
      <c r="F27" t="str">
        <f>IF('Raw4'!F27&lt;&gt;"",('Raw4'!F27/(1-'Raw4'!F27*#REF!*0.000000001))-(F$5-1)*$C$2*'Raw4'!F$8,"")</f>
        <v/>
      </c>
      <c r="G27" t="str">
        <f>IF('Raw4'!G27&lt;&gt;"",('Raw4'!G27/(1-'Raw4'!G27*#REF!*0.000000001))-(G$5-1)*$C$2*'Raw4'!G$8,"")</f>
        <v/>
      </c>
      <c r="H27" t="str">
        <f>IF('Raw4'!H27&lt;&gt;"",('Raw4'!H27/(1-'Raw4'!H27*#REF!*0.000000001))-(H$5-1)*$C$2*'Raw4'!H$8,"")</f>
        <v/>
      </c>
      <c r="I27" t="str">
        <f>IF('Raw4'!I27&lt;&gt;"",('Raw4'!I27/(1-'Raw4'!I27*#REF!*0.000000001))-(I$5-1)*$C$2*'Raw4'!I$8,"")</f>
        <v/>
      </c>
      <c r="J27" t="str">
        <f>IF('Raw4'!J27&lt;&gt;"",('Raw4'!J27/(1-'Raw4'!J27*#REF!*0.000000001))-(J$5-1)*$C$2*'Raw4'!J$8,"")</f>
        <v/>
      </c>
      <c r="K27" t="str">
        <f>IF('Raw4'!K27&lt;&gt;"",('Raw4'!K27/(1-'Raw4'!K27*#REF!*0.000000001))-(K$5-1)*$C$2*'Raw4'!K$8,"")</f>
        <v/>
      </c>
      <c r="L27" t="str">
        <f>IF('Raw4'!L27&lt;&gt;"",('Raw4'!L27/(1-'Raw4'!L27*#REF!*0.000000001))-(L$5-1)*$C$2*'Raw4'!L$8,"")</f>
        <v/>
      </c>
      <c r="M27" t="str">
        <f>IF('Raw4'!M27&lt;&gt;"",('Raw4'!M27/(1-'Raw4'!M27*#REF!*0.000000001))-(M$5-1)*$C$2*'Raw4'!M$8,"")</f>
        <v/>
      </c>
      <c r="N27" t="str">
        <f>IF('Raw4'!N27&lt;&gt;"",('Raw4'!N27/(1-'Raw4'!N27*#REF!*0.000000001))-(N$5-1)*$C$2*'Raw4'!N$8,"")</f>
        <v/>
      </c>
      <c r="O27" t="str">
        <f>IF('Raw4'!O27&lt;&gt;"",('Raw4'!O27/(1-'Raw4'!O27*#REF!*0.000000001))-(O$5-1)*$C$2*'Raw4'!O$8,"")</f>
        <v/>
      </c>
      <c r="P27" t="str">
        <f>IF('Raw4'!P27&lt;&gt;"",('Raw4'!P27/(1-'Raw4'!P27*#REF!*0.000000001))-(P$5-1)*$C$2*'Raw4'!P$8,"")</f>
        <v/>
      </c>
      <c r="Q27" t="str">
        <f>IF('Raw4'!Q27&lt;&gt;"",('Raw4'!Q27/(1-'Raw4'!Q27*#REF!*0.000000001))-(Q$5-1)*$C$2*'Raw4'!Q$8,"")</f>
        <v/>
      </c>
      <c r="R27" t="str">
        <f>IF('Raw4'!R27&lt;&gt;"",('Raw4'!R27/(1-'Raw4'!R27*#REF!*0.000000001))-(R$5-1)*$C$2*'Raw4'!R$8,"")</f>
        <v/>
      </c>
      <c r="S27" t="str">
        <f>IF('Raw4'!S27&lt;&gt;"",('Raw4'!S27/(1-'Raw4'!S27*#REF!*0.000000001))-(S$5-1)*$C$2*'Raw4'!S$8,"")</f>
        <v/>
      </c>
      <c r="T27" t="str">
        <f>IF('Raw4'!T27&lt;&gt;"",'Raw4'!T27/(1-'Raw4'!T27*#REF!*0.000000001),"")</f>
        <v/>
      </c>
      <c r="U27" t="str">
        <f>IF('Raw4'!U27&lt;&gt;"",'Raw4'!U27,"")</f>
        <v/>
      </c>
      <c r="V27" t="str">
        <f>IF('Raw4'!V27&lt;&gt;"",'Raw4'!V27,"")</f>
        <v/>
      </c>
      <c r="W27" t="str">
        <f>IF('Raw4'!W27&lt;&gt;"",'Raw4'!W27,"")</f>
        <v/>
      </c>
      <c r="X27" t="str">
        <f>IF('Raw4'!X27&lt;&gt;"",'Raw4'!X27,"")</f>
        <v/>
      </c>
      <c r="Y27" t="str">
        <f>IF('Raw4'!Y27&lt;&gt;"",'Raw4'!Y27,"")</f>
        <v/>
      </c>
      <c r="Z27" t="str">
        <f>IF('Raw4'!Z27&lt;&gt;"",'Raw4'!Z27,"")</f>
        <v/>
      </c>
      <c r="AA27" t="str">
        <f>IF('Raw4'!AA27&lt;&gt;"",'Raw4'!AA27,"")</f>
        <v/>
      </c>
      <c r="AB27" t="str">
        <f>IF('Raw4'!AB27&lt;&gt;"",'Raw4'!AB27,"")</f>
        <v/>
      </c>
      <c r="AC27" t="str">
        <f>IF('Raw4'!AC27&lt;&gt;"",'Raw4'!AC27,"")</f>
        <v/>
      </c>
      <c r="AD27" t="str">
        <f>IF('Raw4'!AD27&lt;&gt;"",'Raw4'!AD27,"")</f>
        <v/>
      </c>
      <c r="AE27" t="str">
        <f>IF('Raw4'!AE27&lt;&gt;"",'Raw4'!AE27,"")</f>
        <v/>
      </c>
      <c r="AF27" t="str">
        <f>IF('Raw4'!AF27&lt;&gt;"",'Raw4'!AF27,"")</f>
        <v/>
      </c>
      <c r="AG27" t="str">
        <f>IF('Raw4'!AG27&lt;&gt;"",'Raw4'!AG27,"")</f>
        <v/>
      </c>
      <c r="AH27" t="str">
        <f>IF('Raw4'!AH27&lt;&gt;"",'Raw4'!AH27,"")</f>
        <v/>
      </c>
      <c r="AI27" t="str">
        <f>IF('Raw4'!AI27&lt;&gt;"",'Raw4'!AI27,"")</f>
        <v/>
      </c>
      <c r="AJ27" t="str">
        <f>IF('Raw4'!AJ27&lt;&gt;"",'Raw4'!AJ27,"")</f>
        <v/>
      </c>
      <c r="AK27" t="str">
        <f>IF('Raw4'!AK27&lt;&gt;"",'Raw4'!AK27,"")</f>
        <v/>
      </c>
      <c r="AL27" t="str">
        <f>IF('Raw4'!AL27&lt;&gt;"",'Raw4'!AL27,"")</f>
        <v/>
      </c>
      <c r="AM27" t="str">
        <f>IF('Raw4'!AM27&lt;&gt;"",'Raw4'!AM27,"")</f>
        <v/>
      </c>
      <c r="AN27" t="str">
        <f>IF('Raw4'!AN27&lt;&gt;"",'Raw4'!AN27,"")</f>
        <v/>
      </c>
      <c r="AO27" t="str">
        <f>IF('Raw4'!AO27&lt;&gt;"",'Raw4'!AO27,"")</f>
        <v/>
      </c>
      <c r="AP27" t="str">
        <f>IF('Raw4'!AP27&lt;&gt;"",'Raw4'!AP27,"")</f>
        <v/>
      </c>
      <c r="AQ27" t="str">
        <f>IF('Raw4'!AQ27&lt;&gt;"",'Raw4'!AQ27,"")</f>
        <v/>
      </c>
      <c r="AR27" t="str">
        <f>IF('Raw4'!AR27&lt;&gt;"",'Raw4'!AR27,"")</f>
        <v/>
      </c>
      <c r="AS27" t="str">
        <f>IF('Raw4'!AS27&lt;&gt;"",'Raw4'!AS27,"")</f>
        <v/>
      </c>
      <c r="AT27" t="str">
        <f>IF('Raw4'!AT27&lt;&gt;"",'Raw4'!AT27,"")</f>
        <v/>
      </c>
      <c r="AU27" t="str">
        <f>IF('Raw4'!AU27&lt;&gt;"",'Raw4'!AU27,"")</f>
        <v/>
      </c>
      <c r="AV27" t="str">
        <f>IF('Raw4'!AV27&lt;&gt;"",'Raw4'!AV27,"")</f>
        <v/>
      </c>
      <c r="AW27" t="str">
        <f>IF('Raw4'!AW27&lt;&gt;"",'Raw4'!AW27,"")</f>
        <v/>
      </c>
      <c r="AX27" t="str">
        <f>IF('Raw4'!AX27&lt;&gt;"",'Raw4'!AX27,"")</f>
        <v/>
      </c>
      <c r="AY27" t="str">
        <f>IF('Raw4'!AY27&lt;&gt;"",'Raw4'!AY27,"")</f>
        <v/>
      </c>
      <c r="AZ27" t="str">
        <f>IF('Raw4'!AZ27&lt;&gt;"",'Raw4'!AZ27,"")</f>
        <v/>
      </c>
      <c r="BA27" t="str">
        <f>IF('Raw4'!BA27&lt;&gt;"",'Raw4'!BA27,"")</f>
        <v/>
      </c>
    </row>
    <row r="28" spans="1:53" x14ac:dyDescent="0.15">
      <c r="A28">
        <f>'Raw4'!A28</f>
        <v>0</v>
      </c>
      <c r="D28" t="str">
        <f>IF('Raw4'!D28&lt;&gt;"",('Raw4'!D28/(1-'Raw4'!D28*#REF!*0.000000001))-(D$5-1)*$C$2*'Raw4'!D$8,"")</f>
        <v/>
      </c>
      <c r="E28" t="str">
        <f>IF('Raw4'!E28&lt;&gt;"",('Raw4'!E28/(1-'Raw4'!E28*#REF!*0.000000001))-(E$5-1)*$C$2*'Raw4'!E$8,"")</f>
        <v/>
      </c>
      <c r="F28" t="str">
        <f>IF('Raw4'!F28&lt;&gt;"",('Raw4'!F28/(1-'Raw4'!F28*#REF!*0.000000001))-(F$5-1)*$C$2*'Raw4'!F$8,"")</f>
        <v/>
      </c>
      <c r="G28" t="str">
        <f>IF('Raw4'!G28&lt;&gt;"",('Raw4'!G28/(1-'Raw4'!G28*#REF!*0.000000001))-(G$5-1)*$C$2*'Raw4'!G$8,"")</f>
        <v/>
      </c>
      <c r="H28" t="str">
        <f>IF('Raw4'!H28&lt;&gt;"",('Raw4'!H28/(1-'Raw4'!H28*#REF!*0.000000001))-(H$5-1)*$C$2*'Raw4'!H$8,"")</f>
        <v/>
      </c>
      <c r="I28" t="str">
        <f>IF('Raw4'!I28&lt;&gt;"",('Raw4'!I28/(1-'Raw4'!I28*#REF!*0.000000001))-(I$5-1)*$C$2*'Raw4'!I$8,"")</f>
        <v/>
      </c>
      <c r="J28" t="str">
        <f>IF('Raw4'!J28&lt;&gt;"",('Raw4'!J28/(1-'Raw4'!J28*#REF!*0.000000001))-(J$5-1)*$C$2*'Raw4'!J$8,"")</f>
        <v/>
      </c>
      <c r="K28" t="str">
        <f>IF('Raw4'!K28&lt;&gt;"",('Raw4'!K28/(1-'Raw4'!K28*#REF!*0.000000001))-(K$5-1)*$C$2*'Raw4'!K$8,"")</f>
        <v/>
      </c>
      <c r="L28" t="str">
        <f>IF('Raw4'!L28&lt;&gt;"",('Raw4'!L28/(1-'Raw4'!L28*#REF!*0.000000001))-(L$5-1)*$C$2*'Raw4'!L$8,"")</f>
        <v/>
      </c>
      <c r="M28" t="str">
        <f>IF('Raw4'!M28&lt;&gt;"",('Raw4'!M28/(1-'Raw4'!M28*#REF!*0.000000001))-(M$5-1)*$C$2*'Raw4'!M$8,"")</f>
        <v/>
      </c>
      <c r="N28" t="str">
        <f>IF('Raw4'!N28&lt;&gt;"",('Raw4'!N28/(1-'Raw4'!N28*#REF!*0.000000001))-(N$5-1)*$C$2*'Raw4'!N$8,"")</f>
        <v/>
      </c>
      <c r="O28" t="str">
        <f>IF('Raw4'!O28&lt;&gt;"",('Raw4'!O28/(1-'Raw4'!O28*#REF!*0.000000001))-(O$5-1)*$C$2*'Raw4'!O$8,"")</f>
        <v/>
      </c>
      <c r="P28" t="str">
        <f>IF('Raw4'!P28&lt;&gt;"",('Raw4'!P28/(1-'Raw4'!P28*#REF!*0.000000001))-(P$5-1)*$C$2*'Raw4'!P$8,"")</f>
        <v/>
      </c>
      <c r="Q28" t="str">
        <f>IF('Raw4'!Q28&lt;&gt;"",('Raw4'!Q28/(1-'Raw4'!Q28*#REF!*0.000000001))-(Q$5-1)*$C$2*'Raw4'!Q$8,"")</f>
        <v/>
      </c>
      <c r="R28" t="str">
        <f>IF('Raw4'!R28&lt;&gt;"",('Raw4'!R28/(1-'Raw4'!R28*#REF!*0.000000001))-(R$5-1)*$C$2*'Raw4'!R$8,"")</f>
        <v/>
      </c>
      <c r="S28" t="str">
        <f>IF('Raw4'!S28&lt;&gt;"",('Raw4'!S28/(1-'Raw4'!S28*#REF!*0.000000001))-(S$5-1)*$C$2*'Raw4'!S$8,"")</f>
        <v/>
      </c>
      <c r="T28" t="str">
        <f>IF('Raw4'!T28&lt;&gt;"",'Raw4'!T28/(1-'Raw4'!T28*#REF!*0.000000001),"")</f>
        <v/>
      </c>
      <c r="U28" t="str">
        <f>IF('Raw4'!U28&lt;&gt;"",'Raw4'!U28,"")</f>
        <v/>
      </c>
      <c r="V28" t="str">
        <f>IF('Raw4'!V28&lt;&gt;"",'Raw4'!V28,"")</f>
        <v/>
      </c>
      <c r="W28" t="str">
        <f>IF('Raw4'!W28&lt;&gt;"",'Raw4'!W28,"")</f>
        <v/>
      </c>
      <c r="X28" t="str">
        <f>IF('Raw4'!X28&lt;&gt;"",'Raw4'!X28,"")</f>
        <v/>
      </c>
      <c r="Y28" t="str">
        <f>IF('Raw4'!Y28&lt;&gt;"",'Raw4'!Y28,"")</f>
        <v/>
      </c>
      <c r="Z28" t="str">
        <f>IF('Raw4'!Z28&lt;&gt;"",'Raw4'!Z28,"")</f>
        <v/>
      </c>
      <c r="AA28" t="str">
        <f>IF('Raw4'!AA28&lt;&gt;"",'Raw4'!AA28,"")</f>
        <v/>
      </c>
      <c r="AB28" t="str">
        <f>IF('Raw4'!AB28&lt;&gt;"",'Raw4'!AB28,"")</f>
        <v/>
      </c>
      <c r="AC28" t="str">
        <f>IF('Raw4'!AC28&lt;&gt;"",'Raw4'!AC28,"")</f>
        <v/>
      </c>
      <c r="AD28" t="str">
        <f>IF('Raw4'!AD28&lt;&gt;"",'Raw4'!AD28,"")</f>
        <v/>
      </c>
      <c r="AE28" t="str">
        <f>IF('Raw4'!AE28&lt;&gt;"",'Raw4'!AE28,"")</f>
        <v/>
      </c>
      <c r="AF28" t="str">
        <f>IF('Raw4'!AF28&lt;&gt;"",'Raw4'!AF28,"")</f>
        <v/>
      </c>
      <c r="AG28" t="str">
        <f>IF('Raw4'!AG28&lt;&gt;"",'Raw4'!AG28,"")</f>
        <v/>
      </c>
      <c r="AH28" t="str">
        <f>IF('Raw4'!AH28&lt;&gt;"",'Raw4'!AH28,"")</f>
        <v/>
      </c>
      <c r="AI28" t="str">
        <f>IF('Raw4'!AI28&lt;&gt;"",'Raw4'!AI28,"")</f>
        <v/>
      </c>
      <c r="AJ28" t="str">
        <f>IF('Raw4'!AJ28&lt;&gt;"",'Raw4'!AJ28,"")</f>
        <v/>
      </c>
      <c r="AK28" t="str">
        <f>IF('Raw4'!AK28&lt;&gt;"",'Raw4'!AK28,"")</f>
        <v/>
      </c>
      <c r="AL28" t="str">
        <f>IF('Raw4'!AL28&lt;&gt;"",'Raw4'!AL28,"")</f>
        <v/>
      </c>
      <c r="AM28" t="str">
        <f>IF('Raw4'!AM28&lt;&gt;"",'Raw4'!AM28,"")</f>
        <v/>
      </c>
      <c r="AN28" t="str">
        <f>IF('Raw4'!AN28&lt;&gt;"",'Raw4'!AN28,"")</f>
        <v/>
      </c>
      <c r="AO28" t="str">
        <f>IF('Raw4'!AO28&lt;&gt;"",'Raw4'!AO28,"")</f>
        <v/>
      </c>
      <c r="AP28" t="str">
        <f>IF('Raw4'!AP28&lt;&gt;"",'Raw4'!AP28,"")</f>
        <v/>
      </c>
      <c r="AQ28" t="str">
        <f>IF('Raw4'!AQ28&lt;&gt;"",'Raw4'!AQ28,"")</f>
        <v/>
      </c>
      <c r="AR28" t="str">
        <f>IF('Raw4'!AR28&lt;&gt;"",'Raw4'!AR28,"")</f>
        <v/>
      </c>
      <c r="AS28" t="str">
        <f>IF('Raw4'!AS28&lt;&gt;"",'Raw4'!AS28,"")</f>
        <v/>
      </c>
      <c r="AT28" t="str">
        <f>IF('Raw4'!AT28&lt;&gt;"",'Raw4'!AT28,"")</f>
        <v/>
      </c>
      <c r="AU28" t="str">
        <f>IF('Raw4'!AU28&lt;&gt;"",'Raw4'!AU28,"")</f>
        <v/>
      </c>
      <c r="AV28" t="str">
        <f>IF('Raw4'!AV28&lt;&gt;"",'Raw4'!AV28,"")</f>
        <v/>
      </c>
      <c r="AW28" t="str">
        <f>IF('Raw4'!AW28&lt;&gt;"",'Raw4'!AW28,"")</f>
        <v/>
      </c>
      <c r="AX28" t="str">
        <f>IF('Raw4'!AX28&lt;&gt;"",'Raw4'!AX28,"")</f>
        <v/>
      </c>
      <c r="AY28" t="str">
        <f>IF('Raw4'!AY28&lt;&gt;"",'Raw4'!AY28,"")</f>
        <v/>
      </c>
      <c r="AZ28" t="str">
        <f>IF('Raw4'!AZ28&lt;&gt;"",'Raw4'!AZ28,"")</f>
        <v/>
      </c>
      <c r="BA28" t="str">
        <f>IF('Raw4'!BA28&lt;&gt;"",'Raw4'!BA28,"")</f>
        <v/>
      </c>
    </row>
    <row r="29" spans="1:53" x14ac:dyDescent="0.15">
      <c r="A29">
        <f>'Raw4'!A29</f>
        <v>0</v>
      </c>
      <c r="D29" t="str">
        <f>IF('Raw4'!D29&lt;&gt;"",('Raw4'!D29/(1-'Raw4'!D29*#REF!*0.000000001))-(D$5-1)*$C$2*'Raw4'!D$8,"")</f>
        <v/>
      </c>
      <c r="E29" t="str">
        <f>IF('Raw4'!E29&lt;&gt;"",('Raw4'!E29/(1-'Raw4'!E29*#REF!*0.000000001))-(E$5-1)*$C$2*'Raw4'!E$8,"")</f>
        <v/>
      </c>
      <c r="F29" t="str">
        <f>IF('Raw4'!F29&lt;&gt;"",('Raw4'!F29/(1-'Raw4'!F29*#REF!*0.000000001))-(F$5-1)*$C$2*'Raw4'!F$8,"")</f>
        <v/>
      </c>
      <c r="G29" t="str">
        <f>IF('Raw4'!G29&lt;&gt;"",('Raw4'!G29/(1-'Raw4'!G29*#REF!*0.000000001))-(G$5-1)*$C$2*'Raw4'!G$8,"")</f>
        <v/>
      </c>
      <c r="H29" t="str">
        <f>IF('Raw4'!H29&lt;&gt;"",('Raw4'!H29/(1-'Raw4'!H29*#REF!*0.000000001))-(H$5-1)*$C$2*'Raw4'!H$8,"")</f>
        <v/>
      </c>
      <c r="I29" t="str">
        <f>IF('Raw4'!I29&lt;&gt;"",('Raw4'!I29/(1-'Raw4'!I29*#REF!*0.000000001))-(I$5-1)*$C$2*'Raw4'!I$8,"")</f>
        <v/>
      </c>
      <c r="J29" t="str">
        <f>IF('Raw4'!J29&lt;&gt;"",('Raw4'!J29/(1-'Raw4'!J29*#REF!*0.000000001))-(J$5-1)*$C$2*'Raw4'!J$8,"")</f>
        <v/>
      </c>
      <c r="K29" t="str">
        <f>IF('Raw4'!K29&lt;&gt;"",('Raw4'!K29/(1-'Raw4'!K29*#REF!*0.000000001))-(K$5-1)*$C$2*'Raw4'!K$8,"")</f>
        <v/>
      </c>
      <c r="L29" t="str">
        <f>IF('Raw4'!L29&lt;&gt;"",('Raw4'!L29/(1-'Raw4'!L29*#REF!*0.000000001))-(L$5-1)*$C$2*'Raw4'!L$8,"")</f>
        <v/>
      </c>
      <c r="M29" t="str">
        <f>IF('Raw4'!M29&lt;&gt;"",('Raw4'!M29/(1-'Raw4'!M29*#REF!*0.000000001))-(M$5-1)*$C$2*'Raw4'!M$8,"")</f>
        <v/>
      </c>
      <c r="N29" t="str">
        <f>IF('Raw4'!N29&lt;&gt;"",('Raw4'!N29/(1-'Raw4'!N29*#REF!*0.000000001))-(N$5-1)*$C$2*'Raw4'!N$8,"")</f>
        <v/>
      </c>
      <c r="O29" t="str">
        <f>IF('Raw4'!O29&lt;&gt;"",('Raw4'!O29/(1-'Raw4'!O29*#REF!*0.000000001))-(O$5-1)*$C$2*'Raw4'!O$8,"")</f>
        <v/>
      </c>
      <c r="P29" t="str">
        <f>IF('Raw4'!P29&lt;&gt;"",('Raw4'!P29/(1-'Raw4'!P29*#REF!*0.000000001))-(P$5-1)*$C$2*'Raw4'!P$8,"")</f>
        <v/>
      </c>
      <c r="Q29" t="str">
        <f>IF('Raw4'!Q29&lt;&gt;"",('Raw4'!Q29/(1-'Raw4'!Q29*#REF!*0.000000001))-(Q$5-1)*$C$2*'Raw4'!Q$8,"")</f>
        <v/>
      </c>
      <c r="R29" t="str">
        <f>IF('Raw4'!R29&lt;&gt;"",('Raw4'!R29/(1-'Raw4'!R29*#REF!*0.000000001))-(R$5-1)*$C$2*'Raw4'!R$8,"")</f>
        <v/>
      </c>
      <c r="S29" t="str">
        <f>IF('Raw4'!S29&lt;&gt;"",('Raw4'!S29/(1-'Raw4'!S29*#REF!*0.000000001))-(S$5-1)*$C$2*'Raw4'!S$8,"")</f>
        <v/>
      </c>
      <c r="T29" t="str">
        <f>IF('Raw4'!T29&lt;&gt;"",'Raw4'!T29/(1-'Raw4'!T29*#REF!*0.000000001),"")</f>
        <v/>
      </c>
      <c r="U29" t="str">
        <f>IF('Raw4'!U29&lt;&gt;"",'Raw4'!U29,"")</f>
        <v/>
      </c>
      <c r="V29" t="str">
        <f>IF('Raw4'!V29&lt;&gt;"",'Raw4'!V29,"")</f>
        <v/>
      </c>
      <c r="W29" t="str">
        <f>IF('Raw4'!W29&lt;&gt;"",'Raw4'!W29,"")</f>
        <v/>
      </c>
      <c r="X29" t="str">
        <f>IF('Raw4'!X29&lt;&gt;"",'Raw4'!X29,"")</f>
        <v/>
      </c>
      <c r="Y29" t="str">
        <f>IF('Raw4'!Y29&lt;&gt;"",'Raw4'!Y29,"")</f>
        <v/>
      </c>
      <c r="Z29" t="str">
        <f>IF('Raw4'!Z29&lt;&gt;"",'Raw4'!Z29,"")</f>
        <v/>
      </c>
      <c r="AA29" t="str">
        <f>IF('Raw4'!AA29&lt;&gt;"",'Raw4'!AA29,"")</f>
        <v/>
      </c>
      <c r="AB29" t="str">
        <f>IF('Raw4'!AB29&lt;&gt;"",'Raw4'!AB29,"")</f>
        <v/>
      </c>
      <c r="AC29" t="str">
        <f>IF('Raw4'!AC29&lt;&gt;"",'Raw4'!AC29,"")</f>
        <v/>
      </c>
      <c r="AD29" t="str">
        <f>IF('Raw4'!AD29&lt;&gt;"",'Raw4'!AD29,"")</f>
        <v/>
      </c>
      <c r="AE29" t="str">
        <f>IF('Raw4'!AE29&lt;&gt;"",'Raw4'!AE29,"")</f>
        <v/>
      </c>
      <c r="AF29" t="str">
        <f>IF('Raw4'!AF29&lt;&gt;"",'Raw4'!AF29,"")</f>
        <v/>
      </c>
      <c r="AG29" t="str">
        <f>IF('Raw4'!AG29&lt;&gt;"",'Raw4'!AG29,"")</f>
        <v/>
      </c>
      <c r="AH29" t="str">
        <f>IF('Raw4'!AH29&lt;&gt;"",'Raw4'!AH29,"")</f>
        <v/>
      </c>
      <c r="AI29" t="str">
        <f>IF('Raw4'!AI29&lt;&gt;"",'Raw4'!AI29,"")</f>
        <v/>
      </c>
      <c r="AJ29" t="str">
        <f>IF('Raw4'!AJ29&lt;&gt;"",'Raw4'!AJ29,"")</f>
        <v/>
      </c>
      <c r="AK29" t="str">
        <f>IF('Raw4'!AK29&lt;&gt;"",'Raw4'!AK29,"")</f>
        <v/>
      </c>
      <c r="AL29" t="str">
        <f>IF('Raw4'!AL29&lt;&gt;"",'Raw4'!AL29,"")</f>
        <v/>
      </c>
      <c r="AM29" t="str">
        <f>IF('Raw4'!AM29&lt;&gt;"",'Raw4'!AM29,"")</f>
        <v/>
      </c>
      <c r="AN29" t="str">
        <f>IF('Raw4'!AN29&lt;&gt;"",'Raw4'!AN29,"")</f>
        <v/>
      </c>
      <c r="AO29" t="str">
        <f>IF('Raw4'!AO29&lt;&gt;"",'Raw4'!AO29,"")</f>
        <v/>
      </c>
      <c r="AP29" t="str">
        <f>IF('Raw4'!AP29&lt;&gt;"",'Raw4'!AP29,"")</f>
        <v/>
      </c>
      <c r="AQ29" t="str">
        <f>IF('Raw4'!AQ29&lt;&gt;"",'Raw4'!AQ29,"")</f>
        <v/>
      </c>
      <c r="AR29" t="str">
        <f>IF('Raw4'!AR29&lt;&gt;"",'Raw4'!AR29,"")</f>
        <v/>
      </c>
      <c r="AS29" t="str">
        <f>IF('Raw4'!AS29&lt;&gt;"",'Raw4'!AS29,"")</f>
        <v/>
      </c>
      <c r="AT29" t="str">
        <f>IF('Raw4'!AT29&lt;&gt;"",'Raw4'!AT29,"")</f>
        <v/>
      </c>
      <c r="AU29" t="str">
        <f>IF('Raw4'!AU29&lt;&gt;"",'Raw4'!AU29,"")</f>
        <v/>
      </c>
      <c r="AV29" t="str">
        <f>IF('Raw4'!AV29&lt;&gt;"",'Raw4'!AV29,"")</f>
        <v/>
      </c>
      <c r="AW29" t="str">
        <f>IF('Raw4'!AW29&lt;&gt;"",'Raw4'!AW29,"")</f>
        <v/>
      </c>
      <c r="AX29" t="str">
        <f>IF('Raw4'!AX29&lt;&gt;"",'Raw4'!AX29,"")</f>
        <v/>
      </c>
      <c r="AY29" t="str">
        <f>IF('Raw4'!AY29&lt;&gt;"",'Raw4'!AY29,"")</f>
        <v/>
      </c>
      <c r="AZ29" t="str">
        <f>IF('Raw4'!AZ29&lt;&gt;"",'Raw4'!AZ29,"")</f>
        <v/>
      </c>
      <c r="BA29" t="str">
        <f>IF('Raw4'!BA29&lt;&gt;"",'Raw4'!BA29,"")</f>
        <v/>
      </c>
    </row>
    <row r="30" spans="1:53" x14ac:dyDescent="0.15">
      <c r="A30">
        <f>'Raw4'!A30</f>
        <v>0</v>
      </c>
      <c r="D30" t="str">
        <f>IF('Raw4'!D30&lt;&gt;"",('Raw4'!D30/(1-'Raw4'!D30*#REF!*0.000000001))-(D$5-1)*$C$2*'Raw4'!D$8,"")</f>
        <v/>
      </c>
      <c r="E30" t="str">
        <f>IF('Raw4'!E30&lt;&gt;"",('Raw4'!E30/(1-'Raw4'!E30*#REF!*0.000000001))-(E$5-1)*$C$2*'Raw4'!E$8,"")</f>
        <v/>
      </c>
      <c r="F30" t="str">
        <f>IF('Raw4'!F30&lt;&gt;"",('Raw4'!F30/(1-'Raw4'!F30*#REF!*0.000000001))-(F$5-1)*$C$2*'Raw4'!F$8,"")</f>
        <v/>
      </c>
      <c r="G30" t="str">
        <f>IF('Raw4'!G30&lt;&gt;"",('Raw4'!G30/(1-'Raw4'!G30*#REF!*0.000000001))-(G$5-1)*$C$2*'Raw4'!G$8,"")</f>
        <v/>
      </c>
      <c r="H30" t="str">
        <f>IF('Raw4'!H30&lt;&gt;"",('Raw4'!H30/(1-'Raw4'!H30*#REF!*0.000000001))-(H$5-1)*$C$2*'Raw4'!H$8,"")</f>
        <v/>
      </c>
      <c r="I30" t="str">
        <f>IF('Raw4'!I30&lt;&gt;"",('Raw4'!I30/(1-'Raw4'!I30*#REF!*0.000000001))-(I$5-1)*$C$2*'Raw4'!I$8,"")</f>
        <v/>
      </c>
      <c r="J30" t="str">
        <f>IF('Raw4'!J30&lt;&gt;"",('Raw4'!J30/(1-'Raw4'!J30*#REF!*0.000000001))-(J$5-1)*$C$2*'Raw4'!J$8,"")</f>
        <v/>
      </c>
      <c r="K30" t="str">
        <f>IF('Raw4'!K30&lt;&gt;"",('Raw4'!K30/(1-'Raw4'!K30*#REF!*0.000000001))-(K$5-1)*$C$2*'Raw4'!K$8,"")</f>
        <v/>
      </c>
      <c r="L30" t="str">
        <f>IF('Raw4'!L30&lt;&gt;"",('Raw4'!L30/(1-'Raw4'!L30*#REF!*0.000000001))-(L$5-1)*$C$2*'Raw4'!L$8,"")</f>
        <v/>
      </c>
      <c r="M30" t="str">
        <f>IF('Raw4'!M30&lt;&gt;"",('Raw4'!M30/(1-'Raw4'!M30*#REF!*0.000000001))-(M$5-1)*$C$2*'Raw4'!M$8,"")</f>
        <v/>
      </c>
      <c r="N30" t="str">
        <f>IF('Raw4'!N30&lt;&gt;"",('Raw4'!N30/(1-'Raw4'!N30*#REF!*0.000000001))-(N$5-1)*$C$2*'Raw4'!N$8,"")</f>
        <v/>
      </c>
      <c r="O30" t="str">
        <f>IF('Raw4'!O30&lt;&gt;"",('Raw4'!O30/(1-'Raw4'!O30*#REF!*0.000000001))-(O$5-1)*$C$2*'Raw4'!O$8,"")</f>
        <v/>
      </c>
      <c r="P30" t="str">
        <f>IF('Raw4'!P30&lt;&gt;"",('Raw4'!P30/(1-'Raw4'!P30*#REF!*0.000000001))-(P$5-1)*$C$2*'Raw4'!P$8,"")</f>
        <v/>
      </c>
      <c r="Q30" t="str">
        <f>IF('Raw4'!Q30&lt;&gt;"",('Raw4'!Q30/(1-'Raw4'!Q30*#REF!*0.000000001))-(Q$5-1)*$C$2*'Raw4'!Q$8,"")</f>
        <v/>
      </c>
      <c r="R30" t="str">
        <f>IF('Raw4'!R30&lt;&gt;"",('Raw4'!R30/(1-'Raw4'!R30*#REF!*0.000000001))-(R$5-1)*$C$2*'Raw4'!R$8,"")</f>
        <v/>
      </c>
      <c r="S30" t="str">
        <f>IF('Raw4'!S30&lt;&gt;"",('Raw4'!S30/(1-'Raw4'!S30*#REF!*0.000000001))-(S$5-1)*$C$2*'Raw4'!S$8,"")</f>
        <v/>
      </c>
      <c r="T30" t="str">
        <f>IF('Raw4'!T30&lt;&gt;"",'Raw4'!T30/(1-'Raw4'!T30*#REF!*0.000000001),"")</f>
        <v/>
      </c>
      <c r="U30" t="str">
        <f>IF('Raw4'!U30&lt;&gt;"",'Raw4'!U30,"")</f>
        <v/>
      </c>
      <c r="V30" t="str">
        <f>IF('Raw4'!V30&lt;&gt;"",'Raw4'!V30,"")</f>
        <v/>
      </c>
      <c r="W30" t="str">
        <f>IF('Raw4'!W30&lt;&gt;"",'Raw4'!W30,"")</f>
        <v/>
      </c>
      <c r="X30" t="str">
        <f>IF('Raw4'!X30&lt;&gt;"",'Raw4'!X30,"")</f>
        <v/>
      </c>
      <c r="Y30" t="str">
        <f>IF('Raw4'!Y30&lt;&gt;"",'Raw4'!Y30,"")</f>
        <v/>
      </c>
      <c r="Z30" t="str">
        <f>IF('Raw4'!Z30&lt;&gt;"",'Raw4'!Z30,"")</f>
        <v/>
      </c>
      <c r="AA30" t="str">
        <f>IF('Raw4'!AA30&lt;&gt;"",'Raw4'!AA30,"")</f>
        <v/>
      </c>
      <c r="AB30" t="str">
        <f>IF('Raw4'!AB30&lt;&gt;"",'Raw4'!AB30,"")</f>
        <v/>
      </c>
      <c r="AC30" t="str">
        <f>IF('Raw4'!AC30&lt;&gt;"",'Raw4'!AC30,"")</f>
        <v/>
      </c>
      <c r="AD30" t="str">
        <f>IF('Raw4'!AD30&lt;&gt;"",'Raw4'!AD30,"")</f>
        <v/>
      </c>
      <c r="AE30" t="str">
        <f>IF('Raw4'!AE30&lt;&gt;"",'Raw4'!AE30,"")</f>
        <v/>
      </c>
      <c r="AF30" t="str">
        <f>IF('Raw4'!AF30&lt;&gt;"",'Raw4'!AF30,"")</f>
        <v/>
      </c>
      <c r="AG30" t="str">
        <f>IF('Raw4'!AG30&lt;&gt;"",'Raw4'!AG30,"")</f>
        <v/>
      </c>
      <c r="AH30" t="str">
        <f>IF('Raw4'!AH30&lt;&gt;"",'Raw4'!AH30,"")</f>
        <v/>
      </c>
      <c r="AI30" t="str">
        <f>IF('Raw4'!AI30&lt;&gt;"",'Raw4'!AI30,"")</f>
        <v/>
      </c>
      <c r="AJ30" t="str">
        <f>IF('Raw4'!AJ30&lt;&gt;"",'Raw4'!AJ30,"")</f>
        <v/>
      </c>
      <c r="AK30" t="str">
        <f>IF('Raw4'!AK30&lt;&gt;"",'Raw4'!AK30,"")</f>
        <v/>
      </c>
      <c r="AL30" t="str">
        <f>IF('Raw4'!AL30&lt;&gt;"",'Raw4'!AL30,"")</f>
        <v/>
      </c>
      <c r="AM30" t="str">
        <f>IF('Raw4'!AM30&lt;&gt;"",'Raw4'!AM30,"")</f>
        <v/>
      </c>
      <c r="AN30" t="str">
        <f>IF('Raw4'!AN30&lt;&gt;"",'Raw4'!AN30,"")</f>
        <v/>
      </c>
      <c r="AO30" t="str">
        <f>IF('Raw4'!AO30&lt;&gt;"",'Raw4'!AO30,"")</f>
        <v/>
      </c>
      <c r="AP30" t="str">
        <f>IF('Raw4'!AP30&lt;&gt;"",'Raw4'!AP30,"")</f>
        <v/>
      </c>
      <c r="AQ30" t="str">
        <f>IF('Raw4'!AQ30&lt;&gt;"",'Raw4'!AQ30,"")</f>
        <v/>
      </c>
      <c r="AR30" t="str">
        <f>IF('Raw4'!AR30&lt;&gt;"",'Raw4'!AR30,"")</f>
        <v/>
      </c>
      <c r="AS30" t="str">
        <f>IF('Raw4'!AS30&lt;&gt;"",'Raw4'!AS30,"")</f>
        <v/>
      </c>
      <c r="AT30" t="str">
        <f>IF('Raw4'!AT30&lt;&gt;"",'Raw4'!AT30,"")</f>
        <v/>
      </c>
      <c r="AU30" t="str">
        <f>IF('Raw4'!AU30&lt;&gt;"",'Raw4'!AU30,"")</f>
        <v/>
      </c>
      <c r="AV30" t="str">
        <f>IF('Raw4'!AV30&lt;&gt;"",'Raw4'!AV30,"")</f>
        <v/>
      </c>
      <c r="AW30" t="str">
        <f>IF('Raw4'!AW30&lt;&gt;"",'Raw4'!AW30,"")</f>
        <v/>
      </c>
      <c r="AX30" t="str">
        <f>IF('Raw4'!AX30&lt;&gt;"",'Raw4'!AX30,"")</f>
        <v/>
      </c>
      <c r="AY30" t="str">
        <f>IF('Raw4'!AY30&lt;&gt;"",'Raw4'!AY30,"")</f>
        <v/>
      </c>
      <c r="AZ30" t="str">
        <f>IF('Raw4'!AZ30&lt;&gt;"",'Raw4'!AZ30,"")</f>
        <v/>
      </c>
      <c r="BA30" t="str">
        <f>IF('Raw4'!BA30&lt;&gt;"",'Raw4'!BA30,"")</f>
        <v/>
      </c>
    </row>
    <row r="31" spans="1:53" x14ac:dyDescent="0.15">
      <c r="A31">
        <f>'Raw4'!A31</f>
        <v>0</v>
      </c>
      <c r="D31" t="str">
        <f>IF('Raw4'!D31&lt;&gt;"",('Raw4'!D31/(1-'Raw4'!D31*#REF!*0.000000001))-(D$5-1)*$C$2*'Raw4'!D$8,"")</f>
        <v/>
      </c>
      <c r="E31" t="str">
        <f>IF('Raw4'!E31&lt;&gt;"",('Raw4'!E31/(1-'Raw4'!E31*#REF!*0.000000001))-(E$5-1)*$C$2*'Raw4'!E$8,"")</f>
        <v/>
      </c>
      <c r="F31" t="str">
        <f>IF('Raw4'!F31&lt;&gt;"",('Raw4'!F31/(1-'Raw4'!F31*#REF!*0.000000001))-(F$5-1)*$C$2*'Raw4'!F$8,"")</f>
        <v/>
      </c>
      <c r="G31" t="str">
        <f>IF('Raw4'!G31&lt;&gt;"",('Raw4'!G31/(1-'Raw4'!G31*#REF!*0.000000001))-(G$5-1)*$C$2*'Raw4'!G$8,"")</f>
        <v/>
      </c>
      <c r="H31" t="str">
        <f>IF('Raw4'!H31&lt;&gt;"",('Raw4'!H31/(1-'Raw4'!H31*#REF!*0.000000001))-(H$5-1)*$C$2*'Raw4'!H$8,"")</f>
        <v/>
      </c>
      <c r="I31" t="str">
        <f>IF('Raw4'!I31&lt;&gt;"",('Raw4'!I31/(1-'Raw4'!I31*#REF!*0.000000001))-(I$5-1)*$C$2*'Raw4'!I$8,"")</f>
        <v/>
      </c>
      <c r="J31" t="str">
        <f>IF('Raw4'!J31&lt;&gt;"",('Raw4'!J31/(1-'Raw4'!J31*#REF!*0.000000001))-(J$5-1)*$C$2*'Raw4'!J$8,"")</f>
        <v/>
      </c>
      <c r="K31" t="str">
        <f>IF('Raw4'!K31&lt;&gt;"",('Raw4'!K31/(1-'Raw4'!K31*#REF!*0.000000001))-(K$5-1)*$C$2*'Raw4'!K$8,"")</f>
        <v/>
      </c>
      <c r="L31" t="str">
        <f>IF('Raw4'!L31&lt;&gt;"",('Raw4'!L31/(1-'Raw4'!L31*#REF!*0.000000001))-(L$5-1)*$C$2*'Raw4'!L$8,"")</f>
        <v/>
      </c>
      <c r="M31" t="str">
        <f>IF('Raw4'!M31&lt;&gt;"",('Raw4'!M31/(1-'Raw4'!M31*#REF!*0.000000001))-(M$5-1)*$C$2*'Raw4'!M$8,"")</f>
        <v/>
      </c>
      <c r="N31" t="str">
        <f>IF('Raw4'!N31&lt;&gt;"",('Raw4'!N31/(1-'Raw4'!N31*#REF!*0.000000001))-(N$5-1)*$C$2*'Raw4'!N$8,"")</f>
        <v/>
      </c>
      <c r="O31" t="str">
        <f>IF('Raw4'!O31&lt;&gt;"",('Raw4'!O31/(1-'Raw4'!O31*#REF!*0.000000001))-(O$5-1)*$C$2*'Raw4'!O$8,"")</f>
        <v/>
      </c>
      <c r="P31" t="str">
        <f>IF('Raw4'!P31&lt;&gt;"",('Raw4'!P31/(1-'Raw4'!P31*#REF!*0.000000001))-(P$5-1)*$C$2*'Raw4'!P$8,"")</f>
        <v/>
      </c>
      <c r="Q31" t="str">
        <f>IF('Raw4'!Q31&lt;&gt;"",('Raw4'!Q31/(1-'Raw4'!Q31*#REF!*0.000000001))-(Q$5-1)*$C$2*'Raw4'!Q$8,"")</f>
        <v/>
      </c>
      <c r="R31" t="str">
        <f>IF('Raw4'!R31&lt;&gt;"",('Raw4'!R31/(1-'Raw4'!R31*#REF!*0.000000001))-(R$5-1)*$C$2*'Raw4'!R$8,"")</f>
        <v/>
      </c>
      <c r="S31" t="str">
        <f>IF('Raw4'!S31&lt;&gt;"",('Raw4'!S31/(1-'Raw4'!S31*#REF!*0.000000001))-(S$5-1)*$C$2*'Raw4'!S$8,"")</f>
        <v/>
      </c>
      <c r="T31" t="str">
        <f>IF('Raw4'!T31&lt;&gt;"",'Raw4'!T31/(1-'Raw4'!T31*#REF!*0.000000001),"")</f>
        <v/>
      </c>
      <c r="U31" t="str">
        <f>IF('Raw4'!U31&lt;&gt;"",'Raw4'!U31,"")</f>
        <v/>
      </c>
      <c r="V31" t="str">
        <f>IF('Raw4'!V31&lt;&gt;"",'Raw4'!V31,"")</f>
        <v/>
      </c>
      <c r="W31" t="str">
        <f>IF('Raw4'!W31&lt;&gt;"",'Raw4'!W31,"")</f>
        <v/>
      </c>
      <c r="X31" t="str">
        <f>IF('Raw4'!X31&lt;&gt;"",'Raw4'!X31,"")</f>
        <v/>
      </c>
      <c r="Y31" t="str">
        <f>IF('Raw4'!Y31&lt;&gt;"",'Raw4'!Y31,"")</f>
        <v/>
      </c>
      <c r="Z31" t="str">
        <f>IF('Raw4'!Z31&lt;&gt;"",'Raw4'!Z31,"")</f>
        <v/>
      </c>
      <c r="AA31" t="str">
        <f>IF('Raw4'!AA31&lt;&gt;"",'Raw4'!AA31,"")</f>
        <v/>
      </c>
      <c r="AB31" t="str">
        <f>IF('Raw4'!AB31&lt;&gt;"",'Raw4'!AB31,"")</f>
        <v/>
      </c>
      <c r="AC31" t="str">
        <f>IF('Raw4'!AC31&lt;&gt;"",'Raw4'!AC31,"")</f>
        <v/>
      </c>
      <c r="AD31" t="str">
        <f>IF('Raw4'!AD31&lt;&gt;"",'Raw4'!AD31,"")</f>
        <v/>
      </c>
      <c r="AE31" t="str">
        <f>IF('Raw4'!AE31&lt;&gt;"",'Raw4'!AE31,"")</f>
        <v/>
      </c>
      <c r="AF31" t="str">
        <f>IF('Raw4'!AF31&lt;&gt;"",'Raw4'!AF31,"")</f>
        <v/>
      </c>
      <c r="AG31" t="str">
        <f>IF('Raw4'!AG31&lt;&gt;"",'Raw4'!AG31,"")</f>
        <v/>
      </c>
      <c r="AH31" t="str">
        <f>IF('Raw4'!AH31&lt;&gt;"",'Raw4'!AH31,"")</f>
        <v/>
      </c>
      <c r="AI31" t="str">
        <f>IF('Raw4'!AI31&lt;&gt;"",'Raw4'!AI31,"")</f>
        <v/>
      </c>
      <c r="AJ31" t="str">
        <f>IF('Raw4'!AJ31&lt;&gt;"",'Raw4'!AJ31,"")</f>
        <v/>
      </c>
      <c r="AK31" t="str">
        <f>IF('Raw4'!AK31&lt;&gt;"",'Raw4'!AK31,"")</f>
        <v/>
      </c>
      <c r="AL31" t="str">
        <f>IF('Raw4'!AL31&lt;&gt;"",'Raw4'!AL31,"")</f>
        <v/>
      </c>
      <c r="AM31" t="str">
        <f>IF('Raw4'!AM31&lt;&gt;"",'Raw4'!AM31,"")</f>
        <v/>
      </c>
      <c r="AN31" t="str">
        <f>IF('Raw4'!AN31&lt;&gt;"",'Raw4'!AN31,"")</f>
        <v/>
      </c>
      <c r="AO31" t="str">
        <f>IF('Raw4'!AO31&lt;&gt;"",'Raw4'!AO31,"")</f>
        <v/>
      </c>
      <c r="AP31" t="str">
        <f>IF('Raw4'!AP31&lt;&gt;"",'Raw4'!AP31,"")</f>
        <v/>
      </c>
      <c r="AQ31" t="str">
        <f>IF('Raw4'!AQ31&lt;&gt;"",'Raw4'!AQ31,"")</f>
        <v/>
      </c>
      <c r="AR31" t="str">
        <f>IF('Raw4'!AR31&lt;&gt;"",'Raw4'!AR31,"")</f>
        <v/>
      </c>
      <c r="AS31" t="str">
        <f>IF('Raw4'!AS31&lt;&gt;"",'Raw4'!AS31,"")</f>
        <v/>
      </c>
      <c r="AT31" t="str">
        <f>IF('Raw4'!AT31&lt;&gt;"",'Raw4'!AT31,"")</f>
        <v/>
      </c>
      <c r="AU31" t="str">
        <f>IF('Raw4'!AU31&lt;&gt;"",'Raw4'!AU31,"")</f>
        <v/>
      </c>
      <c r="AV31" t="str">
        <f>IF('Raw4'!AV31&lt;&gt;"",'Raw4'!AV31,"")</f>
        <v/>
      </c>
      <c r="AW31" t="str">
        <f>IF('Raw4'!AW31&lt;&gt;"",'Raw4'!AW31,"")</f>
        <v/>
      </c>
      <c r="AX31" t="str">
        <f>IF('Raw4'!AX31&lt;&gt;"",'Raw4'!AX31,"")</f>
        <v/>
      </c>
      <c r="AY31" t="str">
        <f>IF('Raw4'!AY31&lt;&gt;"",'Raw4'!AY31,"")</f>
        <v/>
      </c>
      <c r="AZ31" t="str">
        <f>IF('Raw4'!AZ31&lt;&gt;"",'Raw4'!AZ31,"")</f>
        <v/>
      </c>
      <c r="BA31" t="str">
        <f>IF('Raw4'!BA31&lt;&gt;"",'Raw4'!BA31,"")</f>
        <v/>
      </c>
    </row>
    <row r="32" spans="1:53" x14ac:dyDescent="0.15">
      <c r="A32">
        <f>'Raw4'!A32</f>
        <v>0</v>
      </c>
      <c r="D32" t="str">
        <f>IF('Raw4'!D32&lt;&gt;"",('Raw4'!D32/(1-'Raw4'!D32*#REF!*0.000000001))-(D$5-1)*$C$2*'Raw4'!D$8,"")</f>
        <v/>
      </c>
      <c r="E32" t="str">
        <f>IF('Raw4'!E32&lt;&gt;"",('Raw4'!E32/(1-'Raw4'!E32*#REF!*0.000000001))-(E$5-1)*$C$2*'Raw4'!E$8,"")</f>
        <v/>
      </c>
      <c r="F32" t="str">
        <f>IF('Raw4'!F32&lt;&gt;"",('Raw4'!F32/(1-'Raw4'!F32*#REF!*0.000000001))-(F$5-1)*$C$2*'Raw4'!F$8,"")</f>
        <v/>
      </c>
      <c r="G32" t="str">
        <f>IF('Raw4'!G32&lt;&gt;"",('Raw4'!G32/(1-'Raw4'!G32*#REF!*0.000000001))-(G$5-1)*$C$2*'Raw4'!G$8,"")</f>
        <v/>
      </c>
      <c r="H32" t="str">
        <f>IF('Raw4'!H32&lt;&gt;"",('Raw4'!H32/(1-'Raw4'!H32*#REF!*0.000000001))-(H$5-1)*$C$2*'Raw4'!H$8,"")</f>
        <v/>
      </c>
      <c r="I32" t="str">
        <f>IF('Raw4'!I32&lt;&gt;"",('Raw4'!I32/(1-'Raw4'!I32*#REF!*0.000000001))-(I$5-1)*$C$2*'Raw4'!I$8,"")</f>
        <v/>
      </c>
      <c r="J32" t="str">
        <f>IF('Raw4'!J32&lt;&gt;"",('Raw4'!J32/(1-'Raw4'!J32*#REF!*0.000000001))-(J$5-1)*$C$2*'Raw4'!J$8,"")</f>
        <v/>
      </c>
      <c r="K32" t="str">
        <f>IF('Raw4'!K32&lt;&gt;"",('Raw4'!K32/(1-'Raw4'!K32*#REF!*0.000000001))-(K$5-1)*$C$2*'Raw4'!K$8,"")</f>
        <v/>
      </c>
      <c r="L32" t="str">
        <f>IF('Raw4'!L32&lt;&gt;"",('Raw4'!L32/(1-'Raw4'!L32*#REF!*0.000000001))-(L$5-1)*$C$2*'Raw4'!L$8,"")</f>
        <v/>
      </c>
      <c r="M32" t="str">
        <f>IF('Raw4'!M32&lt;&gt;"",('Raw4'!M32/(1-'Raw4'!M32*#REF!*0.000000001))-(M$5-1)*$C$2*'Raw4'!M$8,"")</f>
        <v/>
      </c>
      <c r="N32" t="str">
        <f>IF('Raw4'!N32&lt;&gt;"",('Raw4'!N32/(1-'Raw4'!N32*#REF!*0.000000001))-(N$5-1)*$C$2*'Raw4'!N$8,"")</f>
        <v/>
      </c>
      <c r="O32" t="str">
        <f>IF('Raw4'!O32&lt;&gt;"",('Raw4'!O32/(1-'Raw4'!O32*#REF!*0.000000001))-(O$5-1)*$C$2*'Raw4'!O$8,"")</f>
        <v/>
      </c>
      <c r="P32" t="str">
        <f>IF('Raw4'!P32&lt;&gt;"",('Raw4'!P32/(1-'Raw4'!P32*#REF!*0.000000001))-(P$5-1)*$C$2*'Raw4'!P$8,"")</f>
        <v/>
      </c>
      <c r="Q32" t="str">
        <f>IF('Raw4'!Q32&lt;&gt;"",('Raw4'!Q32/(1-'Raw4'!Q32*#REF!*0.000000001))-(Q$5-1)*$C$2*'Raw4'!Q$8,"")</f>
        <v/>
      </c>
      <c r="R32" t="str">
        <f>IF('Raw4'!R32&lt;&gt;"",('Raw4'!R32/(1-'Raw4'!R32*#REF!*0.000000001))-(R$5-1)*$C$2*'Raw4'!R$8,"")</f>
        <v/>
      </c>
      <c r="S32" t="str">
        <f>IF('Raw4'!S32&lt;&gt;"",('Raw4'!S32/(1-'Raw4'!S32*#REF!*0.000000001))-(S$5-1)*$C$2*'Raw4'!S$8,"")</f>
        <v/>
      </c>
      <c r="T32" t="str">
        <f>IF('Raw4'!T32&lt;&gt;"",'Raw4'!T32/(1-'Raw4'!T32*#REF!*0.000000001),"")</f>
        <v/>
      </c>
      <c r="U32" t="str">
        <f>IF('Raw4'!U32&lt;&gt;"",'Raw4'!U32,"")</f>
        <v/>
      </c>
      <c r="V32" t="str">
        <f>IF('Raw4'!V32&lt;&gt;"",'Raw4'!V32,"")</f>
        <v/>
      </c>
      <c r="W32" t="str">
        <f>IF('Raw4'!W32&lt;&gt;"",'Raw4'!W32,"")</f>
        <v/>
      </c>
      <c r="X32" t="str">
        <f>IF('Raw4'!X32&lt;&gt;"",'Raw4'!X32,"")</f>
        <v/>
      </c>
      <c r="Y32" t="str">
        <f>IF('Raw4'!Y32&lt;&gt;"",'Raw4'!Y32,"")</f>
        <v/>
      </c>
      <c r="Z32" t="str">
        <f>IF('Raw4'!Z32&lt;&gt;"",'Raw4'!Z32,"")</f>
        <v/>
      </c>
      <c r="AA32" t="str">
        <f>IF('Raw4'!AA32&lt;&gt;"",'Raw4'!AA32,"")</f>
        <v/>
      </c>
      <c r="AB32" t="str">
        <f>IF('Raw4'!AB32&lt;&gt;"",'Raw4'!AB32,"")</f>
        <v/>
      </c>
      <c r="AC32" t="str">
        <f>IF('Raw4'!AC32&lt;&gt;"",'Raw4'!AC32,"")</f>
        <v/>
      </c>
      <c r="AD32" t="str">
        <f>IF('Raw4'!AD32&lt;&gt;"",'Raw4'!AD32,"")</f>
        <v/>
      </c>
      <c r="AE32" t="str">
        <f>IF('Raw4'!AE32&lt;&gt;"",'Raw4'!AE32,"")</f>
        <v/>
      </c>
      <c r="AF32" t="str">
        <f>IF('Raw4'!AF32&lt;&gt;"",'Raw4'!AF32,"")</f>
        <v/>
      </c>
      <c r="AG32" t="str">
        <f>IF('Raw4'!AG32&lt;&gt;"",'Raw4'!AG32,"")</f>
        <v/>
      </c>
      <c r="AH32" t="str">
        <f>IF('Raw4'!AH32&lt;&gt;"",'Raw4'!AH32,"")</f>
        <v/>
      </c>
      <c r="AI32" t="str">
        <f>IF('Raw4'!AI32&lt;&gt;"",'Raw4'!AI32,"")</f>
        <v/>
      </c>
      <c r="AJ32" t="str">
        <f>IF('Raw4'!AJ32&lt;&gt;"",'Raw4'!AJ32,"")</f>
        <v/>
      </c>
      <c r="AK32" t="str">
        <f>IF('Raw4'!AK32&lt;&gt;"",'Raw4'!AK32,"")</f>
        <v/>
      </c>
      <c r="AL32" t="str">
        <f>IF('Raw4'!AL32&lt;&gt;"",'Raw4'!AL32,"")</f>
        <v/>
      </c>
      <c r="AM32" t="str">
        <f>IF('Raw4'!AM32&lt;&gt;"",'Raw4'!AM32,"")</f>
        <v/>
      </c>
      <c r="AN32" t="str">
        <f>IF('Raw4'!AN32&lt;&gt;"",'Raw4'!AN32,"")</f>
        <v/>
      </c>
      <c r="AO32" t="str">
        <f>IF('Raw4'!AO32&lt;&gt;"",'Raw4'!AO32,"")</f>
        <v/>
      </c>
      <c r="AP32" t="str">
        <f>IF('Raw4'!AP32&lt;&gt;"",'Raw4'!AP32,"")</f>
        <v/>
      </c>
      <c r="AQ32" t="str">
        <f>IF('Raw4'!AQ32&lt;&gt;"",'Raw4'!AQ32,"")</f>
        <v/>
      </c>
      <c r="AR32" t="str">
        <f>IF('Raw4'!AR32&lt;&gt;"",'Raw4'!AR32,"")</f>
        <v/>
      </c>
      <c r="AS32" t="str">
        <f>IF('Raw4'!AS32&lt;&gt;"",'Raw4'!AS32,"")</f>
        <v/>
      </c>
      <c r="AT32" t="str">
        <f>IF('Raw4'!AT32&lt;&gt;"",'Raw4'!AT32,"")</f>
        <v/>
      </c>
      <c r="AU32" t="str">
        <f>IF('Raw4'!AU32&lt;&gt;"",'Raw4'!AU32,"")</f>
        <v/>
      </c>
      <c r="AV32" t="str">
        <f>IF('Raw4'!AV32&lt;&gt;"",'Raw4'!AV32,"")</f>
        <v/>
      </c>
      <c r="AW32" t="str">
        <f>IF('Raw4'!AW32&lt;&gt;"",'Raw4'!AW32,"")</f>
        <v/>
      </c>
      <c r="AX32" t="str">
        <f>IF('Raw4'!AX32&lt;&gt;"",'Raw4'!AX32,"")</f>
        <v/>
      </c>
      <c r="AY32" t="str">
        <f>IF('Raw4'!AY32&lt;&gt;"",'Raw4'!AY32,"")</f>
        <v/>
      </c>
      <c r="AZ32" t="str">
        <f>IF('Raw4'!AZ32&lt;&gt;"",'Raw4'!AZ32,"")</f>
        <v/>
      </c>
      <c r="BA32" t="str">
        <f>IF('Raw4'!BA32&lt;&gt;"",'Raw4'!BA32,"")</f>
        <v/>
      </c>
    </row>
    <row r="33" spans="1:53" x14ac:dyDescent="0.15">
      <c r="A33">
        <f>'Raw4'!A33</f>
        <v>0</v>
      </c>
      <c r="D33" t="str">
        <f>IF('Raw4'!D33&lt;&gt;"",('Raw4'!D33/(1-'Raw4'!D33*#REF!*0.000000001))-(D$5-1)*$C$2*'Raw4'!D$8,"")</f>
        <v/>
      </c>
      <c r="E33" t="str">
        <f>IF('Raw4'!E33&lt;&gt;"",('Raw4'!E33/(1-'Raw4'!E33*#REF!*0.000000001))-(E$5-1)*$C$2*'Raw4'!E$8,"")</f>
        <v/>
      </c>
      <c r="F33" t="str">
        <f>IF('Raw4'!F33&lt;&gt;"",('Raw4'!F33/(1-'Raw4'!F33*#REF!*0.000000001))-(F$5-1)*$C$2*'Raw4'!F$8,"")</f>
        <v/>
      </c>
      <c r="G33" t="str">
        <f>IF('Raw4'!G33&lt;&gt;"",('Raw4'!G33/(1-'Raw4'!G33*#REF!*0.000000001))-(G$5-1)*$C$2*'Raw4'!G$8,"")</f>
        <v/>
      </c>
      <c r="H33" t="str">
        <f>IF('Raw4'!H33&lt;&gt;"",('Raw4'!H33/(1-'Raw4'!H33*#REF!*0.000000001))-(H$5-1)*$C$2*'Raw4'!H$8,"")</f>
        <v/>
      </c>
      <c r="I33" t="str">
        <f>IF('Raw4'!I33&lt;&gt;"",('Raw4'!I33/(1-'Raw4'!I33*#REF!*0.000000001))-(I$5-1)*$C$2*'Raw4'!I$8,"")</f>
        <v/>
      </c>
      <c r="J33" t="str">
        <f>IF('Raw4'!J33&lt;&gt;"",('Raw4'!J33/(1-'Raw4'!J33*#REF!*0.000000001))-(J$5-1)*$C$2*'Raw4'!J$8,"")</f>
        <v/>
      </c>
      <c r="K33" t="str">
        <f>IF('Raw4'!K33&lt;&gt;"",('Raw4'!K33/(1-'Raw4'!K33*#REF!*0.000000001))-(K$5-1)*$C$2*'Raw4'!K$8,"")</f>
        <v/>
      </c>
      <c r="L33" t="str">
        <f>IF('Raw4'!L33&lt;&gt;"",('Raw4'!L33/(1-'Raw4'!L33*#REF!*0.000000001))-(L$5-1)*$C$2*'Raw4'!L$8,"")</f>
        <v/>
      </c>
      <c r="M33" t="str">
        <f>IF('Raw4'!M33&lt;&gt;"",('Raw4'!M33/(1-'Raw4'!M33*#REF!*0.000000001))-(M$5-1)*$C$2*'Raw4'!M$8,"")</f>
        <v/>
      </c>
      <c r="N33" t="str">
        <f>IF('Raw4'!N33&lt;&gt;"",('Raw4'!N33/(1-'Raw4'!N33*#REF!*0.000000001))-(N$5-1)*$C$2*'Raw4'!N$8,"")</f>
        <v/>
      </c>
      <c r="O33" t="str">
        <f>IF('Raw4'!O33&lt;&gt;"",('Raw4'!O33/(1-'Raw4'!O33*#REF!*0.000000001))-(O$5-1)*$C$2*'Raw4'!O$8,"")</f>
        <v/>
      </c>
      <c r="P33" t="str">
        <f>IF('Raw4'!P33&lt;&gt;"",('Raw4'!P33/(1-'Raw4'!P33*#REF!*0.000000001))-(P$5-1)*$C$2*'Raw4'!P$8,"")</f>
        <v/>
      </c>
      <c r="Q33" t="str">
        <f>IF('Raw4'!Q33&lt;&gt;"",('Raw4'!Q33/(1-'Raw4'!Q33*#REF!*0.000000001))-(Q$5-1)*$C$2*'Raw4'!Q$8,"")</f>
        <v/>
      </c>
      <c r="R33" t="str">
        <f>IF('Raw4'!R33&lt;&gt;"",('Raw4'!R33/(1-'Raw4'!R33*#REF!*0.000000001))-(R$5-1)*$C$2*'Raw4'!R$8,"")</f>
        <v/>
      </c>
      <c r="S33" t="str">
        <f>IF('Raw4'!S33&lt;&gt;"",('Raw4'!S33/(1-'Raw4'!S33*#REF!*0.000000001))-(S$5-1)*$C$2*'Raw4'!S$8,"")</f>
        <v/>
      </c>
      <c r="T33" t="str">
        <f>IF('Raw4'!T33&lt;&gt;"",'Raw4'!T33/(1-'Raw4'!T33*#REF!*0.000000001),"")</f>
        <v/>
      </c>
      <c r="U33" t="str">
        <f>IF('Raw4'!U33&lt;&gt;"",'Raw4'!U33,"")</f>
        <v/>
      </c>
      <c r="V33" t="str">
        <f>IF('Raw4'!V33&lt;&gt;"",'Raw4'!V33,"")</f>
        <v/>
      </c>
      <c r="W33" t="str">
        <f>IF('Raw4'!W33&lt;&gt;"",'Raw4'!W33,"")</f>
        <v/>
      </c>
      <c r="X33" t="str">
        <f>IF('Raw4'!X33&lt;&gt;"",'Raw4'!X33,"")</f>
        <v/>
      </c>
      <c r="Y33" t="str">
        <f>IF('Raw4'!Y33&lt;&gt;"",'Raw4'!Y33,"")</f>
        <v/>
      </c>
      <c r="Z33" t="str">
        <f>IF('Raw4'!Z33&lt;&gt;"",'Raw4'!Z33,"")</f>
        <v/>
      </c>
      <c r="AA33" t="str">
        <f>IF('Raw4'!AA33&lt;&gt;"",'Raw4'!AA33,"")</f>
        <v/>
      </c>
      <c r="AB33" t="str">
        <f>IF('Raw4'!AB33&lt;&gt;"",'Raw4'!AB33,"")</f>
        <v/>
      </c>
      <c r="AC33" t="str">
        <f>IF('Raw4'!AC33&lt;&gt;"",'Raw4'!AC33,"")</f>
        <v/>
      </c>
      <c r="AD33" t="str">
        <f>IF('Raw4'!AD33&lt;&gt;"",'Raw4'!AD33,"")</f>
        <v/>
      </c>
      <c r="AE33" t="str">
        <f>IF('Raw4'!AE33&lt;&gt;"",'Raw4'!AE33,"")</f>
        <v/>
      </c>
      <c r="AF33" t="str">
        <f>IF('Raw4'!AF33&lt;&gt;"",'Raw4'!AF33,"")</f>
        <v/>
      </c>
      <c r="AG33" t="str">
        <f>IF('Raw4'!AG33&lt;&gt;"",'Raw4'!AG33,"")</f>
        <v/>
      </c>
      <c r="AH33" t="str">
        <f>IF('Raw4'!AH33&lt;&gt;"",'Raw4'!AH33,"")</f>
        <v/>
      </c>
      <c r="AI33" t="str">
        <f>IF('Raw4'!AI33&lt;&gt;"",'Raw4'!AI33,"")</f>
        <v/>
      </c>
      <c r="AJ33" t="str">
        <f>IF('Raw4'!AJ33&lt;&gt;"",'Raw4'!AJ33,"")</f>
        <v/>
      </c>
      <c r="AK33" t="str">
        <f>IF('Raw4'!AK33&lt;&gt;"",'Raw4'!AK33,"")</f>
        <v/>
      </c>
      <c r="AL33" t="str">
        <f>IF('Raw4'!AL33&lt;&gt;"",'Raw4'!AL33,"")</f>
        <v/>
      </c>
      <c r="AM33" t="str">
        <f>IF('Raw4'!AM33&lt;&gt;"",'Raw4'!AM33,"")</f>
        <v/>
      </c>
      <c r="AN33" t="str">
        <f>IF('Raw4'!AN33&lt;&gt;"",'Raw4'!AN33,"")</f>
        <v/>
      </c>
      <c r="AO33" t="str">
        <f>IF('Raw4'!AO33&lt;&gt;"",'Raw4'!AO33,"")</f>
        <v/>
      </c>
      <c r="AP33" t="str">
        <f>IF('Raw4'!AP33&lt;&gt;"",'Raw4'!AP33,"")</f>
        <v/>
      </c>
      <c r="AQ33" t="str">
        <f>IF('Raw4'!AQ33&lt;&gt;"",'Raw4'!AQ33,"")</f>
        <v/>
      </c>
      <c r="AR33" t="str">
        <f>IF('Raw4'!AR33&lt;&gt;"",'Raw4'!AR33,"")</f>
        <v/>
      </c>
      <c r="AS33" t="str">
        <f>IF('Raw4'!AS33&lt;&gt;"",'Raw4'!AS33,"")</f>
        <v/>
      </c>
      <c r="AT33" t="str">
        <f>IF('Raw4'!AT33&lt;&gt;"",'Raw4'!AT33,"")</f>
        <v/>
      </c>
      <c r="AU33" t="str">
        <f>IF('Raw4'!AU33&lt;&gt;"",'Raw4'!AU33,"")</f>
        <v/>
      </c>
      <c r="AV33" t="str">
        <f>IF('Raw4'!AV33&lt;&gt;"",'Raw4'!AV33,"")</f>
        <v/>
      </c>
      <c r="AW33" t="str">
        <f>IF('Raw4'!AW33&lt;&gt;"",'Raw4'!AW33,"")</f>
        <v/>
      </c>
      <c r="AX33" t="str">
        <f>IF('Raw4'!AX33&lt;&gt;"",'Raw4'!AX33,"")</f>
        <v/>
      </c>
      <c r="AY33" t="str">
        <f>IF('Raw4'!AY33&lt;&gt;"",'Raw4'!AY33,"")</f>
        <v/>
      </c>
      <c r="AZ33" t="str">
        <f>IF('Raw4'!AZ33&lt;&gt;"",'Raw4'!AZ33,"")</f>
        <v/>
      </c>
      <c r="BA33" t="str">
        <f>IF('Raw4'!BA33&lt;&gt;"",'Raw4'!BA33,"")</f>
        <v/>
      </c>
    </row>
    <row r="34" spans="1:53" x14ac:dyDescent="0.15">
      <c r="A34">
        <f>'Raw4'!A34</f>
        <v>0</v>
      </c>
      <c r="D34" t="str">
        <f>IF('Raw4'!D34&lt;&gt;"",('Raw4'!D34/(1-'Raw4'!D34*#REF!*0.000000001))-(D$5-1)*$C$2*'Raw4'!D$8,"")</f>
        <v/>
      </c>
      <c r="E34" t="str">
        <f>IF('Raw4'!E34&lt;&gt;"",('Raw4'!E34/(1-'Raw4'!E34*#REF!*0.000000001))-(E$5-1)*$C$2*'Raw4'!E$8,"")</f>
        <v/>
      </c>
      <c r="F34" t="str">
        <f>IF('Raw4'!F34&lt;&gt;"",('Raw4'!F34/(1-'Raw4'!F34*#REF!*0.000000001))-(F$5-1)*$C$2*'Raw4'!F$8,"")</f>
        <v/>
      </c>
      <c r="G34" t="str">
        <f>IF('Raw4'!G34&lt;&gt;"",('Raw4'!G34/(1-'Raw4'!G34*#REF!*0.000000001))-(G$5-1)*$C$2*'Raw4'!G$8,"")</f>
        <v/>
      </c>
      <c r="H34" t="str">
        <f>IF('Raw4'!H34&lt;&gt;"",('Raw4'!H34/(1-'Raw4'!H34*#REF!*0.000000001))-(H$5-1)*$C$2*'Raw4'!H$8,"")</f>
        <v/>
      </c>
      <c r="I34" t="str">
        <f>IF('Raw4'!I34&lt;&gt;"",('Raw4'!I34/(1-'Raw4'!I34*#REF!*0.000000001))-(I$5-1)*$C$2*'Raw4'!I$8,"")</f>
        <v/>
      </c>
      <c r="J34" t="str">
        <f>IF('Raw4'!J34&lt;&gt;"",('Raw4'!J34/(1-'Raw4'!J34*#REF!*0.000000001))-(J$5-1)*$C$2*'Raw4'!J$8,"")</f>
        <v/>
      </c>
      <c r="K34" t="str">
        <f>IF('Raw4'!K34&lt;&gt;"",('Raw4'!K34/(1-'Raw4'!K34*#REF!*0.000000001))-(K$5-1)*$C$2*'Raw4'!K$8,"")</f>
        <v/>
      </c>
      <c r="L34" t="str">
        <f>IF('Raw4'!L34&lt;&gt;"",('Raw4'!L34/(1-'Raw4'!L34*#REF!*0.000000001))-(L$5-1)*$C$2*'Raw4'!L$8,"")</f>
        <v/>
      </c>
      <c r="M34" t="str">
        <f>IF('Raw4'!M34&lt;&gt;"",('Raw4'!M34/(1-'Raw4'!M34*#REF!*0.000000001))-(M$5-1)*$C$2*'Raw4'!M$8,"")</f>
        <v/>
      </c>
      <c r="N34" t="str">
        <f>IF('Raw4'!N34&lt;&gt;"",('Raw4'!N34/(1-'Raw4'!N34*#REF!*0.000000001))-(N$5-1)*$C$2*'Raw4'!N$8,"")</f>
        <v/>
      </c>
      <c r="O34" t="str">
        <f>IF('Raw4'!O34&lt;&gt;"",('Raw4'!O34/(1-'Raw4'!O34*#REF!*0.000000001))-(O$5-1)*$C$2*'Raw4'!O$8,"")</f>
        <v/>
      </c>
      <c r="P34" t="str">
        <f>IF('Raw4'!P34&lt;&gt;"",('Raw4'!P34/(1-'Raw4'!P34*#REF!*0.000000001))-(P$5-1)*$C$2*'Raw4'!P$8,"")</f>
        <v/>
      </c>
      <c r="Q34" t="str">
        <f>IF('Raw4'!Q34&lt;&gt;"",('Raw4'!Q34/(1-'Raw4'!Q34*#REF!*0.000000001))-(Q$5-1)*$C$2*'Raw4'!Q$8,"")</f>
        <v/>
      </c>
      <c r="R34" t="str">
        <f>IF('Raw4'!R34&lt;&gt;"",('Raw4'!R34/(1-'Raw4'!R34*#REF!*0.000000001))-(R$5-1)*$C$2*'Raw4'!R$8,"")</f>
        <v/>
      </c>
      <c r="S34" t="str">
        <f>IF('Raw4'!S34&lt;&gt;"",('Raw4'!S34/(1-'Raw4'!S34*#REF!*0.000000001))-(S$5-1)*$C$2*'Raw4'!S$8,"")</f>
        <v/>
      </c>
      <c r="T34" t="str">
        <f>IF('Raw4'!T34&lt;&gt;"",'Raw4'!T34/(1-'Raw4'!T34*#REF!*0.000000001),"")</f>
        <v/>
      </c>
      <c r="U34" t="str">
        <f>IF('Raw4'!U34&lt;&gt;"",'Raw4'!U34,"")</f>
        <v/>
      </c>
      <c r="V34" t="str">
        <f>IF('Raw4'!V34&lt;&gt;"",'Raw4'!V34,"")</f>
        <v/>
      </c>
      <c r="W34" t="str">
        <f>IF('Raw4'!W34&lt;&gt;"",'Raw4'!W34,"")</f>
        <v/>
      </c>
      <c r="X34" t="str">
        <f>IF('Raw4'!X34&lt;&gt;"",'Raw4'!X34,"")</f>
        <v/>
      </c>
      <c r="Y34" t="str">
        <f>IF('Raw4'!Y34&lt;&gt;"",'Raw4'!Y34,"")</f>
        <v/>
      </c>
      <c r="Z34" t="str">
        <f>IF('Raw4'!Z34&lt;&gt;"",'Raw4'!Z34,"")</f>
        <v/>
      </c>
      <c r="AA34" t="str">
        <f>IF('Raw4'!AA34&lt;&gt;"",'Raw4'!AA34,"")</f>
        <v/>
      </c>
      <c r="AB34" t="str">
        <f>IF('Raw4'!AB34&lt;&gt;"",'Raw4'!AB34,"")</f>
        <v/>
      </c>
      <c r="AC34" t="str">
        <f>IF('Raw4'!AC34&lt;&gt;"",'Raw4'!AC34,"")</f>
        <v/>
      </c>
      <c r="AD34" t="str">
        <f>IF('Raw4'!AD34&lt;&gt;"",'Raw4'!AD34,"")</f>
        <v/>
      </c>
      <c r="AE34" t="str">
        <f>IF('Raw4'!AE34&lt;&gt;"",'Raw4'!AE34,"")</f>
        <v/>
      </c>
      <c r="AF34" t="str">
        <f>IF('Raw4'!AF34&lt;&gt;"",'Raw4'!AF34,"")</f>
        <v/>
      </c>
      <c r="AG34" t="str">
        <f>IF('Raw4'!AG34&lt;&gt;"",'Raw4'!AG34,"")</f>
        <v/>
      </c>
      <c r="AH34" t="str">
        <f>IF('Raw4'!AH34&lt;&gt;"",'Raw4'!AH34,"")</f>
        <v/>
      </c>
      <c r="AI34" t="str">
        <f>IF('Raw4'!AI34&lt;&gt;"",'Raw4'!AI34,"")</f>
        <v/>
      </c>
      <c r="AJ34" t="str">
        <f>IF('Raw4'!AJ34&lt;&gt;"",'Raw4'!AJ34,"")</f>
        <v/>
      </c>
      <c r="AK34" t="str">
        <f>IF('Raw4'!AK34&lt;&gt;"",'Raw4'!AK34,"")</f>
        <v/>
      </c>
      <c r="AL34" t="str">
        <f>IF('Raw4'!AL34&lt;&gt;"",'Raw4'!AL34,"")</f>
        <v/>
      </c>
      <c r="AM34" t="str">
        <f>IF('Raw4'!AM34&lt;&gt;"",'Raw4'!AM34,"")</f>
        <v/>
      </c>
      <c r="AN34" t="str">
        <f>IF('Raw4'!AN34&lt;&gt;"",'Raw4'!AN34,"")</f>
        <v/>
      </c>
      <c r="AO34" t="str">
        <f>IF('Raw4'!AO34&lt;&gt;"",'Raw4'!AO34,"")</f>
        <v/>
      </c>
      <c r="AP34" t="str">
        <f>IF('Raw4'!AP34&lt;&gt;"",'Raw4'!AP34,"")</f>
        <v/>
      </c>
      <c r="AQ34" t="str">
        <f>IF('Raw4'!AQ34&lt;&gt;"",'Raw4'!AQ34,"")</f>
        <v/>
      </c>
      <c r="AR34" t="str">
        <f>IF('Raw4'!AR34&lt;&gt;"",'Raw4'!AR34,"")</f>
        <v/>
      </c>
      <c r="AS34" t="str">
        <f>IF('Raw4'!AS34&lt;&gt;"",'Raw4'!AS34,"")</f>
        <v/>
      </c>
      <c r="AT34" t="str">
        <f>IF('Raw4'!AT34&lt;&gt;"",'Raw4'!AT34,"")</f>
        <v/>
      </c>
      <c r="AU34" t="str">
        <f>IF('Raw4'!AU34&lt;&gt;"",'Raw4'!AU34,"")</f>
        <v/>
      </c>
      <c r="AV34" t="str">
        <f>IF('Raw4'!AV34&lt;&gt;"",'Raw4'!AV34,"")</f>
        <v/>
      </c>
      <c r="AW34" t="str">
        <f>IF('Raw4'!AW34&lt;&gt;"",'Raw4'!AW34,"")</f>
        <v/>
      </c>
      <c r="AX34" t="str">
        <f>IF('Raw4'!AX34&lt;&gt;"",'Raw4'!AX34,"")</f>
        <v/>
      </c>
      <c r="AY34" t="str">
        <f>IF('Raw4'!AY34&lt;&gt;"",'Raw4'!AY34,"")</f>
        <v/>
      </c>
      <c r="AZ34" t="str">
        <f>IF('Raw4'!AZ34&lt;&gt;"",'Raw4'!AZ34,"")</f>
        <v/>
      </c>
      <c r="BA34" t="str">
        <f>IF('Raw4'!BA34&lt;&gt;"",'Raw4'!BA34,"")</f>
        <v/>
      </c>
    </row>
    <row r="35" spans="1:53" x14ac:dyDescent="0.15">
      <c r="A35">
        <f>'Raw4'!A35</f>
        <v>0</v>
      </c>
      <c r="D35" t="str">
        <f>IF('Raw4'!D35&lt;&gt;"",('Raw4'!D35/(1-'Raw4'!D35*#REF!*0.000000001))-(D$5-1)*$C$2*'Raw4'!D$8,"")</f>
        <v/>
      </c>
      <c r="E35" t="str">
        <f>IF('Raw4'!E35&lt;&gt;"",('Raw4'!E35/(1-'Raw4'!E35*#REF!*0.000000001))-(E$5-1)*$C$2*'Raw4'!E$8,"")</f>
        <v/>
      </c>
      <c r="F35" t="str">
        <f>IF('Raw4'!F35&lt;&gt;"",('Raw4'!F35/(1-'Raw4'!F35*#REF!*0.000000001))-(F$5-1)*$C$2*'Raw4'!F$8,"")</f>
        <v/>
      </c>
      <c r="G35" t="str">
        <f>IF('Raw4'!G35&lt;&gt;"",('Raw4'!G35/(1-'Raw4'!G35*#REF!*0.000000001))-(G$5-1)*$C$2*'Raw4'!G$8,"")</f>
        <v/>
      </c>
      <c r="H35" t="str">
        <f>IF('Raw4'!H35&lt;&gt;"",('Raw4'!H35/(1-'Raw4'!H35*#REF!*0.000000001))-(H$5-1)*$C$2*'Raw4'!H$8,"")</f>
        <v/>
      </c>
      <c r="I35" t="str">
        <f>IF('Raw4'!I35&lt;&gt;"",('Raw4'!I35/(1-'Raw4'!I35*#REF!*0.000000001))-(I$5-1)*$C$2*'Raw4'!I$8,"")</f>
        <v/>
      </c>
      <c r="J35" t="str">
        <f>IF('Raw4'!J35&lt;&gt;"",('Raw4'!J35/(1-'Raw4'!J35*#REF!*0.000000001))-(J$5-1)*$C$2*'Raw4'!J$8,"")</f>
        <v/>
      </c>
      <c r="K35" t="str">
        <f>IF('Raw4'!K35&lt;&gt;"",('Raw4'!K35/(1-'Raw4'!K35*#REF!*0.000000001))-(K$5-1)*$C$2*'Raw4'!K$8,"")</f>
        <v/>
      </c>
      <c r="L35" t="str">
        <f>IF('Raw4'!L35&lt;&gt;"",('Raw4'!L35/(1-'Raw4'!L35*#REF!*0.000000001))-(L$5-1)*$C$2*'Raw4'!L$8,"")</f>
        <v/>
      </c>
      <c r="M35" t="str">
        <f>IF('Raw4'!M35&lt;&gt;"",('Raw4'!M35/(1-'Raw4'!M35*#REF!*0.000000001))-(M$5-1)*$C$2*'Raw4'!M$8,"")</f>
        <v/>
      </c>
      <c r="N35" t="str">
        <f>IF('Raw4'!N35&lt;&gt;"",('Raw4'!N35/(1-'Raw4'!N35*#REF!*0.000000001))-(N$5-1)*$C$2*'Raw4'!N$8,"")</f>
        <v/>
      </c>
      <c r="O35" t="str">
        <f>IF('Raw4'!O35&lt;&gt;"",('Raw4'!O35/(1-'Raw4'!O35*#REF!*0.000000001))-(O$5-1)*$C$2*'Raw4'!O$8,"")</f>
        <v/>
      </c>
      <c r="P35" t="str">
        <f>IF('Raw4'!P35&lt;&gt;"",('Raw4'!P35/(1-'Raw4'!P35*#REF!*0.000000001))-(P$5-1)*$C$2*'Raw4'!P$8,"")</f>
        <v/>
      </c>
      <c r="Q35" t="str">
        <f>IF('Raw4'!Q35&lt;&gt;"",('Raw4'!Q35/(1-'Raw4'!Q35*#REF!*0.000000001))-(Q$5-1)*$C$2*'Raw4'!Q$8,"")</f>
        <v/>
      </c>
      <c r="R35" t="str">
        <f>IF('Raw4'!R35&lt;&gt;"",('Raw4'!R35/(1-'Raw4'!R35*#REF!*0.000000001))-(R$5-1)*$C$2*'Raw4'!R$8,"")</f>
        <v/>
      </c>
      <c r="S35" t="str">
        <f>IF('Raw4'!S35&lt;&gt;"",('Raw4'!S35/(1-'Raw4'!S35*#REF!*0.000000001))-(S$5-1)*$C$2*'Raw4'!S$8,"")</f>
        <v/>
      </c>
      <c r="T35" t="str">
        <f>IF('Raw4'!T35&lt;&gt;"",'Raw4'!T35/(1-'Raw4'!T35*#REF!*0.000000001),"")</f>
        <v/>
      </c>
      <c r="U35" t="str">
        <f>IF('Raw4'!U35&lt;&gt;"",'Raw4'!U35,"")</f>
        <v/>
      </c>
      <c r="V35" t="str">
        <f>IF('Raw4'!V35&lt;&gt;"",'Raw4'!V35,"")</f>
        <v/>
      </c>
      <c r="W35" t="str">
        <f>IF('Raw4'!W35&lt;&gt;"",'Raw4'!W35,"")</f>
        <v/>
      </c>
      <c r="X35" t="str">
        <f>IF('Raw4'!X35&lt;&gt;"",'Raw4'!X35,"")</f>
        <v/>
      </c>
      <c r="Y35" t="str">
        <f>IF('Raw4'!Y35&lt;&gt;"",'Raw4'!Y35,"")</f>
        <v/>
      </c>
      <c r="Z35" t="str">
        <f>IF('Raw4'!Z35&lt;&gt;"",'Raw4'!Z35,"")</f>
        <v/>
      </c>
      <c r="AA35" t="str">
        <f>IF('Raw4'!AA35&lt;&gt;"",'Raw4'!AA35,"")</f>
        <v/>
      </c>
      <c r="AB35" t="str">
        <f>IF('Raw4'!AB35&lt;&gt;"",'Raw4'!AB35,"")</f>
        <v/>
      </c>
      <c r="AC35" t="str">
        <f>IF('Raw4'!AC35&lt;&gt;"",'Raw4'!AC35,"")</f>
        <v/>
      </c>
      <c r="AD35" t="str">
        <f>IF('Raw4'!AD35&lt;&gt;"",'Raw4'!AD35,"")</f>
        <v/>
      </c>
      <c r="AE35" t="str">
        <f>IF('Raw4'!AE35&lt;&gt;"",'Raw4'!AE35,"")</f>
        <v/>
      </c>
      <c r="AF35" t="str">
        <f>IF('Raw4'!AF35&lt;&gt;"",'Raw4'!AF35,"")</f>
        <v/>
      </c>
      <c r="AG35" t="str">
        <f>IF('Raw4'!AG35&lt;&gt;"",'Raw4'!AG35,"")</f>
        <v/>
      </c>
      <c r="AH35" t="str">
        <f>IF('Raw4'!AH35&lt;&gt;"",'Raw4'!AH35,"")</f>
        <v/>
      </c>
      <c r="AI35" t="str">
        <f>IF('Raw4'!AI35&lt;&gt;"",'Raw4'!AI35,"")</f>
        <v/>
      </c>
      <c r="AJ35" t="str">
        <f>IF('Raw4'!AJ35&lt;&gt;"",'Raw4'!AJ35,"")</f>
        <v/>
      </c>
      <c r="AK35" t="str">
        <f>IF('Raw4'!AK35&lt;&gt;"",'Raw4'!AK35,"")</f>
        <v/>
      </c>
      <c r="AL35" t="str">
        <f>IF('Raw4'!AL35&lt;&gt;"",'Raw4'!AL35,"")</f>
        <v/>
      </c>
      <c r="AM35" t="str">
        <f>IF('Raw4'!AM35&lt;&gt;"",'Raw4'!AM35,"")</f>
        <v/>
      </c>
      <c r="AN35" t="str">
        <f>IF('Raw4'!AN35&lt;&gt;"",'Raw4'!AN35,"")</f>
        <v/>
      </c>
      <c r="AO35" t="str">
        <f>IF('Raw4'!AO35&lt;&gt;"",'Raw4'!AO35,"")</f>
        <v/>
      </c>
      <c r="AP35" t="str">
        <f>IF('Raw4'!AP35&lt;&gt;"",'Raw4'!AP35,"")</f>
        <v/>
      </c>
      <c r="AQ35" t="str">
        <f>IF('Raw4'!AQ35&lt;&gt;"",'Raw4'!AQ35,"")</f>
        <v/>
      </c>
      <c r="AR35" t="str">
        <f>IF('Raw4'!AR35&lt;&gt;"",'Raw4'!AR35,"")</f>
        <v/>
      </c>
      <c r="AS35" t="str">
        <f>IF('Raw4'!AS35&lt;&gt;"",'Raw4'!AS35,"")</f>
        <v/>
      </c>
      <c r="AT35" t="str">
        <f>IF('Raw4'!AT35&lt;&gt;"",'Raw4'!AT35,"")</f>
        <v/>
      </c>
      <c r="AU35" t="str">
        <f>IF('Raw4'!AU35&lt;&gt;"",'Raw4'!AU35,"")</f>
        <v/>
      </c>
      <c r="AV35" t="str">
        <f>IF('Raw4'!AV35&lt;&gt;"",'Raw4'!AV35,"")</f>
        <v/>
      </c>
      <c r="AW35" t="str">
        <f>IF('Raw4'!AW35&lt;&gt;"",'Raw4'!AW35,"")</f>
        <v/>
      </c>
      <c r="AX35" t="str">
        <f>IF('Raw4'!AX35&lt;&gt;"",'Raw4'!AX35,"")</f>
        <v/>
      </c>
      <c r="AY35" t="str">
        <f>IF('Raw4'!AY35&lt;&gt;"",'Raw4'!AY35,"")</f>
        <v/>
      </c>
      <c r="AZ35" t="str">
        <f>IF('Raw4'!AZ35&lt;&gt;"",'Raw4'!AZ35,"")</f>
        <v/>
      </c>
      <c r="BA35" t="str">
        <f>IF('Raw4'!BA35&lt;&gt;"",'Raw4'!BA35,"")</f>
        <v/>
      </c>
    </row>
    <row r="36" spans="1:53" x14ac:dyDescent="0.15">
      <c r="A36">
        <f>'Raw4'!A36</f>
        <v>0</v>
      </c>
      <c r="D36" t="str">
        <f>IF('Raw4'!D36&lt;&gt;"",('Raw4'!D36/(1-'Raw4'!D36*#REF!*0.000000001))-(D$5-1)*$C$2*'Raw4'!D$8,"")</f>
        <v/>
      </c>
      <c r="E36" t="str">
        <f>IF('Raw4'!E36&lt;&gt;"",('Raw4'!E36/(1-'Raw4'!E36*#REF!*0.000000001))-(E$5-1)*$C$2*'Raw4'!E$8,"")</f>
        <v/>
      </c>
      <c r="F36" t="str">
        <f>IF('Raw4'!F36&lt;&gt;"",('Raw4'!F36/(1-'Raw4'!F36*#REF!*0.000000001))-(F$5-1)*$C$2*'Raw4'!F$8,"")</f>
        <v/>
      </c>
      <c r="G36" t="str">
        <f>IF('Raw4'!G36&lt;&gt;"",('Raw4'!G36/(1-'Raw4'!G36*#REF!*0.000000001))-(G$5-1)*$C$2*'Raw4'!G$8,"")</f>
        <v/>
      </c>
      <c r="H36" t="str">
        <f>IF('Raw4'!H36&lt;&gt;"",('Raw4'!H36/(1-'Raw4'!H36*#REF!*0.000000001))-(H$5-1)*$C$2*'Raw4'!H$8,"")</f>
        <v/>
      </c>
      <c r="I36" t="str">
        <f>IF('Raw4'!I36&lt;&gt;"",('Raw4'!I36/(1-'Raw4'!I36*#REF!*0.000000001))-(I$5-1)*$C$2*'Raw4'!I$8,"")</f>
        <v/>
      </c>
      <c r="J36" t="str">
        <f>IF('Raw4'!J36&lt;&gt;"",('Raw4'!J36/(1-'Raw4'!J36*#REF!*0.000000001))-(J$5-1)*$C$2*'Raw4'!J$8,"")</f>
        <v/>
      </c>
      <c r="K36" t="str">
        <f>IF('Raw4'!K36&lt;&gt;"",('Raw4'!K36/(1-'Raw4'!K36*#REF!*0.000000001))-(K$5-1)*$C$2*'Raw4'!K$8,"")</f>
        <v/>
      </c>
      <c r="L36" t="str">
        <f>IF('Raw4'!L36&lt;&gt;"",('Raw4'!L36/(1-'Raw4'!L36*#REF!*0.000000001))-(L$5-1)*$C$2*'Raw4'!L$8,"")</f>
        <v/>
      </c>
      <c r="M36" t="str">
        <f>IF('Raw4'!M36&lt;&gt;"",('Raw4'!M36/(1-'Raw4'!M36*#REF!*0.000000001))-(M$5-1)*$C$2*'Raw4'!M$8,"")</f>
        <v/>
      </c>
      <c r="N36" t="str">
        <f>IF('Raw4'!N36&lt;&gt;"",('Raw4'!N36/(1-'Raw4'!N36*#REF!*0.000000001))-(N$5-1)*$C$2*'Raw4'!N$8,"")</f>
        <v/>
      </c>
      <c r="O36" t="str">
        <f>IF('Raw4'!O36&lt;&gt;"",('Raw4'!O36/(1-'Raw4'!O36*#REF!*0.000000001))-(O$5-1)*$C$2*'Raw4'!O$8,"")</f>
        <v/>
      </c>
      <c r="P36" t="str">
        <f>IF('Raw4'!P36&lt;&gt;"",('Raw4'!P36/(1-'Raw4'!P36*#REF!*0.000000001))-(P$5-1)*$C$2*'Raw4'!P$8,"")</f>
        <v/>
      </c>
      <c r="Q36" t="str">
        <f>IF('Raw4'!Q36&lt;&gt;"",('Raw4'!Q36/(1-'Raw4'!Q36*#REF!*0.000000001))-(Q$5-1)*$C$2*'Raw4'!Q$8,"")</f>
        <v/>
      </c>
      <c r="R36" t="str">
        <f>IF('Raw4'!R36&lt;&gt;"",('Raw4'!R36/(1-'Raw4'!R36*#REF!*0.000000001))-(R$5-1)*$C$2*'Raw4'!R$8,"")</f>
        <v/>
      </c>
      <c r="S36" t="str">
        <f>IF('Raw4'!S36&lt;&gt;"",('Raw4'!S36/(1-'Raw4'!S36*#REF!*0.000000001))-(S$5-1)*$C$2*'Raw4'!S$8,"")</f>
        <v/>
      </c>
      <c r="T36" t="str">
        <f>IF('Raw4'!T36&lt;&gt;"",'Raw4'!T36/(1-'Raw4'!T36*#REF!*0.000000001),"")</f>
        <v/>
      </c>
      <c r="U36" t="str">
        <f>IF('Raw4'!U36&lt;&gt;"",'Raw4'!U36,"")</f>
        <v/>
      </c>
      <c r="V36" t="str">
        <f>IF('Raw4'!V36&lt;&gt;"",'Raw4'!V36,"")</f>
        <v/>
      </c>
      <c r="W36" t="str">
        <f>IF('Raw4'!W36&lt;&gt;"",'Raw4'!W36,"")</f>
        <v/>
      </c>
      <c r="X36" t="str">
        <f>IF('Raw4'!X36&lt;&gt;"",'Raw4'!X36,"")</f>
        <v/>
      </c>
      <c r="Y36" t="str">
        <f>IF('Raw4'!Y36&lt;&gt;"",'Raw4'!Y36,"")</f>
        <v/>
      </c>
      <c r="Z36" t="str">
        <f>IF('Raw4'!Z36&lt;&gt;"",'Raw4'!Z36,"")</f>
        <v/>
      </c>
      <c r="AA36" t="str">
        <f>IF('Raw4'!AA36&lt;&gt;"",'Raw4'!AA36,"")</f>
        <v/>
      </c>
      <c r="AB36" t="str">
        <f>IF('Raw4'!AB36&lt;&gt;"",'Raw4'!AB36,"")</f>
        <v/>
      </c>
      <c r="AC36" t="str">
        <f>IF('Raw4'!AC36&lt;&gt;"",'Raw4'!AC36,"")</f>
        <v/>
      </c>
      <c r="AD36" t="str">
        <f>IF('Raw4'!AD36&lt;&gt;"",'Raw4'!AD36,"")</f>
        <v/>
      </c>
      <c r="AE36" t="str">
        <f>IF('Raw4'!AE36&lt;&gt;"",'Raw4'!AE36,"")</f>
        <v/>
      </c>
      <c r="AF36" t="str">
        <f>IF('Raw4'!AF36&lt;&gt;"",'Raw4'!AF36,"")</f>
        <v/>
      </c>
      <c r="AG36" t="str">
        <f>IF('Raw4'!AG36&lt;&gt;"",'Raw4'!AG36,"")</f>
        <v/>
      </c>
      <c r="AH36" t="str">
        <f>IF('Raw4'!AH36&lt;&gt;"",'Raw4'!AH36,"")</f>
        <v/>
      </c>
      <c r="AI36" t="str">
        <f>IF('Raw4'!AI36&lt;&gt;"",'Raw4'!AI36,"")</f>
        <v/>
      </c>
      <c r="AJ36" t="str">
        <f>IF('Raw4'!AJ36&lt;&gt;"",'Raw4'!AJ36,"")</f>
        <v/>
      </c>
      <c r="AK36" t="str">
        <f>IF('Raw4'!AK36&lt;&gt;"",'Raw4'!AK36,"")</f>
        <v/>
      </c>
      <c r="AL36" t="str">
        <f>IF('Raw4'!AL36&lt;&gt;"",'Raw4'!AL36,"")</f>
        <v/>
      </c>
      <c r="AM36" t="str">
        <f>IF('Raw4'!AM36&lt;&gt;"",'Raw4'!AM36,"")</f>
        <v/>
      </c>
      <c r="AN36" t="str">
        <f>IF('Raw4'!AN36&lt;&gt;"",'Raw4'!AN36,"")</f>
        <v/>
      </c>
      <c r="AO36" t="str">
        <f>IF('Raw4'!AO36&lt;&gt;"",'Raw4'!AO36,"")</f>
        <v/>
      </c>
      <c r="AP36" t="str">
        <f>IF('Raw4'!AP36&lt;&gt;"",'Raw4'!AP36,"")</f>
        <v/>
      </c>
      <c r="AQ36" t="str">
        <f>IF('Raw4'!AQ36&lt;&gt;"",'Raw4'!AQ36,"")</f>
        <v/>
      </c>
      <c r="AR36" t="str">
        <f>IF('Raw4'!AR36&lt;&gt;"",'Raw4'!AR36,"")</f>
        <v/>
      </c>
      <c r="AS36" t="str">
        <f>IF('Raw4'!AS36&lt;&gt;"",'Raw4'!AS36,"")</f>
        <v/>
      </c>
      <c r="AT36" t="str">
        <f>IF('Raw4'!AT36&lt;&gt;"",'Raw4'!AT36,"")</f>
        <v/>
      </c>
      <c r="AU36" t="str">
        <f>IF('Raw4'!AU36&lt;&gt;"",'Raw4'!AU36,"")</f>
        <v/>
      </c>
      <c r="AV36" t="str">
        <f>IF('Raw4'!AV36&lt;&gt;"",'Raw4'!AV36,"")</f>
        <v/>
      </c>
      <c r="AW36" t="str">
        <f>IF('Raw4'!AW36&lt;&gt;"",'Raw4'!AW36,"")</f>
        <v/>
      </c>
      <c r="AX36" t="str">
        <f>IF('Raw4'!AX36&lt;&gt;"",'Raw4'!AX36,"")</f>
        <v/>
      </c>
      <c r="AY36" t="str">
        <f>IF('Raw4'!AY36&lt;&gt;"",'Raw4'!AY36,"")</f>
        <v/>
      </c>
      <c r="AZ36" t="str">
        <f>IF('Raw4'!AZ36&lt;&gt;"",'Raw4'!AZ36,"")</f>
        <v/>
      </c>
      <c r="BA36" t="str">
        <f>IF('Raw4'!BA36&lt;&gt;"",'Raw4'!BA36,"")</f>
        <v/>
      </c>
    </row>
    <row r="37" spans="1:53" x14ac:dyDescent="0.15">
      <c r="A37">
        <f>'Raw4'!A37</f>
        <v>0</v>
      </c>
      <c r="D37" t="str">
        <f>IF('Raw4'!D37&lt;&gt;"",('Raw4'!D37/(1-'Raw4'!D37*#REF!*0.000000001))-(D$5-1)*$C$2*'Raw4'!D$8,"")</f>
        <v/>
      </c>
      <c r="E37" t="str">
        <f>IF('Raw4'!E37&lt;&gt;"",('Raw4'!E37/(1-'Raw4'!E37*#REF!*0.000000001))-(E$5-1)*$C$2*'Raw4'!E$8,"")</f>
        <v/>
      </c>
      <c r="F37" t="str">
        <f>IF('Raw4'!F37&lt;&gt;"",('Raw4'!F37/(1-'Raw4'!F37*#REF!*0.000000001))-(F$5-1)*$C$2*'Raw4'!F$8,"")</f>
        <v/>
      </c>
      <c r="G37" t="str">
        <f>IF('Raw4'!G37&lt;&gt;"",('Raw4'!G37/(1-'Raw4'!G37*#REF!*0.000000001))-(G$5-1)*$C$2*'Raw4'!G$8,"")</f>
        <v/>
      </c>
      <c r="H37" t="str">
        <f>IF('Raw4'!H37&lt;&gt;"",('Raw4'!H37/(1-'Raw4'!H37*#REF!*0.000000001))-(H$5-1)*$C$2*'Raw4'!H$8,"")</f>
        <v/>
      </c>
      <c r="I37" t="str">
        <f>IF('Raw4'!I37&lt;&gt;"",('Raw4'!I37/(1-'Raw4'!I37*#REF!*0.000000001))-(I$5-1)*$C$2*'Raw4'!I$8,"")</f>
        <v/>
      </c>
      <c r="J37" t="str">
        <f>IF('Raw4'!J37&lt;&gt;"",('Raw4'!J37/(1-'Raw4'!J37*#REF!*0.000000001))-(J$5-1)*$C$2*'Raw4'!J$8,"")</f>
        <v/>
      </c>
      <c r="K37" t="str">
        <f>IF('Raw4'!K37&lt;&gt;"",('Raw4'!K37/(1-'Raw4'!K37*#REF!*0.000000001))-(K$5-1)*$C$2*'Raw4'!K$8,"")</f>
        <v/>
      </c>
      <c r="L37" t="str">
        <f>IF('Raw4'!L37&lt;&gt;"",('Raw4'!L37/(1-'Raw4'!L37*#REF!*0.000000001))-(L$5-1)*$C$2*'Raw4'!L$8,"")</f>
        <v/>
      </c>
      <c r="M37" t="str">
        <f>IF('Raw4'!M37&lt;&gt;"",('Raw4'!M37/(1-'Raw4'!M37*#REF!*0.000000001))-(M$5-1)*$C$2*'Raw4'!M$8,"")</f>
        <v/>
      </c>
      <c r="N37" t="str">
        <f>IF('Raw4'!N37&lt;&gt;"",('Raw4'!N37/(1-'Raw4'!N37*#REF!*0.000000001))-(N$5-1)*$C$2*'Raw4'!N$8,"")</f>
        <v/>
      </c>
      <c r="O37" t="str">
        <f>IF('Raw4'!O37&lt;&gt;"",('Raw4'!O37/(1-'Raw4'!O37*#REF!*0.000000001))-(O$5-1)*$C$2*'Raw4'!O$8,"")</f>
        <v/>
      </c>
      <c r="P37" t="str">
        <f>IF('Raw4'!P37&lt;&gt;"",('Raw4'!P37/(1-'Raw4'!P37*#REF!*0.000000001))-(P$5-1)*$C$2*'Raw4'!P$8,"")</f>
        <v/>
      </c>
      <c r="Q37" t="str">
        <f>IF('Raw4'!Q37&lt;&gt;"",('Raw4'!Q37/(1-'Raw4'!Q37*#REF!*0.000000001))-(Q$5-1)*$C$2*'Raw4'!Q$8,"")</f>
        <v/>
      </c>
      <c r="R37" t="str">
        <f>IF('Raw4'!R37&lt;&gt;"",('Raw4'!R37/(1-'Raw4'!R37*#REF!*0.000000001))-(R$5-1)*$C$2*'Raw4'!R$8,"")</f>
        <v/>
      </c>
      <c r="S37" t="str">
        <f>IF('Raw4'!S37&lt;&gt;"",('Raw4'!S37/(1-'Raw4'!S37*#REF!*0.000000001))-(S$5-1)*$C$2*'Raw4'!S$8,"")</f>
        <v/>
      </c>
      <c r="T37" t="str">
        <f>IF('Raw4'!T37&lt;&gt;"",'Raw4'!T37/(1-'Raw4'!T37*#REF!*0.000000001),"")</f>
        <v/>
      </c>
      <c r="U37" t="str">
        <f>IF('Raw4'!U37&lt;&gt;"",'Raw4'!U37,"")</f>
        <v/>
      </c>
      <c r="V37" t="str">
        <f>IF('Raw4'!V37&lt;&gt;"",'Raw4'!V37,"")</f>
        <v/>
      </c>
      <c r="W37" t="str">
        <f>IF('Raw4'!W37&lt;&gt;"",'Raw4'!W37,"")</f>
        <v/>
      </c>
      <c r="X37" t="str">
        <f>IF('Raw4'!X37&lt;&gt;"",'Raw4'!X37,"")</f>
        <v/>
      </c>
      <c r="Y37" t="str">
        <f>IF('Raw4'!Y37&lt;&gt;"",'Raw4'!Y37,"")</f>
        <v/>
      </c>
      <c r="Z37" t="str">
        <f>IF('Raw4'!Z37&lt;&gt;"",'Raw4'!Z37,"")</f>
        <v/>
      </c>
      <c r="AA37" t="str">
        <f>IF('Raw4'!AA37&lt;&gt;"",'Raw4'!AA37,"")</f>
        <v/>
      </c>
      <c r="AB37" t="str">
        <f>IF('Raw4'!AB37&lt;&gt;"",'Raw4'!AB37,"")</f>
        <v/>
      </c>
      <c r="AC37" t="str">
        <f>IF('Raw4'!AC37&lt;&gt;"",'Raw4'!AC37,"")</f>
        <v/>
      </c>
      <c r="AD37" t="str">
        <f>IF('Raw4'!AD37&lt;&gt;"",'Raw4'!AD37,"")</f>
        <v/>
      </c>
      <c r="AE37" t="str">
        <f>IF('Raw4'!AE37&lt;&gt;"",'Raw4'!AE37,"")</f>
        <v/>
      </c>
      <c r="AF37" t="str">
        <f>IF('Raw4'!AF37&lt;&gt;"",'Raw4'!AF37,"")</f>
        <v/>
      </c>
      <c r="AG37" t="str">
        <f>IF('Raw4'!AG37&lt;&gt;"",'Raw4'!AG37,"")</f>
        <v/>
      </c>
      <c r="AH37" t="str">
        <f>IF('Raw4'!AH37&lt;&gt;"",'Raw4'!AH37,"")</f>
        <v/>
      </c>
      <c r="AI37" t="str">
        <f>IF('Raw4'!AI37&lt;&gt;"",'Raw4'!AI37,"")</f>
        <v/>
      </c>
      <c r="AJ37" t="str">
        <f>IF('Raw4'!AJ37&lt;&gt;"",'Raw4'!AJ37,"")</f>
        <v/>
      </c>
      <c r="AK37" t="str">
        <f>IF('Raw4'!AK37&lt;&gt;"",'Raw4'!AK37,"")</f>
        <v/>
      </c>
      <c r="AL37" t="str">
        <f>IF('Raw4'!AL37&lt;&gt;"",'Raw4'!AL37,"")</f>
        <v/>
      </c>
      <c r="AM37" t="str">
        <f>IF('Raw4'!AM37&lt;&gt;"",'Raw4'!AM37,"")</f>
        <v/>
      </c>
      <c r="AN37" t="str">
        <f>IF('Raw4'!AN37&lt;&gt;"",'Raw4'!AN37,"")</f>
        <v/>
      </c>
      <c r="AO37" t="str">
        <f>IF('Raw4'!AO37&lt;&gt;"",'Raw4'!AO37,"")</f>
        <v/>
      </c>
      <c r="AP37" t="str">
        <f>IF('Raw4'!AP37&lt;&gt;"",'Raw4'!AP37,"")</f>
        <v/>
      </c>
      <c r="AQ37" t="str">
        <f>IF('Raw4'!AQ37&lt;&gt;"",'Raw4'!AQ37,"")</f>
        <v/>
      </c>
      <c r="AR37" t="str">
        <f>IF('Raw4'!AR37&lt;&gt;"",'Raw4'!AR37,"")</f>
        <v/>
      </c>
      <c r="AS37" t="str">
        <f>IF('Raw4'!AS37&lt;&gt;"",'Raw4'!AS37,"")</f>
        <v/>
      </c>
      <c r="AT37" t="str">
        <f>IF('Raw4'!AT37&lt;&gt;"",'Raw4'!AT37,"")</f>
        <v/>
      </c>
      <c r="AU37" t="str">
        <f>IF('Raw4'!AU37&lt;&gt;"",'Raw4'!AU37,"")</f>
        <v/>
      </c>
      <c r="AV37" t="str">
        <f>IF('Raw4'!AV37&lt;&gt;"",'Raw4'!AV37,"")</f>
        <v/>
      </c>
      <c r="AW37" t="str">
        <f>IF('Raw4'!AW37&lt;&gt;"",'Raw4'!AW37,"")</f>
        <v/>
      </c>
      <c r="AX37" t="str">
        <f>IF('Raw4'!AX37&lt;&gt;"",'Raw4'!AX37,"")</f>
        <v/>
      </c>
      <c r="AY37" t="str">
        <f>IF('Raw4'!AY37&lt;&gt;"",'Raw4'!AY37,"")</f>
        <v/>
      </c>
      <c r="AZ37" t="str">
        <f>IF('Raw4'!AZ37&lt;&gt;"",'Raw4'!AZ37,"")</f>
        <v/>
      </c>
      <c r="BA37" t="str">
        <f>IF('Raw4'!BA37&lt;&gt;"",'Raw4'!BA37,"")</f>
        <v/>
      </c>
    </row>
    <row r="38" spans="1:53" x14ac:dyDescent="0.15">
      <c r="A38">
        <f>'Raw4'!A38</f>
        <v>0</v>
      </c>
      <c r="D38" t="str">
        <f>IF('Raw4'!D38&lt;&gt;"",('Raw4'!D38/(1-'Raw4'!D38*#REF!*0.000000001))-(D$5-1)*$C$2*'Raw4'!D$8,"")</f>
        <v/>
      </c>
      <c r="E38" t="str">
        <f>IF('Raw4'!E38&lt;&gt;"",('Raw4'!E38/(1-'Raw4'!E38*#REF!*0.000000001))-(E$5-1)*$C$2*'Raw4'!E$8,"")</f>
        <v/>
      </c>
      <c r="F38" t="str">
        <f>IF('Raw4'!F38&lt;&gt;"",('Raw4'!F38/(1-'Raw4'!F38*#REF!*0.000000001))-(F$5-1)*$C$2*'Raw4'!F$8,"")</f>
        <v/>
      </c>
      <c r="G38" t="str">
        <f>IF('Raw4'!G38&lt;&gt;"",('Raw4'!G38/(1-'Raw4'!G38*#REF!*0.000000001))-(G$5-1)*$C$2*'Raw4'!G$8,"")</f>
        <v/>
      </c>
      <c r="H38" t="str">
        <f>IF('Raw4'!H38&lt;&gt;"",('Raw4'!H38/(1-'Raw4'!H38*#REF!*0.000000001))-(H$5-1)*$C$2*'Raw4'!H$8,"")</f>
        <v/>
      </c>
      <c r="I38" t="str">
        <f>IF('Raw4'!I38&lt;&gt;"",('Raw4'!I38/(1-'Raw4'!I38*#REF!*0.000000001))-(I$5-1)*$C$2*'Raw4'!I$8,"")</f>
        <v/>
      </c>
      <c r="J38" t="str">
        <f>IF('Raw4'!J38&lt;&gt;"",('Raw4'!J38/(1-'Raw4'!J38*#REF!*0.000000001))-(J$5-1)*$C$2*'Raw4'!J$8,"")</f>
        <v/>
      </c>
      <c r="K38" t="str">
        <f>IF('Raw4'!K38&lt;&gt;"",('Raw4'!K38/(1-'Raw4'!K38*#REF!*0.000000001))-(K$5-1)*$C$2*'Raw4'!K$8,"")</f>
        <v/>
      </c>
      <c r="L38" t="str">
        <f>IF('Raw4'!L38&lt;&gt;"",('Raw4'!L38/(1-'Raw4'!L38*#REF!*0.000000001))-(L$5-1)*$C$2*'Raw4'!L$8,"")</f>
        <v/>
      </c>
      <c r="M38" t="str">
        <f>IF('Raw4'!M38&lt;&gt;"",('Raw4'!M38/(1-'Raw4'!M38*#REF!*0.000000001))-(M$5-1)*$C$2*'Raw4'!M$8,"")</f>
        <v/>
      </c>
      <c r="N38" t="str">
        <f>IF('Raw4'!N38&lt;&gt;"",('Raw4'!N38/(1-'Raw4'!N38*#REF!*0.000000001))-(N$5-1)*$C$2*'Raw4'!N$8,"")</f>
        <v/>
      </c>
      <c r="O38" t="str">
        <f>IF('Raw4'!O38&lt;&gt;"",('Raw4'!O38/(1-'Raw4'!O38*#REF!*0.000000001))-(O$5-1)*$C$2*'Raw4'!O$8,"")</f>
        <v/>
      </c>
      <c r="P38" t="str">
        <f>IF('Raw4'!P38&lt;&gt;"",('Raw4'!P38/(1-'Raw4'!P38*#REF!*0.000000001))-(P$5-1)*$C$2*'Raw4'!P$8,"")</f>
        <v/>
      </c>
      <c r="Q38" t="str">
        <f>IF('Raw4'!Q38&lt;&gt;"",('Raw4'!Q38/(1-'Raw4'!Q38*#REF!*0.000000001))-(Q$5-1)*$C$2*'Raw4'!Q$8,"")</f>
        <v/>
      </c>
      <c r="R38" t="str">
        <f>IF('Raw4'!R38&lt;&gt;"",('Raw4'!R38/(1-'Raw4'!R38*#REF!*0.000000001))-(R$5-1)*$C$2*'Raw4'!R$8,"")</f>
        <v/>
      </c>
      <c r="S38" t="str">
        <f>IF('Raw4'!S38&lt;&gt;"",('Raw4'!S38/(1-'Raw4'!S38*#REF!*0.000000001))-(S$5-1)*$C$2*'Raw4'!S$8,"")</f>
        <v/>
      </c>
      <c r="T38" t="str">
        <f>IF('Raw4'!T38&lt;&gt;"",'Raw4'!T38/(1-'Raw4'!T38*#REF!*0.000000001),"")</f>
        <v/>
      </c>
      <c r="U38" t="str">
        <f>IF('Raw4'!U38&lt;&gt;"",'Raw4'!U38,"")</f>
        <v/>
      </c>
      <c r="V38" t="str">
        <f>IF('Raw4'!V38&lt;&gt;"",'Raw4'!V38,"")</f>
        <v/>
      </c>
      <c r="W38" t="str">
        <f>IF('Raw4'!W38&lt;&gt;"",'Raw4'!W38,"")</f>
        <v/>
      </c>
      <c r="X38" t="str">
        <f>IF('Raw4'!X38&lt;&gt;"",'Raw4'!X38,"")</f>
        <v/>
      </c>
      <c r="Y38" t="str">
        <f>IF('Raw4'!Y38&lt;&gt;"",'Raw4'!Y38,"")</f>
        <v/>
      </c>
      <c r="Z38" t="str">
        <f>IF('Raw4'!Z38&lt;&gt;"",'Raw4'!Z38,"")</f>
        <v/>
      </c>
      <c r="AA38" t="str">
        <f>IF('Raw4'!AA38&lt;&gt;"",'Raw4'!AA38,"")</f>
        <v/>
      </c>
      <c r="AB38" t="str">
        <f>IF('Raw4'!AB38&lt;&gt;"",'Raw4'!AB38,"")</f>
        <v/>
      </c>
      <c r="AC38" t="str">
        <f>IF('Raw4'!AC38&lt;&gt;"",'Raw4'!AC38,"")</f>
        <v/>
      </c>
      <c r="AD38" t="str">
        <f>IF('Raw4'!AD38&lt;&gt;"",'Raw4'!AD38,"")</f>
        <v/>
      </c>
      <c r="AE38" t="str">
        <f>IF('Raw4'!AE38&lt;&gt;"",'Raw4'!AE38,"")</f>
        <v/>
      </c>
      <c r="AF38" t="str">
        <f>IF('Raw4'!AF38&lt;&gt;"",'Raw4'!AF38,"")</f>
        <v/>
      </c>
      <c r="AG38" t="str">
        <f>IF('Raw4'!AG38&lt;&gt;"",'Raw4'!AG38,"")</f>
        <v/>
      </c>
      <c r="AH38" t="str">
        <f>IF('Raw4'!AH38&lt;&gt;"",'Raw4'!AH38,"")</f>
        <v/>
      </c>
      <c r="AI38" t="str">
        <f>IF('Raw4'!AI38&lt;&gt;"",'Raw4'!AI38,"")</f>
        <v/>
      </c>
      <c r="AJ38" t="str">
        <f>IF('Raw4'!AJ38&lt;&gt;"",'Raw4'!AJ38,"")</f>
        <v/>
      </c>
      <c r="AK38" t="str">
        <f>IF('Raw4'!AK38&lt;&gt;"",'Raw4'!AK38,"")</f>
        <v/>
      </c>
      <c r="AL38" t="str">
        <f>IF('Raw4'!AL38&lt;&gt;"",'Raw4'!AL38,"")</f>
        <v/>
      </c>
      <c r="AM38" t="str">
        <f>IF('Raw4'!AM38&lt;&gt;"",'Raw4'!AM38,"")</f>
        <v/>
      </c>
      <c r="AN38" t="str">
        <f>IF('Raw4'!AN38&lt;&gt;"",'Raw4'!AN38,"")</f>
        <v/>
      </c>
      <c r="AO38" t="str">
        <f>IF('Raw4'!AO38&lt;&gt;"",'Raw4'!AO38,"")</f>
        <v/>
      </c>
      <c r="AP38" t="str">
        <f>IF('Raw4'!AP38&lt;&gt;"",'Raw4'!AP38,"")</f>
        <v/>
      </c>
      <c r="AQ38" t="str">
        <f>IF('Raw4'!AQ38&lt;&gt;"",'Raw4'!AQ38,"")</f>
        <v/>
      </c>
      <c r="AR38" t="str">
        <f>IF('Raw4'!AR38&lt;&gt;"",'Raw4'!AR38,"")</f>
        <v/>
      </c>
      <c r="AS38" t="str">
        <f>IF('Raw4'!AS38&lt;&gt;"",'Raw4'!AS38,"")</f>
        <v/>
      </c>
      <c r="AT38" t="str">
        <f>IF('Raw4'!AT38&lt;&gt;"",'Raw4'!AT38,"")</f>
        <v/>
      </c>
      <c r="AU38" t="str">
        <f>IF('Raw4'!AU38&lt;&gt;"",'Raw4'!AU38,"")</f>
        <v/>
      </c>
      <c r="AV38" t="str">
        <f>IF('Raw4'!AV38&lt;&gt;"",'Raw4'!AV38,"")</f>
        <v/>
      </c>
      <c r="AW38" t="str">
        <f>IF('Raw4'!AW38&lt;&gt;"",'Raw4'!AW38,"")</f>
        <v/>
      </c>
      <c r="AX38" t="str">
        <f>IF('Raw4'!AX38&lt;&gt;"",'Raw4'!AX38,"")</f>
        <v/>
      </c>
      <c r="AY38" t="str">
        <f>IF('Raw4'!AY38&lt;&gt;"",'Raw4'!AY38,"")</f>
        <v/>
      </c>
      <c r="AZ38" t="str">
        <f>IF('Raw4'!AZ38&lt;&gt;"",'Raw4'!AZ38,"")</f>
        <v/>
      </c>
      <c r="BA38" t="str">
        <f>IF('Raw4'!BA38&lt;&gt;"",'Raw4'!BA38,"")</f>
        <v/>
      </c>
    </row>
    <row r="39" spans="1:53" x14ac:dyDescent="0.15">
      <c r="A39">
        <f>'Raw4'!A39</f>
        <v>0</v>
      </c>
      <c r="D39" t="str">
        <f>IF('Raw4'!D39&lt;&gt;"",('Raw4'!D39/(1-'Raw4'!D39*#REF!*0.000000001))-(D$5-1)*$C$2*'Raw4'!D$8,"")</f>
        <v/>
      </c>
      <c r="E39" t="str">
        <f>IF('Raw4'!E39&lt;&gt;"",('Raw4'!E39/(1-'Raw4'!E39*#REF!*0.000000001))-(E$5-1)*$C$2*'Raw4'!E$8,"")</f>
        <v/>
      </c>
      <c r="F39" t="str">
        <f>IF('Raw4'!F39&lt;&gt;"",('Raw4'!F39/(1-'Raw4'!F39*#REF!*0.000000001))-(F$5-1)*$C$2*'Raw4'!F$8,"")</f>
        <v/>
      </c>
      <c r="G39" t="str">
        <f>IF('Raw4'!G39&lt;&gt;"",('Raw4'!G39/(1-'Raw4'!G39*#REF!*0.000000001))-(G$5-1)*$C$2*'Raw4'!G$8,"")</f>
        <v/>
      </c>
      <c r="H39" t="str">
        <f>IF('Raw4'!H39&lt;&gt;"",('Raw4'!H39/(1-'Raw4'!H39*#REF!*0.000000001))-(H$5-1)*$C$2*'Raw4'!H$8,"")</f>
        <v/>
      </c>
      <c r="I39" t="str">
        <f>IF('Raw4'!I39&lt;&gt;"",('Raw4'!I39/(1-'Raw4'!I39*#REF!*0.000000001))-(I$5-1)*$C$2*'Raw4'!I$8,"")</f>
        <v/>
      </c>
      <c r="J39" t="str">
        <f>IF('Raw4'!J39&lt;&gt;"",('Raw4'!J39/(1-'Raw4'!J39*#REF!*0.000000001))-(J$5-1)*$C$2*'Raw4'!J$8,"")</f>
        <v/>
      </c>
      <c r="K39" t="str">
        <f>IF('Raw4'!K39&lt;&gt;"",('Raw4'!K39/(1-'Raw4'!K39*#REF!*0.000000001))-(K$5-1)*$C$2*'Raw4'!K$8,"")</f>
        <v/>
      </c>
      <c r="L39" t="str">
        <f>IF('Raw4'!L39&lt;&gt;"",('Raw4'!L39/(1-'Raw4'!L39*#REF!*0.000000001))-(L$5-1)*$C$2*'Raw4'!L$8,"")</f>
        <v/>
      </c>
      <c r="M39" t="str">
        <f>IF('Raw4'!M39&lt;&gt;"",('Raw4'!M39/(1-'Raw4'!M39*#REF!*0.000000001))-(M$5-1)*$C$2*'Raw4'!M$8,"")</f>
        <v/>
      </c>
      <c r="N39" t="str">
        <f>IF('Raw4'!N39&lt;&gt;"",('Raw4'!N39/(1-'Raw4'!N39*#REF!*0.000000001))-(N$5-1)*$C$2*'Raw4'!N$8,"")</f>
        <v/>
      </c>
      <c r="O39" t="str">
        <f>IF('Raw4'!O39&lt;&gt;"",('Raw4'!O39/(1-'Raw4'!O39*#REF!*0.000000001))-(O$5-1)*$C$2*'Raw4'!O$8,"")</f>
        <v/>
      </c>
      <c r="P39" t="str">
        <f>IF('Raw4'!P39&lt;&gt;"",('Raw4'!P39/(1-'Raw4'!P39*#REF!*0.000000001))-(P$5-1)*$C$2*'Raw4'!P$8,"")</f>
        <v/>
      </c>
      <c r="Q39" t="str">
        <f>IF('Raw4'!Q39&lt;&gt;"",('Raw4'!Q39/(1-'Raw4'!Q39*#REF!*0.000000001))-(Q$5-1)*$C$2*'Raw4'!Q$8,"")</f>
        <v/>
      </c>
      <c r="R39" t="str">
        <f>IF('Raw4'!R39&lt;&gt;"",('Raw4'!R39/(1-'Raw4'!R39*#REF!*0.000000001))-(R$5-1)*$C$2*'Raw4'!R$8,"")</f>
        <v/>
      </c>
      <c r="S39" t="str">
        <f>IF('Raw4'!S39&lt;&gt;"",('Raw4'!S39/(1-'Raw4'!S39*#REF!*0.000000001))-(S$5-1)*$C$2*'Raw4'!S$8,"")</f>
        <v/>
      </c>
      <c r="T39" t="str">
        <f>IF('Raw4'!T39&lt;&gt;"",'Raw4'!T39/(1-'Raw4'!T39*#REF!*0.000000001),"")</f>
        <v/>
      </c>
      <c r="U39" t="str">
        <f>IF('Raw4'!U39&lt;&gt;"",'Raw4'!U39,"")</f>
        <v/>
      </c>
      <c r="V39" t="str">
        <f>IF('Raw4'!V39&lt;&gt;"",'Raw4'!V39,"")</f>
        <v/>
      </c>
      <c r="W39" t="str">
        <f>IF('Raw4'!W39&lt;&gt;"",'Raw4'!W39,"")</f>
        <v/>
      </c>
      <c r="X39" t="str">
        <f>IF('Raw4'!X39&lt;&gt;"",'Raw4'!X39,"")</f>
        <v/>
      </c>
      <c r="Y39" t="str">
        <f>IF('Raw4'!Y39&lt;&gt;"",'Raw4'!Y39,"")</f>
        <v/>
      </c>
      <c r="Z39" t="str">
        <f>IF('Raw4'!Z39&lt;&gt;"",'Raw4'!Z39,"")</f>
        <v/>
      </c>
      <c r="AA39" t="str">
        <f>IF('Raw4'!AA39&lt;&gt;"",'Raw4'!AA39,"")</f>
        <v/>
      </c>
      <c r="AB39" t="str">
        <f>IF('Raw4'!AB39&lt;&gt;"",'Raw4'!AB39,"")</f>
        <v/>
      </c>
      <c r="AC39" t="str">
        <f>IF('Raw4'!AC39&lt;&gt;"",'Raw4'!AC39,"")</f>
        <v/>
      </c>
      <c r="AD39" t="str">
        <f>IF('Raw4'!AD39&lt;&gt;"",'Raw4'!AD39,"")</f>
        <v/>
      </c>
      <c r="AE39" t="str">
        <f>IF('Raw4'!AE39&lt;&gt;"",'Raw4'!AE39,"")</f>
        <v/>
      </c>
      <c r="AF39" t="str">
        <f>IF('Raw4'!AF39&lt;&gt;"",'Raw4'!AF39,"")</f>
        <v/>
      </c>
      <c r="AG39" t="str">
        <f>IF('Raw4'!AG39&lt;&gt;"",'Raw4'!AG39,"")</f>
        <v/>
      </c>
      <c r="AH39" t="str">
        <f>IF('Raw4'!AH39&lt;&gt;"",'Raw4'!AH39,"")</f>
        <v/>
      </c>
      <c r="AI39" t="str">
        <f>IF('Raw4'!AI39&lt;&gt;"",'Raw4'!AI39,"")</f>
        <v/>
      </c>
      <c r="AJ39" t="str">
        <f>IF('Raw4'!AJ39&lt;&gt;"",'Raw4'!AJ39,"")</f>
        <v/>
      </c>
      <c r="AK39" t="str">
        <f>IF('Raw4'!AK39&lt;&gt;"",'Raw4'!AK39,"")</f>
        <v/>
      </c>
      <c r="AL39" t="str">
        <f>IF('Raw4'!AL39&lt;&gt;"",'Raw4'!AL39,"")</f>
        <v/>
      </c>
      <c r="AM39" t="str">
        <f>IF('Raw4'!AM39&lt;&gt;"",'Raw4'!AM39,"")</f>
        <v/>
      </c>
      <c r="AN39" t="str">
        <f>IF('Raw4'!AN39&lt;&gt;"",'Raw4'!AN39,"")</f>
        <v/>
      </c>
      <c r="AO39" t="str">
        <f>IF('Raw4'!AO39&lt;&gt;"",'Raw4'!AO39,"")</f>
        <v/>
      </c>
      <c r="AP39" t="str">
        <f>IF('Raw4'!AP39&lt;&gt;"",'Raw4'!AP39,"")</f>
        <v/>
      </c>
      <c r="AQ39" t="str">
        <f>IF('Raw4'!AQ39&lt;&gt;"",'Raw4'!AQ39,"")</f>
        <v/>
      </c>
      <c r="AR39" t="str">
        <f>IF('Raw4'!AR39&lt;&gt;"",'Raw4'!AR39,"")</f>
        <v/>
      </c>
      <c r="AS39" t="str">
        <f>IF('Raw4'!AS39&lt;&gt;"",'Raw4'!AS39,"")</f>
        <v/>
      </c>
      <c r="AT39" t="str">
        <f>IF('Raw4'!AT39&lt;&gt;"",'Raw4'!AT39,"")</f>
        <v/>
      </c>
      <c r="AU39" t="str">
        <f>IF('Raw4'!AU39&lt;&gt;"",'Raw4'!AU39,"")</f>
        <v/>
      </c>
      <c r="AV39" t="str">
        <f>IF('Raw4'!AV39&lt;&gt;"",'Raw4'!AV39,"")</f>
        <v/>
      </c>
      <c r="AW39" t="str">
        <f>IF('Raw4'!AW39&lt;&gt;"",'Raw4'!AW39,"")</f>
        <v/>
      </c>
      <c r="AX39" t="str">
        <f>IF('Raw4'!AX39&lt;&gt;"",'Raw4'!AX39,"")</f>
        <v/>
      </c>
      <c r="AY39" t="str">
        <f>IF('Raw4'!AY39&lt;&gt;"",'Raw4'!AY39,"")</f>
        <v/>
      </c>
      <c r="AZ39" t="str">
        <f>IF('Raw4'!AZ39&lt;&gt;"",'Raw4'!AZ39,"")</f>
        <v/>
      </c>
      <c r="BA39" t="str">
        <f>IF('Raw4'!BA39&lt;&gt;"",'Raw4'!BA39,"")</f>
        <v/>
      </c>
    </row>
    <row r="40" spans="1:53" x14ac:dyDescent="0.15">
      <c r="A40">
        <f>'Raw4'!A40</f>
        <v>0</v>
      </c>
      <c r="D40" t="str">
        <f>IF('Raw4'!D40&lt;&gt;"",('Raw4'!D40/(1-'Raw4'!D40*#REF!*0.000000001))-(D$5-1)*$C$2*'Raw4'!D$8,"")</f>
        <v/>
      </c>
      <c r="E40" t="str">
        <f>IF('Raw4'!E40&lt;&gt;"",('Raw4'!E40/(1-'Raw4'!E40*#REF!*0.000000001))-(E$5-1)*$C$2*'Raw4'!E$8,"")</f>
        <v/>
      </c>
      <c r="F40" t="str">
        <f>IF('Raw4'!F40&lt;&gt;"",('Raw4'!F40/(1-'Raw4'!F40*#REF!*0.000000001))-(F$5-1)*$C$2*'Raw4'!F$8,"")</f>
        <v/>
      </c>
      <c r="G40" t="str">
        <f>IF('Raw4'!G40&lt;&gt;"",('Raw4'!G40/(1-'Raw4'!G40*#REF!*0.000000001))-(G$5-1)*$C$2*'Raw4'!G$8,"")</f>
        <v/>
      </c>
      <c r="H40" t="str">
        <f>IF('Raw4'!H40&lt;&gt;"",('Raw4'!H40/(1-'Raw4'!H40*#REF!*0.000000001))-(H$5-1)*$C$2*'Raw4'!H$8,"")</f>
        <v/>
      </c>
      <c r="I40" t="str">
        <f>IF('Raw4'!I40&lt;&gt;"",('Raw4'!I40/(1-'Raw4'!I40*#REF!*0.000000001))-(I$5-1)*$C$2*'Raw4'!I$8,"")</f>
        <v/>
      </c>
      <c r="J40" t="str">
        <f>IF('Raw4'!J40&lt;&gt;"",('Raw4'!J40/(1-'Raw4'!J40*#REF!*0.000000001))-(J$5-1)*$C$2*'Raw4'!J$8,"")</f>
        <v/>
      </c>
      <c r="K40" t="str">
        <f>IF('Raw4'!K40&lt;&gt;"",('Raw4'!K40/(1-'Raw4'!K40*#REF!*0.000000001))-(K$5-1)*$C$2*'Raw4'!K$8,"")</f>
        <v/>
      </c>
      <c r="L40" t="str">
        <f>IF('Raw4'!L40&lt;&gt;"",('Raw4'!L40/(1-'Raw4'!L40*#REF!*0.000000001))-(L$5-1)*$C$2*'Raw4'!L$8,"")</f>
        <v/>
      </c>
      <c r="M40" t="str">
        <f>IF('Raw4'!M40&lt;&gt;"",('Raw4'!M40/(1-'Raw4'!M40*#REF!*0.000000001))-(M$5-1)*$C$2*'Raw4'!M$8,"")</f>
        <v/>
      </c>
      <c r="N40" t="str">
        <f>IF('Raw4'!N40&lt;&gt;"",('Raw4'!N40/(1-'Raw4'!N40*#REF!*0.000000001))-(N$5-1)*$C$2*'Raw4'!N$8,"")</f>
        <v/>
      </c>
      <c r="O40" t="str">
        <f>IF('Raw4'!O40&lt;&gt;"",('Raw4'!O40/(1-'Raw4'!O40*#REF!*0.000000001))-(O$5-1)*$C$2*'Raw4'!O$8,"")</f>
        <v/>
      </c>
      <c r="P40" t="str">
        <f>IF('Raw4'!P40&lt;&gt;"",('Raw4'!P40/(1-'Raw4'!P40*#REF!*0.000000001))-(P$5-1)*$C$2*'Raw4'!P$8,"")</f>
        <v/>
      </c>
      <c r="Q40" t="str">
        <f>IF('Raw4'!Q40&lt;&gt;"",('Raw4'!Q40/(1-'Raw4'!Q40*#REF!*0.000000001))-(Q$5-1)*$C$2*'Raw4'!Q$8,"")</f>
        <v/>
      </c>
      <c r="R40" t="str">
        <f>IF('Raw4'!R40&lt;&gt;"",('Raw4'!R40/(1-'Raw4'!R40*#REF!*0.000000001))-(R$5-1)*$C$2*'Raw4'!R$8,"")</f>
        <v/>
      </c>
      <c r="S40" t="str">
        <f>IF('Raw4'!S40&lt;&gt;"",('Raw4'!S40/(1-'Raw4'!S40*#REF!*0.000000001))-(S$5-1)*$C$2*'Raw4'!S$8,"")</f>
        <v/>
      </c>
      <c r="T40" t="str">
        <f>IF('Raw4'!T40&lt;&gt;"",'Raw4'!T40/(1-'Raw4'!T40*#REF!*0.000000001),"")</f>
        <v/>
      </c>
      <c r="U40" t="str">
        <f>IF('Raw4'!U40&lt;&gt;"",'Raw4'!U40,"")</f>
        <v/>
      </c>
      <c r="V40" t="str">
        <f>IF('Raw4'!V40&lt;&gt;"",'Raw4'!V40,"")</f>
        <v/>
      </c>
      <c r="W40" t="str">
        <f>IF('Raw4'!W40&lt;&gt;"",'Raw4'!W40,"")</f>
        <v/>
      </c>
      <c r="X40" t="str">
        <f>IF('Raw4'!X40&lt;&gt;"",'Raw4'!X40,"")</f>
        <v/>
      </c>
      <c r="Y40" t="str">
        <f>IF('Raw4'!Y40&lt;&gt;"",'Raw4'!Y40,"")</f>
        <v/>
      </c>
      <c r="Z40" t="str">
        <f>IF('Raw4'!Z40&lt;&gt;"",'Raw4'!Z40,"")</f>
        <v/>
      </c>
      <c r="AA40" t="str">
        <f>IF('Raw4'!AA40&lt;&gt;"",'Raw4'!AA40,"")</f>
        <v/>
      </c>
      <c r="AB40" t="str">
        <f>IF('Raw4'!AB40&lt;&gt;"",'Raw4'!AB40,"")</f>
        <v/>
      </c>
      <c r="AC40" t="str">
        <f>IF('Raw4'!AC40&lt;&gt;"",'Raw4'!AC40,"")</f>
        <v/>
      </c>
      <c r="AD40" t="str">
        <f>IF('Raw4'!AD40&lt;&gt;"",'Raw4'!AD40,"")</f>
        <v/>
      </c>
      <c r="AE40" t="str">
        <f>IF('Raw4'!AE40&lt;&gt;"",'Raw4'!AE40,"")</f>
        <v/>
      </c>
      <c r="AF40" t="str">
        <f>IF('Raw4'!AF40&lt;&gt;"",'Raw4'!AF40,"")</f>
        <v/>
      </c>
      <c r="AG40" t="str">
        <f>IF('Raw4'!AG40&lt;&gt;"",'Raw4'!AG40,"")</f>
        <v/>
      </c>
      <c r="AH40" t="str">
        <f>IF('Raw4'!AH40&lt;&gt;"",'Raw4'!AH40,"")</f>
        <v/>
      </c>
      <c r="AI40" t="str">
        <f>IF('Raw4'!AI40&lt;&gt;"",'Raw4'!AI40,"")</f>
        <v/>
      </c>
      <c r="AJ40" t="str">
        <f>IF('Raw4'!AJ40&lt;&gt;"",'Raw4'!AJ40,"")</f>
        <v/>
      </c>
      <c r="AK40" t="str">
        <f>IF('Raw4'!AK40&lt;&gt;"",'Raw4'!AK40,"")</f>
        <v/>
      </c>
      <c r="AL40" t="str">
        <f>IF('Raw4'!AL40&lt;&gt;"",'Raw4'!AL40,"")</f>
        <v/>
      </c>
      <c r="AM40" t="str">
        <f>IF('Raw4'!AM40&lt;&gt;"",'Raw4'!AM40,"")</f>
        <v/>
      </c>
      <c r="AN40" t="str">
        <f>IF('Raw4'!AN40&lt;&gt;"",'Raw4'!AN40,"")</f>
        <v/>
      </c>
      <c r="AO40" t="str">
        <f>IF('Raw4'!AO40&lt;&gt;"",'Raw4'!AO40,"")</f>
        <v/>
      </c>
      <c r="AP40" t="str">
        <f>IF('Raw4'!AP40&lt;&gt;"",'Raw4'!AP40,"")</f>
        <v/>
      </c>
      <c r="AQ40" t="str">
        <f>IF('Raw4'!AQ40&lt;&gt;"",'Raw4'!AQ40,"")</f>
        <v/>
      </c>
      <c r="AR40" t="str">
        <f>IF('Raw4'!AR40&lt;&gt;"",'Raw4'!AR40,"")</f>
        <v/>
      </c>
      <c r="AS40" t="str">
        <f>IF('Raw4'!AS40&lt;&gt;"",'Raw4'!AS40,"")</f>
        <v/>
      </c>
      <c r="AT40" t="str">
        <f>IF('Raw4'!AT40&lt;&gt;"",'Raw4'!AT40,"")</f>
        <v/>
      </c>
      <c r="AU40" t="str">
        <f>IF('Raw4'!AU40&lt;&gt;"",'Raw4'!AU40,"")</f>
        <v/>
      </c>
      <c r="AV40" t="str">
        <f>IF('Raw4'!AV40&lt;&gt;"",'Raw4'!AV40,"")</f>
        <v/>
      </c>
      <c r="AW40" t="str">
        <f>IF('Raw4'!AW40&lt;&gt;"",'Raw4'!AW40,"")</f>
        <v/>
      </c>
      <c r="AX40" t="str">
        <f>IF('Raw4'!AX40&lt;&gt;"",'Raw4'!AX40,"")</f>
        <v/>
      </c>
      <c r="AY40" t="str">
        <f>IF('Raw4'!AY40&lt;&gt;"",'Raw4'!AY40,"")</f>
        <v/>
      </c>
      <c r="AZ40" t="str">
        <f>IF('Raw4'!AZ40&lt;&gt;"",'Raw4'!AZ40,"")</f>
        <v/>
      </c>
      <c r="BA40" t="str">
        <f>IF('Raw4'!BA40&lt;&gt;"",'Raw4'!BA40,"")</f>
        <v/>
      </c>
    </row>
    <row r="41" spans="1:53" x14ac:dyDescent="0.15">
      <c r="A41">
        <f>'Raw4'!A41</f>
        <v>0</v>
      </c>
      <c r="D41" t="str">
        <f>IF('Raw4'!D41&lt;&gt;"",('Raw4'!D41/(1-'Raw4'!D41*#REF!*0.000000001))-(D$5-1)*$C$2*'Raw4'!D$8,"")</f>
        <v/>
      </c>
      <c r="E41" t="str">
        <f>IF('Raw4'!E41&lt;&gt;"",('Raw4'!E41/(1-'Raw4'!E41*#REF!*0.000000001))-(E$5-1)*$C$2*'Raw4'!E$8,"")</f>
        <v/>
      </c>
      <c r="F41" t="str">
        <f>IF('Raw4'!F41&lt;&gt;"",('Raw4'!F41/(1-'Raw4'!F41*#REF!*0.000000001))-(F$5-1)*$C$2*'Raw4'!F$8,"")</f>
        <v/>
      </c>
      <c r="G41" t="str">
        <f>IF('Raw4'!G41&lt;&gt;"",('Raw4'!G41/(1-'Raw4'!G41*#REF!*0.000000001))-(G$5-1)*$C$2*'Raw4'!G$8,"")</f>
        <v/>
      </c>
      <c r="H41" t="str">
        <f>IF('Raw4'!H41&lt;&gt;"",('Raw4'!H41/(1-'Raw4'!H41*#REF!*0.000000001))-(H$5-1)*$C$2*'Raw4'!H$8,"")</f>
        <v/>
      </c>
      <c r="I41" t="str">
        <f>IF('Raw4'!I41&lt;&gt;"",('Raw4'!I41/(1-'Raw4'!I41*#REF!*0.000000001))-(I$5-1)*$C$2*'Raw4'!I$8,"")</f>
        <v/>
      </c>
      <c r="J41" t="str">
        <f>IF('Raw4'!J41&lt;&gt;"",('Raw4'!J41/(1-'Raw4'!J41*#REF!*0.000000001))-(J$5-1)*$C$2*'Raw4'!J$8,"")</f>
        <v/>
      </c>
      <c r="K41" t="str">
        <f>IF('Raw4'!K41&lt;&gt;"",('Raw4'!K41/(1-'Raw4'!K41*#REF!*0.000000001))-(K$5-1)*$C$2*'Raw4'!K$8,"")</f>
        <v/>
      </c>
      <c r="L41" t="str">
        <f>IF('Raw4'!L41&lt;&gt;"",('Raw4'!L41/(1-'Raw4'!L41*#REF!*0.000000001))-(L$5-1)*$C$2*'Raw4'!L$8,"")</f>
        <v/>
      </c>
      <c r="M41" t="str">
        <f>IF('Raw4'!M41&lt;&gt;"",('Raw4'!M41/(1-'Raw4'!M41*#REF!*0.000000001))-(M$5-1)*$C$2*'Raw4'!M$8,"")</f>
        <v/>
      </c>
      <c r="N41" t="str">
        <f>IF('Raw4'!N41&lt;&gt;"",('Raw4'!N41/(1-'Raw4'!N41*#REF!*0.000000001))-(N$5-1)*$C$2*'Raw4'!N$8,"")</f>
        <v/>
      </c>
      <c r="O41" t="str">
        <f>IF('Raw4'!O41&lt;&gt;"",('Raw4'!O41/(1-'Raw4'!O41*#REF!*0.000000001))-(O$5-1)*$C$2*'Raw4'!O$8,"")</f>
        <v/>
      </c>
      <c r="P41" t="str">
        <f>IF('Raw4'!P41&lt;&gt;"",('Raw4'!P41/(1-'Raw4'!P41*#REF!*0.000000001))-(P$5-1)*$C$2*'Raw4'!P$8,"")</f>
        <v/>
      </c>
      <c r="Q41" t="str">
        <f>IF('Raw4'!Q41&lt;&gt;"",('Raw4'!Q41/(1-'Raw4'!Q41*#REF!*0.000000001))-(Q$5-1)*$C$2*'Raw4'!Q$8,"")</f>
        <v/>
      </c>
      <c r="R41" t="str">
        <f>IF('Raw4'!R41&lt;&gt;"",('Raw4'!R41/(1-'Raw4'!R41*#REF!*0.000000001))-(R$5-1)*$C$2*'Raw4'!R$8,"")</f>
        <v/>
      </c>
      <c r="S41" t="str">
        <f>IF('Raw4'!S41&lt;&gt;"",('Raw4'!S41/(1-'Raw4'!S41*#REF!*0.000000001))-(S$5-1)*$C$2*'Raw4'!S$8,"")</f>
        <v/>
      </c>
      <c r="T41" t="str">
        <f>IF('Raw4'!T41&lt;&gt;"",'Raw4'!T41/(1-'Raw4'!T41*#REF!*0.000000001),"")</f>
        <v/>
      </c>
      <c r="U41" t="str">
        <f>IF('Raw4'!U41&lt;&gt;"",'Raw4'!U41,"")</f>
        <v/>
      </c>
      <c r="V41" t="str">
        <f>IF('Raw4'!V41&lt;&gt;"",'Raw4'!V41,"")</f>
        <v/>
      </c>
      <c r="W41" t="str">
        <f>IF('Raw4'!W41&lt;&gt;"",'Raw4'!W41,"")</f>
        <v/>
      </c>
      <c r="X41" t="str">
        <f>IF('Raw4'!X41&lt;&gt;"",'Raw4'!X41,"")</f>
        <v/>
      </c>
      <c r="Y41" t="str">
        <f>IF('Raw4'!Y41&lt;&gt;"",'Raw4'!Y41,"")</f>
        <v/>
      </c>
      <c r="Z41" t="str">
        <f>IF('Raw4'!Z41&lt;&gt;"",'Raw4'!Z41,"")</f>
        <v/>
      </c>
      <c r="AA41" t="str">
        <f>IF('Raw4'!AA41&lt;&gt;"",'Raw4'!AA41,"")</f>
        <v/>
      </c>
      <c r="AB41" t="str">
        <f>IF('Raw4'!AB41&lt;&gt;"",'Raw4'!AB41,"")</f>
        <v/>
      </c>
      <c r="AC41" t="str">
        <f>IF('Raw4'!AC41&lt;&gt;"",'Raw4'!AC41,"")</f>
        <v/>
      </c>
      <c r="AD41" t="str">
        <f>IF('Raw4'!AD41&lt;&gt;"",'Raw4'!AD41,"")</f>
        <v/>
      </c>
      <c r="AE41" t="str">
        <f>IF('Raw4'!AE41&lt;&gt;"",'Raw4'!AE41,"")</f>
        <v/>
      </c>
      <c r="AF41" t="str">
        <f>IF('Raw4'!AF41&lt;&gt;"",'Raw4'!AF41,"")</f>
        <v/>
      </c>
      <c r="AG41" t="str">
        <f>IF('Raw4'!AG41&lt;&gt;"",'Raw4'!AG41,"")</f>
        <v/>
      </c>
      <c r="AH41" t="str">
        <f>IF('Raw4'!AH41&lt;&gt;"",'Raw4'!AH41,"")</f>
        <v/>
      </c>
      <c r="AI41" t="str">
        <f>IF('Raw4'!AI41&lt;&gt;"",'Raw4'!AI41,"")</f>
        <v/>
      </c>
      <c r="AJ41" t="str">
        <f>IF('Raw4'!AJ41&lt;&gt;"",'Raw4'!AJ41,"")</f>
        <v/>
      </c>
      <c r="AK41" t="str">
        <f>IF('Raw4'!AK41&lt;&gt;"",'Raw4'!AK41,"")</f>
        <v/>
      </c>
      <c r="AL41" t="str">
        <f>IF('Raw4'!AL41&lt;&gt;"",'Raw4'!AL41,"")</f>
        <v/>
      </c>
      <c r="AM41" t="str">
        <f>IF('Raw4'!AM41&lt;&gt;"",'Raw4'!AM41,"")</f>
        <v/>
      </c>
      <c r="AN41" t="str">
        <f>IF('Raw4'!AN41&lt;&gt;"",'Raw4'!AN41,"")</f>
        <v/>
      </c>
      <c r="AO41" t="str">
        <f>IF('Raw4'!AO41&lt;&gt;"",'Raw4'!AO41,"")</f>
        <v/>
      </c>
      <c r="AP41" t="str">
        <f>IF('Raw4'!AP41&lt;&gt;"",'Raw4'!AP41,"")</f>
        <v/>
      </c>
      <c r="AQ41" t="str">
        <f>IF('Raw4'!AQ41&lt;&gt;"",'Raw4'!AQ41,"")</f>
        <v/>
      </c>
      <c r="AR41" t="str">
        <f>IF('Raw4'!AR41&lt;&gt;"",'Raw4'!AR41,"")</f>
        <v/>
      </c>
      <c r="AS41" t="str">
        <f>IF('Raw4'!AS41&lt;&gt;"",'Raw4'!AS41,"")</f>
        <v/>
      </c>
      <c r="AT41" t="str">
        <f>IF('Raw4'!AT41&lt;&gt;"",'Raw4'!AT41,"")</f>
        <v/>
      </c>
      <c r="AU41" t="str">
        <f>IF('Raw4'!AU41&lt;&gt;"",'Raw4'!AU41,"")</f>
        <v/>
      </c>
      <c r="AV41" t="str">
        <f>IF('Raw4'!AV41&lt;&gt;"",'Raw4'!AV41,"")</f>
        <v/>
      </c>
      <c r="AW41" t="str">
        <f>IF('Raw4'!AW41&lt;&gt;"",'Raw4'!AW41,"")</f>
        <v/>
      </c>
      <c r="AX41" t="str">
        <f>IF('Raw4'!AX41&lt;&gt;"",'Raw4'!AX41,"")</f>
        <v/>
      </c>
      <c r="AY41" t="str">
        <f>IF('Raw4'!AY41&lt;&gt;"",'Raw4'!AY41,"")</f>
        <v/>
      </c>
      <c r="AZ41" t="str">
        <f>IF('Raw4'!AZ41&lt;&gt;"",'Raw4'!AZ41,"")</f>
        <v/>
      </c>
      <c r="BA41" t="str">
        <f>IF('Raw4'!BA41&lt;&gt;"",'Raw4'!BA41,"")</f>
        <v/>
      </c>
    </row>
    <row r="42" spans="1:53" x14ac:dyDescent="0.15">
      <c r="A42">
        <f>'Raw4'!A42</f>
        <v>0</v>
      </c>
      <c r="D42" t="str">
        <f>IF('Raw4'!D42&lt;&gt;"",('Raw4'!D42/(1-'Raw4'!D42*#REF!*0.000000001))-(D$5-1)*$C$2*'Raw4'!D$8,"")</f>
        <v/>
      </c>
      <c r="E42" t="str">
        <f>IF('Raw4'!E42&lt;&gt;"",('Raw4'!E42/(1-'Raw4'!E42*#REF!*0.000000001))-(E$5-1)*$C$2*'Raw4'!E$8,"")</f>
        <v/>
      </c>
      <c r="F42" t="str">
        <f>IF('Raw4'!F42&lt;&gt;"",('Raw4'!F42/(1-'Raw4'!F42*#REF!*0.000000001))-(F$5-1)*$C$2*'Raw4'!F$8,"")</f>
        <v/>
      </c>
      <c r="G42" t="str">
        <f>IF('Raw4'!G42&lt;&gt;"",('Raw4'!G42/(1-'Raw4'!G42*#REF!*0.000000001))-(G$5-1)*$C$2*'Raw4'!G$8,"")</f>
        <v/>
      </c>
      <c r="H42" t="str">
        <f>IF('Raw4'!H42&lt;&gt;"",('Raw4'!H42/(1-'Raw4'!H42*#REF!*0.000000001))-(H$5-1)*$C$2*'Raw4'!H$8,"")</f>
        <v/>
      </c>
      <c r="I42" t="str">
        <f>IF('Raw4'!I42&lt;&gt;"",('Raw4'!I42/(1-'Raw4'!I42*#REF!*0.000000001))-(I$5-1)*$C$2*'Raw4'!I$8,"")</f>
        <v/>
      </c>
      <c r="J42" t="str">
        <f>IF('Raw4'!J42&lt;&gt;"",('Raw4'!J42/(1-'Raw4'!J42*#REF!*0.000000001))-(J$5-1)*$C$2*'Raw4'!J$8,"")</f>
        <v/>
      </c>
      <c r="K42" t="str">
        <f>IF('Raw4'!K42&lt;&gt;"",('Raw4'!K42/(1-'Raw4'!K42*#REF!*0.000000001))-(K$5-1)*$C$2*'Raw4'!K$8,"")</f>
        <v/>
      </c>
      <c r="L42" t="str">
        <f>IF('Raw4'!L42&lt;&gt;"",('Raw4'!L42/(1-'Raw4'!L42*#REF!*0.000000001))-(L$5-1)*$C$2*'Raw4'!L$8,"")</f>
        <v/>
      </c>
      <c r="M42" t="str">
        <f>IF('Raw4'!M42&lt;&gt;"",('Raw4'!M42/(1-'Raw4'!M42*#REF!*0.000000001))-(M$5-1)*$C$2*'Raw4'!M$8,"")</f>
        <v/>
      </c>
      <c r="N42" t="str">
        <f>IF('Raw4'!N42&lt;&gt;"",('Raw4'!N42/(1-'Raw4'!N42*#REF!*0.000000001))-(N$5-1)*$C$2*'Raw4'!N$8,"")</f>
        <v/>
      </c>
      <c r="O42" t="str">
        <f>IF('Raw4'!O42&lt;&gt;"",('Raw4'!O42/(1-'Raw4'!O42*#REF!*0.000000001))-(O$5-1)*$C$2*'Raw4'!O$8,"")</f>
        <v/>
      </c>
      <c r="P42" t="str">
        <f>IF('Raw4'!P42&lt;&gt;"",('Raw4'!P42/(1-'Raw4'!P42*#REF!*0.000000001))-(P$5-1)*$C$2*'Raw4'!P$8,"")</f>
        <v/>
      </c>
      <c r="Q42" t="str">
        <f>IF('Raw4'!Q42&lt;&gt;"",('Raw4'!Q42/(1-'Raw4'!Q42*#REF!*0.000000001))-(Q$5-1)*$C$2*'Raw4'!Q$8,"")</f>
        <v/>
      </c>
      <c r="R42" t="str">
        <f>IF('Raw4'!R42&lt;&gt;"",('Raw4'!R42/(1-'Raw4'!R42*#REF!*0.000000001))-(R$5-1)*$C$2*'Raw4'!R$8,"")</f>
        <v/>
      </c>
      <c r="S42" t="str">
        <f>IF('Raw4'!S42&lt;&gt;"",('Raw4'!S42/(1-'Raw4'!S42*#REF!*0.000000001))-(S$5-1)*$C$2*'Raw4'!S$8,"")</f>
        <v/>
      </c>
      <c r="T42" t="str">
        <f>IF('Raw4'!T42&lt;&gt;"",'Raw4'!T42/(1-'Raw4'!T42*#REF!*0.000000001),"")</f>
        <v/>
      </c>
      <c r="U42" t="str">
        <f>IF('Raw4'!U42&lt;&gt;"",'Raw4'!U42,"")</f>
        <v/>
      </c>
      <c r="V42" t="str">
        <f>IF('Raw4'!V42&lt;&gt;"",'Raw4'!V42,"")</f>
        <v/>
      </c>
      <c r="W42" t="str">
        <f>IF('Raw4'!W42&lt;&gt;"",'Raw4'!W42,"")</f>
        <v/>
      </c>
      <c r="X42" t="str">
        <f>IF('Raw4'!X42&lt;&gt;"",'Raw4'!X42,"")</f>
        <v/>
      </c>
      <c r="Y42" t="str">
        <f>IF('Raw4'!Y42&lt;&gt;"",'Raw4'!Y42,"")</f>
        <v/>
      </c>
      <c r="Z42" t="str">
        <f>IF('Raw4'!Z42&lt;&gt;"",'Raw4'!Z42,"")</f>
        <v/>
      </c>
      <c r="AA42" t="str">
        <f>IF('Raw4'!AA42&lt;&gt;"",'Raw4'!AA42,"")</f>
        <v/>
      </c>
      <c r="AB42" t="str">
        <f>IF('Raw4'!AB42&lt;&gt;"",'Raw4'!AB42,"")</f>
        <v/>
      </c>
      <c r="AC42" t="str">
        <f>IF('Raw4'!AC42&lt;&gt;"",'Raw4'!AC42,"")</f>
        <v/>
      </c>
      <c r="AD42" t="str">
        <f>IF('Raw4'!AD42&lt;&gt;"",'Raw4'!AD42,"")</f>
        <v/>
      </c>
      <c r="AE42" t="str">
        <f>IF('Raw4'!AE42&lt;&gt;"",'Raw4'!AE42,"")</f>
        <v/>
      </c>
      <c r="AF42" t="str">
        <f>IF('Raw4'!AF42&lt;&gt;"",'Raw4'!AF42,"")</f>
        <v/>
      </c>
      <c r="AG42" t="str">
        <f>IF('Raw4'!AG42&lt;&gt;"",'Raw4'!AG42,"")</f>
        <v/>
      </c>
      <c r="AH42" t="str">
        <f>IF('Raw4'!AH42&lt;&gt;"",'Raw4'!AH42,"")</f>
        <v/>
      </c>
      <c r="AI42" t="str">
        <f>IF('Raw4'!AI42&lt;&gt;"",'Raw4'!AI42,"")</f>
        <v/>
      </c>
      <c r="AJ42" t="str">
        <f>IF('Raw4'!AJ42&lt;&gt;"",'Raw4'!AJ42,"")</f>
        <v/>
      </c>
      <c r="AK42" t="str">
        <f>IF('Raw4'!AK42&lt;&gt;"",'Raw4'!AK42,"")</f>
        <v/>
      </c>
      <c r="AL42" t="str">
        <f>IF('Raw4'!AL42&lt;&gt;"",'Raw4'!AL42,"")</f>
        <v/>
      </c>
      <c r="AM42" t="str">
        <f>IF('Raw4'!AM42&lt;&gt;"",'Raw4'!AM42,"")</f>
        <v/>
      </c>
      <c r="AN42" t="str">
        <f>IF('Raw4'!AN42&lt;&gt;"",'Raw4'!AN42,"")</f>
        <v/>
      </c>
      <c r="AO42" t="str">
        <f>IF('Raw4'!AO42&lt;&gt;"",'Raw4'!AO42,"")</f>
        <v/>
      </c>
      <c r="AP42" t="str">
        <f>IF('Raw4'!AP42&lt;&gt;"",'Raw4'!AP42,"")</f>
        <v/>
      </c>
      <c r="AQ42" t="str">
        <f>IF('Raw4'!AQ42&lt;&gt;"",'Raw4'!AQ42,"")</f>
        <v/>
      </c>
      <c r="AR42" t="str">
        <f>IF('Raw4'!AR42&lt;&gt;"",'Raw4'!AR42,"")</f>
        <v/>
      </c>
      <c r="AS42" t="str">
        <f>IF('Raw4'!AS42&lt;&gt;"",'Raw4'!AS42,"")</f>
        <v/>
      </c>
      <c r="AT42" t="str">
        <f>IF('Raw4'!AT42&lt;&gt;"",'Raw4'!AT42,"")</f>
        <v/>
      </c>
      <c r="AU42" t="str">
        <f>IF('Raw4'!AU42&lt;&gt;"",'Raw4'!AU42,"")</f>
        <v/>
      </c>
      <c r="AV42" t="str">
        <f>IF('Raw4'!AV42&lt;&gt;"",'Raw4'!AV42,"")</f>
        <v/>
      </c>
      <c r="AW42" t="str">
        <f>IF('Raw4'!AW42&lt;&gt;"",'Raw4'!AW42,"")</f>
        <v/>
      </c>
      <c r="AX42" t="str">
        <f>IF('Raw4'!AX42&lt;&gt;"",'Raw4'!AX42,"")</f>
        <v/>
      </c>
      <c r="AY42" t="str">
        <f>IF('Raw4'!AY42&lt;&gt;"",'Raw4'!AY42,"")</f>
        <v/>
      </c>
      <c r="AZ42" t="str">
        <f>IF('Raw4'!AZ42&lt;&gt;"",'Raw4'!AZ42,"")</f>
        <v/>
      </c>
      <c r="BA42" t="str">
        <f>IF('Raw4'!BA42&lt;&gt;"",'Raw4'!BA42,"")</f>
        <v/>
      </c>
    </row>
    <row r="43" spans="1:53" x14ac:dyDescent="0.15">
      <c r="A43">
        <f>'Raw4'!A43</f>
        <v>0</v>
      </c>
      <c r="D43" t="str">
        <f>IF('Raw4'!D43&lt;&gt;"",('Raw4'!D43/(1-'Raw4'!D43*#REF!*0.000000001))-(D$5-1)*$C$2*'Raw4'!D$8,"")</f>
        <v/>
      </c>
      <c r="E43" t="str">
        <f>IF('Raw4'!E43&lt;&gt;"",('Raw4'!E43/(1-'Raw4'!E43*#REF!*0.000000001))-(E$5-1)*$C$2*'Raw4'!E$8,"")</f>
        <v/>
      </c>
      <c r="F43" t="str">
        <f>IF('Raw4'!F43&lt;&gt;"",('Raw4'!F43/(1-'Raw4'!F43*#REF!*0.000000001))-(F$5-1)*$C$2*'Raw4'!F$8,"")</f>
        <v/>
      </c>
      <c r="G43" t="str">
        <f>IF('Raw4'!G43&lt;&gt;"",('Raw4'!G43/(1-'Raw4'!G43*#REF!*0.000000001))-(G$5-1)*$C$2*'Raw4'!G$8,"")</f>
        <v/>
      </c>
      <c r="H43" t="str">
        <f>IF('Raw4'!H43&lt;&gt;"",('Raw4'!H43/(1-'Raw4'!H43*#REF!*0.000000001))-(H$5-1)*$C$2*'Raw4'!H$8,"")</f>
        <v/>
      </c>
      <c r="I43" t="str">
        <f>IF('Raw4'!I43&lt;&gt;"",('Raw4'!I43/(1-'Raw4'!I43*#REF!*0.000000001))-(I$5-1)*$C$2*'Raw4'!I$8,"")</f>
        <v/>
      </c>
      <c r="J43" t="str">
        <f>IF('Raw4'!J43&lt;&gt;"",('Raw4'!J43/(1-'Raw4'!J43*#REF!*0.000000001))-(J$5-1)*$C$2*'Raw4'!J$8,"")</f>
        <v/>
      </c>
      <c r="K43" t="str">
        <f>IF('Raw4'!K43&lt;&gt;"",('Raw4'!K43/(1-'Raw4'!K43*#REF!*0.000000001))-(K$5-1)*$C$2*'Raw4'!K$8,"")</f>
        <v/>
      </c>
      <c r="L43" t="str">
        <f>IF('Raw4'!L43&lt;&gt;"",('Raw4'!L43/(1-'Raw4'!L43*#REF!*0.000000001))-(L$5-1)*$C$2*'Raw4'!L$8,"")</f>
        <v/>
      </c>
      <c r="M43" t="str">
        <f>IF('Raw4'!M43&lt;&gt;"",('Raw4'!M43/(1-'Raw4'!M43*#REF!*0.000000001))-(M$5-1)*$C$2*'Raw4'!M$8,"")</f>
        <v/>
      </c>
      <c r="N43" t="str">
        <f>IF('Raw4'!N43&lt;&gt;"",('Raw4'!N43/(1-'Raw4'!N43*#REF!*0.000000001))-(N$5-1)*$C$2*'Raw4'!N$8,"")</f>
        <v/>
      </c>
      <c r="O43" t="str">
        <f>IF('Raw4'!O43&lt;&gt;"",('Raw4'!O43/(1-'Raw4'!O43*#REF!*0.000000001))-(O$5-1)*$C$2*'Raw4'!O$8,"")</f>
        <v/>
      </c>
      <c r="P43" t="str">
        <f>IF('Raw4'!P43&lt;&gt;"",('Raw4'!P43/(1-'Raw4'!P43*#REF!*0.000000001))-(P$5-1)*$C$2*'Raw4'!P$8,"")</f>
        <v/>
      </c>
      <c r="Q43" t="str">
        <f>IF('Raw4'!Q43&lt;&gt;"",('Raw4'!Q43/(1-'Raw4'!Q43*#REF!*0.000000001))-(Q$5-1)*$C$2*'Raw4'!Q$8,"")</f>
        <v/>
      </c>
      <c r="R43" t="str">
        <f>IF('Raw4'!R43&lt;&gt;"",('Raw4'!R43/(1-'Raw4'!R43*#REF!*0.000000001))-(R$5-1)*$C$2*'Raw4'!R$8,"")</f>
        <v/>
      </c>
      <c r="S43" t="str">
        <f>IF('Raw4'!S43&lt;&gt;"",('Raw4'!S43/(1-'Raw4'!S43*#REF!*0.000000001))-(S$5-1)*$C$2*'Raw4'!S$8,"")</f>
        <v/>
      </c>
      <c r="T43" t="str">
        <f>IF('Raw4'!T43&lt;&gt;"",'Raw4'!T43/(1-'Raw4'!T43*#REF!*0.000000001),"")</f>
        <v/>
      </c>
      <c r="U43" t="str">
        <f>IF('Raw4'!U43&lt;&gt;"",'Raw4'!U43,"")</f>
        <v/>
      </c>
      <c r="V43" t="str">
        <f>IF('Raw4'!V43&lt;&gt;"",'Raw4'!V43,"")</f>
        <v/>
      </c>
      <c r="W43" t="str">
        <f>IF('Raw4'!W43&lt;&gt;"",'Raw4'!W43,"")</f>
        <v/>
      </c>
      <c r="X43" t="str">
        <f>IF('Raw4'!X43&lt;&gt;"",'Raw4'!X43,"")</f>
        <v/>
      </c>
      <c r="Y43" t="str">
        <f>IF('Raw4'!Y43&lt;&gt;"",'Raw4'!Y43,"")</f>
        <v/>
      </c>
      <c r="Z43" t="str">
        <f>IF('Raw4'!Z43&lt;&gt;"",'Raw4'!Z43,"")</f>
        <v/>
      </c>
      <c r="AA43" t="str">
        <f>IF('Raw4'!AA43&lt;&gt;"",'Raw4'!AA43,"")</f>
        <v/>
      </c>
      <c r="AB43" t="str">
        <f>IF('Raw4'!AB43&lt;&gt;"",'Raw4'!AB43,"")</f>
        <v/>
      </c>
      <c r="AC43" t="str">
        <f>IF('Raw4'!AC43&lt;&gt;"",'Raw4'!AC43,"")</f>
        <v/>
      </c>
      <c r="AD43" t="str">
        <f>IF('Raw4'!AD43&lt;&gt;"",'Raw4'!AD43,"")</f>
        <v/>
      </c>
      <c r="AE43" t="str">
        <f>IF('Raw4'!AE43&lt;&gt;"",'Raw4'!AE43,"")</f>
        <v/>
      </c>
      <c r="AF43" t="str">
        <f>IF('Raw4'!AF43&lt;&gt;"",'Raw4'!AF43,"")</f>
        <v/>
      </c>
      <c r="AG43" t="str">
        <f>IF('Raw4'!AG43&lt;&gt;"",'Raw4'!AG43,"")</f>
        <v/>
      </c>
      <c r="AH43" t="str">
        <f>IF('Raw4'!AH43&lt;&gt;"",'Raw4'!AH43,"")</f>
        <v/>
      </c>
      <c r="AI43" t="str">
        <f>IF('Raw4'!AI43&lt;&gt;"",'Raw4'!AI43,"")</f>
        <v/>
      </c>
      <c r="AJ43" t="str">
        <f>IF('Raw4'!AJ43&lt;&gt;"",'Raw4'!AJ43,"")</f>
        <v/>
      </c>
      <c r="AK43" t="str">
        <f>IF('Raw4'!AK43&lt;&gt;"",'Raw4'!AK43,"")</f>
        <v/>
      </c>
      <c r="AL43" t="str">
        <f>IF('Raw4'!AL43&lt;&gt;"",'Raw4'!AL43,"")</f>
        <v/>
      </c>
      <c r="AM43" t="str">
        <f>IF('Raw4'!AM43&lt;&gt;"",'Raw4'!AM43,"")</f>
        <v/>
      </c>
      <c r="AN43" t="str">
        <f>IF('Raw4'!AN43&lt;&gt;"",'Raw4'!AN43,"")</f>
        <v/>
      </c>
      <c r="AO43" t="str">
        <f>IF('Raw4'!AO43&lt;&gt;"",'Raw4'!AO43,"")</f>
        <v/>
      </c>
      <c r="AP43" t="str">
        <f>IF('Raw4'!AP43&lt;&gt;"",'Raw4'!AP43,"")</f>
        <v/>
      </c>
      <c r="AQ43" t="str">
        <f>IF('Raw4'!AQ43&lt;&gt;"",'Raw4'!AQ43,"")</f>
        <v/>
      </c>
      <c r="AR43" t="str">
        <f>IF('Raw4'!AR43&lt;&gt;"",'Raw4'!AR43,"")</f>
        <v/>
      </c>
      <c r="AS43" t="str">
        <f>IF('Raw4'!AS43&lt;&gt;"",'Raw4'!AS43,"")</f>
        <v/>
      </c>
      <c r="AT43" t="str">
        <f>IF('Raw4'!AT43&lt;&gt;"",'Raw4'!AT43,"")</f>
        <v/>
      </c>
      <c r="AU43" t="str">
        <f>IF('Raw4'!AU43&lt;&gt;"",'Raw4'!AU43,"")</f>
        <v/>
      </c>
      <c r="AV43" t="str">
        <f>IF('Raw4'!AV43&lt;&gt;"",'Raw4'!AV43,"")</f>
        <v/>
      </c>
      <c r="AW43" t="str">
        <f>IF('Raw4'!AW43&lt;&gt;"",'Raw4'!AW43,"")</f>
        <v/>
      </c>
      <c r="AX43" t="str">
        <f>IF('Raw4'!AX43&lt;&gt;"",'Raw4'!AX43,"")</f>
        <v/>
      </c>
      <c r="AY43" t="str">
        <f>IF('Raw4'!AY43&lt;&gt;"",'Raw4'!AY43,"")</f>
        <v/>
      </c>
      <c r="AZ43" t="str">
        <f>IF('Raw4'!AZ43&lt;&gt;"",'Raw4'!AZ43,"")</f>
        <v/>
      </c>
      <c r="BA43" t="str">
        <f>IF('Raw4'!BA43&lt;&gt;"",'Raw4'!BA43,"")</f>
        <v/>
      </c>
    </row>
    <row r="44" spans="1:53" x14ac:dyDescent="0.15">
      <c r="A44">
        <f>'Raw4'!A44</f>
        <v>0</v>
      </c>
      <c r="D44" t="str">
        <f>IF('Raw4'!D44&lt;&gt;"",('Raw4'!D44/(1-'Raw4'!D44*#REF!*0.000000001))-(D$5-1)*$C$2*'Raw4'!D$8,"")</f>
        <v/>
      </c>
      <c r="E44" t="str">
        <f>IF('Raw4'!E44&lt;&gt;"",('Raw4'!E44/(1-'Raw4'!E44*#REF!*0.000000001))-(E$5-1)*$C$2*'Raw4'!E$8,"")</f>
        <v/>
      </c>
      <c r="F44" t="str">
        <f>IF('Raw4'!F44&lt;&gt;"",('Raw4'!F44/(1-'Raw4'!F44*#REF!*0.000000001))-(F$5-1)*$C$2*'Raw4'!F$8,"")</f>
        <v/>
      </c>
      <c r="G44" t="str">
        <f>IF('Raw4'!G44&lt;&gt;"",('Raw4'!G44/(1-'Raw4'!G44*#REF!*0.000000001))-(G$5-1)*$C$2*'Raw4'!G$8,"")</f>
        <v/>
      </c>
      <c r="H44" t="str">
        <f>IF('Raw4'!H44&lt;&gt;"",('Raw4'!H44/(1-'Raw4'!H44*#REF!*0.000000001))-(H$5-1)*$C$2*'Raw4'!H$8,"")</f>
        <v/>
      </c>
      <c r="I44" t="str">
        <f>IF('Raw4'!I44&lt;&gt;"",('Raw4'!I44/(1-'Raw4'!I44*#REF!*0.000000001))-(I$5-1)*$C$2*'Raw4'!I$8,"")</f>
        <v/>
      </c>
      <c r="J44" t="str">
        <f>IF('Raw4'!J44&lt;&gt;"",('Raw4'!J44/(1-'Raw4'!J44*#REF!*0.000000001))-(J$5-1)*$C$2*'Raw4'!J$8,"")</f>
        <v/>
      </c>
      <c r="K44" t="str">
        <f>IF('Raw4'!K44&lt;&gt;"",('Raw4'!K44/(1-'Raw4'!K44*#REF!*0.000000001))-(K$5-1)*$C$2*'Raw4'!K$8,"")</f>
        <v/>
      </c>
      <c r="L44" t="str">
        <f>IF('Raw4'!L44&lt;&gt;"",('Raw4'!L44/(1-'Raw4'!L44*#REF!*0.000000001))-(L$5-1)*$C$2*'Raw4'!L$8,"")</f>
        <v/>
      </c>
      <c r="M44" t="str">
        <f>IF('Raw4'!M44&lt;&gt;"",('Raw4'!M44/(1-'Raw4'!M44*#REF!*0.000000001))-(M$5-1)*$C$2*'Raw4'!M$8,"")</f>
        <v/>
      </c>
      <c r="N44" t="str">
        <f>IF('Raw4'!N44&lt;&gt;"",('Raw4'!N44/(1-'Raw4'!N44*#REF!*0.000000001))-(N$5-1)*$C$2*'Raw4'!N$8,"")</f>
        <v/>
      </c>
      <c r="O44" t="str">
        <f>IF('Raw4'!O44&lt;&gt;"",('Raw4'!O44/(1-'Raw4'!O44*#REF!*0.000000001))-(O$5-1)*$C$2*'Raw4'!O$8,"")</f>
        <v/>
      </c>
      <c r="P44" t="str">
        <f>IF('Raw4'!P44&lt;&gt;"",('Raw4'!P44/(1-'Raw4'!P44*#REF!*0.000000001))-(P$5-1)*$C$2*'Raw4'!P$8,"")</f>
        <v/>
      </c>
      <c r="Q44" t="str">
        <f>IF('Raw4'!Q44&lt;&gt;"",('Raw4'!Q44/(1-'Raw4'!Q44*#REF!*0.000000001))-(Q$5-1)*$C$2*'Raw4'!Q$8,"")</f>
        <v/>
      </c>
      <c r="R44" t="str">
        <f>IF('Raw4'!R44&lt;&gt;"",('Raw4'!R44/(1-'Raw4'!R44*#REF!*0.000000001))-(R$5-1)*$C$2*'Raw4'!R$8,"")</f>
        <v/>
      </c>
      <c r="S44" t="str">
        <f>IF('Raw4'!S44&lt;&gt;"",('Raw4'!S44/(1-'Raw4'!S44*#REF!*0.000000001))-(S$5-1)*$C$2*'Raw4'!S$8,"")</f>
        <v/>
      </c>
      <c r="T44" t="str">
        <f>IF('Raw4'!T44&lt;&gt;"",'Raw4'!T44/(1-'Raw4'!T44*#REF!*0.000000001),"")</f>
        <v/>
      </c>
      <c r="U44" t="str">
        <f>IF('Raw4'!U44&lt;&gt;"",'Raw4'!U44,"")</f>
        <v/>
      </c>
      <c r="V44" t="str">
        <f>IF('Raw4'!V44&lt;&gt;"",'Raw4'!V44,"")</f>
        <v/>
      </c>
      <c r="W44" t="str">
        <f>IF('Raw4'!W44&lt;&gt;"",'Raw4'!W44,"")</f>
        <v/>
      </c>
      <c r="X44" t="str">
        <f>IF('Raw4'!X44&lt;&gt;"",'Raw4'!X44,"")</f>
        <v/>
      </c>
      <c r="Y44" t="str">
        <f>IF('Raw4'!Y44&lt;&gt;"",'Raw4'!Y44,"")</f>
        <v/>
      </c>
      <c r="Z44" t="str">
        <f>IF('Raw4'!Z44&lt;&gt;"",'Raw4'!Z44,"")</f>
        <v/>
      </c>
      <c r="AA44" t="str">
        <f>IF('Raw4'!AA44&lt;&gt;"",'Raw4'!AA44,"")</f>
        <v/>
      </c>
      <c r="AB44" t="str">
        <f>IF('Raw4'!AB44&lt;&gt;"",'Raw4'!AB44,"")</f>
        <v/>
      </c>
      <c r="AC44" t="str">
        <f>IF('Raw4'!AC44&lt;&gt;"",'Raw4'!AC44,"")</f>
        <v/>
      </c>
      <c r="AD44" t="str">
        <f>IF('Raw4'!AD44&lt;&gt;"",'Raw4'!AD44,"")</f>
        <v/>
      </c>
      <c r="AE44" t="str">
        <f>IF('Raw4'!AE44&lt;&gt;"",'Raw4'!AE44,"")</f>
        <v/>
      </c>
      <c r="AF44" t="str">
        <f>IF('Raw4'!AF44&lt;&gt;"",'Raw4'!AF44,"")</f>
        <v/>
      </c>
      <c r="AG44" t="str">
        <f>IF('Raw4'!AG44&lt;&gt;"",'Raw4'!AG44,"")</f>
        <v/>
      </c>
      <c r="AH44" t="str">
        <f>IF('Raw4'!AH44&lt;&gt;"",'Raw4'!AH44,"")</f>
        <v/>
      </c>
      <c r="AI44" t="str">
        <f>IF('Raw4'!AI44&lt;&gt;"",'Raw4'!AI44,"")</f>
        <v/>
      </c>
      <c r="AJ44" t="str">
        <f>IF('Raw4'!AJ44&lt;&gt;"",'Raw4'!AJ44,"")</f>
        <v/>
      </c>
      <c r="AK44" t="str">
        <f>IF('Raw4'!AK44&lt;&gt;"",'Raw4'!AK44,"")</f>
        <v/>
      </c>
      <c r="AL44" t="str">
        <f>IF('Raw4'!AL44&lt;&gt;"",'Raw4'!AL44,"")</f>
        <v/>
      </c>
      <c r="AM44" t="str">
        <f>IF('Raw4'!AM44&lt;&gt;"",'Raw4'!AM44,"")</f>
        <v/>
      </c>
      <c r="AN44" t="str">
        <f>IF('Raw4'!AN44&lt;&gt;"",'Raw4'!AN44,"")</f>
        <v/>
      </c>
      <c r="AO44" t="str">
        <f>IF('Raw4'!AO44&lt;&gt;"",'Raw4'!AO44,"")</f>
        <v/>
      </c>
      <c r="AP44" t="str">
        <f>IF('Raw4'!AP44&lt;&gt;"",'Raw4'!AP44,"")</f>
        <v/>
      </c>
      <c r="AQ44" t="str">
        <f>IF('Raw4'!AQ44&lt;&gt;"",'Raw4'!AQ44,"")</f>
        <v/>
      </c>
      <c r="AR44" t="str">
        <f>IF('Raw4'!AR44&lt;&gt;"",'Raw4'!AR44,"")</f>
        <v/>
      </c>
      <c r="AS44" t="str">
        <f>IF('Raw4'!AS44&lt;&gt;"",'Raw4'!AS44,"")</f>
        <v/>
      </c>
      <c r="AT44" t="str">
        <f>IF('Raw4'!AT44&lt;&gt;"",'Raw4'!AT44,"")</f>
        <v/>
      </c>
      <c r="AU44" t="str">
        <f>IF('Raw4'!AU44&lt;&gt;"",'Raw4'!AU44,"")</f>
        <v/>
      </c>
      <c r="AV44" t="str">
        <f>IF('Raw4'!AV44&lt;&gt;"",'Raw4'!AV44,"")</f>
        <v/>
      </c>
      <c r="AW44" t="str">
        <f>IF('Raw4'!AW44&lt;&gt;"",'Raw4'!AW44,"")</f>
        <v/>
      </c>
      <c r="AX44" t="str">
        <f>IF('Raw4'!AX44&lt;&gt;"",'Raw4'!AX44,"")</f>
        <v/>
      </c>
      <c r="AY44" t="str">
        <f>IF('Raw4'!AY44&lt;&gt;"",'Raw4'!AY44,"")</f>
        <v/>
      </c>
      <c r="AZ44" t="str">
        <f>IF('Raw4'!AZ44&lt;&gt;"",'Raw4'!AZ44,"")</f>
        <v/>
      </c>
      <c r="BA44" t="str">
        <f>IF('Raw4'!BA44&lt;&gt;"",'Raw4'!BA44,"")</f>
        <v/>
      </c>
    </row>
    <row r="45" spans="1:53" x14ac:dyDescent="0.15">
      <c r="A45">
        <f>'Raw4'!A45</f>
        <v>0</v>
      </c>
      <c r="D45" t="str">
        <f>IF('Raw4'!D45&lt;&gt;"",('Raw4'!D45/(1-'Raw4'!D45*#REF!*0.000000001))-(D$5-1)*$C$2*'Raw4'!D$8,"")</f>
        <v/>
      </c>
      <c r="E45" t="str">
        <f>IF('Raw4'!E45&lt;&gt;"",('Raw4'!E45/(1-'Raw4'!E45*#REF!*0.000000001))-(E$5-1)*$C$2*'Raw4'!E$8,"")</f>
        <v/>
      </c>
      <c r="F45" t="str">
        <f>IF('Raw4'!F45&lt;&gt;"",('Raw4'!F45/(1-'Raw4'!F45*#REF!*0.000000001))-(F$5-1)*$C$2*'Raw4'!F$8,"")</f>
        <v/>
      </c>
      <c r="G45" t="str">
        <f>IF('Raw4'!G45&lt;&gt;"",('Raw4'!G45/(1-'Raw4'!G45*#REF!*0.000000001))-(G$5-1)*$C$2*'Raw4'!G$8,"")</f>
        <v/>
      </c>
      <c r="H45" t="str">
        <f>IF('Raw4'!H45&lt;&gt;"",('Raw4'!H45/(1-'Raw4'!H45*#REF!*0.000000001))-(H$5-1)*$C$2*'Raw4'!H$8,"")</f>
        <v/>
      </c>
      <c r="I45" t="str">
        <f>IF('Raw4'!I45&lt;&gt;"",('Raw4'!I45/(1-'Raw4'!I45*#REF!*0.000000001))-(I$5-1)*$C$2*'Raw4'!I$8,"")</f>
        <v/>
      </c>
      <c r="J45" t="str">
        <f>IF('Raw4'!J45&lt;&gt;"",('Raw4'!J45/(1-'Raw4'!J45*#REF!*0.000000001))-(J$5-1)*$C$2*'Raw4'!J$8,"")</f>
        <v/>
      </c>
      <c r="K45" t="str">
        <f>IF('Raw4'!K45&lt;&gt;"",('Raw4'!K45/(1-'Raw4'!K45*#REF!*0.000000001))-(K$5-1)*$C$2*'Raw4'!K$8,"")</f>
        <v/>
      </c>
      <c r="L45" t="str">
        <f>IF('Raw4'!L45&lt;&gt;"",('Raw4'!L45/(1-'Raw4'!L45*#REF!*0.000000001))-(L$5-1)*$C$2*'Raw4'!L$8,"")</f>
        <v/>
      </c>
      <c r="M45" t="str">
        <f>IF('Raw4'!M45&lt;&gt;"",('Raw4'!M45/(1-'Raw4'!M45*#REF!*0.000000001))-(M$5-1)*$C$2*'Raw4'!M$8,"")</f>
        <v/>
      </c>
      <c r="N45" t="str">
        <f>IF('Raw4'!N45&lt;&gt;"",('Raw4'!N45/(1-'Raw4'!N45*#REF!*0.000000001))-(N$5-1)*$C$2*'Raw4'!N$8,"")</f>
        <v/>
      </c>
      <c r="O45" t="str">
        <f>IF('Raw4'!O45&lt;&gt;"",('Raw4'!O45/(1-'Raw4'!O45*#REF!*0.000000001))-(O$5-1)*$C$2*'Raw4'!O$8,"")</f>
        <v/>
      </c>
      <c r="P45" t="str">
        <f>IF('Raw4'!P45&lt;&gt;"",('Raw4'!P45/(1-'Raw4'!P45*#REF!*0.000000001))-(P$5-1)*$C$2*'Raw4'!P$8,"")</f>
        <v/>
      </c>
      <c r="Q45" t="str">
        <f>IF('Raw4'!Q45&lt;&gt;"",('Raw4'!Q45/(1-'Raw4'!Q45*#REF!*0.000000001))-(Q$5-1)*$C$2*'Raw4'!Q$8,"")</f>
        <v/>
      </c>
      <c r="R45" t="str">
        <f>IF('Raw4'!R45&lt;&gt;"",('Raw4'!R45/(1-'Raw4'!R45*#REF!*0.000000001))-(R$5-1)*$C$2*'Raw4'!R$8,"")</f>
        <v/>
      </c>
      <c r="S45" t="str">
        <f>IF('Raw4'!S45&lt;&gt;"",('Raw4'!S45/(1-'Raw4'!S45*#REF!*0.000000001))-(S$5-1)*$C$2*'Raw4'!S$8,"")</f>
        <v/>
      </c>
      <c r="T45" t="str">
        <f>IF('Raw4'!T45&lt;&gt;"",'Raw4'!T45/(1-'Raw4'!T45*#REF!*0.000000001),"")</f>
        <v/>
      </c>
      <c r="U45" t="str">
        <f>IF('Raw4'!U45&lt;&gt;"",'Raw4'!U45,"")</f>
        <v/>
      </c>
      <c r="V45" t="str">
        <f>IF('Raw4'!V45&lt;&gt;"",'Raw4'!V45,"")</f>
        <v/>
      </c>
      <c r="W45" t="str">
        <f>IF('Raw4'!W45&lt;&gt;"",'Raw4'!W45,"")</f>
        <v/>
      </c>
      <c r="X45" t="str">
        <f>IF('Raw4'!X45&lt;&gt;"",'Raw4'!X45,"")</f>
        <v/>
      </c>
      <c r="Y45" t="str">
        <f>IF('Raw4'!Y45&lt;&gt;"",'Raw4'!Y45,"")</f>
        <v/>
      </c>
      <c r="Z45" t="str">
        <f>IF('Raw4'!Z45&lt;&gt;"",'Raw4'!Z45,"")</f>
        <v/>
      </c>
      <c r="AA45" t="str">
        <f>IF('Raw4'!AA45&lt;&gt;"",'Raw4'!AA45,"")</f>
        <v/>
      </c>
      <c r="AB45" t="str">
        <f>IF('Raw4'!AB45&lt;&gt;"",'Raw4'!AB45,"")</f>
        <v/>
      </c>
      <c r="AC45" t="str">
        <f>IF('Raw4'!AC45&lt;&gt;"",'Raw4'!AC45,"")</f>
        <v/>
      </c>
      <c r="AD45" t="str">
        <f>IF('Raw4'!AD45&lt;&gt;"",'Raw4'!AD45,"")</f>
        <v/>
      </c>
      <c r="AE45" t="str">
        <f>IF('Raw4'!AE45&lt;&gt;"",'Raw4'!AE45,"")</f>
        <v/>
      </c>
      <c r="AF45" t="str">
        <f>IF('Raw4'!AF45&lt;&gt;"",'Raw4'!AF45,"")</f>
        <v/>
      </c>
      <c r="AG45" t="str">
        <f>IF('Raw4'!AG45&lt;&gt;"",'Raw4'!AG45,"")</f>
        <v/>
      </c>
      <c r="AH45" t="str">
        <f>IF('Raw4'!AH45&lt;&gt;"",'Raw4'!AH45,"")</f>
        <v/>
      </c>
      <c r="AI45" t="str">
        <f>IF('Raw4'!AI45&lt;&gt;"",'Raw4'!AI45,"")</f>
        <v/>
      </c>
      <c r="AJ45" t="str">
        <f>IF('Raw4'!AJ45&lt;&gt;"",'Raw4'!AJ45,"")</f>
        <v/>
      </c>
      <c r="AK45" t="str">
        <f>IF('Raw4'!AK45&lt;&gt;"",'Raw4'!AK45,"")</f>
        <v/>
      </c>
      <c r="AL45" t="str">
        <f>IF('Raw4'!AL45&lt;&gt;"",'Raw4'!AL45,"")</f>
        <v/>
      </c>
      <c r="AM45" t="str">
        <f>IF('Raw4'!AM45&lt;&gt;"",'Raw4'!AM45,"")</f>
        <v/>
      </c>
      <c r="AN45" t="str">
        <f>IF('Raw4'!AN45&lt;&gt;"",'Raw4'!AN45,"")</f>
        <v/>
      </c>
      <c r="AO45" t="str">
        <f>IF('Raw4'!AO45&lt;&gt;"",'Raw4'!AO45,"")</f>
        <v/>
      </c>
      <c r="AP45" t="str">
        <f>IF('Raw4'!AP45&lt;&gt;"",'Raw4'!AP45,"")</f>
        <v/>
      </c>
      <c r="AQ45" t="str">
        <f>IF('Raw4'!AQ45&lt;&gt;"",'Raw4'!AQ45,"")</f>
        <v/>
      </c>
      <c r="AR45" t="str">
        <f>IF('Raw4'!AR45&lt;&gt;"",'Raw4'!AR45,"")</f>
        <v/>
      </c>
      <c r="AS45" t="str">
        <f>IF('Raw4'!AS45&lt;&gt;"",'Raw4'!AS45,"")</f>
        <v/>
      </c>
      <c r="AT45" t="str">
        <f>IF('Raw4'!AT45&lt;&gt;"",'Raw4'!AT45,"")</f>
        <v/>
      </c>
      <c r="AU45" t="str">
        <f>IF('Raw4'!AU45&lt;&gt;"",'Raw4'!AU45,"")</f>
        <v/>
      </c>
      <c r="AV45" t="str">
        <f>IF('Raw4'!AV45&lt;&gt;"",'Raw4'!AV45,"")</f>
        <v/>
      </c>
      <c r="AW45" t="str">
        <f>IF('Raw4'!AW45&lt;&gt;"",'Raw4'!AW45,"")</f>
        <v/>
      </c>
      <c r="AX45" t="str">
        <f>IF('Raw4'!AX45&lt;&gt;"",'Raw4'!AX45,"")</f>
        <v/>
      </c>
      <c r="AY45" t="str">
        <f>IF('Raw4'!AY45&lt;&gt;"",'Raw4'!AY45,"")</f>
        <v/>
      </c>
      <c r="AZ45" t="str">
        <f>IF('Raw4'!AZ45&lt;&gt;"",'Raw4'!AZ45,"")</f>
        <v/>
      </c>
      <c r="BA45" t="str">
        <f>IF('Raw4'!BA45&lt;&gt;"",'Raw4'!BA45,"")</f>
        <v/>
      </c>
    </row>
    <row r="46" spans="1:53" x14ac:dyDescent="0.15">
      <c r="A46">
        <f>'Raw4'!A46</f>
        <v>0</v>
      </c>
      <c r="D46" t="str">
        <f>IF('Raw4'!D46&lt;&gt;"",('Raw4'!D46/(1-'Raw4'!D46*#REF!*0.000000001))-(D$5-1)*$C$2*'Raw4'!D$8,"")</f>
        <v/>
      </c>
      <c r="E46" t="str">
        <f>IF('Raw4'!E46&lt;&gt;"",('Raw4'!E46/(1-'Raw4'!E46*#REF!*0.000000001))-(E$5-1)*$C$2*'Raw4'!E$8,"")</f>
        <v/>
      </c>
      <c r="F46" t="str">
        <f>IF('Raw4'!F46&lt;&gt;"",('Raw4'!F46/(1-'Raw4'!F46*#REF!*0.000000001))-(F$5-1)*$C$2*'Raw4'!F$8,"")</f>
        <v/>
      </c>
      <c r="G46" t="str">
        <f>IF('Raw4'!G46&lt;&gt;"",('Raw4'!G46/(1-'Raw4'!G46*#REF!*0.000000001))-(G$5-1)*$C$2*'Raw4'!G$8,"")</f>
        <v/>
      </c>
      <c r="H46" t="str">
        <f>IF('Raw4'!H46&lt;&gt;"",('Raw4'!H46/(1-'Raw4'!H46*#REF!*0.000000001))-(H$5-1)*$C$2*'Raw4'!H$8,"")</f>
        <v/>
      </c>
      <c r="I46" t="str">
        <f>IF('Raw4'!I46&lt;&gt;"",('Raw4'!I46/(1-'Raw4'!I46*#REF!*0.000000001))-(I$5-1)*$C$2*'Raw4'!I$8,"")</f>
        <v/>
      </c>
      <c r="J46" t="str">
        <f>IF('Raw4'!J46&lt;&gt;"",('Raw4'!J46/(1-'Raw4'!J46*#REF!*0.000000001))-(J$5-1)*$C$2*'Raw4'!J$8,"")</f>
        <v/>
      </c>
      <c r="K46" t="str">
        <f>IF('Raw4'!K46&lt;&gt;"",('Raw4'!K46/(1-'Raw4'!K46*#REF!*0.000000001))-(K$5-1)*$C$2*'Raw4'!K$8,"")</f>
        <v/>
      </c>
      <c r="L46" t="str">
        <f>IF('Raw4'!L46&lt;&gt;"",('Raw4'!L46/(1-'Raw4'!L46*#REF!*0.000000001))-(L$5-1)*$C$2*'Raw4'!L$8,"")</f>
        <v/>
      </c>
      <c r="M46" t="str">
        <f>IF('Raw4'!M46&lt;&gt;"",('Raw4'!M46/(1-'Raw4'!M46*#REF!*0.000000001))-(M$5-1)*$C$2*'Raw4'!M$8,"")</f>
        <v/>
      </c>
      <c r="N46" t="str">
        <f>IF('Raw4'!N46&lt;&gt;"",('Raw4'!N46/(1-'Raw4'!N46*#REF!*0.000000001))-(N$5-1)*$C$2*'Raw4'!N$8,"")</f>
        <v/>
      </c>
      <c r="O46" t="str">
        <f>IF('Raw4'!O46&lt;&gt;"",('Raw4'!O46/(1-'Raw4'!O46*#REF!*0.000000001))-(O$5-1)*$C$2*'Raw4'!O$8,"")</f>
        <v/>
      </c>
      <c r="P46" t="str">
        <f>IF('Raw4'!P46&lt;&gt;"",('Raw4'!P46/(1-'Raw4'!P46*#REF!*0.000000001))-(P$5-1)*$C$2*'Raw4'!P$8,"")</f>
        <v/>
      </c>
      <c r="Q46" t="str">
        <f>IF('Raw4'!Q46&lt;&gt;"",('Raw4'!Q46/(1-'Raw4'!Q46*#REF!*0.000000001))-(Q$5-1)*$C$2*'Raw4'!Q$8,"")</f>
        <v/>
      </c>
      <c r="R46" t="str">
        <f>IF('Raw4'!R46&lt;&gt;"",('Raw4'!R46/(1-'Raw4'!R46*#REF!*0.000000001))-(R$5-1)*$C$2*'Raw4'!R$8,"")</f>
        <v/>
      </c>
      <c r="S46" t="str">
        <f>IF('Raw4'!S46&lt;&gt;"",('Raw4'!S46/(1-'Raw4'!S46*#REF!*0.000000001))-(S$5-1)*$C$2*'Raw4'!S$8,"")</f>
        <v/>
      </c>
      <c r="T46" t="str">
        <f>IF('Raw4'!T46&lt;&gt;"",'Raw4'!T46/(1-'Raw4'!T46*#REF!*0.000000001),"")</f>
        <v/>
      </c>
      <c r="U46" t="str">
        <f>IF('Raw4'!U46&lt;&gt;"",'Raw4'!U46,"")</f>
        <v/>
      </c>
      <c r="V46" t="str">
        <f>IF('Raw4'!V46&lt;&gt;"",'Raw4'!V46,"")</f>
        <v/>
      </c>
      <c r="W46" t="str">
        <f>IF('Raw4'!W46&lt;&gt;"",'Raw4'!W46,"")</f>
        <v/>
      </c>
      <c r="X46" t="str">
        <f>IF('Raw4'!X46&lt;&gt;"",'Raw4'!X46,"")</f>
        <v/>
      </c>
      <c r="Y46" t="str">
        <f>IF('Raw4'!Y46&lt;&gt;"",'Raw4'!Y46,"")</f>
        <v/>
      </c>
      <c r="Z46" t="str">
        <f>IF('Raw4'!Z46&lt;&gt;"",'Raw4'!Z46,"")</f>
        <v/>
      </c>
      <c r="AA46" t="str">
        <f>IF('Raw4'!AA46&lt;&gt;"",'Raw4'!AA46,"")</f>
        <v/>
      </c>
      <c r="AB46" t="str">
        <f>IF('Raw4'!AB46&lt;&gt;"",'Raw4'!AB46,"")</f>
        <v/>
      </c>
      <c r="AC46" t="str">
        <f>IF('Raw4'!AC46&lt;&gt;"",'Raw4'!AC46,"")</f>
        <v/>
      </c>
      <c r="AD46" t="str">
        <f>IF('Raw4'!AD46&lt;&gt;"",'Raw4'!AD46,"")</f>
        <v/>
      </c>
      <c r="AE46" t="str">
        <f>IF('Raw4'!AE46&lt;&gt;"",'Raw4'!AE46,"")</f>
        <v/>
      </c>
      <c r="AF46" t="str">
        <f>IF('Raw4'!AF46&lt;&gt;"",'Raw4'!AF46,"")</f>
        <v/>
      </c>
      <c r="AG46" t="str">
        <f>IF('Raw4'!AG46&lt;&gt;"",'Raw4'!AG46,"")</f>
        <v/>
      </c>
      <c r="AH46" t="str">
        <f>IF('Raw4'!AH46&lt;&gt;"",'Raw4'!AH46,"")</f>
        <v/>
      </c>
      <c r="AI46" t="str">
        <f>IF('Raw4'!AI46&lt;&gt;"",'Raw4'!AI46,"")</f>
        <v/>
      </c>
      <c r="AJ46" t="str">
        <f>IF('Raw4'!AJ46&lt;&gt;"",'Raw4'!AJ46,"")</f>
        <v/>
      </c>
      <c r="AK46" t="str">
        <f>IF('Raw4'!AK46&lt;&gt;"",'Raw4'!AK46,"")</f>
        <v/>
      </c>
      <c r="AL46" t="str">
        <f>IF('Raw4'!AL46&lt;&gt;"",'Raw4'!AL46,"")</f>
        <v/>
      </c>
      <c r="AM46" t="str">
        <f>IF('Raw4'!AM46&lt;&gt;"",'Raw4'!AM46,"")</f>
        <v/>
      </c>
      <c r="AN46" t="str">
        <f>IF('Raw4'!AN46&lt;&gt;"",'Raw4'!AN46,"")</f>
        <v/>
      </c>
      <c r="AO46" t="str">
        <f>IF('Raw4'!AO46&lt;&gt;"",'Raw4'!AO46,"")</f>
        <v/>
      </c>
      <c r="AP46" t="str">
        <f>IF('Raw4'!AP46&lt;&gt;"",'Raw4'!AP46,"")</f>
        <v/>
      </c>
      <c r="AQ46" t="str">
        <f>IF('Raw4'!AQ46&lt;&gt;"",'Raw4'!AQ46,"")</f>
        <v/>
      </c>
      <c r="AR46" t="str">
        <f>IF('Raw4'!AR46&lt;&gt;"",'Raw4'!AR46,"")</f>
        <v/>
      </c>
      <c r="AS46" t="str">
        <f>IF('Raw4'!AS46&lt;&gt;"",'Raw4'!AS46,"")</f>
        <v/>
      </c>
      <c r="AT46" t="str">
        <f>IF('Raw4'!AT46&lt;&gt;"",'Raw4'!AT46,"")</f>
        <v/>
      </c>
      <c r="AU46" t="str">
        <f>IF('Raw4'!AU46&lt;&gt;"",'Raw4'!AU46,"")</f>
        <v/>
      </c>
      <c r="AV46" t="str">
        <f>IF('Raw4'!AV46&lt;&gt;"",'Raw4'!AV46,"")</f>
        <v/>
      </c>
      <c r="AW46" t="str">
        <f>IF('Raw4'!AW46&lt;&gt;"",'Raw4'!AW46,"")</f>
        <v/>
      </c>
      <c r="AX46" t="str">
        <f>IF('Raw4'!AX46&lt;&gt;"",'Raw4'!AX46,"")</f>
        <v/>
      </c>
      <c r="AY46" t="str">
        <f>IF('Raw4'!AY46&lt;&gt;"",'Raw4'!AY46,"")</f>
        <v/>
      </c>
      <c r="AZ46" t="str">
        <f>IF('Raw4'!AZ46&lt;&gt;"",'Raw4'!AZ46,"")</f>
        <v/>
      </c>
      <c r="BA46" t="str">
        <f>IF('Raw4'!BA46&lt;&gt;"",'Raw4'!BA46,"")</f>
        <v/>
      </c>
    </row>
    <row r="47" spans="1:53" x14ac:dyDescent="0.15">
      <c r="A47">
        <f>'Raw4'!A47</f>
        <v>0</v>
      </c>
      <c r="D47" t="str">
        <f>IF('Raw4'!D47&lt;&gt;"",('Raw4'!D47/(1-'Raw4'!D47*#REF!*0.000000001))-(D$5-1)*$C$2*'Raw4'!D$8,"")</f>
        <v/>
      </c>
      <c r="E47" t="str">
        <f>IF('Raw4'!E47&lt;&gt;"",('Raw4'!E47/(1-'Raw4'!E47*#REF!*0.000000001))-(E$5-1)*$C$2*'Raw4'!E$8,"")</f>
        <v/>
      </c>
      <c r="F47" t="str">
        <f>IF('Raw4'!F47&lt;&gt;"",('Raw4'!F47/(1-'Raw4'!F47*#REF!*0.000000001))-(F$5-1)*$C$2*'Raw4'!F$8,"")</f>
        <v/>
      </c>
      <c r="G47" t="str">
        <f>IF('Raw4'!G47&lt;&gt;"",('Raw4'!G47/(1-'Raw4'!G47*#REF!*0.000000001))-(G$5-1)*$C$2*'Raw4'!G$8,"")</f>
        <v/>
      </c>
      <c r="H47" t="str">
        <f>IF('Raw4'!H47&lt;&gt;"",('Raw4'!H47/(1-'Raw4'!H47*#REF!*0.000000001))-(H$5-1)*$C$2*'Raw4'!H$8,"")</f>
        <v/>
      </c>
      <c r="I47" t="str">
        <f>IF('Raw4'!I47&lt;&gt;"",('Raw4'!I47/(1-'Raw4'!I47*#REF!*0.000000001))-(I$5-1)*$C$2*'Raw4'!I$8,"")</f>
        <v/>
      </c>
      <c r="J47" t="str">
        <f>IF('Raw4'!J47&lt;&gt;"",('Raw4'!J47/(1-'Raw4'!J47*#REF!*0.000000001))-(J$5-1)*$C$2*'Raw4'!J$8,"")</f>
        <v/>
      </c>
      <c r="K47" t="str">
        <f>IF('Raw4'!K47&lt;&gt;"",('Raw4'!K47/(1-'Raw4'!K47*#REF!*0.000000001))-(K$5-1)*$C$2*'Raw4'!K$8,"")</f>
        <v/>
      </c>
      <c r="L47" t="str">
        <f>IF('Raw4'!L47&lt;&gt;"",('Raw4'!L47/(1-'Raw4'!L47*#REF!*0.000000001))-(L$5-1)*$C$2*'Raw4'!L$8,"")</f>
        <v/>
      </c>
      <c r="M47" t="str">
        <f>IF('Raw4'!M47&lt;&gt;"",('Raw4'!M47/(1-'Raw4'!M47*#REF!*0.000000001))-(M$5-1)*$C$2*'Raw4'!M$8,"")</f>
        <v/>
      </c>
      <c r="N47" t="str">
        <f>IF('Raw4'!N47&lt;&gt;"",('Raw4'!N47/(1-'Raw4'!N47*#REF!*0.000000001))-(N$5-1)*$C$2*'Raw4'!N$8,"")</f>
        <v/>
      </c>
      <c r="O47" t="str">
        <f>IF('Raw4'!O47&lt;&gt;"",('Raw4'!O47/(1-'Raw4'!O47*#REF!*0.000000001))-(O$5-1)*$C$2*'Raw4'!O$8,"")</f>
        <v/>
      </c>
      <c r="P47" t="str">
        <f>IF('Raw4'!P47&lt;&gt;"",('Raw4'!P47/(1-'Raw4'!P47*#REF!*0.000000001))-(P$5-1)*$C$2*'Raw4'!P$8,"")</f>
        <v/>
      </c>
      <c r="Q47" t="str">
        <f>IF('Raw4'!Q47&lt;&gt;"",('Raw4'!Q47/(1-'Raw4'!Q47*#REF!*0.000000001))-(Q$5-1)*$C$2*'Raw4'!Q$8,"")</f>
        <v/>
      </c>
      <c r="R47" t="str">
        <f>IF('Raw4'!R47&lt;&gt;"",('Raw4'!R47/(1-'Raw4'!R47*#REF!*0.000000001))-(R$5-1)*$C$2*'Raw4'!R$8,"")</f>
        <v/>
      </c>
      <c r="S47" t="str">
        <f>IF('Raw4'!S47&lt;&gt;"",('Raw4'!S47/(1-'Raw4'!S47*#REF!*0.000000001))-(S$5-1)*$C$2*'Raw4'!S$8,"")</f>
        <v/>
      </c>
      <c r="T47" t="str">
        <f>IF('Raw4'!T47&lt;&gt;"",'Raw4'!T47/(1-'Raw4'!T47*#REF!*0.000000001),"")</f>
        <v/>
      </c>
      <c r="U47" t="str">
        <f>IF('Raw4'!U47&lt;&gt;"",'Raw4'!U47,"")</f>
        <v/>
      </c>
      <c r="V47" t="str">
        <f>IF('Raw4'!V47&lt;&gt;"",'Raw4'!V47,"")</f>
        <v/>
      </c>
      <c r="W47" t="str">
        <f>IF('Raw4'!W47&lt;&gt;"",'Raw4'!W47,"")</f>
        <v/>
      </c>
      <c r="X47" t="str">
        <f>IF('Raw4'!X47&lt;&gt;"",'Raw4'!X47,"")</f>
        <v/>
      </c>
      <c r="Y47" t="str">
        <f>IF('Raw4'!Y47&lt;&gt;"",'Raw4'!Y47,"")</f>
        <v/>
      </c>
      <c r="Z47" t="str">
        <f>IF('Raw4'!Z47&lt;&gt;"",'Raw4'!Z47,"")</f>
        <v/>
      </c>
      <c r="AA47" t="str">
        <f>IF('Raw4'!AA47&lt;&gt;"",'Raw4'!AA47,"")</f>
        <v/>
      </c>
      <c r="AB47" t="str">
        <f>IF('Raw4'!AB47&lt;&gt;"",'Raw4'!AB47,"")</f>
        <v/>
      </c>
      <c r="AC47" t="str">
        <f>IF('Raw4'!AC47&lt;&gt;"",'Raw4'!AC47,"")</f>
        <v/>
      </c>
      <c r="AD47" t="str">
        <f>IF('Raw4'!AD47&lt;&gt;"",'Raw4'!AD47,"")</f>
        <v/>
      </c>
      <c r="AE47" t="str">
        <f>IF('Raw4'!AE47&lt;&gt;"",'Raw4'!AE47,"")</f>
        <v/>
      </c>
      <c r="AF47" t="str">
        <f>IF('Raw4'!AF47&lt;&gt;"",'Raw4'!AF47,"")</f>
        <v/>
      </c>
      <c r="AG47" t="str">
        <f>IF('Raw4'!AG47&lt;&gt;"",'Raw4'!AG47,"")</f>
        <v/>
      </c>
      <c r="AH47" t="str">
        <f>IF('Raw4'!AH47&lt;&gt;"",'Raw4'!AH47,"")</f>
        <v/>
      </c>
      <c r="AI47" t="str">
        <f>IF('Raw4'!AI47&lt;&gt;"",'Raw4'!AI47,"")</f>
        <v/>
      </c>
      <c r="AJ47" t="str">
        <f>IF('Raw4'!AJ47&lt;&gt;"",'Raw4'!AJ47,"")</f>
        <v/>
      </c>
      <c r="AK47" t="str">
        <f>IF('Raw4'!AK47&lt;&gt;"",'Raw4'!AK47,"")</f>
        <v/>
      </c>
      <c r="AL47" t="str">
        <f>IF('Raw4'!AL47&lt;&gt;"",'Raw4'!AL47,"")</f>
        <v/>
      </c>
      <c r="AM47" t="str">
        <f>IF('Raw4'!AM47&lt;&gt;"",'Raw4'!AM47,"")</f>
        <v/>
      </c>
      <c r="AN47" t="str">
        <f>IF('Raw4'!AN47&lt;&gt;"",'Raw4'!AN47,"")</f>
        <v/>
      </c>
      <c r="AO47" t="str">
        <f>IF('Raw4'!AO47&lt;&gt;"",'Raw4'!AO47,"")</f>
        <v/>
      </c>
      <c r="AP47" t="str">
        <f>IF('Raw4'!AP47&lt;&gt;"",'Raw4'!AP47,"")</f>
        <v/>
      </c>
      <c r="AQ47" t="str">
        <f>IF('Raw4'!AQ47&lt;&gt;"",'Raw4'!AQ47,"")</f>
        <v/>
      </c>
      <c r="AR47" t="str">
        <f>IF('Raw4'!AR47&lt;&gt;"",'Raw4'!AR47,"")</f>
        <v/>
      </c>
      <c r="AS47" t="str">
        <f>IF('Raw4'!AS47&lt;&gt;"",'Raw4'!AS47,"")</f>
        <v/>
      </c>
      <c r="AT47" t="str">
        <f>IF('Raw4'!AT47&lt;&gt;"",'Raw4'!AT47,"")</f>
        <v/>
      </c>
      <c r="AU47" t="str">
        <f>IF('Raw4'!AU47&lt;&gt;"",'Raw4'!AU47,"")</f>
        <v/>
      </c>
      <c r="AV47" t="str">
        <f>IF('Raw4'!AV47&lt;&gt;"",'Raw4'!AV47,"")</f>
        <v/>
      </c>
      <c r="AW47" t="str">
        <f>IF('Raw4'!AW47&lt;&gt;"",'Raw4'!AW47,"")</f>
        <v/>
      </c>
      <c r="AX47" t="str">
        <f>IF('Raw4'!AX47&lt;&gt;"",'Raw4'!AX47,"")</f>
        <v/>
      </c>
      <c r="AY47" t="str">
        <f>IF('Raw4'!AY47&lt;&gt;"",'Raw4'!AY47,"")</f>
        <v/>
      </c>
      <c r="AZ47" t="str">
        <f>IF('Raw4'!AZ47&lt;&gt;"",'Raw4'!AZ47,"")</f>
        <v/>
      </c>
      <c r="BA47" t="str">
        <f>IF('Raw4'!BA47&lt;&gt;"",'Raw4'!BA47,"")</f>
        <v/>
      </c>
    </row>
    <row r="48" spans="1:53" x14ac:dyDescent="0.15">
      <c r="A48">
        <f>'Raw4'!A48</f>
        <v>0</v>
      </c>
      <c r="D48" t="str">
        <f>IF('Raw4'!D48&lt;&gt;"",('Raw4'!D48/(1-'Raw4'!D48*#REF!*0.000000001))-(D$5-1)*$C$2*'Raw4'!D$8,"")</f>
        <v/>
      </c>
      <c r="E48" t="str">
        <f>IF('Raw4'!E48&lt;&gt;"",('Raw4'!E48/(1-'Raw4'!E48*#REF!*0.000000001))-(E$5-1)*$C$2*'Raw4'!E$8,"")</f>
        <v/>
      </c>
      <c r="F48" t="str">
        <f>IF('Raw4'!F48&lt;&gt;"",('Raw4'!F48/(1-'Raw4'!F48*#REF!*0.000000001))-(F$5-1)*$C$2*'Raw4'!F$8,"")</f>
        <v/>
      </c>
      <c r="G48" t="str">
        <f>IF('Raw4'!G48&lt;&gt;"",('Raw4'!G48/(1-'Raw4'!G48*#REF!*0.000000001))-(G$5-1)*$C$2*'Raw4'!G$8,"")</f>
        <v/>
      </c>
      <c r="H48" t="str">
        <f>IF('Raw4'!H48&lt;&gt;"",('Raw4'!H48/(1-'Raw4'!H48*#REF!*0.000000001))-(H$5-1)*$C$2*'Raw4'!H$8,"")</f>
        <v/>
      </c>
      <c r="I48" t="str">
        <f>IF('Raw4'!I48&lt;&gt;"",('Raw4'!I48/(1-'Raw4'!I48*#REF!*0.000000001))-(I$5-1)*$C$2*'Raw4'!I$8,"")</f>
        <v/>
      </c>
      <c r="J48" t="str">
        <f>IF('Raw4'!J48&lt;&gt;"",('Raw4'!J48/(1-'Raw4'!J48*#REF!*0.000000001))-(J$5-1)*$C$2*'Raw4'!J$8,"")</f>
        <v/>
      </c>
      <c r="K48" t="str">
        <f>IF('Raw4'!K48&lt;&gt;"",('Raw4'!K48/(1-'Raw4'!K48*#REF!*0.000000001))-(K$5-1)*$C$2*'Raw4'!K$8,"")</f>
        <v/>
      </c>
      <c r="L48" t="str">
        <f>IF('Raw4'!L48&lt;&gt;"",('Raw4'!L48/(1-'Raw4'!L48*#REF!*0.000000001))-(L$5-1)*$C$2*'Raw4'!L$8,"")</f>
        <v/>
      </c>
      <c r="M48" t="str">
        <f>IF('Raw4'!M48&lt;&gt;"",('Raw4'!M48/(1-'Raw4'!M48*#REF!*0.000000001))-(M$5-1)*$C$2*'Raw4'!M$8,"")</f>
        <v/>
      </c>
      <c r="N48" t="str">
        <f>IF('Raw4'!N48&lt;&gt;"",('Raw4'!N48/(1-'Raw4'!N48*#REF!*0.000000001))-(N$5-1)*$C$2*'Raw4'!N$8,"")</f>
        <v/>
      </c>
      <c r="O48" t="str">
        <f>IF('Raw4'!O48&lt;&gt;"",('Raw4'!O48/(1-'Raw4'!O48*#REF!*0.000000001))-(O$5-1)*$C$2*'Raw4'!O$8,"")</f>
        <v/>
      </c>
      <c r="P48" t="str">
        <f>IF('Raw4'!P48&lt;&gt;"",('Raw4'!P48/(1-'Raw4'!P48*#REF!*0.000000001))-(P$5-1)*$C$2*'Raw4'!P$8,"")</f>
        <v/>
      </c>
      <c r="Q48" t="str">
        <f>IF('Raw4'!Q48&lt;&gt;"",('Raw4'!Q48/(1-'Raw4'!Q48*#REF!*0.000000001))-(Q$5-1)*$C$2*'Raw4'!Q$8,"")</f>
        <v/>
      </c>
      <c r="R48" t="str">
        <f>IF('Raw4'!R48&lt;&gt;"",('Raw4'!R48/(1-'Raw4'!R48*#REF!*0.000000001))-(R$5-1)*$C$2*'Raw4'!R$8,"")</f>
        <v/>
      </c>
      <c r="S48" t="str">
        <f>IF('Raw4'!S48&lt;&gt;"",('Raw4'!S48/(1-'Raw4'!S48*#REF!*0.000000001))-(S$5-1)*$C$2*'Raw4'!S$8,"")</f>
        <v/>
      </c>
      <c r="T48" t="str">
        <f>IF('Raw4'!T48&lt;&gt;"",'Raw4'!T48/(1-'Raw4'!T48*#REF!*0.000000001),"")</f>
        <v/>
      </c>
      <c r="U48" t="str">
        <f>IF('Raw4'!U48&lt;&gt;"",'Raw4'!U48,"")</f>
        <v/>
      </c>
      <c r="V48" t="str">
        <f>IF('Raw4'!V48&lt;&gt;"",'Raw4'!V48,"")</f>
        <v/>
      </c>
      <c r="W48" t="str">
        <f>IF('Raw4'!W48&lt;&gt;"",'Raw4'!W48,"")</f>
        <v/>
      </c>
      <c r="X48" t="str">
        <f>IF('Raw4'!X48&lt;&gt;"",'Raw4'!X48,"")</f>
        <v/>
      </c>
      <c r="Y48" t="str">
        <f>IF('Raw4'!Y48&lt;&gt;"",'Raw4'!Y48,"")</f>
        <v/>
      </c>
      <c r="Z48" t="str">
        <f>IF('Raw4'!Z48&lt;&gt;"",'Raw4'!Z48,"")</f>
        <v/>
      </c>
      <c r="AA48" t="str">
        <f>IF('Raw4'!AA48&lt;&gt;"",'Raw4'!AA48,"")</f>
        <v/>
      </c>
      <c r="AB48" t="str">
        <f>IF('Raw4'!AB48&lt;&gt;"",'Raw4'!AB48,"")</f>
        <v/>
      </c>
      <c r="AC48" t="str">
        <f>IF('Raw4'!AC48&lt;&gt;"",'Raw4'!AC48,"")</f>
        <v/>
      </c>
      <c r="AD48" t="str">
        <f>IF('Raw4'!AD48&lt;&gt;"",'Raw4'!AD48,"")</f>
        <v/>
      </c>
      <c r="AE48" t="str">
        <f>IF('Raw4'!AE48&lt;&gt;"",'Raw4'!AE48,"")</f>
        <v/>
      </c>
      <c r="AF48" t="str">
        <f>IF('Raw4'!AF48&lt;&gt;"",'Raw4'!AF48,"")</f>
        <v/>
      </c>
      <c r="AG48" t="str">
        <f>IF('Raw4'!AG48&lt;&gt;"",'Raw4'!AG48,"")</f>
        <v/>
      </c>
      <c r="AH48" t="str">
        <f>IF('Raw4'!AH48&lt;&gt;"",'Raw4'!AH48,"")</f>
        <v/>
      </c>
      <c r="AI48" t="str">
        <f>IF('Raw4'!AI48&lt;&gt;"",'Raw4'!AI48,"")</f>
        <v/>
      </c>
      <c r="AJ48" t="str">
        <f>IF('Raw4'!AJ48&lt;&gt;"",'Raw4'!AJ48,"")</f>
        <v/>
      </c>
      <c r="AK48" t="str">
        <f>IF('Raw4'!AK48&lt;&gt;"",'Raw4'!AK48,"")</f>
        <v/>
      </c>
      <c r="AL48" t="str">
        <f>IF('Raw4'!AL48&lt;&gt;"",'Raw4'!AL48,"")</f>
        <v/>
      </c>
      <c r="AM48" t="str">
        <f>IF('Raw4'!AM48&lt;&gt;"",'Raw4'!AM48,"")</f>
        <v/>
      </c>
      <c r="AN48" t="str">
        <f>IF('Raw4'!AN48&lt;&gt;"",'Raw4'!AN48,"")</f>
        <v/>
      </c>
      <c r="AO48" t="str">
        <f>IF('Raw4'!AO48&lt;&gt;"",'Raw4'!AO48,"")</f>
        <v/>
      </c>
      <c r="AP48" t="str">
        <f>IF('Raw4'!AP48&lt;&gt;"",'Raw4'!AP48,"")</f>
        <v/>
      </c>
      <c r="AQ48" t="str">
        <f>IF('Raw4'!AQ48&lt;&gt;"",'Raw4'!AQ48,"")</f>
        <v/>
      </c>
      <c r="AR48" t="str">
        <f>IF('Raw4'!AR48&lt;&gt;"",'Raw4'!AR48,"")</f>
        <v/>
      </c>
      <c r="AS48" t="str">
        <f>IF('Raw4'!AS48&lt;&gt;"",'Raw4'!AS48,"")</f>
        <v/>
      </c>
      <c r="AT48" t="str">
        <f>IF('Raw4'!AT48&lt;&gt;"",'Raw4'!AT48,"")</f>
        <v/>
      </c>
      <c r="AU48" t="str">
        <f>IF('Raw4'!AU48&lt;&gt;"",'Raw4'!AU48,"")</f>
        <v/>
      </c>
      <c r="AV48" t="str">
        <f>IF('Raw4'!AV48&lt;&gt;"",'Raw4'!AV48,"")</f>
        <v/>
      </c>
      <c r="AW48" t="str">
        <f>IF('Raw4'!AW48&lt;&gt;"",'Raw4'!AW48,"")</f>
        <v/>
      </c>
      <c r="AX48" t="str">
        <f>IF('Raw4'!AX48&lt;&gt;"",'Raw4'!AX48,"")</f>
        <v/>
      </c>
      <c r="AY48" t="str">
        <f>IF('Raw4'!AY48&lt;&gt;"",'Raw4'!AY48,"")</f>
        <v/>
      </c>
      <c r="AZ48" t="str">
        <f>IF('Raw4'!AZ48&lt;&gt;"",'Raw4'!AZ48,"")</f>
        <v/>
      </c>
      <c r="BA48" t="str">
        <f>IF('Raw4'!BA48&lt;&gt;"",'Raw4'!BA48,"")</f>
        <v/>
      </c>
    </row>
    <row r="49" spans="1:53" x14ac:dyDescent="0.15">
      <c r="A49">
        <f>'Raw4'!A49</f>
        <v>0</v>
      </c>
      <c r="D49" t="str">
        <f>IF('Raw4'!D49&lt;&gt;"",('Raw4'!D49/(1-'Raw4'!D49*#REF!*0.000000001))-(D$5-1)*$C$2*'Raw4'!D$8,"")</f>
        <v/>
      </c>
      <c r="E49" t="str">
        <f>IF('Raw4'!E49&lt;&gt;"",('Raw4'!E49/(1-'Raw4'!E49*#REF!*0.000000001))-(E$5-1)*$C$2*'Raw4'!E$8,"")</f>
        <v/>
      </c>
      <c r="F49" t="str">
        <f>IF('Raw4'!F49&lt;&gt;"",('Raw4'!F49/(1-'Raw4'!F49*#REF!*0.000000001))-(F$5-1)*$C$2*'Raw4'!F$8,"")</f>
        <v/>
      </c>
      <c r="G49" t="str">
        <f>IF('Raw4'!G49&lt;&gt;"",('Raw4'!G49/(1-'Raw4'!G49*#REF!*0.000000001))-(G$5-1)*$C$2*'Raw4'!G$8,"")</f>
        <v/>
      </c>
      <c r="H49" t="str">
        <f>IF('Raw4'!H49&lt;&gt;"",('Raw4'!H49/(1-'Raw4'!H49*#REF!*0.000000001))-(H$5-1)*$C$2*'Raw4'!H$8,"")</f>
        <v/>
      </c>
      <c r="I49" t="str">
        <f>IF('Raw4'!I49&lt;&gt;"",('Raw4'!I49/(1-'Raw4'!I49*#REF!*0.000000001))-(I$5-1)*$C$2*'Raw4'!I$8,"")</f>
        <v/>
      </c>
      <c r="J49" t="str">
        <f>IF('Raw4'!J49&lt;&gt;"",('Raw4'!J49/(1-'Raw4'!J49*#REF!*0.000000001))-(J$5-1)*$C$2*'Raw4'!J$8,"")</f>
        <v/>
      </c>
      <c r="K49" t="str">
        <f>IF('Raw4'!K49&lt;&gt;"",('Raw4'!K49/(1-'Raw4'!K49*#REF!*0.000000001))-(K$5-1)*$C$2*'Raw4'!K$8,"")</f>
        <v/>
      </c>
      <c r="L49" t="str">
        <f>IF('Raw4'!L49&lt;&gt;"",('Raw4'!L49/(1-'Raw4'!L49*#REF!*0.000000001))-(L$5-1)*$C$2*'Raw4'!L$8,"")</f>
        <v/>
      </c>
      <c r="M49" t="str">
        <f>IF('Raw4'!M49&lt;&gt;"",('Raw4'!M49/(1-'Raw4'!M49*#REF!*0.000000001))-(M$5-1)*$C$2*'Raw4'!M$8,"")</f>
        <v/>
      </c>
      <c r="N49" t="str">
        <f>IF('Raw4'!N49&lt;&gt;"",('Raw4'!N49/(1-'Raw4'!N49*#REF!*0.000000001))-(N$5-1)*$C$2*'Raw4'!N$8,"")</f>
        <v/>
      </c>
      <c r="O49" t="str">
        <f>IF('Raw4'!O49&lt;&gt;"",('Raw4'!O49/(1-'Raw4'!O49*#REF!*0.000000001))-(O$5-1)*$C$2*'Raw4'!O$8,"")</f>
        <v/>
      </c>
      <c r="P49" t="str">
        <f>IF('Raw4'!P49&lt;&gt;"",('Raw4'!P49/(1-'Raw4'!P49*#REF!*0.000000001))-(P$5-1)*$C$2*'Raw4'!P$8,"")</f>
        <v/>
      </c>
      <c r="Q49" t="str">
        <f>IF('Raw4'!Q49&lt;&gt;"",('Raw4'!Q49/(1-'Raw4'!Q49*#REF!*0.000000001))-(Q$5-1)*$C$2*'Raw4'!Q$8,"")</f>
        <v/>
      </c>
      <c r="R49" t="str">
        <f>IF('Raw4'!R49&lt;&gt;"",('Raw4'!R49/(1-'Raw4'!R49*#REF!*0.000000001))-(R$5-1)*$C$2*'Raw4'!R$8,"")</f>
        <v/>
      </c>
      <c r="S49" t="str">
        <f>IF('Raw4'!S49&lt;&gt;"",('Raw4'!S49/(1-'Raw4'!S49*#REF!*0.000000001))-(S$5-1)*$C$2*'Raw4'!S$8,"")</f>
        <v/>
      </c>
      <c r="T49" t="str">
        <f>IF('Raw4'!T49&lt;&gt;"",'Raw4'!T49/(1-'Raw4'!T49*#REF!*0.000000001),"")</f>
        <v/>
      </c>
      <c r="U49" t="str">
        <f>IF('Raw4'!U49&lt;&gt;"",'Raw4'!U49,"")</f>
        <v/>
      </c>
      <c r="V49" t="str">
        <f>IF('Raw4'!V49&lt;&gt;"",'Raw4'!V49,"")</f>
        <v/>
      </c>
      <c r="W49" t="str">
        <f>IF('Raw4'!W49&lt;&gt;"",'Raw4'!W49,"")</f>
        <v/>
      </c>
      <c r="X49" t="str">
        <f>IF('Raw4'!X49&lt;&gt;"",'Raw4'!X49,"")</f>
        <v/>
      </c>
      <c r="Y49" t="str">
        <f>IF('Raw4'!Y49&lt;&gt;"",'Raw4'!Y49,"")</f>
        <v/>
      </c>
      <c r="Z49" t="str">
        <f>IF('Raw4'!Z49&lt;&gt;"",'Raw4'!Z49,"")</f>
        <v/>
      </c>
      <c r="AA49" t="str">
        <f>IF('Raw4'!AA49&lt;&gt;"",'Raw4'!AA49,"")</f>
        <v/>
      </c>
      <c r="AB49" t="str">
        <f>IF('Raw4'!AB49&lt;&gt;"",'Raw4'!AB49,"")</f>
        <v/>
      </c>
      <c r="AC49" t="str">
        <f>IF('Raw4'!AC49&lt;&gt;"",'Raw4'!AC49,"")</f>
        <v/>
      </c>
      <c r="AD49" t="str">
        <f>IF('Raw4'!AD49&lt;&gt;"",'Raw4'!AD49,"")</f>
        <v/>
      </c>
      <c r="AE49" t="str">
        <f>IF('Raw4'!AE49&lt;&gt;"",'Raw4'!AE49,"")</f>
        <v/>
      </c>
      <c r="AF49" t="str">
        <f>IF('Raw4'!AF49&lt;&gt;"",'Raw4'!AF49,"")</f>
        <v/>
      </c>
      <c r="AG49" t="str">
        <f>IF('Raw4'!AG49&lt;&gt;"",'Raw4'!AG49,"")</f>
        <v/>
      </c>
      <c r="AH49" t="str">
        <f>IF('Raw4'!AH49&lt;&gt;"",'Raw4'!AH49,"")</f>
        <v/>
      </c>
      <c r="AI49" t="str">
        <f>IF('Raw4'!AI49&lt;&gt;"",'Raw4'!AI49,"")</f>
        <v/>
      </c>
      <c r="AJ49" t="str">
        <f>IF('Raw4'!AJ49&lt;&gt;"",'Raw4'!AJ49,"")</f>
        <v/>
      </c>
      <c r="AK49" t="str">
        <f>IF('Raw4'!AK49&lt;&gt;"",'Raw4'!AK49,"")</f>
        <v/>
      </c>
      <c r="AL49" t="str">
        <f>IF('Raw4'!AL49&lt;&gt;"",'Raw4'!AL49,"")</f>
        <v/>
      </c>
      <c r="AM49" t="str">
        <f>IF('Raw4'!AM49&lt;&gt;"",'Raw4'!AM49,"")</f>
        <v/>
      </c>
      <c r="AN49" t="str">
        <f>IF('Raw4'!AN49&lt;&gt;"",'Raw4'!AN49,"")</f>
        <v/>
      </c>
      <c r="AO49" t="str">
        <f>IF('Raw4'!AO49&lt;&gt;"",'Raw4'!AO49,"")</f>
        <v/>
      </c>
      <c r="AP49" t="str">
        <f>IF('Raw4'!AP49&lt;&gt;"",'Raw4'!AP49,"")</f>
        <v/>
      </c>
      <c r="AQ49" t="str">
        <f>IF('Raw4'!AQ49&lt;&gt;"",'Raw4'!AQ49,"")</f>
        <v/>
      </c>
      <c r="AR49" t="str">
        <f>IF('Raw4'!AR49&lt;&gt;"",'Raw4'!AR49,"")</f>
        <v/>
      </c>
      <c r="AS49" t="str">
        <f>IF('Raw4'!AS49&lt;&gt;"",'Raw4'!AS49,"")</f>
        <v/>
      </c>
      <c r="AT49" t="str">
        <f>IF('Raw4'!AT49&lt;&gt;"",'Raw4'!AT49,"")</f>
        <v/>
      </c>
      <c r="AU49" t="str">
        <f>IF('Raw4'!AU49&lt;&gt;"",'Raw4'!AU49,"")</f>
        <v/>
      </c>
      <c r="AV49" t="str">
        <f>IF('Raw4'!AV49&lt;&gt;"",'Raw4'!AV49,"")</f>
        <v/>
      </c>
      <c r="AW49" t="str">
        <f>IF('Raw4'!AW49&lt;&gt;"",'Raw4'!AW49,"")</f>
        <v/>
      </c>
      <c r="AX49" t="str">
        <f>IF('Raw4'!AX49&lt;&gt;"",'Raw4'!AX49,"")</f>
        <v/>
      </c>
      <c r="AY49" t="str">
        <f>IF('Raw4'!AY49&lt;&gt;"",'Raw4'!AY49,"")</f>
        <v/>
      </c>
      <c r="AZ49" t="str">
        <f>IF('Raw4'!AZ49&lt;&gt;"",'Raw4'!AZ49,"")</f>
        <v/>
      </c>
      <c r="BA49" t="str">
        <f>IF('Raw4'!BA49&lt;&gt;"",'Raw4'!BA49,"")</f>
        <v/>
      </c>
    </row>
    <row r="50" spans="1:53" x14ac:dyDescent="0.15">
      <c r="A50">
        <f>'Raw4'!A50</f>
        <v>0</v>
      </c>
      <c r="D50" t="str">
        <f>IF('Raw4'!D50&lt;&gt;"",('Raw4'!D50/(1-'Raw4'!D50*#REF!*0.000000001))-(D$5-1)*$C$2*'Raw4'!D$8,"")</f>
        <v/>
      </c>
      <c r="E50" t="str">
        <f>IF('Raw4'!E50&lt;&gt;"",('Raw4'!E50/(1-'Raw4'!E50*#REF!*0.000000001))-(E$5-1)*$C$2*'Raw4'!E$8,"")</f>
        <v/>
      </c>
      <c r="F50" t="str">
        <f>IF('Raw4'!F50&lt;&gt;"",('Raw4'!F50/(1-'Raw4'!F50*#REF!*0.000000001))-(F$5-1)*$C$2*'Raw4'!F$8,"")</f>
        <v/>
      </c>
      <c r="G50" t="str">
        <f>IF('Raw4'!G50&lt;&gt;"",('Raw4'!G50/(1-'Raw4'!G50*#REF!*0.000000001))-(G$5-1)*$C$2*'Raw4'!G$8,"")</f>
        <v/>
      </c>
      <c r="H50" t="str">
        <f>IF('Raw4'!H50&lt;&gt;"",('Raw4'!H50/(1-'Raw4'!H50*#REF!*0.000000001))-(H$5-1)*$C$2*'Raw4'!H$8,"")</f>
        <v/>
      </c>
      <c r="I50" t="str">
        <f>IF('Raw4'!I50&lt;&gt;"",('Raw4'!I50/(1-'Raw4'!I50*#REF!*0.000000001))-(I$5-1)*$C$2*'Raw4'!I$8,"")</f>
        <v/>
      </c>
      <c r="J50" t="str">
        <f>IF('Raw4'!J50&lt;&gt;"",('Raw4'!J50/(1-'Raw4'!J50*#REF!*0.000000001))-(J$5-1)*$C$2*'Raw4'!J$8,"")</f>
        <v/>
      </c>
      <c r="K50" t="str">
        <f>IF('Raw4'!K50&lt;&gt;"",('Raw4'!K50/(1-'Raw4'!K50*#REF!*0.000000001))-(K$5-1)*$C$2*'Raw4'!K$8,"")</f>
        <v/>
      </c>
      <c r="L50" t="str">
        <f>IF('Raw4'!L50&lt;&gt;"",('Raw4'!L50/(1-'Raw4'!L50*#REF!*0.000000001))-(L$5-1)*$C$2*'Raw4'!L$8,"")</f>
        <v/>
      </c>
      <c r="M50" t="str">
        <f>IF('Raw4'!M50&lt;&gt;"",('Raw4'!M50/(1-'Raw4'!M50*#REF!*0.000000001))-(M$5-1)*$C$2*'Raw4'!M$8,"")</f>
        <v/>
      </c>
      <c r="N50" t="str">
        <f>IF('Raw4'!N50&lt;&gt;"",('Raw4'!N50/(1-'Raw4'!N50*#REF!*0.000000001))-(N$5-1)*$C$2*'Raw4'!N$8,"")</f>
        <v/>
      </c>
      <c r="O50" t="str">
        <f>IF('Raw4'!O50&lt;&gt;"",('Raw4'!O50/(1-'Raw4'!O50*#REF!*0.000000001))-(O$5-1)*$C$2*'Raw4'!O$8,"")</f>
        <v/>
      </c>
      <c r="P50" t="str">
        <f>IF('Raw4'!P50&lt;&gt;"",('Raw4'!P50/(1-'Raw4'!P50*#REF!*0.000000001))-(P$5-1)*$C$2*'Raw4'!P$8,"")</f>
        <v/>
      </c>
      <c r="Q50" t="str">
        <f>IF('Raw4'!Q50&lt;&gt;"",('Raw4'!Q50/(1-'Raw4'!Q50*#REF!*0.000000001))-(Q$5-1)*$C$2*'Raw4'!Q$8,"")</f>
        <v/>
      </c>
      <c r="R50" t="str">
        <f>IF('Raw4'!R50&lt;&gt;"",('Raw4'!R50/(1-'Raw4'!R50*#REF!*0.000000001))-(R$5-1)*$C$2*'Raw4'!R$8,"")</f>
        <v/>
      </c>
      <c r="S50" t="str">
        <f>IF('Raw4'!S50&lt;&gt;"",('Raw4'!S50/(1-'Raw4'!S50*#REF!*0.000000001))-(S$5-1)*$C$2*'Raw4'!S$8,"")</f>
        <v/>
      </c>
      <c r="T50" t="str">
        <f>IF('Raw4'!T50&lt;&gt;"",'Raw4'!T50/(1-'Raw4'!T50*#REF!*0.000000001),"")</f>
        <v/>
      </c>
      <c r="U50" t="str">
        <f>IF('Raw4'!U50&lt;&gt;"",'Raw4'!U50,"")</f>
        <v/>
      </c>
      <c r="V50" t="str">
        <f>IF('Raw4'!V50&lt;&gt;"",'Raw4'!V50,"")</f>
        <v/>
      </c>
      <c r="W50" t="str">
        <f>IF('Raw4'!W50&lt;&gt;"",'Raw4'!W50,"")</f>
        <v/>
      </c>
      <c r="X50" t="str">
        <f>IF('Raw4'!X50&lt;&gt;"",'Raw4'!X50,"")</f>
        <v/>
      </c>
      <c r="Y50" t="str">
        <f>IF('Raw4'!Y50&lt;&gt;"",'Raw4'!Y50,"")</f>
        <v/>
      </c>
      <c r="Z50" t="str">
        <f>IF('Raw4'!Z50&lt;&gt;"",'Raw4'!Z50,"")</f>
        <v/>
      </c>
      <c r="AA50" t="str">
        <f>IF('Raw4'!AA50&lt;&gt;"",'Raw4'!AA50,"")</f>
        <v/>
      </c>
      <c r="AB50" t="str">
        <f>IF('Raw4'!AB50&lt;&gt;"",'Raw4'!AB50,"")</f>
        <v/>
      </c>
      <c r="AC50" t="str">
        <f>IF('Raw4'!AC50&lt;&gt;"",'Raw4'!AC50,"")</f>
        <v/>
      </c>
      <c r="AD50" t="str">
        <f>IF('Raw4'!AD50&lt;&gt;"",'Raw4'!AD50,"")</f>
        <v/>
      </c>
      <c r="AE50" t="str">
        <f>IF('Raw4'!AE50&lt;&gt;"",'Raw4'!AE50,"")</f>
        <v/>
      </c>
      <c r="AF50" t="str">
        <f>IF('Raw4'!AF50&lt;&gt;"",'Raw4'!AF50,"")</f>
        <v/>
      </c>
      <c r="AG50" t="str">
        <f>IF('Raw4'!AG50&lt;&gt;"",'Raw4'!AG50,"")</f>
        <v/>
      </c>
      <c r="AH50" t="str">
        <f>IF('Raw4'!AH50&lt;&gt;"",'Raw4'!AH50,"")</f>
        <v/>
      </c>
      <c r="AI50" t="str">
        <f>IF('Raw4'!AI50&lt;&gt;"",'Raw4'!AI50,"")</f>
        <v/>
      </c>
      <c r="AJ50" t="str">
        <f>IF('Raw4'!AJ50&lt;&gt;"",'Raw4'!AJ50,"")</f>
        <v/>
      </c>
      <c r="AK50" t="str">
        <f>IF('Raw4'!AK50&lt;&gt;"",'Raw4'!AK50,"")</f>
        <v/>
      </c>
      <c r="AL50" t="str">
        <f>IF('Raw4'!AL50&lt;&gt;"",'Raw4'!AL50,"")</f>
        <v/>
      </c>
      <c r="AM50" t="str">
        <f>IF('Raw4'!AM50&lt;&gt;"",'Raw4'!AM50,"")</f>
        <v/>
      </c>
      <c r="AN50" t="str">
        <f>IF('Raw4'!AN50&lt;&gt;"",'Raw4'!AN50,"")</f>
        <v/>
      </c>
      <c r="AO50" t="str">
        <f>IF('Raw4'!AO50&lt;&gt;"",'Raw4'!AO50,"")</f>
        <v/>
      </c>
      <c r="AP50" t="str">
        <f>IF('Raw4'!AP50&lt;&gt;"",'Raw4'!AP50,"")</f>
        <v/>
      </c>
      <c r="AQ50" t="str">
        <f>IF('Raw4'!AQ50&lt;&gt;"",'Raw4'!AQ50,"")</f>
        <v/>
      </c>
      <c r="AR50" t="str">
        <f>IF('Raw4'!AR50&lt;&gt;"",'Raw4'!AR50,"")</f>
        <v/>
      </c>
      <c r="AS50" t="str">
        <f>IF('Raw4'!AS50&lt;&gt;"",'Raw4'!AS50,"")</f>
        <v/>
      </c>
      <c r="AT50" t="str">
        <f>IF('Raw4'!AT50&lt;&gt;"",'Raw4'!AT50,"")</f>
        <v/>
      </c>
      <c r="AU50" t="str">
        <f>IF('Raw4'!AU50&lt;&gt;"",'Raw4'!AU50,"")</f>
        <v/>
      </c>
      <c r="AV50" t="str">
        <f>IF('Raw4'!AV50&lt;&gt;"",'Raw4'!AV50,"")</f>
        <v/>
      </c>
      <c r="AW50" t="str">
        <f>IF('Raw4'!AW50&lt;&gt;"",'Raw4'!AW50,"")</f>
        <v/>
      </c>
      <c r="AX50" t="str">
        <f>IF('Raw4'!AX50&lt;&gt;"",'Raw4'!AX50,"")</f>
        <v/>
      </c>
      <c r="AY50" t="str">
        <f>IF('Raw4'!AY50&lt;&gt;"",'Raw4'!AY50,"")</f>
        <v/>
      </c>
      <c r="AZ50" t="str">
        <f>IF('Raw4'!AZ50&lt;&gt;"",'Raw4'!AZ50,"")</f>
        <v/>
      </c>
      <c r="BA50" t="str">
        <f>IF('Raw4'!BA50&lt;&gt;"",'Raw4'!BA50,"")</f>
        <v/>
      </c>
    </row>
    <row r="51" spans="1:53" x14ac:dyDescent="0.15">
      <c r="A51">
        <f>'Raw4'!A51</f>
        <v>0</v>
      </c>
      <c r="D51" t="str">
        <f>IF('Raw4'!D51&lt;&gt;"",('Raw4'!D51/(1-'Raw4'!D51*#REF!*0.000000001))-(D$5-1)*$C$2*'Raw4'!D$8,"")</f>
        <v/>
      </c>
      <c r="E51" t="str">
        <f>IF('Raw4'!E51&lt;&gt;"",('Raw4'!E51/(1-'Raw4'!E51*#REF!*0.000000001))-(E$5-1)*$C$2*'Raw4'!E$8,"")</f>
        <v/>
      </c>
      <c r="F51" t="str">
        <f>IF('Raw4'!F51&lt;&gt;"",('Raw4'!F51/(1-'Raw4'!F51*#REF!*0.000000001))-(F$5-1)*$C$2*'Raw4'!F$8,"")</f>
        <v/>
      </c>
      <c r="G51" t="str">
        <f>IF('Raw4'!G51&lt;&gt;"",('Raw4'!G51/(1-'Raw4'!G51*#REF!*0.000000001))-(G$5-1)*$C$2*'Raw4'!G$8,"")</f>
        <v/>
      </c>
      <c r="H51" t="str">
        <f>IF('Raw4'!H51&lt;&gt;"",('Raw4'!H51/(1-'Raw4'!H51*#REF!*0.000000001))-(H$5-1)*$C$2*'Raw4'!H$8,"")</f>
        <v/>
      </c>
      <c r="I51" t="str">
        <f>IF('Raw4'!I51&lt;&gt;"",('Raw4'!I51/(1-'Raw4'!I51*#REF!*0.000000001))-(I$5-1)*$C$2*'Raw4'!I$8,"")</f>
        <v/>
      </c>
      <c r="J51" t="str">
        <f>IF('Raw4'!J51&lt;&gt;"",('Raw4'!J51/(1-'Raw4'!J51*#REF!*0.000000001))-(J$5-1)*$C$2*'Raw4'!J$8,"")</f>
        <v/>
      </c>
      <c r="K51" t="str">
        <f>IF('Raw4'!K51&lt;&gt;"",('Raw4'!K51/(1-'Raw4'!K51*#REF!*0.000000001))-(K$5-1)*$C$2*'Raw4'!K$8,"")</f>
        <v/>
      </c>
      <c r="L51" t="str">
        <f>IF('Raw4'!L51&lt;&gt;"",('Raw4'!L51/(1-'Raw4'!L51*#REF!*0.000000001))-(L$5-1)*$C$2*'Raw4'!L$8,"")</f>
        <v/>
      </c>
      <c r="M51" t="str">
        <f>IF('Raw4'!M51&lt;&gt;"",('Raw4'!M51/(1-'Raw4'!M51*#REF!*0.000000001))-(M$5-1)*$C$2*'Raw4'!M$8,"")</f>
        <v/>
      </c>
      <c r="N51" t="str">
        <f>IF('Raw4'!N51&lt;&gt;"",('Raw4'!N51/(1-'Raw4'!N51*#REF!*0.000000001))-(N$5-1)*$C$2*'Raw4'!N$8,"")</f>
        <v/>
      </c>
      <c r="O51" t="str">
        <f>IF('Raw4'!O51&lt;&gt;"",('Raw4'!O51/(1-'Raw4'!O51*#REF!*0.000000001))-(O$5-1)*$C$2*'Raw4'!O$8,"")</f>
        <v/>
      </c>
      <c r="P51" t="str">
        <f>IF('Raw4'!P51&lt;&gt;"",('Raw4'!P51/(1-'Raw4'!P51*#REF!*0.000000001))-(P$5-1)*$C$2*'Raw4'!P$8,"")</f>
        <v/>
      </c>
      <c r="Q51" t="str">
        <f>IF('Raw4'!Q51&lt;&gt;"",('Raw4'!Q51/(1-'Raw4'!Q51*#REF!*0.000000001))-(Q$5-1)*$C$2*'Raw4'!Q$8,"")</f>
        <v/>
      </c>
      <c r="R51" t="str">
        <f>IF('Raw4'!R51&lt;&gt;"",('Raw4'!R51/(1-'Raw4'!R51*#REF!*0.000000001))-(R$5-1)*$C$2*'Raw4'!R$8,"")</f>
        <v/>
      </c>
      <c r="S51" t="str">
        <f>IF('Raw4'!S51&lt;&gt;"",('Raw4'!S51/(1-'Raw4'!S51*#REF!*0.000000001))-(S$5-1)*$C$2*'Raw4'!S$8,"")</f>
        <v/>
      </c>
      <c r="T51" t="str">
        <f>IF('Raw4'!T51&lt;&gt;"",'Raw4'!T51/(1-'Raw4'!T51*#REF!*0.000000001),"")</f>
        <v/>
      </c>
      <c r="U51" t="str">
        <f>IF('Raw4'!U51&lt;&gt;"",'Raw4'!U51,"")</f>
        <v/>
      </c>
      <c r="V51" t="str">
        <f>IF('Raw4'!V51&lt;&gt;"",'Raw4'!V51,"")</f>
        <v/>
      </c>
      <c r="W51" t="str">
        <f>IF('Raw4'!W51&lt;&gt;"",'Raw4'!W51,"")</f>
        <v/>
      </c>
      <c r="X51" t="str">
        <f>IF('Raw4'!X51&lt;&gt;"",'Raw4'!X51,"")</f>
        <v/>
      </c>
      <c r="Y51" t="str">
        <f>IF('Raw4'!Y51&lt;&gt;"",'Raw4'!Y51,"")</f>
        <v/>
      </c>
      <c r="Z51" t="str">
        <f>IF('Raw4'!Z51&lt;&gt;"",'Raw4'!Z51,"")</f>
        <v/>
      </c>
      <c r="AA51" t="str">
        <f>IF('Raw4'!AA51&lt;&gt;"",'Raw4'!AA51,"")</f>
        <v/>
      </c>
      <c r="AB51" t="str">
        <f>IF('Raw4'!AB51&lt;&gt;"",'Raw4'!AB51,"")</f>
        <v/>
      </c>
      <c r="AC51" t="str">
        <f>IF('Raw4'!AC51&lt;&gt;"",'Raw4'!AC51,"")</f>
        <v/>
      </c>
      <c r="AD51" t="str">
        <f>IF('Raw4'!AD51&lt;&gt;"",'Raw4'!AD51,"")</f>
        <v/>
      </c>
      <c r="AE51" t="str">
        <f>IF('Raw4'!AE51&lt;&gt;"",'Raw4'!AE51,"")</f>
        <v/>
      </c>
      <c r="AF51" t="str">
        <f>IF('Raw4'!AF51&lt;&gt;"",'Raw4'!AF51,"")</f>
        <v/>
      </c>
      <c r="AG51" t="str">
        <f>IF('Raw4'!AG51&lt;&gt;"",'Raw4'!AG51,"")</f>
        <v/>
      </c>
      <c r="AH51" t="str">
        <f>IF('Raw4'!AH51&lt;&gt;"",'Raw4'!AH51,"")</f>
        <v/>
      </c>
      <c r="AI51" t="str">
        <f>IF('Raw4'!AI51&lt;&gt;"",'Raw4'!AI51,"")</f>
        <v/>
      </c>
      <c r="AJ51" t="str">
        <f>IF('Raw4'!AJ51&lt;&gt;"",'Raw4'!AJ51,"")</f>
        <v/>
      </c>
      <c r="AK51" t="str">
        <f>IF('Raw4'!AK51&lt;&gt;"",'Raw4'!AK51,"")</f>
        <v/>
      </c>
      <c r="AL51" t="str">
        <f>IF('Raw4'!AL51&lt;&gt;"",'Raw4'!AL51,"")</f>
        <v/>
      </c>
      <c r="AM51" t="str">
        <f>IF('Raw4'!AM51&lt;&gt;"",'Raw4'!AM51,"")</f>
        <v/>
      </c>
      <c r="AN51" t="str">
        <f>IF('Raw4'!AN51&lt;&gt;"",'Raw4'!AN51,"")</f>
        <v/>
      </c>
      <c r="AO51" t="str">
        <f>IF('Raw4'!AO51&lt;&gt;"",'Raw4'!AO51,"")</f>
        <v/>
      </c>
      <c r="AP51" t="str">
        <f>IF('Raw4'!AP51&lt;&gt;"",'Raw4'!AP51,"")</f>
        <v/>
      </c>
      <c r="AQ51" t="str">
        <f>IF('Raw4'!AQ51&lt;&gt;"",'Raw4'!AQ51,"")</f>
        <v/>
      </c>
      <c r="AR51" t="str">
        <f>IF('Raw4'!AR51&lt;&gt;"",'Raw4'!AR51,"")</f>
        <v/>
      </c>
      <c r="AS51" t="str">
        <f>IF('Raw4'!AS51&lt;&gt;"",'Raw4'!AS51,"")</f>
        <v/>
      </c>
      <c r="AT51" t="str">
        <f>IF('Raw4'!AT51&lt;&gt;"",'Raw4'!AT51,"")</f>
        <v/>
      </c>
      <c r="AU51" t="str">
        <f>IF('Raw4'!AU51&lt;&gt;"",'Raw4'!AU51,"")</f>
        <v/>
      </c>
      <c r="AV51" t="str">
        <f>IF('Raw4'!AV51&lt;&gt;"",'Raw4'!AV51,"")</f>
        <v/>
      </c>
      <c r="AW51" t="str">
        <f>IF('Raw4'!AW51&lt;&gt;"",'Raw4'!AW51,"")</f>
        <v/>
      </c>
      <c r="AX51" t="str">
        <f>IF('Raw4'!AX51&lt;&gt;"",'Raw4'!AX51,"")</f>
        <v/>
      </c>
      <c r="AY51" t="str">
        <f>IF('Raw4'!AY51&lt;&gt;"",'Raw4'!AY51,"")</f>
        <v/>
      </c>
      <c r="AZ51" t="str">
        <f>IF('Raw4'!AZ51&lt;&gt;"",'Raw4'!AZ51,"")</f>
        <v/>
      </c>
      <c r="BA51" t="str">
        <f>IF('Raw4'!BA51&lt;&gt;"",'Raw4'!BA51,"")</f>
        <v/>
      </c>
    </row>
    <row r="52" spans="1:53" x14ac:dyDescent="0.15">
      <c r="A52">
        <f>'Raw4'!A52</f>
        <v>0</v>
      </c>
      <c r="D52" t="str">
        <f>IF('Raw4'!D52&lt;&gt;"",('Raw4'!D52/(1-'Raw4'!D52*#REF!*0.000000001))-(D$5-1)*$C$2*'Raw4'!D$8,"")</f>
        <v/>
      </c>
      <c r="E52" t="str">
        <f>IF('Raw4'!E52&lt;&gt;"",('Raw4'!E52/(1-'Raw4'!E52*#REF!*0.000000001))-(E$5-1)*$C$2*'Raw4'!E$8,"")</f>
        <v/>
      </c>
      <c r="F52" t="str">
        <f>IF('Raw4'!F52&lt;&gt;"",('Raw4'!F52/(1-'Raw4'!F52*#REF!*0.000000001))-(F$5-1)*$C$2*'Raw4'!F$8,"")</f>
        <v/>
      </c>
      <c r="G52" t="str">
        <f>IF('Raw4'!G52&lt;&gt;"",('Raw4'!G52/(1-'Raw4'!G52*#REF!*0.000000001))-(G$5-1)*$C$2*'Raw4'!G$8,"")</f>
        <v/>
      </c>
      <c r="H52" t="str">
        <f>IF('Raw4'!H52&lt;&gt;"",('Raw4'!H52/(1-'Raw4'!H52*#REF!*0.000000001))-(H$5-1)*$C$2*'Raw4'!H$8,"")</f>
        <v/>
      </c>
      <c r="I52" t="str">
        <f>IF('Raw4'!I52&lt;&gt;"",('Raw4'!I52/(1-'Raw4'!I52*#REF!*0.000000001))-(I$5-1)*$C$2*'Raw4'!I$8,"")</f>
        <v/>
      </c>
      <c r="J52" t="str">
        <f>IF('Raw4'!J52&lt;&gt;"",('Raw4'!J52/(1-'Raw4'!J52*#REF!*0.000000001))-(J$5-1)*$C$2*'Raw4'!J$8,"")</f>
        <v/>
      </c>
      <c r="K52" t="str">
        <f>IF('Raw4'!K52&lt;&gt;"",('Raw4'!K52/(1-'Raw4'!K52*#REF!*0.000000001))-(K$5-1)*$C$2*'Raw4'!K$8,"")</f>
        <v/>
      </c>
      <c r="L52" t="str">
        <f>IF('Raw4'!L52&lt;&gt;"",('Raw4'!L52/(1-'Raw4'!L52*#REF!*0.000000001))-(L$5-1)*$C$2*'Raw4'!L$8,"")</f>
        <v/>
      </c>
      <c r="M52" t="str">
        <f>IF('Raw4'!M52&lt;&gt;"",('Raw4'!M52/(1-'Raw4'!M52*#REF!*0.000000001))-(M$5-1)*$C$2*'Raw4'!M$8,"")</f>
        <v/>
      </c>
      <c r="N52" t="str">
        <f>IF('Raw4'!N52&lt;&gt;"",('Raw4'!N52/(1-'Raw4'!N52*#REF!*0.000000001))-(N$5-1)*$C$2*'Raw4'!N$8,"")</f>
        <v/>
      </c>
      <c r="O52" t="str">
        <f>IF('Raw4'!O52&lt;&gt;"",('Raw4'!O52/(1-'Raw4'!O52*#REF!*0.000000001))-(O$5-1)*$C$2*'Raw4'!O$8,"")</f>
        <v/>
      </c>
      <c r="P52" t="str">
        <f>IF('Raw4'!P52&lt;&gt;"",('Raw4'!P52/(1-'Raw4'!P52*#REF!*0.000000001))-(P$5-1)*$C$2*'Raw4'!P$8,"")</f>
        <v/>
      </c>
      <c r="Q52" t="str">
        <f>IF('Raw4'!Q52&lt;&gt;"",('Raw4'!Q52/(1-'Raw4'!Q52*#REF!*0.000000001))-(Q$5-1)*$C$2*'Raw4'!Q$8,"")</f>
        <v/>
      </c>
      <c r="R52" t="str">
        <f>IF('Raw4'!R52&lt;&gt;"",('Raw4'!R52/(1-'Raw4'!R52*#REF!*0.000000001))-(R$5-1)*$C$2*'Raw4'!R$8,"")</f>
        <v/>
      </c>
      <c r="S52" t="str">
        <f>IF('Raw4'!S52&lt;&gt;"",('Raw4'!S52/(1-'Raw4'!S52*#REF!*0.000000001))-(S$5-1)*$C$2*'Raw4'!S$8,"")</f>
        <v/>
      </c>
      <c r="T52" t="str">
        <f>IF('Raw4'!T52&lt;&gt;"",'Raw4'!T52/(1-'Raw4'!T52*#REF!*0.000000001),"")</f>
        <v/>
      </c>
      <c r="U52" t="str">
        <f>IF('Raw4'!U52&lt;&gt;"",'Raw4'!U52,"")</f>
        <v/>
      </c>
      <c r="V52" t="str">
        <f>IF('Raw4'!V52&lt;&gt;"",'Raw4'!V52,"")</f>
        <v/>
      </c>
      <c r="W52" t="str">
        <f>IF('Raw4'!W52&lt;&gt;"",'Raw4'!W52,"")</f>
        <v/>
      </c>
      <c r="X52" t="str">
        <f>IF('Raw4'!X52&lt;&gt;"",'Raw4'!X52,"")</f>
        <v/>
      </c>
      <c r="Y52" t="str">
        <f>IF('Raw4'!Y52&lt;&gt;"",'Raw4'!Y52,"")</f>
        <v/>
      </c>
      <c r="Z52" t="str">
        <f>IF('Raw4'!Z52&lt;&gt;"",'Raw4'!Z52,"")</f>
        <v/>
      </c>
      <c r="AA52" t="str">
        <f>IF('Raw4'!AA52&lt;&gt;"",'Raw4'!AA52,"")</f>
        <v/>
      </c>
      <c r="AB52" t="str">
        <f>IF('Raw4'!AB52&lt;&gt;"",'Raw4'!AB52,"")</f>
        <v/>
      </c>
      <c r="AC52" t="str">
        <f>IF('Raw4'!AC52&lt;&gt;"",'Raw4'!AC52,"")</f>
        <v/>
      </c>
      <c r="AD52" t="str">
        <f>IF('Raw4'!AD52&lt;&gt;"",'Raw4'!AD52,"")</f>
        <v/>
      </c>
      <c r="AE52" t="str">
        <f>IF('Raw4'!AE52&lt;&gt;"",'Raw4'!AE52,"")</f>
        <v/>
      </c>
      <c r="AF52" t="str">
        <f>IF('Raw4'!AF52&lt;&gt;"",'Raw4'!AF52,"")</f>
        <v/>
      </c>
      <c r="AG52" t="str">
        <f>IF('Raw4'!AG52&lt;&gt;"",'Raw4'!AG52,"")</f>
        <v/>
      </c>
      <c r="AH52" t="str">
        <f>IF('Raw4'!AH52&lt;&gt;"",'Raw4'!AH52,"")</f>
        <v/>
      </c>
      <c r="AI52" t="str">
        <f>IF('Raw4'!AI52&lt;&gt;"",'Raw4'!AI52,"")</f>
        <v/>
      </c>
      <c r="AJ52" t="str">
        <f>IF('Raw4'!AJ52&lt;&gt;"",'Raw4'!AJ52,"")</f>
        <v/>
      </c>
      <c r="AK52" t="str">
        <f>IF('Raw4'!AK52&lt;&gt;"",'Raw4'!AK52,"")</f>
        <v/>
      </c>
      <c r="AL52" t="str">
        <f>IF('Raw4'!AL52&lt;&gt;"",'Raw4'!AL52,"")</f>
        <v/>
      </c>
      <c r="AM52" t="str">
        <f>IF('Raw4'!AM52&lt;&gt;"",'Raw4'!AM52,"")</f>
        <v/>
      </c>
      <c r="AN52" t="str">
        <f>IF('Raw4'!AN52&lt;&gt;"",'Raw4'!AN52,"")</f>
        <v/>
      </c>
      <c r="AO52" t="str">
        <f>IF('Raw4'!AO52&lt;&gt;"",'Raw4'!AO52,"")</f>
        <v/>
      </c>
      <c r="AP52" t="str">
        <f>IF('Raw4'!AP52&lt;&gt;"",'Raw4'!AP52,"")</f>
        <v/>
      </c>
      <c r="AQ52" t="str">
        <f>IF('Raw4'!AQ52&lt;&gt;"",'Raw4'!AQ52,"")</f>
        <v/>
      </c>
      <c r="AR52" t="str">
        <f>IF('Raw4'!AR52&lt;&gt;"",'Raw4'!AR52,"")</f>
        <v/>
      </c>
      <c r="AS52" t="str">
        <f>IF('Raw4'!AS52&lt;&gt;"",'Raw4'!AS52,"")</f>
        <v/>
      </c>
      <c r="AT52" t="str">
        <f>IF('Raw4'!AT52&lt;&gt;"",'Raw4'!AT52,"")</f>
        <v/>
      </c>
      <c r="AU52" t="str">
        <f>IF('Raw4'!AU52&lt;&gt;"",'Raw4'!AU52,"")</f>
        <v/>
      </c>
      <c r="AV52" t="str">
        <f>IF('Raw4'!AV52&lt;&gt;"",'Raw4'!AV52,"")</f>
        <v/>
      </c>
      <c r="AW52" t="str">
        <f>IF('Raw4'!AW52&lt;&gt;"",'Raw4'!AW52,"")</f>
        <v/>
      </c>
      <c r="AX52" t="str">
        <f>IF('Raw4'!AX52&lt;&gt;"",'Raw4'!AX52,"")</f>
        <v/>
      </c>
      <c r="AY52" t="str">
        <f>IF('Raw4'!AY52&lt;&gt;"",'Raw4'!AY52,"")</f>
        <v/>
      </c>
      <c r="AZ52" t="str">
        <f>IF('Raw4'!AZ52&lt;&gt;"",'Raw4'!AZ52,"")</f>
        <v/>
      </c>
      <c r="BA52" t="str">
        <f>IF('Raw4'!BA52&lt;&gt;"",'Raw4'!BA52,"")</f>
        <v/>
      </c>
    </row>
    <row r="53" spans="1:53" x14ac:dyDescent="0.15">
      <c r="A53">
        <f>'Raw4'!A53</f>
        <v>0</v>
      </c>
      <c r="D53" t="str">
        <f>IF('Raw4'!D53&lt;&gt;"",('Raw4'!D53/(1-'Raw4'!D53*#REF!*0.000000001))-(D$5-1)*$C$2*'Raw4'!D$8,"")</f>
        <v/>
      </c>
      <c r="E53" t="str">
        <f>IF('Raw4'!E53&lt;&gt;"",('Raw4'!E53/(1-'Raw4'!E53*#REF!*0.000000001))-(E$5-1)*$C$2*'Raw4'!E$8,"")</f>
        <v/>
      </c>
      <c r="F53" t="str">
        <f>IF('Raw4'!F53&lt;&gt;"",('Raw4'!F53/(1-'Raw4'!F53*#REF!*0.000000001))-(F$5-1)*$C$2*'Raw4'!F$8,"")</f>
        <v/>
      </c>
      <c r="G53" t="str">
        <f>IF('Raw4'!G53&lt;&gt;"",('Raw4'!G53/(1-'Raw4'!G53*#REF!*0.000000001))-(G$5-1)*$C$2*'Raw4'!G$8,"")</f>
        <v/>
      </c>
      <c r="H53" t="str">
        <f>IF('Raw4'!H53&lt;&gt;"",('Raw4'!H53/(1-'Raw4'!H53*#REF!*0.000000001))-(H$5-1)*$C$2*'Raw4'!H$8,"")</f>
        <v/>
      </c>
      <c r="I53" t="str">
        <f>IF('Raw4'!I53&lt;&gt;"",('Raw4'!I53/(1-'Raw4'!I53*#REF!*0.000000001))-(I$5-1)*$C$2*'Raw4'!I$8,"")</f>
        <v/>
      </c>
      <c r="J53" t="str">
        <f>IF('Raw4'!J53&lt;&gt;"",('Raw4'!J53/(1-'Raw4'!J53*#REF!*0.000000001))-(J$5-1)*$C$2*'Raw4'!J$8,"")</f>
        <v/>
      </c>
      <c r="K53" t="str">
        <f>IF('Raw4'!K53&lt;&gt;"",('Raw4'!K53/(1-'Raw4'!K53*#REF!*0.000000001))-(K$5-1)*$C$2*'Raw4'!K$8,"")</f>
        <v/>
      </c>
      <c r="L53" t="str">
        <f>IF('Raw4'!L53&lt;&gt;"",('Raw4'!L53/(1-'Raw4'!L53*#REF!*0.000000001))-(L$5-1)*$C$2*'Raw4'!L$8,"")</f>
        <v/>
      </c>
      <c r="M53" t="str">
        <f>IF('Raw4'!M53&lt;&gt;"",('Raw4'!M53/(1-'Raw4'!M53*#REF!*0.000000001))-(M$5-1)*$C$2*'Raw4'!M$8,"")</f>
        <v/>
      </c>
      <c r="N53" t="str">
        <f>IF('Raw4'!N53&lt;&gt;"",('Raw4'!N53/(1-'Raw4'!N53*#REF!*0.000000001))-(N$5-1)*$C$2*'Raw4'!N$8,"")</f>
        <v/>
      </c>
      <c r="O53" t="str">
        <f>IF('Raw4'!O53&lt;&gt;"",('Raw4'!O53/(1-'Raw4'!O53*#REF!*0.000000001))-(O$5-1)*$C$2*'Raw4'!O$8,"")</f>
        <v/>
      </c>
      <c r="P53" t="str">
        <f>IF('Raw4'!P53&lt;&gt;"",('Raw4'!P53/(1-'Raw4'!P53*#REF!*0.000000001))-(P$5-1)*$C$2*'Raw4'!P$8,"")</f>
        <v/>
      </c>
      <c r="Q53" t="str">
        <f>IF('Raw4'!Q53&lt;&gt;"",('Raw4'!Q53/(1-'Raw4'!Q53*#REF!*0.000000001))-(Q$5-1)*$C$2*'Raw4'!Q$8,"")</f>
        <v/>
      </c>
      <c r="R53" t="str">
        <f>IF('Raw4'!R53&lt;&gt;"",('Raw4'!R53/(1-'Raw4'!R53*#REF!*0.000000001))-(R$5-1)*$C$2*'Raw4'!R$8,"")</f>
        <v/>
      </c>
      <c r="S53" t="str">
        <f>IF('Raw4'!S53&lt;&gt;"",('Raw4'!S53/(1-'Raw4'!S53*#REF!*0.000000001))-(S$5-1)*$C$2*'Raw4'!S$8,"")</f>
        <v/>
      </c>
      <c r="T53" t="str">
        <f>IF('Raw4'!T53&lt;&gt;"",'Raw4'!T53/(1-'Raw4'!T53*#REF!*0.000000001),"")</f>
        <v/>
      </c>
      <c r="U53" t="str">
        <f>IF('Raw4'!U53&lt;&gt;"",'Raw4'!U53,"")</f>
        <v/>
      </c>
      <c r="V53" t="str">
        <f>IF('Raw4'!V53&lt;&gt;"",'Raw4'!V53,"")</f>
        <v/>
      </c>
      <c r="W53" t="str">
        <f>IF('Raw4'!W53&lt;&gt;"",'Raw4'!W53,"")</f>
        <v/>
      </c>
      <c r="X53" t="str">
        <f>IF('Raw4'!X53&lt;&gt;"",'Raw4'!X53,"")</f>
        <v/>
      </c>
      <c r="Y53" t="str">
        <f>IF('Raw4'!Y53&lt;&gt;"",'Raw4'!Y53,"")</f>
        <v/>
      </c>
      <c r="Z53" t="str">
        <f>IF('Raw4'!Z53&lt;&gt;"",'Raw4'!Z53,"")</f>
        <v/>
      </c>
      <c r="AA53" t="str">
        <f>IF('Raw4'!AA53&lt;&gt;"",'Raw4'!AA53,"")</f>
        <v/>
      </c>
      <c r="AB53" t="str">
        <f>IF('Raw4'!AB53&lt;&gt;"",'Raw4'!AB53,"")</f>
        <v/>
      </c>
      <c r="AC53" t="str">
        <f>IF('Raw4'!AC53&lt;&gt;"",'Raw4'!AC53,"")</f>
        <v/>
      </c>
      <c r="AD53" t="str">
        <f>IF('Raw4'!AD53&lt;&gt;"",'Raw4'!AD53,"")</f>
        <v/>
      </c>
      <c r="AE53" t="str">
        <f>IF('Raw4'!AE53&lt;&gt;"",'Raw4'!AE53,"")</f>
        <v/>
      </c>
      <c r="AF53" t="str">
        <f>IF('Raw4'!AF53&lt;&gt;"",'Raw4'!AF53,"")</f>
        <v/>
      </c>
      <c r="AG53" t="str">
        <f>IF('Raw4'!AG53&lt;&gt;"",'Raw4'!AG53,"")</f>
        <v/>
      </c>
      <c r="AH53" t="str">
        <f>IF('Raw4'!AH53&lt;&gt;"",'Raw4'!AH53,"")</f>
        <v/>
      </c>
      <c r="AI53" t="str">
        <f>IF('Raw4'!AI53&lt;&gt;"",'Raw4'!AI53,"")</f>
        <v/>
      </c>
      <c r="AJ53" t="str">
        <f>IF('Raw4'!AJ53&lt;&gt;"",'Raw4'!AJ53,"")</f>
        <v/>
      </c>
      <c r="AK53" t="str">
        <f>IF('Raw4'!AK53&lt;&gt;"",'Raw4'!AK53,"")</f>
        <v/>
      </c>
      <c r="AL53" t="str">
        <f>IF('Raw4'!AL53&lt;&gt;"",'Raw4'!AL53,"")</f>
        <v/>
      </c>
      <c r="AM53" t="str">
        <f>IF('Raw4'!AM53&lt;&gt;"",'Raw4'!AM53,"")</f>
        <v/>
      </c>
      <c r="AN53" t="str">
        <f>IF('Raw4'!AN53&lt;&gt;"",'Raw4'!AN53,"")</f>
        <v/>
      </c>
      <c r="AO53" t="str">
        <f>IF('Raw4'!AO53&lt;&gt;"",'Raw4'!AO53,"")</f>
        <v/>
      </c>
      <c r="AP53" t="str">
        <f>IF('Raw4'!AP53&lt;&gt;"",'Raw4'!AP53,"")</f>
        <v/>
      </c>
      <c r="AQ53" t="str">
        <f>IF('Raw4'!AQ53&lt;&gt;"",'Raw4'!AQ53,"")</f>
        <v/>
      </c>
      <c r="AR53" t="str">
        <f>IF('Raw4'!AR53&lt;&gt;"",'Raw4'!AR53,"")</f>
        <v/>
      </c>
      <c r="AS53" t="str">
        <f>IF('Raw4'!AS53&lt;&gt;"",'Raw4'!AS53,"")</f>
        <v/>
      </c>
      <c r="AT53" t="str">
        <f>IF('Raw4'!AT53&lt;&gt;"",'Raw4'!AT53,"")</f>
        <v/>
      </c>
      <c r="AU53" t="str">
        <f>IF('Raw4'!AU53&lt;&gt;"",'Raw4'!AU53,"")</f>
        <v/>
      </c>
      <c r="AV53" t="str">
        <f>IF('Raw4'!AV53&lt;&gt;"",'Raw4'!AV53,"")</f>
        <v/>
      </c>
      <c r="AW53" t="str">
        <f>IF('Raw4'!AW53&lt;&gt;"",'Raw4'!AW53,"")</f>
        <v/>
      </c>
      <c r="AX53" t="str">
        <f>IF('Raw4'!AX53&lt;&gt;"",'Raw4'!AX53,"")</f>
        <v/>
      </c>
      <c r="AY53" t="str">
        <f>IF('Raw4'!AY53&lt;&gt;"",'Raw4'!AY53,"")</f>
        <v/>
      </c>
      <c r="AZ53" t="str">
        <f>IF('Raw4'!AZ53&lt;&gt;"",'Raw4'!AZ53,"")</f>
        <v/>
      </c>
      <c r="BA53" t="str">
        <f>IF('Raw4'!BA53&lt;&gt;"",'Raw4'!BA53,"")</f>
        <v/>
      </c>
    </row>
    <row r="54" spans="1:53" x14ac:dyDescent="0.15">
      <c r="A54">
        <f>'Raw4'!A54</f>
        <v>0</v>
      </c>
      <c r="D54" t="str">
        <f>IF('Raw4'!D54&lt;&gt;"",('Raw4'!D54/(1-'Raw4'!D54*#REF!*0.000000001))-(D$5-1)*$C$2*'Raw4'!D$8,"")</f>
        <v/>
      </c>
      <c r="E54" t="str">
        <f>IF('Raw4'!E54&lt;&gt;"",('Raw4'!E54/(1-'Raw4'!E54*#REF!*0.000000001))-(E$5-1)*$C$2*'Raw4'!E$8,"")</f>
        <v/>
      </c>
      <c r="F54" t="str">
        <f>IF('Raw4'!F54&lt;&gt;"",('Raw4'!F54/(1-'Raw4'!F54*#REF!*0.000000001))-(F$5-1)*$C$2*'Raw4'!F$8,"")</f>
        <v/>
      </c>
      <c r="G54" t="str">
        <f>IF('Raw4'!G54&lt;&gt;"",('Raw4'!G54/(1-'Raw4'!G54*#REF!*0.000000001))-(G$5-1)*$C$2*'Raw4'!G$8,"")</f>
        <v/>
      </c>
      <c r="H54" t="str">
        <f>IF('Raw4'!H54&lt;&gt;"",('Raw4'!H54/(1-'Raw4'!H54*#REF!*0.000000001))-(H$5-1)*$C$2*'Raw4'!H$8,"")</f>
        <v/>
      </c>
      <c r="I54" t="str">
        <f>IF('Raw4'!I54&lt;&gt;"",('Raw4'!I54/(1-'Raw4'!I54*#REF!*0.000000001))-(I$5-1)*$C$2*'Raw4'!I$8,"")</f>
        <v/>
      </c>
      <c r="J54" t="str">
        <f>IF('Raw4'!J54&lt;&gt;"",('Raw4'!J54/(1-'Raw4'!J54*#REF!*0.000000001))-(J$5-1)*$C$2*'Raw4'!J$8,"")</f>
        <v/>
      </c>
      <c r="K54" t="str">
        <f>IF('Raw4'!K54&lt;&gt;"",('Raw4'!K54/(1-'Raw4'!K54*#REF!*0.000000001))-(K$5-1)*$C$2*'Raw4'!K$8,"")</f>
        <v/>
      </c>
      <c r="L54" t="str">
        <f>IF('Raw4'!L54&lt;&gt;"",('Raw4'!L54/(1-'Raw4'!L54*#REF!*0.000000001))-(L$5-1)*$C$2*'Raw4'!L$8,"")</f>
        <v/>
      </c>
      <c r="M54" t="str">
        <f>IF('Raw4'!M54&lt;&gt;"",('Raw4'!M54/(1-'Raw4'!M54*#REF!*0.000000001))-(M$5-1)*$C$2*'Raw4'!M$8,"")</f>
        <v/>
      </c>
      <c r="N54" t="str">
        <f>IF('Raw4'!N54&lt;&gt;"",('Raw4'!N54/(1-'Raw4'!N54*#REF!*0.000000001))-(N$5-1)*$C$2*'Raw4'!N$8,"")</f>
        <v/>
      </c>
      <c r="O54" t="str">
        <f>IF('Raw4'!O54&lt;&gt;"",('Raw4'!O54/(1-'Raw4'!O54*#REF!*0.000000001))-(O$5-1)*$C$2*'Raw4'!O$8,"")</f>
        <v/>
      </c>
      <c r="P54" t="str">
        <f>IF('Raw4'!P54&lt;&gt;"",('Raw4'!P54/(1-'Raw4'!P54*#REF!*0.000000001))-(P$5-1)*$C$2*'Raw4'!P$8,"")</f>
        <v/>
      </c>
      <c r="Q54" t="str">
        <f>IF('Raw4'!Q54&lt;&gt;"",('Raw4'!Q54/(1-'Raw4'!Q54*#REF!*0.000000001))-(Q$5-1)*$C$2*'Raw4'!Q$8,"")</f>
        <v/>
      </c>
      <c r="R54" t="str">
        <f>IF('Raw4'!R54&lt;&gt;"",('Raw4'!R54/(1-'Raw4'!R54*#REF!*0.000000001))-(R$5-1)*$C$2*'Raw4'!R$8,"")</f>
        <v/>
      </c>
      <c r="S54" t="str">
        <f>IF('Raw4'!S54&lt;&gt;"",('Raw4'!S54/(1-'Raw4'!S54*#REF!*0.000000001))-(S$5-1)*$C$2*'Raw4'!S$8,"")</f>
        <v/>
      </c>
      <c r="T54" t="str">
        <f>IF('Raw4'!T54&lt;&gt;"",'Raw4'!T54/(1-'Raw4'!T54*#REF!*0.000000001),"")</f>
        <v/>
      </c>
      <c r="U54" t="str">
        <f>IF('Raw4'!U54&lt;&gt;"",'Raw4'!U54,"")</f>
        <v/>
      </c>
      <c r="V54" t="str">
        <f>IF('Raw4'!V54&lt;&gt;"",'Raw4'!V54,"")</f>
        <v/>
      </c>
      <c r="W54" t="str">
        <f>IF('Raw4'!W54&lt;&gt;"",'Raw4'!W54,"")</f>
        <v/>
      </c>
      <c r="X54" t="str">
        <f>IF('Raw4'!X54&lt;&gt;"",'Raw4'!X54,"")</f>
        <v/>
      </c>
      <c r="Y54" t="str">
        <f>IF('Raw4'!Y54&lt;&gt;"",'Raw4'!Y54,"")</f>
        <v/>
      </c>
      <c r="Z54" t="str">
        <f>IF('Raw4'!Z54&lt;&gt;"",'Raw4'!Z54,"")</f>
        <v/>
      </c>
      <c r="AA54" t="str">
        <f>IF('Raw4'!AA54&lt;&gt;"",'Raw4'!AA54,"")</f>
        <v/>
      </c>
      <c r="AB54" t="str">
        <f>IF('Raw4'!AB54&lt;&gt;"",'Raw4'!AB54,"")</f>
        <v/>
      </c>
      <c r="AC54" t="str">
        <f>IF('Raw4'!AC54&lt;&gt;"",'Raw4'!AC54,"")</f>
        <v/>
      </c>
      <c r="AD54" t="str">
        <f>IF('Raw4'!AD54&lt;&gt;"",'Raw4'!AD54,"")</f>
        <v/>
      </c>
      <c r="AE54" t="str">
        <f>IF('Raw4'!AE54&lt;&gt;"",'Raw4'!AE54,"")</f>
        <v/>
      </c>
      <c r="AF54" t="str">
        <f>IF('Raw4'!AF54&lt;&gt;"",'Raw4'!AF54,"")</f>
        <v/>
      </c>
      <c r="AG54" t="str">
        <f>IF('Raw4'!AG54&lt;&gt;"",'Raw4'!AG54,"")</f>
        <v/>
      </c>
      <c r="AH54" t="str">
        <f>IF('Raw4'!AH54&lt;&gt;"",'Raw4'!AH54,"")</f>
        <v/>
      </c>
      <c r="AI54" t="str">
        <f>IF('Raw4'!AI54&lt;&gt;"",'Raw4'!AI54,"")</f>
        <v/>
      </c>
      <c r="AJ54" t="str">
        <f>IF('Raw4'!AJ54&lt;&gt;"",'Raw4'!AJ54,"")</f>
        <v/>
      </c>
      <c r="AK54" t="str">
        <f>IF('Raw4'!AK54&lt;&gt;"",'Raw4'!AK54,"")</f>
        <v/>
      </c>
      <c r="AL54" t="str">
        <f>IF('Raw4'!AL54&lt;&gt;"",'Raw4'!AL54,"")</f>
        <v/>
      </c>
      <c r="AM54" t="str">
        <f>IF('Raw4'!AM54&lt;&gt;"",'Raw4'!AM54,"")</f>
        <v/>
      </c>
      <c r="AN54" t="str">
        <f>IF('Raw4'!AN54&lt;&gt;"",'Raw4'!AN54,"")</f>
        <v/>
      </c>
      <c r="AO54" t="str">
        <f>IF('Raw4'!AO54&lt;&gt;"",'Raw4'!AO54,"")</f>
        <v/>
      </c>
      <c r="AP54" t="str">
        <f>IF('Raw4'!AP54&lt;&gt;"",'Raw4'!AP54,"")</f>
        <v/>
      </c>
      <c r="AQ54" t="str">
        <f>IF('Raw4'!AQ54&lt;&gt;"",'Raw4'!AQ54,"")</f>
        <v/>
      </c>
      <c r="AR54" t="str">
        <f>IF('Raw4'!AR54&lt;&gt;"",'Raw4'!AR54,"")</f>
        <v/>
      </c>
      <c r="AS54" t="str">
        <f>IF('Raw4'!AS54&lt;&gt;"",'Raw4'!AS54,"")</f>
        <v/>
      </c>
      <c r="AT54" t="str">
        <f>IF('Raw4'!AT54&lt;&gt;"",'Raw4'!AT54,"")</f>
        <v/>
      </c>
      <c r="AU54" t="str">
        <f>IF('Raw4'!AU54&lt;&gt;"",'Raw4'!AU54,"")</f>
        <v/>
      </c>
      <c r="AV54" t="str">
        <f>IF('Raw4'!AV54&lt;&gt;"",'Raw4'!AV54,"")</f>
        <v/>
      </c>
      <c r="AW54" t="str">
        <f>IF('Raw4'!AW54&lt;&gt;"",'Raw4'!AW54,"")</f>
        <v/>
      </c>
      <c r="AX54" t="str">
        <f>IF('Raw4'!AX54&lt;&gt;"",'Raw4'!AX54,"")</f>
        <v/>
      </c>
      <c r="AY54" t="str">
        <f>IF('Raw4'!AY54&lt;&gt;"",'Raw4'!AY54,"")</f>
        <v/>
      </c>
      <c r="AZ54" t="str">
        <f>IF('Raw4'!AZ54&lt;&gt;"",'Raw4'!AZ54,"")</f>
        <v/>
      </c>
      <c r="BA54" t="str">
        <f>IF('Raw4'!BA54&lt;&gt;"",'Raw4'!BA54,"")</f>
        <v/>
      </c>
    </row>
    <row r="55" spans="1:53" x14ac:dyDescent="0.15">
      <c r="A55">
        <f>'Raw4'!A55</f>
        <v>0</v>
      </c>
      <c r="D55" t="str">
        <f>IF('Raw4'!D55&lt;&gt;"",('Raw4'!D55/(1-'Raw4'!D55*#REF!*0.000000001))-(D$5-1)*$C$2*'Raw4'!D$8,"")</f>
        <v/>
      </c>
      <c r="E55" t="str">
        <f>IF('Raw4'!E55&lt;&gt;"",('Raw4'!E55/(1-'Raw4'!E55*#REF!*0.000000001))-(E$5-1)*$C$2*'Raw4'!E$8,"")</f>
        <v/>
      </c>
      <c r="F55" t="str">
        <f>IF('Raw4'!F55&lt;&gt;"",('Raw4'!F55/(1-'Raw4'!F55*#REF!*0.000000001))-(F$5-1)*$C$2*'Raw4'!F$8,"")</f>
        <v/>
      </c>
      <c r="G55" t="str">
        <f>IF('Raw4'!G55&lt;&gt;"",('Raw4'!G55/(1-'Raw4'!G55*#REF!*0.000000001))-(G$5-1)*$C$2*'Raw4'!G$8,"")</f>
        <v/>
      </c>
      <c r="H55" t="str">
        <f>IF('Raw4'!H55&lt;&gt;"",('Raw4'!H55/(1-'Raw4'!H55*#REF!*0.000000001))-(H$5-1)*$C$2*'Raw4'!H$8,"")</f>
        <v/>
      </c>
      <c r="I55" t="str">
        <f>IF('Raw4'!I55&lt;&gt;"",('Raw4'!I55/(1-'Raw4'!I55*#REF!*0.000000001))-(I$5-1)*$C$2*'Raw4'!I$8,"")</f>
        <v/>
      </c>
      <c r="J55" t="str">
        <f>IF('Raw4'!J55&lt;&gt;"",('Raw4'!J55/(1-'Raw4'!J55*#REF!*0.000000001))-(J$5-1)*$C$2*'Raw4'!J$8,"")</f>
        <v/>
      </c>
      <c r="K55" t="str">
        <f>IF('Raw4'!K55&lt;&gt;"",('Raw4'!K55/(1-'Raw4'!K55*#REF!*0.000000001))-(K$5-1)*$C$2*'Raw4'!K$8,"")</f>
        <v/>
      </c>
      <c r="L55" t="str">
        <f>IF('Raw4'!L55&lt;&gt;"",('Raw4'!L55/(1-'Raw4'!L55*#REF!*0.000000001))-(L$5-1)*$C$2*'Raw4'!L$8,"")</f>
        <v/>
      </c>
      <c r="M55" t="str">
        <f>IF('Raw4'!M55&lt;&gt;"",('Raw4'!M55/(1-'Raw4'!M55*#REF!*0.000000001))-(M$5-1)*$C$2*'Raw4'!M$8,"")</f>
        <v/>
      </c>
      <c r="N55" t="str">
        <f>IF('Raw4'!N55&lt;&gt;"",('Raw4'!N55/(1-'Raw4'!N55*#REF!*0.000000001))-(N$5-1)*$C$2*'Raw4'!N$8,"")</f>
        <v/>
      </c>
      <c r="O55" t="str">
        <f>IF('Raw4'!O55&lt;&gt;"",('Raw4'!O55/(1-'Raw4'!O55*#REF!*0.000000001))-(O$5-1)*$C$2*'Raw4'!O$8,"")</f>
        <v/>
      </c>
      <c r="P55" t="str">
        <f>IF('Raw4'!P55&lt;&gt;"",('Raw4'!P55/(1-'Raw4'!P55*#REF!*0.000000001))-(P$5-1)*$C$2*'Raw4'!P$8,"")</f>
        <v/>
      </c>
      <c r="Q55" t="str">
        <f>IF('Raw4'!Q55&lt;&gt;"",('Raw4'!Q55/(1-'Raw4'!Q55*#REF!*0.000000001))-(Q$5-1)*$C$2*'Raw4'!Q$8,"")</f>
        <v/>
      </c>
      <c r="R55" t="str">
        <f>IF('Raw4'!R55&lt;&gt;"",('Raw4'!R55/(1-'Raw4'!R55*#REF!*0.000000001))-(R$5-1)*$C$2*'Raw4'!R$8,"")</f>
        <v/>
      </c>
      <c r="S55" t="str">
        <f>IF('Raw4'!S55&lt;&gt;"",('Raw4'!S55/(1-'Raw4'!S55*#REF!*0.000000001))-(S$5-1)*$C$2*'Raw4'!S$8,"")</f>
        <v/>
      </c>
      <c r="T55" t="str">
        <f>IF('Raw4'!T55&lt;&gt;"",'Raw4'!T55/(1-'Raw4'!T55*#REF!*0.000000001),"")</f>
        <v/>
      </c>
      <c r="U55" t="str">
        <f>IF('Raw4'!U55&lt;&gt;"",'Raw4'!U55,"")</f>
        <v/>
      </c>
      <c r="V55" t="str">
        <f>IF('Raw4'!V55&lt;&gt;"",'Raw4'!V55,"")</f>
        <v/>
      </c>
      <c r="W55" t="str">
        <f>IF('Raw4'!W55&lt;&gt;"",'Raw4'!W55,"")</f>
        <v/>
      </c>
      <c r="X55" t="str">
        <f>IF('Raw4'!X55&lt;&gt;"",'Raw4'!X55,"")</f>
        <v/>
      </c>
      <c r="Y55" t="str">
        <f>IF('Raw4'!Y55&lt;&gt;"",'Raw4'!Y55,"")</f>
        <v/>
      </c>
      <c r="Z55" t="str">
        <f>IF('Raw4'!Z55&lt;&gt;"",'Raw4'!Z55,"")</f>
        <v/>
      </c>
      <c r="AA55" t="str">
        <f>IF('Raw4'!AA55&lt;&gt;"",'Raw4'!AA55,"")</f>
        <v/>
      </c>
      <c r="AB55" t="str">
        <f>IF('Raw4'!AB55&lt;&gt;"",'Raw4'!AB55,"")</f>
        <v/>
      </c>
      <c r="AC55" t="str">
        <f>IF('Raw4'!AC55&lt;&gt;"",'Raw4'!AC55,"")</f>
        <v/>
      </c>
      <c r="AD55" t="str">
        <f>IF('Raw4'!AD55&lt;&gt;"",'Raw4'!AD55,"")</f>
        <v/>
      </c>
      <c r="AE55" t="str">
        <f>IF('Raw4'!AE55&lt;&gt;"",'Raw4'!AE55,"")</f>
        <v/>
      </c>
      <c r="AF55" t="str">
        <f>IF('Raw4'!AF55&lt;&gt;"",'Raw4'!AF55,"")</f>
        <v/>
      </c>
      <c r="AG55" t="str">
        <f>IF('Raw4'!AG55&lt;&gt;"",'Raw4'!AG55,"")</f>
        <v/>
      </c>
      <c r="AH55" t="str">
        <f>IF('Raw4'!AH55&lt;&gt;"",'Raw4'!AH55,"")</f>
        <v/>
      </c>
      <c r="AI55" t="str">
        <f>IF('Raw4'!AI55&lt;&gt;"",'Raw4'!AI55,"")</f>
        <v/>
      </c>
      <c r="AJ55" t="str">
        <f>IF('Raw4'!AJ55&lt;&gt;"",'Raw4'!AJ55,"")</f>
        <v/>
      </c>
      <c r="AK55" t="str">
        <f>IF('Raw4'!AK55&lt;&gt;"",'Raw4'!AK55,"")</f>
        <v/>
      </c>
      <c r="AL55" t="str">
        <f>IF('Raw4'!AL55&lt;&gt;"",'Raw4'!AL55,"")</f>
        <v/>
      </c>
      <c r="AM55" t="str">
        <f>IF('Raw4'!AM55&lt;&gt;"",'Raw4'!AM55,"")</f>
        <v/>
      </c>
      <c r="AN55" t="str">
        <f>IF('Raw4'!AN55&lt;&gt;"",'Raw4'!AN55,"")</f>
        <v/>
      </c>
      <c r="AO55" t="str">
        <f>IF('Raw4'!AO55&lt;&gt;"",'Raw4'!AO55,"")</f>
        <v/>
      </c>
      <c r="AP55" t="str">
        <f>IF('Raw4'!AP55&lt;&gt;"",'Raw4'!AP55,"")</f>
        <v/>
      </c>
      <c r="AQ55" t="str">
        <f>IF('Raw4'!AQ55&lt;&gt;"",'Raw4'!AQ55,"")</f>
        <v/>
      </c>
      <c r="AR55" t="str">
        <f>IF('Raw4'!AR55&lt;&gt;"",'Raw4'!AR55,"")</f>
        <v/>
      </c>
      <c r="AS55" t="str">
        <f>IF('Raw4'!AS55&lt;&gt;"",'Raw4'!AS55,"")</f>
        <v/>
      </c>
      <c r="AT55" t="str">
        <f>IF('Raw4'!AT55&lt;&gt;"",'Raw4'!AT55,"")</f>
        <v/>
      </c>
      <c r="AU55" t="str">
        <f>IF('Raw4'!AU55&lt;&gt;"",'Raw4'!AU55,"")</f>
        <v/>
      </c>
      <c r="AV55" t="str">
        <f>IF('Raw4'!AV55&lt;&gt;"",'Raw4'!AV55,"")</f>
        <v/>
      </c>
      <c r="AW55" t="str">
        <f>IF('Raw4'!AW55&lt;&gt;"",'Raw4'!AW55,"")</f>
        <v/>
      </c>
      <c r="AX55" t="str">
        <f>IF('Raw4'!AX55&lt;&gt;"",'Raw4'!AX55,"")</f>
        <v/>
      </c>
      <c r="AY55" t="str">
        <f>IF('Raw4'!AY55&lt;&gt;"",'Raw4'!AY55,"")</f>
        <v/>
      </c>
      <c r="AZ55" t="str">
        <f>IF('Raw4'!AZ55&lt;&gt;"",'Raw4'!AZ55,"")</f>
        <v/>
      </c>
      <c r="BA55" t="str">
        <f>IF('Raw4'!BA55&lt;&gt;"",'Raw4'!BA55,"")</f>
        <v/>
      </c>
    </row>
    <row r="56" spans="1:53" x14ac:dyDescent="0.15">
      <c r="A56">
        <f>'Raw4'!A56</f>
        <v>0</v>
      </c>
      <c r="D56" t="str">
        <f>IF('Raw4'!D56&lt;&gt;"",('Raw4'!D56/(1-'Raw4'!D56*#REF!*0.000000001))-(D$5-1)*$C$2*'Raw4'!D$8,"")</f>
        <v/>
      </c>
      <c r="E56" t="str">
        <f>IF('Raw4'!E56&lt;&gt;"",('Raw4'!E56/(1-'Raw4'!E56*#REF!*0.000000001))-(E$5-1)*$C$2*'Raw4'!E$8,"")</f>
        <v/>
      </c>
      <c r="F56" t="str">
        <f>IF('Raw4'!F56&lt;&gt;"",('Raw4'!F56/(1-'Raw4'!F56*#REF!*0.000000001))-(F$5-1)*$C$2*'Raw4'!F$8,"")</f>
        <v/>
      </c>
      <c r="G56" t="str">
        <f>IF('Raw4'!G56&lt;&gt;"",('Raw4'!G56/(1-'Raw4'!G56*#REF!*0.000000001))-(G$5-1)*$C$2*'Raw4'!G$8,"")</f>
        <v/>
      </c>
      <c r="H56" t="str">
        <f>IF('Raw4'!H56&lt;&gt;"",('Raw4'!H56/(1-'Raw4'!H56*#REF!*0.000000001))-(H$5-1)*$C$2*'Raw4'!H$8,"")</f>
        <v/>
      </c>
      <c r="I56" t="str">
        <f>IF('Raw4'!I56&lt;&gt;"",('Raw4'!I56/(1-'Raw4'!I56*#REF!*0.000000001))-(I$5-1)*$C$2*'Raw4'!I$8,"")</f>
        <v/>
      </c>
      <c r="J56" t="str">
        <f>IF('Raw4'!J56&lt;&gt;"",('Raw4'!J56/(1-'Raw4'!J56*#REF!*0.000000001))-(J$5-1)*$C$2*'Raw4'!J$8,"")</f>
        <v/>
      </c>
      <c r="K56" t="str">
        <f>IF('Raw4'!K56&lt;&gt;"",('Raw4'!K56/(1-'Raw4'!K56*#REF!*0.000000001))-(K$5-1)*$C$2*'Raw4'!K$8,"")</f>
        <v/>
      </c>
      <c r="L56" t="str">
        <f>IF('Raw4'!L56&lt;&gt;"",('Raw4'!L56/(1-'Raw4'!L56*#REF!*0.000000001))-(L$5-1)*$C$2*'Raw4'!L$8,"")</f>
        <v/>
      </c>
      <c r="M56" t="str">
        <f>IF('Raw4'!M56&lt;&gt;"",('Raw4'!M56/(1-'Raw4'!M56*#REF!*0.000000001))-(M$5-1)*$C$2*'Raw4'!M$8,"")</f>
        <v/>
      </c>
      <c r="N56" t="str">
        <f>IF('Raw4'!N56&lt;&gt;"",('Raw4'!N56/(1-'Raw4'!N56*#REF!*0.000000001))-(N$5-1)*$C$2*'Raw4'!N$8,"")</f>
        <v/>
      </c>
      <c r="O56" t="str">
        <f>IF('Raw4'!O56&lt;&gt;"",('Raw4'!O56/(1-'Raw4'!O56*#REF!*0.000000001))-(O$5-1)*$C$2*'Raw4'!O$8,"")</f>
        <v/>
      </c>
      <c r="P56" t="str">
        <f>IF('Raw4'!P56&lt;&gt;"",('Raw4'!P56/(1-'Raw4'!P56*#REF!*0.000000001))-(P$5-1)*$C$2*'Raw4'!P$8,"")</f>
        <v/>
      </c>
      <c r="Q56" t="str">
        <f>IF('Raw4'!Q56&lt;&gt;"",('Raw4'!Q56/(1-'Raw4'!Q56*#REF!*0.000000001))-(Q$5-1)*$C$2*'Raw4'!Q$8,"")</f>
        <v/>
      </c>
      <c r="R56" t="str">
        <f>IF('Raw4'!R56&lt;&gt;"",('Raw4'!R56/(1-'Raw4'!R56*#REF!*0.000000001))-(R$5-1)*$C$2*'Raw4'!R$8,"")</f>
        <v/>
      </c>
      <c r="S56" t="str">
        <f>IF('Raw4'!S56&lt;&gt;"",('Raw4'!S56/(1-'Raw4'!S56*#REF!*0.000000001))-(S$5-1)*$C$2*'Raw4'!S$8,"")</f>
        <v/>
      </c>
      <c r="T56" t="str">
        <f>IF('Raw4'!T56&lt;&gt;"",'Raw4'!T56/(1-'Raw4'!T56*#REF!*0.000000001),"")</f>
        <v/>
      </c>
      <c r="U56" t="str">
        <f>IF('Raw4'!U56&lt;&gt;"",'Raw4'!U56,"")</f>
        <v/>
      </c>
      <c r="V56" t="str">
        <f>IF('Raw4'!V56&lt;&gt;"",'Raw4'!V56,"")</f>
        <v/>
      </c>
      <c r="W56" t="str">
        <f>IF('Raw4'!W56&lt;&gt;"",'Raw4'!W56,"")</f>
        <v/>
      </c>
      <c r="X56" t="str">
        <f>IF('Raw4'!X56&lt;&gt;"",'Raw4'!X56,"")</f>
        <v/>
      </c>
      <c r="Y56" t="str">
        <f>IF('Raw4'!Y56&lt;&gt;"",'Raw4'!Y56,"")</f>
        <v/>
      </c>
      <c r="Z56" t="str">
        <f>IF('Raw4'!Z56&lt;&gt;"",'Raw4'!Z56,"")</f>
        <v/>
      </c>
      <c r="AA56" t="str">
        <f>IF('Raw4'!AA56&lt;&gt;"",'Raw4'!AA56,"")</f>
        <v/>
      </c>
      <c r="AB56" t="str">
        <f>IF('Raw4'!AB56&lt;&gt;"",'Raw4'!AB56,"")</f>
        <v/>
      </c>
      <c r="AC56" t="str">
        <f>IF('Raw4'!AC56&lt;&gt;"",'Raw4'!AC56,"")</f>
        <v/>
      </c>
      <c r="AD56" t="str">
        <f>IF('Raw4'!AD56&lt;&gt;"",'Raw4'!AD56,"")</f>
        <v/>
      </c>
      <c r="AE56" t="str">
        <f>IF('Raw4'!AE56&lt;&gt;"",'Raw4'!AE56,"")</f>
        <v/>
      </c>
      <c r="AF56" t="str">
        <f>IF('Raw4'!AF56&lt;&gt;"",'Raw4'!AF56,"")</f>
        <v/>
      </c>
      <c r="AG56" t="str">
        <f>IF('Raw4'!AG56&lt;&gt;"",'Raw4'!AG56,"")</f>
        <v/>
      </c>
      <c r="AH56" t="str">
        <f>IF('Raw4'!AH56&lt;&gt;"",'Raw4'!AH56,"")</f>
        <v/>
      </c>
      <c r="AI56" t="str">
        <f>IF('Raw4'!AI56&lt;&gt;"",'Raw4'!AI56,"")</f>
        <v/>
      </c>
      <c r="AJ56" t="str">
        <f>IF('Raw4'!AJ56&lt;&gt;"",'Raw4'!AJ56,"")</f>
        <v/>
      </c>
      <c r="AK56" t="str">
        <f>IF('Raw4'!AK56&lt;&gt;"",'Raw4'!AK56,"")</f>
        <v/>
      </c>
      <c r="AL56" t="str">
        <f>IF('Raw4'!AL56&lt;&gt;"",'Raw4'!AL56,"")</f>
        <v/>
      </c>
      <c r="AM56" t="str">
        <f>IF('Raw4'!AM56&lt;&gt;"",'Raw4'!AM56,"")</f>
        <v/>
      </c>
      <c r="AN56" t="str">
        <f>IF('Raw4'!AN56&lt;&gt;"",'Raw4'!AN56,"")</f>
        <v/>
      </c>
      <c r="AO56" t="str">
        <f>IF('Raw4'!AO56&lt;&gt;"",'Raw4'!AO56,"")</f>
        <v/>
      </c>
      <c r="AP56" t="str">
        <f>IF('Raw4'!AP56&lt;&gt;"",'Raw4'!AP56,"")</f>
        <v/>
      </c>
      <c r="AQ56" t="str">
        <f>IF('Raw4'!AQ56&lt;&gt;"",'Raw4'!AQ56,"")</f>
        <v/>
      </c>
      <c r="AR56" t="str">
        <f>IF('Raw4'!AR56&lt;&gt;"",'Raw4'!AR56,"")</f>
        <v/>
      </c>
      <c r="AS56" t="str">
        <f>IF('Raw4'!AS56&lt;&gt;"",'Raw4'!AS56,"")</f>
        <v/>
      </c>
      <c r="AT56" t="str">
        <f>IF('Raw4'!AT56&lt;&gt;"",'Raw4'!AT56,"")</f>
        <v/>
      </c>
      <c r="AU56" t="str">
        <f>IF('Raw4'!AU56&lt;&gt;"",'Raw4'!AU56,"")</f>
        <v/>
      </c>
      <c r="AV56" t="str">
        <f>IF('Raw4'!AV56&lt;&gt;"",'Raw4'!AV56,"")</f>
        <v/>
      </c>
      <c r="AW56" t="str">
        <f>IF('Raw4'!AW56&lt;&gt;"",'Raw4'!AW56,"")</f>
        <v/>
      </c>
      <c r="AX56" t="str">
        <f>IF('Raw4'!AX56&lt;&gt;"",'Raw4'!AX56,"")</f>
        <v/>
      </c>
      <c r="AY56" t="str">
        <f>IF('Raw4'!AY56&lt;&gt;"",'Raw4'!AY56,"")</f>
        <v/>
      </c>
      <c r="AZ56" t="str">
        <f>IF('Raw4'!AZ56&lt;&gt;"",'Raw4'!AZ56,"")</f>
        <v/>
      </c>
      <c r="BA56" t="str">
        <f>IF('Raw4'!BA56&lt;&gt;"",'Raw4'!BA56,"")</f>
        <v/>
      </c>
    </row>
    <row r="57" spans="1:53" x14ac:dyDescent="0.15">
      <c r="A57">
        <f>'Raw4'!A57</f>
        <v>0</v>
      </c>
      <c r="D57" t="str">
        <f>IF('Raw4'!D57&lt;&gt;"",('Raw4'!D57/(1-'Raw4'!D57*#REF!*0.000000001))-(D$5-1)*$C$2*'Raw4'!D$8,"")</f>
        <v/>
      </c>
      <c r="E57" t="str">
        <f>IF('Raw4'!E57&lt;&gt;"",('Raw4'!E57/(1-'Raw4'!E57*#REF!*0.000000001))-(E$5-1)*$C$2*'Raw4'!E$8,"")</f>
        <v/>
      </c>
      <c r="F57" t="str">
        <f>IF('Raw4'!F57&lt;&gt;"",('Raw4'!F57/(1-'Raw4'!F57*#REF!*0.000000001))-(F$5-1)*$C$2*'Raw4'!F$8,"")</f>
        <v/>
      </c>
      <c r="G57" t="str">
        <f>IF('Raw4'!G57&lt;&gt;"",('Raw4'!G57/(1-'Raw4'!G57*#REF!*0.000000001))-(G$5-1)*$C$2*'Raw4'!G$8,"")</f>
        <v/>
      </c>
      <c r="H57" t="str">
        <f>IF('Raw4'!H57&lt;&gt;"",('Raw4'!H57/(1-'Raw4'!H57*#REF!*0.000000001))-(H$5-1)*$C$2*'Raw4'!H$8,"")</f>
        <v/>
      </c>
      <c r="I57" t="str">
        <f>IF('Raw4'!I57&lt;&gt;"",('Raw4'!I57/(1-'Raw4'!I57*#REF!*0.000000001))-(I$5-1)*$C$2*'Raw4'!I$8,"")</f>
        <v/>
      </c>
      <c r="J57" t="str">
        <f>IF('Raw4'!J57&lt;&gt;"",('Raw4'!J57/(1-'Raw4'!J57*#REF!*0.000000001))-(J$5-1)*$C$2*'Raw4'!J$8,"")</f>
        <v/>
      </c>
      <c r="K57" t="str">
        <f>IF('Raw4'!K57&lt;&gt;"",('Raw4'!K57/(1-'Raw4'!K57*#REF!*0.000000001))-(K$5-1)*$C$2*'Raw4'!K$8,"")</f>
        <v/>
      </c>
      <c r="L57" t="str">
        <f>IF('Raw4'!L57&lt;&gt;"",('Raw4'!L57/(1-'Raw4'!L57*#REF!*0.000000001))-(L$5-1)*$C$2*'Raw4'!L$8,"")</f>
        <v/>
      </c>
      <c r="M57" t="str">
        <f>IF('Raw4'!M57&lt;&gt;"",('Raw4'!M57/(1-'Raw4'!M57*#REF!*0.000000001))-(M$5-1)*$C$2*'Raw4'!M$8,"")</f>
        <v/>
      </c>
      <c r="N57" t="str">
        <f>IF('Raw4'!N57&lt;&gt;"",('Raw4'!N57/(1-'Raw4'!N57*#REF!*0.000000001))-(N$5-1)*$C$2*'Raw4'!N$8,"")</f>
        <v/>
      </c>
      <c r="O57" t="str">
        <f>IF('Raw4'!O57&lt;&gt;"",('Raw4'!O57/(1-'Raw4'!O57*#REF!*0.000000001))-(O$5-1)*$C$2*'Raw4'!O$8,"")</f>
        <v/>
      </c>
      <c r="P57" t="str">
        <f>IF('Raw4'!P57&lt;&gt;"",('Raw4'!P57/(1-'Raw4'!P57*#REF!*0.000000001))-(P$5-1)*$C$2*'Raw4'!P$8,"")</f>
        <v/>
      </c>
      <c r="Q57" t="str">
        <f>IF('Raw4'!Q57&lt;&gt;"",('Raw4'!Q57/(1-'Raw4'!Q57*#REF!*0.000000001))-(Q$5-1)*$C$2*'Raw4'!Q$8,"")</f>
        <v/>
      </c>
      <c r="R57" t="str">
        <f>IF('Raw4'!R57&lt;&gt;"",('Raw4'!R57/(1-'Raw4'!R57*#REF!*0.000000001))-(R$5-1)*$C$2*'Raw4'!R$8,"")</f>
        <v/>
      </c>
      <c r="S57" t="str">
        <f>IF('Raw4'!S57&lt;&gt;"",('Raw4'!S57/(1-'Raw4'!S57*#REF!*0.000000001))-(S$5-1)*$C$2*'Raw4'!S$8,"")</f>
        <v/>
      </c>
      <c r="T57" t="str">
        <f>IF('Raw4'!T57&lt;&gt;"",'Raw4'!T57/(1-'Raw4'!T57*#REF!*0.000000001),"")</f>
        <v/>
      </c>
      <c r="U57" t="str">
        <f>IF('Raw4'!U57&lt;&gt;"",'Raw4'!U57,"")</f>
        <v/>
      </c>
      <c r="V57" t="str">
        <f>IF('Raw4'!V57&lt;&gt;"",'Raw4'!V57,"")</f>
        <v/>
      </c>
      <c r="W57" t="str">
        <f>IF('Raw4'!W57&lt;&gt;"",'Raw4'!W57,"")</f>
        <v/>
      </c>
      <c r="X57" t="str">
        <f>IF('Raw4'!X57&lt;&gt;"",'Raw4'!X57,"")</f>
        <v/>
      </c>
      <c r="Y57" t="str">
        <f>IF('Raw4'!Y57&lt;&gt;"",'Raw4'!Y57,"")</f>
        <v/>
      </c>
      <c r="Z57" t="str">
        <f>IF('Raw4'!Z57&lt;&gt;"",'Raw4'!Z57,"")</f>
        <v/>
      </c>
      <c r="AA57" t="str">
        <f>IF('Raw4'!AA57&lt;&gt;"",'Raw4'!AA57,"")</f>
        <v/>
      </c>
      <c r="AB57" t="str">
        <f>IF('Raw4'!AB57&lt;&gt;"",'Raw4'!AB57,"")</f>
        <v/>
      </c>
      <c r="AC57" t="str">
        <f>IF('Raw4'!AC57&lt;&gt;"",'Raw4'!AC57,"")</f>
        <v/>
      </c>
      <c r="AD57" t="str">
        <f>IF('Raw4'!AD57&lt;&gt;"",'Raw4'!AD57,"")</f>
        <v/>
      </c>
      <c r="AE57" t="str">
        <f>IF('Raw4'!AE57&lt;&gt;"",'Raw4'!AE57,"")</f>
        <v/>
      </c>
      <c r="AF57" t="str">
        <f>IF('Raw4'!AF57&lt;&gt;"",'Raw4'!AF57,"")</f>
        <v/>
      </c>
      <c r="AG57" t="str">
        <f>IF('Raw4'!AG57&lt;&gt;"",'Raw4'!AG57,"")</f>
        <v/>
      </c>
      <c r="AH57" t="str">
        <f>IF('Raw4'!AH57&lt;&gt;"",'Raw4'!AH57,"")</f>
        <v/>
      </c>
      <c r="AI57" t="str">
        <f>IF('Raw4'!AI57&lt;&gt;"",'Raw4'!AI57,"")</f>
        <v/>
      </c>
      <c r="AJ57" t="str">
        <f>IF('Raw4'!AJ57&lt;&gt;"",'Raw4'!AJ57,"")</f>
        <v/>
      </c>
      <c r="AK57" t="str">
        <f>IF('Raw4'!AK57&lt;&gt;"",'Raw4'!AK57,"")</f>
        <v/>
      </c>
      <c r="AL57" t="str">
        <f>IF('Raw4'!AL57&lt;&gt;"",'Raw4'!AL57,"")</f>
        <v/>
      </c>
      <c r="AM57" t="str">
        <f>IF('Raw4'!AM57&lt;&gt;"",'Raw4'!AM57,"")</f>
        <v/>
      </c>
      <c r="AN57" t="str">
        <f>IF('Raw4'!AN57&lt;&gt;"",'Raw4'!AN57,"")</f>
        <v/>
      </c>
      <c r="AO57" t="str">
        <f>IF('Raw4'!AO57&lt;&gt;"",'Raw4'!AO57,"")</f>
        <v/>
      </c>
      <c r="AP57" t="str">
        <f>IF('Raw4'!AP57&lt;&gt;"",'Raw4'!AP57,"")</f>
        <v/>
      </c>
      <c r="AQ57" t="str">
        <f>IF('Raw4'!AQ57&lt;&gt;"",'Raw4'!AQ57,"")</f>
        <v/>
      </c>
      <c r="AR57" t="str">
        <f>IF('Raw4'!AR57&lt;&gt;"",'Raw4'!AR57,"")</f>
        <v/>
      </c>
      <c r="AS57" t="str">
        <f>IF('Raw4'!AS57&lt;&gt;"",'Raw4'!AS57,"")</f>
        <v/>
      </c>
      <c r="AT57" t="str">
        <f>IF('Raw4'!AT57&lt;&gt;"",'Raw4'!AT57,"")</f>
        <v/>
      </c>
      <c r="AU57" t="str">
        <f>IF('Raw4'!AU57&lt;&gt;"",'Raw4'!AU57,"")</f>
        <v/>
      </c>
      <c r="AV57" t="str">
        <f>IF('Raw4'!AV57&lt;&gt;"",'Raw4'!AV57,"")</f>
        <v/>
      </c>
      <c r="AW57" t="str">
        <f>IF('Raw4'!AW57&lt;&gt;"",'Raw4'!AW57,"")</f>
        <v/>
      </c>
      <c r="AX57" t="str">
        <f>IF('Raw4'!AX57&lt;&gt;"",'Raw4'!AX57,"")</f>
        <v/>
      </c>
      <c r="AY57" t="str">
        <f>IF('Raw4'!AY57&lt;&gt;"",'Raw4'!AY57,"")</f>
        <v/>
      </c>
      <c r="AZ57" t="str">
        <f>IF('Raw4'!AZ57&lt;&gt;"",'Raw4'!AZ57,"")</f>
        <v/>
      </c>
      <c r="BA57" t="str">
        <f>IF('Raw4'!BA57&lt;&gt;"",'Raw4'!BA57,"")</f>
        <v/>
      </c>
    </row>
    <row r="58" spans="1:53" x14ac:dyDescent="0.15">
      <c r="A58">
        <f>'Raw4'!A58</f>
        <v>0</v>
      </c>
      <c r="D58" t="str">
        <f>IF('Raw4'!D58&lt;&gt;"",('Raw4'!D58/(1-'Raw4'!D58*#REF!*0.000000001))-(D$5-1)*$C$2*'Raw4'!D$8,"")</f>
        <v/>
      </c>
      <c r="E58" t="str">
        <f>IF('Raw4'!E58&lt;&gt;"",('Raw4'!E58/(1-'Raw4'!E58*#REF!*0.000000001))-(E$5-1)*$C$2*'Raw4'!E$8,"")</f>
        <v/>
      </c>
      <c r="F58" t="str">
        <f>IF('Raw4'!F58&lt;&gt;"",('Raw4'!F58/(1-'Raw4'!F58*#REF!*0.000000001))-(F$5-1)*$C$2*'Raw4'!F$8,"")</f>
        <v/>
      </c>
      <c r="G58" t="str">
        <f>IF('Raw4'!G58&lt;&gt;"",('Raw4'!G58/(1-'Raw4'!G58*#REF!*0.000000001))-(G$5-1)*$C$2*'Raw4'!G$8,"")</f>
        <v/>
      </c>
      <c r="H58" t="str">
        <f>IF('Raw4'!H58&lt;&gt;"",('Raw4'!H58/(1-'Raw4'!H58*#REF!*0.000000001))-(H$5-1)*$C$2*'Raw4'!H$8,"")</f>
        <v/>
      </c>
      <c r="I58" t="str">
        <f>IF('Raw4'!I58&lt;&gt;"",('Raw4'!I58/(1-'Raw4'!I58*#REF!*0.000000001))-(I$5-1)*$C$2*'Raw4'!I$8,"")</f>
        <v/>
      </c>
      <c r="J58" t="str">
        <f>IF('Raw4'!J58&lt;&gt;"",('Raw4'!J58/(1-'Raw4'!J58*#REF!*0.000000001))-(J$5-1)*$C$2*'Raw4'!J$8,"")</f>
        <v/>
      </c>
      <c r="K58" t="str">
        <f>IF('Raw4'!K58&lt;&gt;"",('Raw4'!K58/(1-'Raw4'!K58*#REF!*0.000000001))-(K$5-1)*$C$2*'Raw4'!K$8,"")</f>
        <v/>
      </c>
      <c r="L58" t="str">
        <f>IF('Raw4'!L58&lt;&gt;"",('Raw4'!L58/(1-'Raw4'!L58*#REF!*0.000000001))-(L$5-1)*$C$2*'Raw4'!L$8,"")</f>
        <v/>
      </c>
      <c r="M58" t="str">
        <f>IF('Raw4'!M58&lt;&gt;"",('Raw4'!M58/(1-'Raw4'!M58*#REF!*0.000000001))-(M$5-1)*$C$2*'Raw4'!M$8,"")</f>
        <v/>
      </c>
      <c r="N58" t="str">
        <f>IF('Raw4'!N58&lt;&gt;"",('Raw4'!N58/(1-'Raw4'!N58*#REF!*0.000000001))-(N$5-1)*$C$2*'Raw4'!N$8,"")</f>
        <v/>
      </c>
      <c r="O58" t="str">
        <f>IF('Raw4'!O58&lt;&gt;"",('Raw4'!O58/(1-'Raw4'!O58*#REF!*0.000000001))-(O$5-1)*$C$2*'Raw4'!O$8,"")</f>
        <v/>
      </c>
      <c r="P58" t="str">
        <f>IF('Raw4'!P58&lt;&gt;"",('Raw4'!P58/(1-'Raw4'!P58*#REF!*0.000000001))-(P$5-1)*$C$2*'Raw4'!P$8,"")</f>
        <v/>
      </c>
      <c r="Q58" t="str">
        <f>IF('Raw4'!Q58&lt;&gt;"",('Raw4'!Q58/(1-'Raw4'!Q58*#REF!*0.000000001))-(Q$5-1)*$C$2*'Raw4'!Q$8,"")</f>
        <v/>
      </c>
      <c r="R58" t="str">
        <f>IF('Raw4'!R58&lt;&gt;"",('Raw4'!R58/(1-'Raw4'!R58*#REF!*0.000000001))-(R$5-1)*$C$2*'Raw4'!R$8,"")</f>
        <v/>
      </c>
      <c r="S58" t="str">
        <f>IF('Raw4'!S58&lt;&gt;"",('Raw4'!S58/(1-'Raw4'!S58*#REF!*0.000000001))-(S$5-1)*$C$2*'Raw4'!S$8,"")</f>
        <v/>
      </c>
      <c r="T58" t="str">
        <f>IF('Raw4'!T58&lt;&gt;"",'Raw4'!T58/(1-'Raw4'!T58*#REF!*0.000000001),"")</f>
        <v/>
      </c>
      <c r="U58" t="str">
        <f>IF('Raw4'!U58&lt;&gt;"",'Raw4'!U58,"")</f>
        <v/>
      </c>
      <c r="V58" t="str">
        <f>IF('Raw4'!V58&lt;&gt;"",'Raw4'!V58,"")</f>
        <v/>
      </c>
      <c r="W58" t="str">
        <f>IF('Raw4'!W58&lt;&gt;"",'Raw4'!W58,"")</f>
        <v/>
      </c>
      <c r="X58" t="str">
        <f>IF('Raw4'!X58&lt;&gt;"",'Raw4'!X58,"")</f>
        <v/>
      </c>
      <c r="Y58" t="str">
        <f>IF('Raw4'!Y58&lt;&gt;"",'Raw4'!Y58,"")</f>
        <v/>
      </c>
      <c r="Z58" t="str">
        <f>IF('Raw4'!Z58&lt;&gt;"",'Raw4'!Z58,"")</f>
        <v/>
      </c>
      <c r="AA58" t="str">
        <f>IF('Raw4'!AA58&lt;&gt;"",'Raw4'!AA58,"")</f>
        <v/>
      </c>
      <c r="AB58" t="str">
        <f>IF('Raw4'!AB58&lt;&gt;"",'Raw4'!AB58,"")</f>
        <v/>
      </c>
      <c r="AC58" t="str">
        <f>IF('Raw4'!AC58&lt;&gt;"",'Raw4'!AC58,"")</f>
        <v/>
      </c>
      <c r="AD58" t="str">
        <f>IF('Raw4'!AD58&lt;&gt;"",'Raw4'!AD58,"")</f>
        <v/>
      </c>
      <c r="AE58" t="str">
        <f>IF('Raw4'!AE58&lt;&gt;"",'Raw4'!AE58,"")</f>
        <v/>
      </c>
      <c r="AF58" t="str">
        <f>IF('Raw4'!AF58&lt;&gt;"",'Raw4'!AF58,"")</f>
        <v/>
      </c>
      <c r="AG58" t="str">
        <f>IF('Raw4'!AG58&lt;&gt;"",'Raw4'!AG58,"")</f>
        <v/>
      </c>
      <c r="AH58" t="str">
        <f>IF('Raw4'!AH58&lt;&gt;"",'Raw4'!AH58,"")</f>
        <v/>
      </c>
      <c r="AI58" t="str">
        <f>IF('Raw4'!AI58&lt;&gt;"",'Raw4'!AI58,"")</f>
        <v/>
      </c>
      <c r="AJ58" t="str">
        <f>IF('Raw4'!AJ58&lt;&gt;"",'Raw4'!AJ58,"")</f>
        <v/>
      </c>
      <c r="AK58" t="str">
        <f>IF('Raw4'!AK58&lt;&gt;"",'Raw4'!AK58,"")</f>
        <v/>
      </c>
      <c r="AL58" t="str">
        <f>IF('Raw4'!AL58&lt;&gt;"",'Raw4'!AL58,"")</f>
        <v/>
      </c>
      <c r="AM58" t="str">
        <f>IF('Raw4'!AM58&lt;&gt;"",'Raw4'!AM58,"")</f>
        <v/>
      </c>
      <c r="AN58" t="str">
        <f>IF('Raw4'!AN58&lt;&gt;"",'Raw4'!AN58,"")</f>
        <v/>
      </c>
      <c r="AO58" t="str">
        <f>IF('Raw4'!AO58&lt;&gt;"",'Raw4'!AO58,"")</f>
        <v/>
      </c>
      <c r="AP58" t="str">
        <f>IF('Raw4'!AP58&lt;&gt;"",'Raw4'!AP58,"")</f>
        <v/>
      </c>
      <c r="AQ58" t="str">
        <f>IF('Raw4'!AQ58&lt;&gt;"",'Raw4'!AQ58,"")</f>
        <v/>
      </c>
      <c r="AR58" t="str">
        <f>IF('Raw4'!AR58&lt;&gt;"",'Raw4'!AR58,"")</f>
        <v/>
      </c>
      <c r="AS58" t="str">
        <f>IF('Raw4'!AS58&lt;&gt;"",'Raw4'!AS58,"")</f>
        <v/>
      </c>
      <c r="AT58" t="str">
        <f>IF('Raw4'!AT58&lt;&gt;"",'Raw4'!AT58,"")</f>
        <v/>
      </c>
      <c r="AU58" t="str">
        <f>IF('Raw4'!AU58&lt;&gt;"",'Raw4'!AU58,"")</f>
        <v/>
      </c>
      <c r="AV58" t="str">
        <f>IF('Raw4'!AV58&lt;&gt;"",'Raw4'!AV58,"")</f>
        <v/>
      </c>
      <c r="AW58" t="str">
        <f>IF('Raw4'!AW58&lt;&gt;"",'Raw4'!AW58,"")</f>
        <v/>
      </c>
      <c r="AX58" t="str">
        <f>IF('Raw4'!AX58&lt;&gt;"",'Raw4'!AX58,"")</f>
        <v/>
      </c>
      <c r="AY58" t="str">
        <f>IF('Raw4'!AY58&lt;&gt;"",'Raw4'!AY58,"")</f>
        <v/>
      </c>
      <c r="AZ58" t="str">
        <f>IF('Raw4'!AZ58&lt;&gt;"",'Raw4'!AZ58,"")</f>
        <v/>
      </c>
      <c r="BA58" t="str">
        <f>IF('Raw4'!BA58&lt;&gt;"",'Raw4'!BA58,"")</f>
        <v/>
      </c>
    </row>
    <row r="59" spans="1:53" x14ac:dyDescent="0.15">
      <c r="A59">
        <f>'Raw4'!A59</f>
        <v>0</v>
      </c>
      <c r="D59" t="str">
        <f>IF('Raw4'!D59&lt;&gt;"",('Raw4'!D59/(1-'Raw4'!D59*#REF!*0.000000001))-(D$5-1)*$C$2*'Raw4'!D$8,"")</f>
        <v/>
      </c>
      <c r="E59" t="str">
        <f>IF('Raw4'!E59&lt;&gt;"",('Raw4'!E59/(1-'Raw4'!E59*#REF!*0.000000001))-(E$5-1)*$C$2*'Raw4'!E$8,"")</f>
        <v/>
      </c>
      <c r="F59" t="str">
        <f>IF('Raw4'!F59&lt;&gt;"",('Raw4'!F59/(1-'Raw4'!F59*#REF!*0.000000001))-(F$5-1)*$C$2*'Raw4'!F$8,"")</f>
        <v/>
      </c>
      <c r="G59" t="str">
        <f>IF('Raw4'!G59&lt;&gt;"",('Raw4'!G59/(1-'Raw4'!G59*#REF!*0.000000001))-(G$5-1)*$C$2*'Raw4'!G$8,"")</f>
        <v/>
      </c>
      <c r="H59" t="str">
        <f>IF('Raw4'!H59&lt;&gt;"",('Raw4'!H59/(1-'Raw4'!H59*#REF!*0.000000001))-(H$5-1)*$C$2*'Raw4'!H$8,"")</f>
        <v/>
      </c>
      <c r="I59" t="str">
        <f>IF('Raw4'!I59&lt;&gt;"",('Raw4'!I59/(1-'Raw4'!I59*#REF!*0.000000001))-(I$5-1)*$C$2*'Raw4'!I$8,"")</f>
        <v/>
      </c>
      <c r="J59" t="str">
        <f>IF('Raw4'!J59&lt;&gt;"",('Raw4'!J59/(1-'Raw4'!J59*#REF!*0.000000001))-(J$5-1)*$C$2*'Raw4'!J$8,"")</f>
        <v/>
      </c>
      <c r="K59" t="str">
        <f>IF('Raw4'!K59&lt;&gt;"",('Raw4'!K59/(1-'Raw4'!K59*#REF!*0.000000001))-(K$5-1)*$C$2*'Raw4'!K$8,"")</f>
        <v/>
      </c>
      <c r="L59" t="str">
        <f>IF('Raw4'!L59&lt;&gt;"",('Raw4'!L59/(1-'Raw4'!L59*#REF!*0.000000001))-(L$5-1)*$C$2*'Raw4'!L$8,"")</f>
        <v/>
      </c>
      <c r="M59" t="str">
        <f>IF('Raw4'!M59&lt;&gt;"",('Raw4'!M59/(1-'Raw4'!M59*#REF!*0.000000001))-(M$5-1)*$C$2*'Raw4'!M$8,"")</f>
        <v/>
      </c>
      <c r="N59" t="str">
        <f>IF('Raw4'!N59&lt;&gt;"",('Raw4'!N59/(1-'Raw4'!N59*#REF!*0.000000001))-(N$5-1)*$C$2*'Raw4'!N$8,"")</f>
        <v/>
      </c>
      <c r="O59" t="str">
        <f>IF('Raw4'!O59&lt;&gt;"",('Raw4'!O59/(1-'Raw4'!O59*#REF!*0.000000001))-(O$5-1)*$C$2*'Raw4'!O$8,"")</f>
        <v/>
      </c>
      <c r="P59" t="str">
        <f>IF('Raw4'!P59&lt;&gt;"",('Raw4'!P59/(1-'Raw4'!P59*#REF!*0.000000001))-(P$5-1)*$C$2*'Raw4'!P$8,"")</f>
        <v/>
      </c>
      <c r="Q59" t="str">
        <f>IF('Raw4'!Q59&lt;&gt;"",('Raw4'!Q59/(1-'Raw4'!Q59*#REF!*0.000000001))-(Q$5-1)*$C$2*'Raw4'!Q$8,"")</f>
        <v/>
      </c>
      <c r="R59" t="str">
        <f>IF('Raw4'!R59&lt;&gt;"",('Raw4'!R59/(1-'Raw4'!R59*#REF!*0.000000001))-(R$5-1)*$C$2*'Raw4'!R$8,"")</f>
        <v/>
      </c>
      <c r="S59" t="str">
        <f>IF('Raw4'!S59&lt;&gt;"",('Raw4'!S59/(1-'Raw4'!S59*#REF!*0.000000001))-(S$5-1)*$C$2*'Raw4'!S$8,"")</f>
        <v/>
      </c>
      <c r="T59" t="str">
        <f>IF('Raw4'!T59&lt;&gt;"",'Raw4'!T59/(1-'Raw4'!T59*#REF!*0.000000001),"")</f>
        <v/>
      </c>
      <c r="U59" t="str">
        <f>IF('Raw4'!U59&lt;&gt;"",'Raw4'!U59,"")</f>
        <v/>
      </c>
      <c r="V59" t="str">
        <f>IF('Raw4'!V59&lt;&gt;"",'Raw4'!V59,"")</f>
        <v/>
      </c>
      <c r="W59" t="str">
        <f>IF('Raw4'!W59&lt;&gt;"",'Raw4'!W59,"")</f>
        <v/>
      </c>
      <c r="X59" t="str">
        <f>IF('Raw4'!X59&lt;&gt;"",'Raw4'!X59,"")</f>
        <v/>
      </c>
      <c r="Y59" t="str">
        <f>IF('Raw4'!Y59&lt;&gt;"",'Raw4'!Y59,"")</f>
        <v/>
      </c>
      <c r="Z59" t="str">
        <f>IF('Raw4'!Z59&lt;&gt;"",'Raw4'!Z59,"")</f>
        <v/>
      </c>
      <c r="AA59" t="str">
        <f>IF('Raw4'!AA59&lt;&gt;"",'Raw4'!AA59,"")</f>
        <v/>
      </c>
      <c r="AB59" t="str">
        <f>IF('Raw4'!AB59&lt;&gt;"",'Raw4'!AB59,"")</f>
        <v/>
      </c>
      <c r="AC59" t="str">
        <f>IF('Raw4'!AC59&lt;&gt;"",'Raw4'!AC59,"")</f>
        <v/>
      </c>
      <c r="AD59" t="str">
        <f>IF('Raw4'!AD59&lt;&gt;"",'Raw4'!AD59,"")</f>
        <v/>
      </c>
      <c r="AE59" t="str">
        <f>IF('Raw4'!AE59&lt;&gt;"",'Raw4'!AE59,"")</f>
        <v/>
      </c>
      <c r="AF59" t="str">
        <f>IF('Raw4'!AF59&lt;&gt;"",'Raw4'!AF59,"")</f>
        <v/>
      </c>
      <c r="AG59" t="str">
        <f>IF('Raw4'!AG59&lt;&gt;"",'Raw4'!AG59,"")</f>
        <v/>
      </c>
      <c r="AH59" t="str">
        <f>IF('Raw4'!AH59&lt;&gt;"",'Raw4'!AH59,"")</f>
        <v/>
      </c>
      <c r="AI59" t="str">
        <f>IF('Raw4'!AI59&lt;&gt;"",'Raw4'!AI59,"")</f>
        <v/>
      </c>
      <c r="AJ59" t="str">
        <f>IF('Raw4'!AJ59&lt;&gt;"",'Raw4'!AJ59,"")</f>
        <v/>
      </c>
      <c r="AK59" t="str">
        <f>IF('Raw4'!AK59&lt;&gt;"",'Raw4'!AK59,"")</f>
        <v/>
      </c>
      <c r="AL59" t="str">
        <f>IF('Raw4'!AL59&lt;&gt;"",'Raw4'!AL59,"")</f>
        <v/>
      </c>
      <c r="AM59" t="str">
        <f>IF('Raw4'!AM59&lt;&gt;"",'Raw4'!AM59,"")</f>
        <v/>
      </c>
      <c r="AN59" t="str">
        <f>IF('Raw4'!AN59&lt;&gt;"",'Raw4'!AN59,"")</f>
        <v/>
      </c>
      <c r="AO59" t="str">
        <f>IF('Raw4'!AO59&lt;&gt;"",'Raw4'!AO59,"")</f>
        <v/>
      </c>
      <c r="AP59" t="str">
        <f>IF('Raw4'!AP59&lt;&gt;"",'Raw4'!AP59,"")</f>
        <v/>
      </c>
      <c r="AQ59" t="str">
        <f>IF('Raw4'!AQ59&lt;&gt;"",'Raw4'!AQ59,"")</f>
        <v/>
      </c>
      <c r="AR59" t="str">
        <f>IF('Raw4'!AR59&lt;&gt;"",'Raw4'!AR59,"")</f>
        <v/>
      </c>
      <c r="AS59" t="str">
        <f>IF('Raw4'!AS59&lt;&gt;"",'Raw4'!AS59,"")</f>
        <v/>
      </c>
      <c r="AT59" t="str">
        <f>IF('Raw4'!AT59&lt;&gt;"",'Raw4'!AT59,"")</f>
        <v/>
      </c>
      <c r="AU59" t="str">
        <f>IF('Raw4'!AU59&lt;&gt;"",'Raw4'!AU59,"")</f>
        <v/>
      </c>
      <c r="AV59" t="str">
        <f>IF('Raw4'!AV59&lt;&gt;"",'Raw4'!AV59,"")</f>
        <v/>
      </c>
      <c r="AW59" t="str">
        <f>IF('Raw4'!AW59&lt;&gt;"",'Raw4'!AW59,"")</f>
        <v/>
      </c>
      <c r="AX59" t="str">
        <f>IF('Raw4'!AX59&lt;&gt;"",'Raw4'!AX59,"")</f>
        <v/>
      </c>
      <c r="AY59" t="str">
        <f>IF('Raw4'!AY59&lt;&gt;"",'Raw4'!AY59,"")</f>
        <v/>
      </c>
      <c r="AZ59" t="str">
        <f>IF('Raw4'!AZ59&lt;&gt;"",'Raw4'!AZ59,"")</f>
        <v/>
      </c>
      <c r="BA59" t="str">
        <f>IF('Raw4'!BA59&lt;&gt;"",'Raw4'!BA59,"")</f>
        <v/>
      </c>
    </row>
    <row r="60" spans="1:53" x14ac:dyDescent="0.15">
      <c r="A60">
        <f>'Raw4'!A60</f>
        <v>0</v>
      </c>
      <c r="D60" t="str">
        <f>IF('Raw4'!D60&lt;&gt;"",('Raw4'!D60/(1-'Raw4'!D60*#REF!*0.000000001))-(D$5-1)*$C$2*'Raw4'!D$8,"")</f>
        <v/>
      </c>
      <c r="E60" t="str">
        <f>IF('Raw4'!E60&lt;&gt;"",('Raw4'!E60/(1-'Raw4'!E60*#REF!*0.000000001))-(E$5-1)*$C$2*'Raw4'!E$8,"")</f>
        <v/>
      </c>
      <c r="F60" t="str">
        <f>IF('Raw4'!F60&lt;&gt;"",('Raw4'!F60/(1-'Raw4'!F60*#REF!*0.000000001))-(F$5-1)*$C$2*'Raw4'!F$8,"")</f>
        <v/>
      </c>
      <c r="G60" t="str">
        <f>IF('Raw4'!G60&lt;&gt;"",('Raw4'!G60/(1-'Raw4'!G60*#REF!*0.000000001))-(G$5-1)*$C$2*'Raw4'!G$8,"")</f>
        <v/>
      </c>
      <c r="H60" t="str">
        <f>IF('Raw4'!H60&lt;&gt;"",('Raw4'!H60/(1-'Raw4'!H60*#REF!*0.000000001))-(H$5-1)*$C$2*'Raw4'!H$8,"")</f>
        <v/>
      </c>
      <c r="I60" t="str">
        <f>IF('Raw4'!I60&lt;&gt;"",('Raw4'!I60/(1-'Raw4'!I60*#REF!*0.000000001))-(I$5-1)*$C$2*'Raw4'!I$8,"")</f>
        <v/>
      </c>
      <c r="J60" t="str">
        <f>IF('Raw4'!J60&lt;&gt;"",('Raw4'!J60/(1-'Raw4'!J60*#REF!*0.000000001))-(J$5-1)*$C$2*'Raw4'!J$8,"")</f>
        <v/>
      </c>
      <c r="K60" t="str">
        <f>IF('Raw4'!K60&lt;&gt;"",('Raw4'!K60/(1-'Raw4'!K60*#REF!*0.000000001))-(K$5-1)*$C$2*'Raw4'!K$8,"")</f>
        <v/>
      </c>
      <c r="L60" t="str">
        <f>IF('Raw4'!L60&lt;&gt;"",('Raw4'!L60/(1-'Raw4'!L60*#REF!*0.000000001))-(L$5-1)*$C$2*'Raw4'!L$8,"")</f>
        <v/>
      </c>
      <c r="M60" t="str">
        <f>IF('Raw4'!M60&lt;&gt;"",('Raw4'!M60/(1-'Raw4'!M60*#REF!*0.000000001))-(M$5-1)*$C$2*'Raw4'!M$8,"")</f>
        <v/>
      </c>
      <c r="N60" t="str">
        <f>IF('Raw4'!N60&lt;&gt;"",('Raw4'!N60/(1-'Raw4'!N60*#REF!*0.000000001))-(N$5-1)*$C$2*'Raw4'!N$8,"")</f>
        <v/>
      </c>
      <c r="O60" t="str">
        <f>IF('Raw4'!O60&lt;&gt;"",('Raw4'!O60/(1-'Raw4'!O60*#REF!*0.000000001))-(O$5-1)*$C$2*'Raw4'!O$8,"")</f>
        <v/>
      </c>
      <c r="P60" t="str">
        <f>IF('Raw4'!P60&lt;&gt;"",('Raw4'!P60/(1-'Raw4'!P60*#REF!*0.000000001))-(P$5-1)*$C$2*'Raw4'!P$8,"")</f>
        <v/>
      </c>
      <c r="Q60" t="str">
        <f>IF('Raw4'!Q60&lt;&gt;"",('Raw4'!Q60/(1-'Raw4'!Q60*#REF!*0.000000001))-(Q$5-1)*$C$2*'Raw4'!Q$8,"")</f>
        <v/>
      </c>
      <c r="R60" t="str">
        <f>IF('Raw4'!R60&lt;&gt;"",('Raw4'!R60/(1-'Raw4'!R60*#REF!*0.000000001))-(R$5-1)*$C$2*'Raw4'!R$8,"")</f>
        <v/>
      </c>
      <c r="S60" t="str">
        <f>IF('Raw4'!S60&lt;&gt;"",('Raw4'!S60/(1-'Raw4'!S60*#REF!*0.000000001))-(S$5-1)*$C$2*'Raw4'!S$8,"")</f>
        <v/>
      </c>
      <c r="T60" t="str">
        <f>IF('Raw4'!T60&lt;&gt;"",'Raw4'!T60/(1-'Raw4'!T60*#REF!*0.000000001),"")</f>
        <v/>
      </c>
      <c r="U60" t="str">
        <f>IF('Raw4'!U60&lt;&gt;"",'Raw4'!U60,"")</f>
        <v/>
      </c>
      <c r="V60" t="str">
        <f>IF('Raw4'!V60&lt;&gt;"",'Raw4'!V60,"")</f>
        <v/>
      </c>
      <c r="W60" t="str">
        <f>IF('Raw4'!W60&lt;&gt;"",'Raw4'!W60,"")</f>
        <v/>
      </c>
      <c r="X60" t="str">
        <f>IF('Raw4'!X60&lt;&gt;"",'Raw4'!X60,"")</f>
        <v/>
      </c>
      <c r="Y60" t="str">
        <f>IF('Raw4'!Y60&lt;&gt;"",'Raw4'!Y60,"")</f>
        <v/>
      </c>
      <c r="Z60" t="str">
        <f>IF('Raw4'!Z60&lt;&gt;"",'Raw4'!Z60,"")</f>
        <v/>
      </c>
      <c r="AA60" t="str">
        <f>IF('Raw4'!AA60&lt;&gt;"",'Raw4'!AA60,"")</f>
        <v/>
      </c>
      <c r="AB60" t="str">
        <f>IF('Raw4'!AB60&lt;&gt;"",'Raw4'!AB60,"")</f>
        <v/>
      </c>
      <c r="AC60" t="str">
        <f>IF('Raw4'!AC60&lt;&gt;"",'Raw4'!AC60,"")</f>
        <v/>
      </c>
      <c r="AD60" t="str">
        <f>IF('Raw4'!AD60&lt;&gt;"",'Raw4'!AD60,"")</f>
        <v/>
      </c>
      <c r="AE60" t="str">
        <f>IF('Raw4'!AE60&lt;&gt;"",'Raw4'!AE60,"")</f>
        <v/>
      </c>
      <c r="AF60" t="str">
        <f>IF('Raw4'!AF60&lt;&gt;"",'Raw4'!AF60,"")</f>
        <v/>
      </c>
      <c r="AG60" t="str">
        <f>IF('Raw4'!AG60&lt;&gt;"",'Raw4'!AG60,"")</f>
        <v/>
      </c>
      <c r="AH60" t="str">
        <f>IF('Raw4'!AH60&lt;&gt;"",'Raw4'!AH60,"")</f>
        <v/>
      </c>
      <c r="AI60" t="str">
        <f>IF('Raw4'!AI60&lt;&gt;"",'Raw4'!AI60,"")</f>
        <v/>
      </c>
      <c r="AJ60" t="str">
        <f>IF('Raw4'!AJ60&lt;&gt;"",'Raw4'!AJ60,"")</f>
        <v/>
      </c>
      <c r="AK60" t="str">
        <f>IF('Raw4'!AK60&lt;&gt;"",'Raw4'!AK60,"")</f>
        <v/>
      </c>
      <c r="AL60" t="str">
        <f>IF('Raw4'!AL60&lt;&gt;"",'Raw4'!AL60,"")</f>
        <v/>
      </c>
      <c r="AM60" t="str">
        <f>IF('Raw4'!AM60&lt;&gt;"",'Raw4'!AM60,"")</f>
        <v/>
      </c>
      <c r="AN60" t="str">
        <f>IF('Raw4'!AN60&lt;&gt;"",'Raw4'!AN60,"")</f>
        <v/>
      </c>
      <c r="AO60" t="str">
        <f>IF('Raw4'!AO60&lt;&gt;"",'Raw4'!AO60,"")</f>
        <v/>
      </c>
      <c r="AP60" t="str">
        <f>IF('Raw4'!AP60&lt;&gt;"",'Raw4'!AP60,"")</f>
        <v/>
      </c>
      <c r="AQ60" t="str">
        <f>IF('Raw4'!AQ60&lt;&gt;"",'Raw4'!AQ60,"")</f>
        <v/>
      </c>
      <c r="AR60" t="str">
        <f>IF('Raw4'!AR60&lt;&gt;"",'Raw4'!AR60,"")</f>
        <v/>
      </c>
      <c r="AS60" t="str">
        <f>IF('Raw4'!AS60&lt;&gt;"",'Raw4'!AS60,"")</f>
        <v/>
      </c>
      <c r="AT60" t="str">
        <f>IF('Raw4'!AT60&lt;&gt;"",'Raw4'!AT60,"")</f>
        <v/>
      </c>
      <c r="AU60" t="str">
        <f>IF('Raw4'!AU60&lt;&gt;"",'Raw4'!AU60,"")</f>
        <v/>
      </c>
      <c r="AV60" t="str">
        <f>IF('Raw4'!AV60&lt;&gt;"",'Raw4'!AV60,"")</f>
        <v/>
      </c>
      <c r="AW60" t="str">
        <f>IF('Raw4'!AW60&lt;&gt;"",'Raw4'!AW60,"")</f>
        <v/>
      </c>
      <c r="AX60" t="str">
        <f>IF('Raw4'!AX60&lt;&gt;"",'Raw4'!AX60,"")</f>
        <v/>
      </c>
      <c r="AY60" t="str">
        <f>IF('Raw4'!AY60&lt;&gt;"",'Raw4'!AY60,"")</f>
        <v/>
      </c>
      <c r="AZ60" t="str">
        <f>IF('Raw4'!AZ60&lt;&gt;"",'Raw4'!AZ60,"")</f>
        <v/>
      </c>
      <c r="BA60" t="str">
        <f>IF('Raw4'!BA60&lt;&gt;"",'Raw4'!BA60,"")</f>
        <v/>
      </c>
    </row>
    <row r="61" spans="1:53" x14ac:dyDescent="0.15">
      <c r="A61">
        <f>'Raw4'!A61</f>
        <v>0</v>
      </c>
      <c r="D61" t="str">
        <f>IF('Raw4'!D61&lt;&gt;"",('Raw4'!D61/(1-'Raw4'!D61*#REF!*0.000000001))-(D$5-1)*$C$2*'Raw4'!D$8,"")</f>
        <v/>
      </c>
      <c r="E61" t="str">
        <f>IF('Raw4'!E61&lt;&gt;"",('Raw4'!E61/(1-'Raw4'!E61*#REF!*0.000000001))-(E$5-1)*$C$2*'Raw4'!E$8,"")</f>
        <v/>
      </c>
      <c r="F61" t="str">
        <f>IF('Raw4'!F61&lt;&gt;"",('Raw4'!F61/(1-'Raw4'!F61*#REF!*0.000000001))-(F$5-1)*$C$2*'Raw4'!F$8,"")</f>
        <v/>
      </c>
      <c r="G61" t="str">
        <f>IF('Raw4'!G61&lt;&gt;"",('Raw4'!G61/(1-'Raw4'!G61*#REF!*0.000000001))-(G$5-1)*$C$2*'Raw4'!G$8,"")</f>
        <v/>
      </c>
      <c r="H61" t="str">
        <f>IF('Raw4'!H61&lt;&gt;"",('Raw4'!H61/(1-'Raw4'!H61*#REF!*0.000000001))-(H$5-1)*$C$2*'Raw4'!H$8,"")</f>
        <v/>
      </c>
      <c r="I61" t="str">
        <f>IF('Raw4'!I61&lt;&gt;"",('Raw4'!I61/(1-'Raw4'!I61*#REF!*0.000000001))-(I$5-1)*$C$2*'Raw4'!I$8,"")</f>
        <v/>
      </c>
      <c r="J61" t="str">
        <f>IF('Raw4'!J61&lt;&gt;"",('Raw4'!J61/(1-'Raw4'!J61*#REF!*0.000000001))-(J$5-1)*$C$2*'Raw4'!J$8,"")</f>
        <v/>
      </c>
      <c r="K61" t="str">
        <f>IF('Raw4'!K61&lt;&gt;"",('Raw4'!K61/(1-'Raw4'!K61*#REF!*0.000000001))-(K$5-1)*$C$2*'Raw4'!K$8,"")</f>
        <v/>
      </c>
      <c r="L61" t="str">
        <f>IF('Raw4'!L61&lt;&gt;"",('Raw4'!L61/(1-'Raw4'!L61*#REF!*0.000000001))-(L$5-1)*$C$2*'Raw4'!L$8,"")</f>
        <v/>
      </c>
      <c r="M61" t="str">
        <f>IF('Raw4'!M61&lt;&gt;"",('Raw4'!M61/(1-'Raw4'!M61*#REF!*0.000000001))-(M$5-1)*$C$2*'Raw4'!M$8,"")</f>
        <v/>
      </c>
      <c r="N61" t="str">
        <f>IF('Raw4'!N61&lt;&gt;"",('Raw4'!N61/(1-'Raw4'!N61*#REF!*0.000000001))-(N$5-1)*$C$2*'Raw4'!N$8,"")</f>
        <v/>
      </c>
      <c r="O61" t="str">
        <f>IF('Raw4'!O61&lt;&gt;"",('Raw4'!O61/(1-'Raw4'!O61*#REF!*0.000000001))-(O$5-1)*$C$2*'Raw4'!O$8,"")</f>
        <v/>
      </c>
      <c r="P61" t="str">
        <f>IF('Raw4'!P61&lt;&gt;"",('Raw4'!P61/(1-'Raw4'!P61*#REF!*0.000000001))-(P$5-1)*$C$2*'Raw4'!P$8,"")</f>
        <v/>
      </c>
      <c r="Q61" t="str">
        <f>IF('Raw4'!Q61&lt;&gt;"",('Raw4'!Q61/(1-'Raw4'!Q61*#REF!*0.000000001))-(Q$5-1)*$C$2*'Raw4'!Q$8,"")</f>
        <v/>
      </c>
      <c r="R61" t="str">
        <f>IF('Raw4'!R61&lt;&gt;"",('Raw4'!R61/(1-'Raw4'!R61*#REF!*0.000000001))-(R$5-1)*$C$2*'Raw4'!R$8,"")</f>
        <v/>
      </c>
      <c r="S61" t="str">
        <f>IF('Raw4'!S61&lt;&gt;"",('Raw4'!S61/(1-'Raw4'!S61*#REF!*0.000000001))-(S$5-1)*$C$2*'Raw4'!S$8,"")</f>
        <v/>
      </c>
      <c r="T61" t="str">
        <f>IF('Raw4'!T61&lt;&gt;"",'Raw4'!T61/(1-'Raw4'!T61*#REF!*0.000000001),"")</f>
        <v/>
      </c>
      <c r="U61" t="str">
        <f>IF('Raw4'!U61&lt;&gt;"",'Raw4'!U61,"")</f>
        <v/>
      </c>
      <c r="V61" t="str">
        <f>IF('Raw4'!V61&lt;&gt;"",'Raw4'!V61,"")</f>
        <v/>
      </c>
      <c r="W61" t="str">
        <f>IF('Raw4'!W61&lt;&gt;"",'Raw4'!W61,"")</f>
        <v/>
      </c>
      <c r="X61" t="str">
        <f>IF('Raw4'!X61&lt;&gt;"",'Raw4'!X61,"")</f>
        <v/>
      </c>
      <c r="Y61" t="str">
        <f>IF('Raw4'!Y61&lt;&gt;"",'Raw4'!Y61,"")</f>
        <v/>
      </c>
      <c r="Z61" t="str">
        <f>IF('Raw4'!Z61&lt;&gt;"",'Raw4'!Z61,"")</f>
        <v/>
      </c>
      <c r="AA61" t="str">
        <f>IF('Raw4'!AA61&lt;&gt;"",'Raw4'!AA61,"")</f>
        <v/>
      </c>
      <c r="AB61" t="str">
        <f>IF('Raw4'!AB61&lt;&gt;"",'Raw4'!AB61,"")</f>
        <v/>
      </c>
      <c r="AC61" t="str">
        <f>IF('Raw4'!AC61&lt;&gt;"",'Raw4'!AC61,"")</f>
        <v/>
      </c>
      <c r="AD61" t="str">
        <f>IF('Raw4'!AD61&lt;&gt;"",'Raw4'!AD61,"")</f>
        <v/>
      </c>
      <c r="AE61" t="str">
        <f>IF('Raw4'!AE61&lt;&gt;"",'Raw4'!AE61,"")</f>
        <v/>
      </c>
      <c r="AF61" t="str">
        <f>IF('Raw4'!AF61&lt;&gt;"",'Raw4'!AF61,"")</f>
        <v/>
      </c>
      <c r="AG61" t="str">
        <f>IF('Raw4'!AG61&lt;&gt;"",'Raw4'!AG61,"")</f>
        <v/>
      </c>
      <c r="AH61" t="str">
        <f>IF('Raw4'!AH61&lt;&gt;"",'Raw4'!AH61,"")</f>
        <v/>
      </c>
      <c r="AI61" t="str">
        <f>IF('Raw4'!AI61&lt;&gt;"",'Raw4'!AI61,"")</f>
        <v/>
      </c>
      <c r="AJ61" t="str">
        <f>IF('Raw4'!AJ61&lt;&gt;"",'Raw4'!AJ61,"")</f>
        <v/>
      </c>
      <c r="AK61" t="str">
        <f>IF('Raw4'!AK61&lt;&gt;"",'Raw4'!AK61,"")</f>
        <v/>
      </c>
      <c r="AL61" t="str">
        <f>IF('Raw4'!AL61&lt;&gt;"",'Raw4'!AL61,"")</f>
        <v/>
      </c>
      <c r="AM61" t="str">
        <f>IF('Raw4'!AM61&lt;&gt;"",'Raw4'!AM61,"")</f>
        <v/>
      </c>
      <c r="AN61" t="str">
        <f>IF('Raw4'!AN61&lt;&gt;"",'Raw4'!AN61,"")</f>
        <v/>
      </c>
      <c r="AO61" t="str">
        <f>IF('Raw4'!AO61&lt;&gt;"",'Raw4'!AO61,"")</f>
        <v/>
      </c>
      <c r="AP61" t="str">
        <f>IF('Raw4'!AP61&lt;&gt;"",'Raw4'!AP61,"")</f>
        <v/>
      </c>
      <c r="AQ61" t="str">
        <f>IF('Raw4'!AQ61&lt;&gt;"",'Raw4'!AQ61,"")</f>
        <v/>
      </c>
      <c r="AR61" t="str">
        <f>IF('Raw4'!AR61&lt;&gt;"",'Raw4'!AR61,"")</f>
        <v/>
      </c>
      <c r="AS61" t="str">
        <f>IF('Raw4'!AS61&lt;&gt;"",'Raw4'!AS61,"")</f>
        <v/>
      </c>
      <c r="AT61" t="str">
        <f>IF('Raw4'!AT61&lt;&gt;"",'Raw4'!AT61,"")</f>
        <v/>
      </c>
      <c r="AU61" t="str">
        <f>IF('Raw4'!AU61&lt;&gt;"",'Raw4'!AU61,"")</f>
        <v/>
      </c>
      <c r="AV61" t="str">
        <f>IF('Raw4'!AV61&lt;&gt;"",'Raw4'!AV61,"")</f>
        <v/>
      </c>
      <c r="AW61" t="str">
        <f>IF('Raw4'!AW61&lt;&gt;"",'Raw4'!AW61,"")</f>
        <v/>
      </c>
      <c r="AX61" t="str">
        <f>IF('Raw4'!AX61&lt;&gt;"",'Raw4'!AX61,"")</f>
        <v/>
      </c>
      <c r="AY61" t="str">
        <f>IF('Raw4'!AY61&lt;&gt;"",'Raw4'!AY61,"")</f>
        <v/>
      </c>
      <c r="AZ61" t="str">
        <f>IF('Raw4'!AZ61&lt;&gt;"",'Raw4'!AZ61,"")</f>
        <v/>
      </c>
      <c r="BA61" t="str">
        <f>IF('Raw4'!BA61&lt;&gt;"",'Raw4'!BA61,"")</f>
        <v/>
      </c>
    </row>
    <row r="62" spans="1:53" x14ac:dyDescent="0.15">
      <c r="A62">
        <f>'Raw4'!A62</f>
        <v>0</v>
      </c>
      <c r="D62" t="str">
        <f>IF('Raw4'!D62&lt;&gt;"",('Raw4'!D62/(1-'Raw4'!D62*#REF!*0.000000001))-(D$5-1)*$C$2*'Raw4'!D$8,"")</f>
        <v/>
      </c>
      <c r="E62" t="str">
        <f>IF('Raw4'!E62&lt;&gt;"",('Raw4'!E62/(1-'Raw4'!E62*#REF!*0.000000001))-(E$5-1)*$C$2*'Raw4'!E$8,"")</f>
        <v/>
      </c>
      <c r="F62" t="str">
        <f>IF('Raw4'!F62&lt;&gt;"",('Raw4'!F62/(1-'Raw4'!F62*#REF!*0.000000001))-(F$5-1)*$C$2*'Raw4'!F$8,"")</f>
        <v/>
      </c>
      <c r="G62" t="str">
        <f>IF('Raw4'!G62&lt;&gt;"",('Raw4'!G62/(1-'Raw4'!G62*#REF!*0.000000001))-(G$5-1)*$C$2*'Raw4'!G$8,"")</f>
        <v/>
      </c>
      <c r="H62" t="str">
        <f>IF('Raw4'!H62&lt;&gt;"",('Raw4'!H62/(1-'Raw4'!H62*#REF!*0.000000001))-(H$5-1)*$C$2*'Raw4'!H$8,"")</f>
        <v/>
      </c>
      <c r="I62" t="str">
        <f>IF('Raw4'!I62&lt;&gt;"",('Raw4'!I62/(1-'Raw4'!I62*#REF!*0.000000001))-(I$5-1)*$C$2*'Raw4'!I$8,"")</f>
        <v/>
      </c>
      <c r="J62" t="str">
        <f>IF('Raw4'!J62&lt;&gt;"",('Raw4'!J62/(1-'Raw4'!J62*#REF!*0.000000001))-(J$5-1)*$C$2*'Raw4'!J$8,"")</f>
        <v/>
      </c>
      <c r="K62" t="str">
        <f>IF('Raw4'!K62&lt;&gt;"",('Raw4'!K62/(1-'Raw4'!K62*#REF!*0.000000001))-(K$5-1)*$C$2*'Raw4'!K$8,"")</f>
        <v/>
      </c>
      <c r="L62" t="str">
        <f>IF('Raw4'!L62&lt;&gt;"",('Raw4'!L62/(1-'Raw4'!L62*#REF!*0.000000001))-(L$5-1)*$C$2*'Raw4'!L$8,"")</f>
        <v/>
      </c>
      <c r="M62" t="str">
        <f>IF('Raw4'!M62&lt;&gt;"",('Raw4'!M62/(1-'Raw4'!M62*#REF!*0.000000001))-(M$5-1)*$C$2*'Raw4'!M$8,"")</f>
        <v/>
      </c>
      <c r="N62" t="str">
        <f>IF('Raw4'!N62&lt;&gt;"",('Raw4'!N62/(1-'Raw4'!N62*#REF!*0.000000001))-(N$5-1)*$C$2*'Raw4'!N$8,"")</f>
        <v/>
      </c>
      <c r="O62" t="str">
        <f>IF('Raw4'!O62&lt;&gt;"",('Raw4'!O62/(1-'Raw4'!O62*#REF!*0.000000001))-(O$5-1)*$C$2*'Raw4'!O$8,"")</f>
        <v/>
      </c>
      <c r="P62" t="str">
        <f>IF('Raw4'!P62&lt;&gt;"",('Raw4'!P62/(1-'Raw4'!P62*#REF!*0.000000001))-(P$5-1)*$C$2*'Raw4'!P$8,"")</f>
        <v/>
      </c>
      <c r="Q62" t="str">
        <f>IF('Raw4'!Q62&lt;&gt;"",('Raw4'!Q62/(1-'Raw4'!Q62*#REF!*0.000000001))-(Q$5-1)*$C$2*'Raw4'!Q$8,"")</f>
        <v/>
      </c>
      <c r="R62" t="str">
        <f>IF('Raw4'!R62&lt;&gt;"",('Raw4'!R62/(1-'Raw4'!R62*#REF!*0.000000001))-(R$5-1)*$C$2*'Raw4'!R$8,"")</f>
        <v/>
      </c>
      <c r="S62" t="str">
        <f>IF('Raw4'!S62&lt;&gt;"",('Raw4'!S62/(1-'Raw4'!S62*#REF!*0.000000001))-(S$5-1)*$C$2*'Raw4'!S$8,"")</f>
        <v/>
      </c>
      <c r="T62" t="str">
        <f>IF('Raw4'!T62&lt;&gt;"",'Raw4'!T62/(1-'Raw4'!T62*#REF!*0.000000001),"")</f>
        <v/>
      </c>
      <c r="U62" t="str">
        <f>IF('Raw4'!U62&lt;&gt;"",'Raw4'!U62,"")</f>
        <v/>
      </c>
      <c r="V62" t="str">
        <f>IF('Raw4'!V62&lt;&gt;"",'Raw4'!V62,"")</f>
        <v/>
      </c>
      <c r="W62" t="str">
        <f>IF('Raw4'!W62&lt;&gt;"",'Raw4'!W62,"")</f>
        <v/>
      </c>
      <c r="X62" t="str">
        <f>IF('Raw4'!X62&lt;&gt;"",'Raw4'!X62,"")</f>
        <v/>
      </c>
      <c r="Y62" t="str">
        <f>IF('Raw4'!Y62&lt;&gt;"",'Raw4'!Y62,"")</f>
        <v/>
      </c>
      <c r="Z62" t="str">
        <f>IF('Raw4'!Z62&lt;&gt;"",'Raw4'!Z62,"")</f>
        <v/>
      </c>
      <c r="AA62" t="str">
        <f>IF('Raw4'!AA62&lt;&gt;"",'Raw4'!AA62,"")</f>
        <v/>
      </c>
      <c r="AB62" t="str">
        <f>IF('Raw4'!AB62&lt;&gt;"",'Raw4'!AB62,"")</f>
        <v/>
      </c>
      <c r="AC62" t="str">
        <f>IF('Raw4'!AC62&lt;&gt;"",'Raw4'!AC62,"")</f>
        <v/>
      </c>
      <c r="AD62" t="str">
        <f>IF('Raw4'!AD62&lt;&gt;"",'Raw4'!AD62,"")</f>
        <v/>
      </c>
      <c r="AE62" t="str">
        <f>IF('Raw4'!AE62&lt;&gt;"",'Raw4'!AE62,"")</f>
        <v/>
      </c>
      <c r="AF62" t="str">
        <f>IF('Raw4'!AF62&lt;&gt;"",'Raw4'!AF62,"")</f>
        <v/>
      </c>
      <c r="AG62" t="str">
        <f>IF('Raw4'!AG62&lt;&gt;"",'Raw4'!AG62,"")</f>
        <v/>
      </c>
      <c r="AH62" t="str">
        <f>IF('Raw4'!AH62&lt;&gt;"",'Raw4'!AH62,"")</f>
        <v/>
      </c>
      <c r="AI62" t="str">
        <f>IF('Raw4'!AI62&lt;&gt;"",'Raw4'!AI62,"")</f>
        <v/>
      </c>
      <c r="AJ62" t="str">
        <f>IF('Raw4'!AJ62&lt;&gt;"",'Raw4'!AJ62,"")</f>
        <v/>
      </c>
      <c r="AK62" t="str">
        <f>IF('Raw4'!AK62&lt;&gt;"",'Raw4'!AK62,"")</f>
        <v/>
      </c>
      <c r="AL62" t="str">
        <f>IF('Raw4'!AL62&lt;&gt;"",'Raw4'!AL62,"")</f>
        <v/>
      </c>
      <c r="AM62" t="str">
        <f>IF('Raw4'!AM62&lt;&gt;"",'Raw4'!AM62,"")</f>
        <v/>
      </c>
      <c r="AN62" t="str">
        <f>IF('Raw4'!AN62&lt;&gt;"",'Raw4'!AN62,"")</f>
        <v/>
      </c>
      <c r="AO62" t="str">
        <f>IF('Raw4'!AO62&lt;&gt;"",'Raw4'!AO62,"")</f>
        <v/>
      </c>
      <c r="AP62" t="str">
        <f>IF('Raw4'!AP62&lt;&gt;"",'Raw4'!AP62,"")</f>
        <v/>
      </c>
      <c r="AQ62" t="str">
        <f>IF('Raw4'!AQ62&lt;&gt;"",'Raw4'!AQ62,"")</f>
        <v/>
      </c>
      <c r="AR62" t="str">
        <f>IF('Raw4'!AR62&lt;&gt;"",'Raw4'!AR62,"")</f>
        <v/>
      </c>
      <c r="AS62" t="str">
        <f>IF('Raw4'!AS62&lt;&gt;"",'Raw4'!AS62,"")</f>
        <v/>
      </c>
      <c r="AT62" t="str">
        <f>IF('Raw4'!AT62&lt;&gt;"",'Raw4'!AT62,"")</f>
        <v/>
      </c>
      <c r="AU62" t="str">
        <f>IF('Raw4'!AU62&lt;&gt;"",'Raw4'!AU62,"")</f>
        <v/>
      </c>
      <c r="AV62" t="str">
        <f>IF('Raw4'!AV62&lt;&gt;"",'Raw4'!AV62,"")</f>
        <v/>
      </c>
      <c r="AW62" t="str">
        <f>IF('Raw4'!AW62&lt;&gt;"",'Raw4'!AW62,"")</f>
        <v/>
      </c>
      <c r="AX62" t="str">
        <f>IF('Raw4'!AX62&lt;&gt;"",'Raw4'!AX62,"")</f>
        <v/>
      </c>
      <c r="AY62" t="str">
        <f>IF('Raw4'!AY62&lt;&gt;"",'Raw4'!AY62,"")</f>
        <v/>
      </c>
      <c r="AZ62" t="str">
        <f>IF('Raw4'!AZ62&lt;&gt;"",'Raw4'!AZ62,"")</f>
        <v/>
      </c>
      <c r="BA62" t="str">
        <f>IF('Raw4'!BA62&lt;&gt;"",'Raw4'!BA62,"")</f>
        <v/>
      </c>
    </row>
    <row r="63" spans="1:53" x14ac:dyDescent="0.15">
      <c r="A63">
        <f>'Raw4'!A63</f>
        <v>0</v>
      </c>
      <c r="D63" t="str">
        <f>IF('Raw4'!D63&lt;&gt;"",('Raw4'!D63/(1-'Raw4'!D63*#REF!*0.000000001))-(D$5-1)*$C$2*'Raw4'!D$8,"")</f>
        <v/>
      </c>
      <c r="E63" t="str">
        <f>IF('Raw4'!E63&lt;&gt;"",('Raw4'!E63/(1-'Raw4'!E63*#REF!*0.000000001))-(E$5-1)*$C$2*'Raw4'!E$8,"")</f>
        <v/>
      </c>
      <c r="F63" t="str">
        <f>IF('Raw4'!F63&lt;&gt;"",('Raw4'!F63/(1-'Raw4'!F63*#REF!*0.000000001))-(F$5-1)*$C$2*'Raw4'!F$8,"")</f>
        <v/>
      </c>
      <c r="G63" t="str">
        <f>IF('Raw4'!G63&lt;&gt;"",('Raw4'!G63/(1-'Raw4'!G63*#REF!*0.000000001))-(G$5-1)*$C$2*'Raw4'!G$8,"")</f>
        <v/>
      </c>
      <c r="H63" t="str">
        <f>IF('Raw4'!H63&lt;&gt;"",('Raw4'!H63/(1-'Raw4'!H63*#REF!*0.000000001))-(H$5-1)*$C$2*'Raw4'!H$8,"")</f>
        <v/>
      </c>
      <c r="I63" t="str">
        <f>IF('Raw4'!I63&lt;&gt;"",('Raw4'!I63/(1-'Raw4'!I63*#REF!*0.000000001))-(I$5-1)*$C$2*'Raw4'!I$8,"")</f>
        <v/>
      </c>
      <c r="J63" t="str">
        <f>IF('Raw4'!J63&lt;&gt;"",('Raw4'!J63/(1-'Raw4'!J63*#REF!*0.000000001))-(J$5-1)*$C$2*'Raw4'!J$8,"")</f>
        <v/>
      </c>
      <c r="K63" t="str">
        <f>IF('Raw4'!K63&lt;&gt;"",('Raw4'!K63/(1-'Raw4'!K63*#REF!*0.000000001))-(K$5-1)*$C$2*'Raw4'!K$8,"")</f>
        <v/>
      </c>
      <c r="L63" t="str">
        <f>IF('Raw4'!L63&lt;&gt;"",('Raw4'!L63/(1-'Raw4'!L63*#REF!*0.000000001))-(L$5-1)*$C$2*'Raw4'!L$8,"")</f>
        <v/>
      </c>
      <c r="M63" t="str">
        <f>IF('Raw4'!M63&lt;&gt;"",('Raw4'!M63/(1-'Raw4'!M63*#REF!*0.000000001))-(M$5-1)*$C$2*'Raw4'!M$8,"")</f>
        <v/>
      </c>
      <c r="N63" t="str">
        <f>IF('Raw4'!N63&lt;&gt;"",('Raw4'!N63/(1-'Raw4'!N63*#REF!*0.000000001))-(N$5-1)*$C$2*'Raw4'!N$8,"")</f>
        <v/>
      </c>
      <c r="O63" t="str">
        <f>IF('Raw4'!O63&lt;&gt;"",('Raw4'!O63/(1-'Raw4'!O63*#REF!*0.000000001))-(O$5-1)*$C$2*'Raw4'!O$8,"")</f>
        <v/>
      </c>
      <c r="P63" t="str">
        <f>IF('Raw4'!P63&lt;&gt;"",('Raw4'!P63/(1-'Raw4'!P63*#REF!*0.000000001))-(P$5-1)*$C$2*'Raw4'!P$8,"")</f>
        <v/>
      </c>
      <c r="Q63" t="str">
        <f>IF('Raw4'!Q63&lt;&gt;"",('Raw4'!Q63/(1-'Raw4'!Q63*#REF!*0.000000001))-(Q$5-1)*$C$2*'Raw4'!Q$8,"")</f>
        <v/>
      </c>
      <c r="R63" t="str">
        <f>IF('Raw4'!R63&lt;&gt;"",('Raw4'!R63/(1-'Raw4'!R63*#REF!*0.000000001))-(R$5-1)*$C$2*'Raw4'!R$8,"")</f>
        <v/>
      </c>
      <c r="S63" t="str">
        <f>IF('Raw4'!S63&lt;&gt;"",('Raw4'!S63/(1-'Raw4'!S63*#REF!*0.000000001))-(S$5-1)*$C$2*'Raw4'!S$8,"")</f>
        <v/>
      </c>
      <c r="T63" t="str">
        <f>IF('Raw4'!T63&lt;&gt;"",'Raw4'!T63/(1-'Raw4'!T63*#REF!*0.000000001),"")</f>
        <v/>
      </c>
      <c r="U63" t="str">
        <f>IF('Raw4'!U63&lt;&gt;"",'Raw4'!U63,"")</f>
        <v/>
      </c>
      <c r="V63" t="str">
        <f>IF('Raw4'!V63&lt;&gt;"",'Raw4'!V63,"")</f>
        <v/>
      </c>
      <c r="W63" t="str">
        <f>IF('Raw4'!W63&lt;&gt;"",'Raw4'!W63,"")</f>
        <v/>
      </c>
      <c r="X63" t="str">
        <f>IF('Raw4'!X63&lt;&gt;"",'Raw4'!X63,"")</f>
        <v/>
      </c>
      <c r="Y63" t="str">
        <f>IF('Raw4'!Y63&lt;&gt;"",'Raw4'!Y63,"")</f>
        <v/>
      </c>
      <c r="Z63" t="str">
        <f>IF('Raw4'!Z63&lt;&gt;"",'Raw4'!Z63,"")</f>
        <v/>
      </c>
      <c r="AA63" t="str">
        <f>IF('Raw4'!AA63&lt;&gt;"",'Raw4'!AA63,"")</f>
        <v/>
      </c>
      <c r="AB63" t="str">
        <f>IF('Raw4'!AB63&lt;&gt;"",'Raw4'!AB63,"")</f>
        <v/>
      </c>
      <c r="AC63" t="str">
        <f>IF('Raw4'!AC63&lt;&gt;"",'Raw4'!AC63,"")</f>
        <v/>
      </c>
      <c r="AD63" t="str">
        <f>IF('Raw4'!AD63&lt;&gt;"",'Raw4'!AD63,"")</f>
        <v/>
      </c>
      <c r="AE63" t="str">
        <f>IF('Raw4'!AE63&lt;&gt;"",'Raw4'!AE63,"")</f>
        <v/>
      </c>
      <c r="AF63" t="str">
        <f>IF('Raw4'!AF63&lt;&gt;"",'Raw4'!AF63,"")</f>
        <v/>
      </c>
      <c r="AG63" t="str">
        <f>IF('Raw4'!AG63&lt;&gt;"",'Raw4'!AG63,"")</f>
        <v/>
      </c>
      <c r="AH63" t="str">
        <f>IF('Raw4'!AH63&lt;&gt;"",'Raw4'!AH63,"")</f>
        <v/>
      </c>
      <c r="AI63" t="str">
        <f>IF('Raw4'!AI63&lt;&gt;"",'Raw4'!AI63,"")</f>
        <v/>
      </c>
      <c r="AJ63" t="str">
        <f>IF('Raw4'!AJ63&lt;&gt;"",'Raw4'!AJ63,"")</f>
        <v/>
      </c>
      <c r="AK63" t="str">
        <f>IF('Raw4'!AK63&lt;&gt;"",'Raw4'!AK63,"")</f>
        <v/>
      </c>
      <c r="AL63" t="str">
        <f>IF('Raw4'!AL63&lt;&gt;"",'Raw4'!AL63,"")</f>
        <v/>
      </c>
      <c r="AM63" t="str">
        <f>IF('Raw4'!AM63&lt;&gt;"",'Raw4'!AM63,"")</f>
        <v/>
      </c>
      <c r="AN63" t="str">
        <f>IF('Raw4'!AN63&lt;&gt;"",'Raw4'!AN63,"")</f>
        <v/>
      </c>
      <c r="AO63" t="str">
        <f>IF('Raw4'!AO63&lt;&gt;"",'Raw4'!AO63,"")</f>
        <v/>
      </c>
      <c r="AP63" t="str">
        <f>IF('Raw4'!AP63&lt;&gt;"",'Raw4'!AP63,"")</f>
        <v/>
      </c>
      <c r="AQ63" t="str">
        <f>IF('Raw4'!AQ63&lt;&gt;"",'Raw4'!AQ63,"")</f>
        <v/>
      </c>
      <c r="AR63" t="str">
        <f>IF('Raw4'!AR63&lt;&gt;"",'Raw4'!AR63,"")</f>
        <v/>
      </c>
      <c r="AS63" t="str">
        <f>IF('Raw4'!AS63&lt;&gt;"",'Raw4'!AS63,"")</f>
        <v/>
      </c>
      <c r="AT63" t="str">
        <f>IF('Raw4'!AT63&lt;&gt;"",'Raw4'!AT63,"")</f>
        <v/>
      </c>
      <c r="AU63" t="str">
        <f>IF('Raw4'!AU63&lt;&gt;"",'Raw4'!AU63,"")</f>
        <v/>
      </c>
      <c r="AV63" t="str">
        <f>IF('Raw4'!AV63&lt;&gt;"",'Raw4'!AV63,"")</f>
        <v/>
      </c>
      <c r="AW63" t="str">
        <f>IF('Raw4'!AW63&lt;&gt;"",'Raw4'!AW63,"")</f>
        <v/>
      </c>
      <c r="AX63" t="str">
        <f>IF('Raw4'!AX63&lt;&gt;"",'Raw4'!AX63,"")</f>
        <v/>
      </c>
      <c r="AY63" t="str">
        <f>IF('Raw4'!AY63&lt;&gt;"",'Raw4'!AY63,"")</f>
        <v/>
      </c>
      <c r="AZ63" t="str">
        <f>IF('Raw4'!AZ63&lt;&gt;"",'Raw4'!AZ63,"")</f>
        <v/>
      </c>
      <c r="BA63" t="str">
        <f>IF('Raw4'!BA63&lt;&gt;"",'Raw4'!BA63,"")</f>
        <v/>
      </c>
    </row>
    <row r="64" spans="1:53" x14ac:dyDescent="0.15">
      <c r="A64">
        <f>'Raw4'!A64</f>
        <v>0</v>
      </c>
      <c r="D64" t="str">
        <f>IF('Raw4'!D64&lt;&gt;"",('Raw4'!D64/(1-'Raw4'!D64*#REF!*0.000000001))-(D$5-1)*$C$2*'Raw4'!D$8,"")</f>
        <v/>
      </c>
      <c r="E64" t="str">
        <f>IF('Raw4'!E64&lt;&gt;"",('Raw4'!E64/(1-'Raw4'!E64*#REF!*0.000000001))-(E$5-1)*$C$2*'Raw4'!E$8,"")</f>
        <v/>
      </c>
      <c r="F64" t="str">
        <f>IF('Raw4'!F64&lt;&gt;"",('Raw4'!F64/(1-'Raw4'!F64*#REF!*0.000000001))-(F$5-1)*$C$2*'Raw4'!F$8,"")</f>
        <v/>
      </c>
      <c r="G64" t="str">
        <f>IF('Raw4'!G64&lt;&gt;"",('Raw4'!G64/(1-'Raw4'!G64*#REF!*0.000000001))-(G$5-1)*$C$2*'Raw4'!G$8,"")</f>
        <v/>
      </c>
      <c r="H64" t="str">
        <f>IF('Raw4'!H64&lt;&gt;"",('Raw4'!H64/(1-'Raw4'!H64*#REF!*0.000000001))-(H$5-1)*$C$2*'Raw4'!H$8,"")</f>
        <v/>
      </c>
      <c r="I64" t="str">
        <f>IF('Raw4'!I64&lt;&gt;"",('Raw4'!I64/(1-'Raw4'!I64*#REF!*0.000000001))-(I$5-1)*$C$2*'Raw4'!I$8,"")</f>
        <v/>
      </c>
      <c r="J64" t="str">
        <f>IF('Raw4'!J64&lt;&gt;"",('Raw4'!J64/(1-'Raw4'!J64*#REF!*0.000000001))-(J$5-1)*$C$2*'Raw4'!J$8,"")</f>
        <v/>
      </c>
      <c r="K64" t="str">
        <f>IF('Raw4'!K64&lt;&gt;"",('Raw4'!K64/(1-'Raw4'!K64*#REF!*0.000000001))-(K$5-1)*$C$2*'Raw4'!K$8,"")</f>
        <v/>
      </c>
      <c r="L64" t="str">
        <f>IF('Raw4'!L64&lt;&gt;"",('Raw4'!L64/(1-'Raw4'!L64*#REF!*0.000000001))-(L$5-1)*$C$2*'Raw4'!L$8,"")</f>
        <v/>
      </c>
      <c r="M64" t="str">
        <f>IF('Raw4'!M64&lt;&gt;"",('Raw4'!M64/(1-'Raw4'!M64*#REF!*0.000000001))-(M$5-1)*$C$2*'Raw4'!M$8,"")</f>
        <v/>
      </c>
      <c r="N64" t="str">
        <f>IF('Raw4'!N64&lt;&gt;"",('Raw4'!N64/(1-'Raw4'!N64*#REF!*0.000000001))-(N$5-1)*$C$2*'Raw4'!N$8,"")</f>
        <v/>
      </c>
      <c r="O64" t="str">
        <f>IF('Raw4'!O64&lt;&gt;"",('Raw4'!O64/(1-'Raw4'!O64*#REF!*0.000000001))-(O$5-1)*$C$2*'Raw4'!O$8,"")</f>
        <v/>
      </c>
      <c r="P64" t="str">
        <f>IF('Raw4'!P64&lt;&gt;"",('Raw4'!P64/(1-'Raw4'!P64*#REF!*0.000000001))-(P$5-1)*$C$2*'Raw4'!P$8,"")</f>
        <v/>
      </c>
      <c r="Q64" t="str">
        <f>IF('Raw4'!Q64&lt;&gt;"",('Raw4'!Q64/(1-'Raw4'!Q64*#REF!*0.000000001))-(Q$5-1)*$C$2*'Raw4'!Q$8,"")</f>
        <v/>
      </c>
      <c r="R64" t="str">
        <f>IF('Raw4'!R64&lt;&gt;"",('Raw4'!R64/(1-'Raw4'!R64*#REF!*0.000000001))-(R$5-1)*$C$2*'Raw4'!R$8,"")</f>
        <v/>
      </c>
      <c r="S64" t="str">
        <f>IF('Raw4'!S64&lt;&gt;"",('Raw4'!S64/(1-'Raw4'!S64*#REF!*0.000000001))-(S$5-1)*$C$2*'Raw4'!S$8,"")</f>
        <v/>
      </c>
      <c r="T64" t="str">
        <f>IF('Raw4'!T64&lt;&gt;"",'Raw4'!T64/(1-'Raw4'!T64*#REF!*0.000000001),"")</f>
        <v/>
      </c>
      <c r="U64" t="str">
        <f>IF('Raw4'!U64&lt;&gt;"",'Raw4'!U64,"")</f>
        <v/>
      </c>
      <c r="V64" t="str">
        <f>IF('Raw4'!V64&lt;&gt;"",'Raw4'!V64,"")</f>
        <v/>
      </c>
      <c r="W64" t="str">
        <f>IF('Raw4'!W64&lt;&gt;"",'Raw4'!W64,"")</f>
        <v/>
      </c>
      <c r="X64" t="str">
        <f>IF('Raw4'!X64&lt;&gt;"",'Raw4'!X64,"")</f>
        <v/>
      </c>
      <c r="Y64" t="str">
        <f>IF('Raw4'!Y64&lt;&gt;"",'Raw4'!Y64,"")</f>
        <v/>
      </c>
      <c r="Z64" t="str">
        <f>IF('Raw4'!Z64&lt;&gt;"",'Raw4'!Z64,"")</f>
        <v/>
      </c>
      <c r="AA64" t="str">
        <f>IF('Raw4'!AA64&lt;&gt;"",'Raw4'!AA64,"")</f>
        <v/>
      </c>
      <c r="AB64" t="str">
        <f>IF('Raw4'!AB64&lt;&gt;"",'Raw4'!AB64,"")</f>
        <v/>
      </c>
      <c r="AC64" t="str">
        <f>IF('Raw4'!AC64&lt;&gt;"",'Raw4'!AC64,"")</f>
        <v/>
      </c>
      <c r="AD64" t="str">
        <f>IF('Raw4'!AD64&lt;&gt;"",'Raw4'!AD64,"")</f>
        <v/>
      </c>
      <c r="AE64" t="str">
        <f>IF('Raw4'!AE64&lt;&gt;"",'Raw4'!AE64,"")</f>
        <v/>
      </c>
      <c r="AF64" t="str">
        <f>IF('Raw4'!AF64&lt;&gt;"",'Raw4'!AF64,"")</f>
        <v/>
      </c>
      <c r="AG64" t="str">
        <f>IF('Raw4'!AG64&lt;&gt;"",'Raw4'!AG64,"")</f>
        <v/>
      </c>
      <c r="AH64" t="str">
        <f>IF('Raw4'!AH64&lt;&gt;"",'Raw4'!AH64,"")</f>
        <v/>
      </c>
      <c r="AI64" t="str">
        <f>IF('Raw4'!AI64&lt;&gt;"",'Raw4'!AI64,"")</f>
        <v/>
      </c>
      <c r="AJ64" t="str">
        <f>IF('Raw4'!AJ64&lt;&gt;"",'Raw4'!AJ64,"")</f>
        <v/>
      </c>
      <c r="AK64" t="str">
        <f>IF('Raw4'!AK64&lt;&gt;"",'Raw4'!AK64,"")</f>
        <v/>
      </c>
      <c r="AL64" t="str">
        <f>IF('Raw4'!AL64&lt;&gt;"",'Raw4'!AL64,"")</f>
        <v/>
      </c>
      <c r="AM64" t="str">
        <f>IF('Raw4'!AM64&lt;&gt;"",'Raw4'!AM64,"")</f>
        <v/>
      </c>
      <c r="AN64" t="str">
        <f>IF('Raw4'!AN64&lt;&gt;"",'Raw4'!AN64,"")</f>
        <v/>
      </c>
      <c r="AO64" t="str">
        <f>IF('Raw4'!AO64&lt;&gt;"",'Raw4'!AO64,"")</f>
        <v/>
      </c>
      <c r="AP64" t="str">
        <f>IF('Raw4'!AP64&lt;&gt;"",'Raw4'!AP64,"")</f>
        <v/>
      </c>
      <c r="AQ64" t="str">
        <f>IF('Raw4'!AQ64&lt;&gt;"",'Raw4'!AQ64,"")</f>
        <v/>
      </c>
      <c r="AR64" t="str">
        <f>IF('Raw4'!AR64&lt;&gt;"",'Raw4'!AR64,"")</f>
        <v/>
      </c>
      <c r="AS64" t="str">
        <f>IF('Raw4'!AS64&lt;&gt;"",'Raw4'!AS64,"")</f>
        <v/>
      </c>
      <c r="AT64" t="str">
        <f>IF('Raw4'!AT64&lt;&gt;"",'Raw4'!AT64,"")</f>
        <v/>
      </c>
      <c r="AU64" t="str">
        <f>IF('Raw4'!AU64&lt;&gt;"",'Raw4'!AU64,"")</f>
        <v/>
      </c>
      <c r="AV64" t="str">
        <f>IF('Raw4'!AV64&lt;&gt;"",'Raw4'!AV64,"")</f>
        <v/>
      </c>
      <c r="AW64" t="str">
        <f>IF('Raw4'!AW64&lt;&gt;"",'Raw4'!AW64,"")</f>
        <v/>
      </c>
      <c r="AX64" t="str">
        <f>IF('Raw4'!AX64&lt;&gt;"",'Raw4'!AX64,"")</f>
        <v/>
      </c>
      <c r="AY64" t="str">
        <f>IF('Raw4'!AY64&lt;&gt;"",'Raw4'!AY64,"")</f>
        <v/>
      </c>
      <c r="AZ64" t="str">
        <f>IF('Raw4'!AZ64&lt;&gt;"",'Raw4'!AZ64,"")</f>
        <v/>
      </c>
      <c r="BA64" t="str">
        <f>IF('Raw4'!BA64&lt;&gt;"",'Raw4'!BA64,"")</f>
        <v/>
      </c>
    </row>
    <row r="65" spans="1:53" x14ac:dyDescent="0.15">
      <c r="A65">
        <f>'Raw4'!A65</f>
        <v>0</v>
      </c>
      <c r="D65" t="str">
        <f>IF('Raw4'!D65&lt;&gt;"",('Raw4'!D65/(1-'Raw4'!D65*#REF!*0.000000001))-(D$5-1)*$C$2*'Raw4'!D$8,"")</f>
        <v/>
      </c>
      <c r="E65" t="str">
        <f>IF('Raw4'!E65&lt;&gt;"",('Raw4'!E65/(1-'Raw4'!E65*#REF!*0.000000001))-(E$5-1)*$C$2*'Raw4'!E$8,"")</f>
        <v/>
      </c>
      <c r="F65" t="str">
        <f>IF('Raw4'!F65&lt;&gt;"",('Raw4'!F65/(1-'Raw4'!F65*#REF!*0.000000001))-(F$5-1)*$C$2*'Raw4'!F$8,"")</f>
        <v/>
      </c>
      <c r="G65" t="str">
        <f>IF('Raw4'!G65&lt;&gt;"",('Raw4'!G65/(1-'Raw4'!G65*#REF!*0.000000001))-(G$5-1)*$C$2*'Raw4'!G$8,"")</f>
        <v/>
      </c>
      <c r="H65" t="str">
        <f>IF('Raw4'!H65&lt;&gt;"",('Raw4'!H65/(1-'Raw4'!H65*#REF!*0.000000001))-(H$5-1)*$C$2*'Raw4'!H$8,"")</f>
        <v/>
      </c>
      <c r="I65" t="str">
        <f>IF('Raw4'!I65&lt;&gt;"",('Raw4'!I65/(1-'Raw4'!I65*#REF!*0.000000001))-(I$5-1)*$C$2*'Raw4'!I$8,"")</f>
        <v/>
      </c>
      <c r="J65" t="str">
        <f>IF('Raw4'!J65&lt;&gt;"",('Raw4'!J65/(1-'Raw4'!J65*#REF!*0.000000001))-(J$5-1)*$C$2*'Raw4'!J$8,"")</f>
        <v/>
      </c>
      <c r="K65" t="str">
        <f>IF('Raw4'!K65&lt;&gt;"",('Raw4'!K65/(1-'Raw4'!K65*#REF!*0.000000001))-(K$5-1)*$C$2*'Raw4'!K$8,"")</f>
        <v/>
      </c>
      <c r="L65" t="str">
        <f>IF('Raw4'!L65&lt;&gt;"",('Raw4'!L65/(1-'Raw4'!L65*#REF!*0.000000001))-(L$5-1)*$C$2*'Raw4'!L$8,"")</f>
        <v/>
      </c>
      <c r="M65" t="str">
        <f>IF('Raw4'!M65&lt;&gt;"",('Raw4'!M65/(1-'Raw4'!M65*#REF!*0.000000001))-(M$5-1)*$C$2*'Raw4'!M$8,"")</f>
        <v/>
      </c>
      <c r="N65" t="str">
        <f>IF('Raw4'!N65&lt;&gt;"",('Raw4'!N65/(1-'Raw4'!N65*#REF!*0.000000001))-(N$5-1)*$C$2*'Raw4'!N$8,"")</f>
        <v/>
      </c>
      <c r="O65" t="str">
        <f>IF('Raw4'!O65&lt;&gt;"",('Raw4'!O65/(1-'Raw4'!O65*#REF!*0.000000001))-(O$5-1)*$C$2*'Raw4'!O$8,"")</f>
        <v/>
      </c>
      <c r="P65" t="str">
        <f>IF('Raw4'!P65&lt;&gt;"",('Raw4'!P65/(1-'Raw4'!P65*#REF!*0.000000001))-(P$5-1)*$C$2*'Raw4'!P$8,"")</f>
        <v/>
      </c>
      <c r="Q65" t="str">
        <f>IF('Raw4'!Q65&lt;&gt;"",('Raw4'!Q65/(1-'Raw4'!Q65*#REF!*0.000000001))-(Q$5-1)*$C$2*'Raw4'!Q$8,"")</f>
        <v/>
      </c>
      <c r="R65" t="str">
        <f>IF('Raw4'!R65&lt;&gt;"",('Raw4'!R65/(1-'Raw4'!R65*#REF!*0.000000001))-(R$5-1)*$C$2*'Raw4'!R$8,"")</f>
        <v/>
      </c>
      <c r="S65" t="str">
        <f>IF('Raw4'!S65&lt;&gt;"",('Raw4'!S65/(1-'Raw4'!S65*#REF!*0.000000001))-(S$5-1)*$C$2*'Raw4'!S$8,"")</f>
        <v/>
      </c>
      <c r="T65" t="str">
        <f>IF('Raw4'!T65&lt;&gt;"",'Raw4'!T65/(1-'Raw4'!T65*#REF!*0.000000001),"")</f>
        <v/>
      </c>
      <c r="U65" t="str">
        <f>IF('Raw4'!U65&lt;&gt;"",'Raw4'!U65,"")</f>
        <v/>
      </c>
      <c r="V65" t="str">
        <f>IF('Raw4'!V65&lt;&gt;"",'Raw4'!V65,"")</f>
        <v/>
      </c>
      <c r="W65" t="str">
        <f>IF('Raw4'!W65&lt;&gt;"",'Raw4'!W65,"")</f>
        <v/>
      </c>
      <c r="X65" t="str">
        <f>IF('Raw4'!X65&lt;&gt;"",'Raw4'!X65,"")</f>
        <v/>
      </c>
      <c r="Y65" t="str">
        <f>IF('Raw4'!Y65&lt;&gt;"",'Raw4'!Y65,"")</f>
        <v/>
      </c>
      <c r="Z65" t="str">
        <f>IF('Raw4'!Z65&lt;&gt;"",'Raw4'!Z65,"")</f>
        <v/>
      </c>
      <c r="AA65" t="str">
        <f>IF('Raw4'!AA65&lt;&gt;"",'Raw4'!AA65,"")</f>
        <v/>
      </c>
      <c r="AB65" t="str">
        <f>IF('Raw4'!AB65&lt;&gt;"",'Raw4'!AB65,"")</f>
        <v/>
      </c>
      <c r="AC65" t="str">
        <f>IF('Raw4'!AC65&lt;&gt;"",'Raw4'!AC65,"")</f>
        <v/>
      </c>
      <c r="AD65" t="str">
        <f>IF('Raw4'!AD65&lt;&gt;"",'Raw4'!AD65,"")</f>
        <v/>
      </c>
      <c r="AE65" t="str">
        <f>IF('Raw4'!AE65&lt;&gt;"",'Raw4'!AE65,"")</f>
        <v/>
      </c>
      <c r="AF65" t="str">
        <f>IF('Raw4'!AF65&lt;&gt;"",'Raw4'!AF65,"")</f>
        <v/>
      </c>
      <c r="AG65" t="str">
        <f>IF('Raw4'!AG65&lt;&gt;"",'Raw4'!AG65,"")</f>
        <v/>
      </c>
      <c r="AH65" t="str">
        <f>IF('Raw4'!AH65&lt;&gt;"",'Raw4'!AH65,"")</f>
        <v/>
      </c>
      <c r="AI65" t="str">
        <f>IF('Raw4'!AI65&lt;&gt;"",'Raw4'!AI65,"")</f>
        <v/>
      </c>
      <c r="AJ65" t="str">
        <f>IF('Raw4'!AJ65&lt;&gt;"",'Raw4'!AJ65,"")</f>
        <v/>
      </c>
      <c r="AK65" t="str">
        <f>IF('Raw4'!AK65&lt;&gt;"",'Raw4'!AK65,"")</f>
        <v/>
      </c>
      <c r="AL65" t="str">
        <f>IF('Raw4'!AL65&lt;&gt;"",'Raw4'!AL65,"")</f>
        <v/>
      </c>
      <c r="AM65" t="str">
        <f>IF('Raw4'!AM65&lt;&gt;"",'Raw4'!AM65,"")</f>
        <v/>
      </c>
      <c r="AN65" t="str">
        <f>IF('Raw4'!AN65&lt;&gt;"",'Raw4'!AN65,"")</f>
        <v/>
      </c>
      <c r="AO65" t="str">
        <f>IF('Raw4'!AO65&lt;&gt;"",'Raw4'!AO65,"")</f>
        <v/>
      </c>
      <c r="AP65" t="str">
        <f>IF('Raw4'!AP65&lt;&gt;"",'Raw4'!AP65,"")</f>
        <v/>
      </c>
      <c r="AQ65" t="str">
        <f>IF('Raw4'!AQ65&lt;&gt;"",'Raw4'!AQ65,"")</f>
        <v/>
      </c>
      <c r="AR65" t="str">
        <f>IF('Raw4'!AR65&lt;&gt;"",'Raw4'!AR65,"")</f>
        <v/>
      </c>
      <c r="AS65" t="str">
        <f>IF('Raw4'!AS65&lt;&gt;"",'Raw4'!AS65,"")</f>
        <v/>
      </c>
      <c r="AT65" t="str">
        <f>IF('Raw4'!AT65&lt;&gt;"",'Raw4'!AT65,"")</f>
        <v/>
      </c>
      <c r="AU65" t="str">
        <f>IF('Raw4'!AU65&lt;&gt;"",'Raw4'!AU65,"")</f>
        <v/>
      </c>
      <c r="AV65" t="str">
        <f>IF('Raw4'!AV65&lt;&gt;"",'Raw4'!AV65,"")</f>
        <v/>
      </c>
      <c r="AW65" t="str">
        <f>IF('Raw4'!AW65&lt;&gt;"",'Raw4'!AW65,"")</f>
        <v/>
      </c>
      <c r="AX65" t="str">
        <f>IF('Raw4'!AX65&lt;&gt;"",'Raw4'!AX65,"")</f>
        <v/>
      </c>
      <c r="AY65" t="str">
        <f>IF('Raw4'!AY65&lt;&gt;"",'Raw4'!AY65,"")</f>
        <v/>
      </c>
      <c r="AZ65" t="str">
        <f>IF('Raw4'!AZ65&lt;&gt;"",'Raw4'!AZ65,"")</f>
        <v/>
      </c>
      <c r="BA65" t="str">
        <f>IF('Raw4'!BA65&lt;&gt;"",'Raw4'!BA65,"")</f>
        <v/>
      </c>
    </row>
    <row r="66" spans="1:53" x14ac:dyDescent="0.15">
      <c r="A66">
        <f>'Raw4'!A66</f>
        <v>0</v>
      </c>
      <c r="D66" t="str">
        <f>IF('Raw4'!D66&lt;&gt;"",('Raw4'!D66/(1-'Raw4'!D66*#REF!*0.000000001))-(D$5-1)*$C$2*'Raw4'!D$8,"")</f>
        <v/>
      </c>
      <c r="E66" t="str">
        <f>IF('Raw4'!E66&lt;&gt;"",('Raw4'!E66/(1-'Raw4'!E66*#REF!*0.000000001))-(E$5-1)*$C$2*'Raw4'!E$8,"")</f>
        <v/>
      </c>
      <c r="F66" t="str">
        <f>IF('Raw4'!F66&lt;&gt;"",('Raw4'!F66/(1-'Raw4'!F66*#REF!*0.000000001))-(F$5-1)*$C$2*'Raw4'!F$8,"")</f>
        <v/>
      </c>
      <c r="G66" t="str">
        <f>IF('Raw4'!G66&lt;&gt;"",('Raw4'!G66/(1-'Raw4'!G66*#REF!*0.000000001))-(G$5-1)*$C$2*'Raw4'!G$8,"")</f>
        <v/>
      </c>
      <c r="H66" t="str">
        <f>IF('Raw4'!H66&lt;&gt;"",('Raw4'!H66/(1-'Raw4'!H66*#REF!*0.000000001))-(H$5-1)*$C$2*'Raw4'!H$8,"")</f>
        <v/>
      </c>
      <c r="I66" t="str">
        <f>IF('Raw4'!I66&lt;&gt;"",('Raw4'!I66/(1-'Raw4'!I66*#REF!*0.000000001))-(I$5-1)*$C$2*'Raw4'!I$8,"")</f>
        <v/>
      </c>
      <c r="J66" t="str">
        <f>IF('Raw4'!J66&lt;&gt;"",('Raw4'!J66/(1-'Raw4'!J66*#REF!*0.000000001))-(J$5-1)*$C$2*'Raw4'!J$8,"")</f>
        <v/>
      </c>
      <c r="K66" t="str">
        <f>IF('Raw4'!K66&lt;&gt;"",('Raw4'!K66/(1-'Raw4'!K66*#REF!*0.000000001))-(K$5-1)*$C$2*'Raw4'!K$8,"")</f>
        <v/>
      </c>
      <c r="L66" t="str">
        <f>IF('Raw4'!L66&lt;&gt;"",('Raw4'!L66/(1-'Raw4'!L66*#REF!*0.000000001))-(L$5-1)*$C$2*'Raw4'!L$8,"")</f>
        <v/>
      </c>
      <c r="M66" t="str">
        <f>IF('Raw4'!M66&lt;&gt;"",('Raw4'!M66/(1-'Raw4'!M66*#REF!*0.000000001))-(M$5-1)*$C$2*'Raw4'!M$8,"")</f>
        <v/>
      </c>
      <c r="N66" t="str">
        <f>IF('Raw4'!N66&lt;&gt;"",('Raw4'!N66/(1-'Raw4'!N66*#REF!*0.000000001))-(N$5-1)*$C$2*'Raw4'!N$8,"")</f>
        <v/>
      </c>
      <c r="O66" t="str">
        <f>IF('Raw4'!O66&lt;&gt;"",('Raw4'!O66/(1-'Raw4'!O66*#REF!*0.000000001))-(O$5-1)*$C$2*'Raw4'!O$8,"")</f>
        <v/>
      </c>
      <c r="P66" t="str">
        <f>IF('Raw4'!P66&lt;&gt;"",('Raw4'!P66/(1-'Raw4'!P66*#REF!*0.000000001))-(P$5-1)*$C$2*'Raw4'!P$8,"")</f>
        <v/>
      </c>
      <c r="Q66" t="str">
        <f>IF('Raw4'!Q66&lt;&gt;"",('Raw4'!Q66/(1-'Raw4'!Q66*#REF!*0.000000001))-(Q$5-1)*$C$2*'Raw4'!Q$8,"")</f>
        <v/>
      </c>
      <c r="R66" t="str">
        <f>IF('Raw4'!R66&lt;&gt;"",('Raw4'!R66/(1-'Raw4'!R66*#REF!*0.000000001))-(R$5-1)*$C$2*'Raw4'!R$8,"")</f>
        <v/>
      </c>
      <c r="S66" t="str">
        <f>IF('Raw4'!S66&lt;&gt;"",('Raw4'!S66/(1-'Raw4'!S66*#REF!*0.000000001))-(S$5-1)*$C$2*'Raw4'!S$8,"")</f>
        <v/>
      </c>
      <c r="T66" t="str">
        <f>IF('Raw4'!T66&lt;&gt;"",'Raw4'!T66/(1-'Raw4'!T66*#REF!*0.000000001),"")</f>
        <v/>
      </c>
      <c r="U66" t="str">
        <f>IF('Raw4'!U66&lt;&gt;"",'Raw4'!U66,"")</f>
        <v/>
      </c>
      <c r="V66" t="str">
        <f>IF('Raw4'!V66&lt;&gt;"",'Raw4'!V66,"")</f>
        <v/>
      </c>
      <c r="W66" t="str">
        <f>IF('Raw4'!W66&lt;&gt;"",'Raw4'!W66,"")</f>
        <v/>
      </c>
      <c r="X66" t="str">
        <f>IF('Raw4'!X66&lt;&gt;"",'Raw4'!X66,"")</f>
        <v/>
      </c>
      <c r="Y66" t="str">
        <f>IF('Raw4'!Y66&lt;&gt;"",'Raw4'!Y66,"")</f>
        <v/>
      </c>
      <c r="Z66" t="str">
        <f>IF('Raw4'!Z66&lt;&gt;"",'Raw4'!Z66,"")</f>
        <v/>
      </c>
      <c r="AA66" t="str">
        <f>IF('Raw4'!AA66&lt;&gt;"",'Raw4'!AA66,"")</f>
        <v/>
      </c>
      <c r="AB66" t="str">
        <f>IF('Raw4'!AB66&lt;&gt;"",'Raw4'!AB66,"")</f>
        <v/>
      </c>
      <c r="AC66" t="str">
        <f>IF('Raw4'!AC66&lt;&gt;"",'Raw4'!AC66,"")</f>
        <v/>
      </c>
      <c r="AD66" t="str">
        <f>IF('Raw4'!AD66&lt;&gt;"",'Raw4'!AD66,"")</f>
        <v/>
      </c>
      <c r="AE66" t="str">
        <f>IF('Raw4'!AE66&lt;&gt;"",'Raw4'!AE66,"")</f>
        <v/>
      </c>
      <c r="AF66" t="str">
        <f>IF('Raw4'!AF66&lt;&gt;"",'Raw4'!AF66,"")</f>
        <v/>
      </c>
      <c r="AG66" t="str">
        <f>IF('Raw4'!AG66&lt;&gt;"",'Raw4'!AG66,"")</f>
        <v/>
      </c>
      <c r="AH66" t="str">
        <f>IF('Raw4'!AH66&lt;&gt;"",'Raw4'!AH66,"")</f>
        <v/>
      </c>
      <c r="AI66" t="str">
        <f>IF('Raw4'!AI66&lt;&gt;"",'Raw4'!AI66,"")</f>
        <v/>
      </c>
      <c r="AJ66" t="str">
        <f>IF('Raw4'!AJ66&lt;&gt;"",'Raw4'!AJ66,"")</f>
        <v/>
      </c>
      <c r="AK66" t="str">
        <f>IF('Raw4'!AK66&lt;&gt;"",'Raw4'!AK66,"")</f>
        <v/>
      </c>
      <c r="AL66" t="str">
        <f>IF('Raw4'!AL66&lt;&gt;"",'Raw4'!AL66,"")</f>
        <v/>
      </c>
      <c r="AM66" t="str">
        <f>IF('Raw4'!AM66&lt;&gt;"",'Raw4'!AM66,"")</f>
        <v/>
      </c>
      <c r="AN66" t="str">
        <f>IF('Raw4'!AN66&lt;&gt;"",'Raw4'!AN66,"")</f>
        <v/>
      </c>
      <c r="AO66" t="str">
        <f>IF('Raw4'!AO66&lt;&gt;"",'Raw4'!AO66,"")</f>
        <v/>
      </c>
      <c r="AP66" t="str">
        <f>IF('Raw4'!AP66&lt;&gt;"",'Raw4'!AP66,"")</f>
        <v/>
      </c>
      <c r="AQ66" t="str">
        <f>IF('Raw4'!AQ66&lt;&gt;"",'Raw4'!AQ66,"")</f>
        <v/>
      </c>
      <c r="AR66" t="str">
        <f>IF('Raw4'!AR66&lt;&gt;"",'Raw4'!AR66,"")</f>
        <v/>
      </c>
      <c r="AS66" t="str">
        <f>IF('Raw4'!AS66&lt;&gt;"",'Raw4'!AS66,"")</f>
        <v/>
      </c>
      <c r="AT66" t="str">
        <f>IF('Raw4'!AT66&lt;&gt;"",'Raw4'!AT66,"")</f>
        <v/>
      </c>
      <c r="AU66" t="str">
        <f>IF('Raw4'!AU66&lt;&gt;"",'Raw4'!AU66,"")</f>
        <v/>
      </c>
      <c r="AV66" t="str">
        <f>IF('Raw4'!AV66&lt;&gt;"",'Raw4'!AV66,"")</f>
        <v/>
      </c>
      <c r="AW66" t="str">
        <f>IF('Raw4'!AW66&lt;&gt;"",'Raw4'!AW66,"")</f>
        <v/>
      </c>
      <c r="AX66" t="str">
        <f>IF('Raw4'!AX66&lt;&gt;"",'Raw4'!AX66,"")</f>
        <v/>
      </c>
      <c r="AY66" t="str">
        <f>IF('Raw4'!AY66&lt;&gt;"",'Raw4'!AY66,"")</f>
        <v/>
      </c>
      <c r="AZ66" t="str">
        <f>IF('Raw4'!AZ66&lt;&gt;"",'Raw4'!AZ66,"")</f>
        <v/>
      </c>
      <c r="BA66" t="str">
        <f>IF('Raw4'!BA66&lt;&gt;"",'Raw4'!BA66,"")</f>
        <v/>
      </c>
    </row>
    <row r="67" spans="1:53" x14ac:dyDescent="0.15">
      <c r="A67">
        <f>'Raw4'!A67</f>
        <v>0</v>
      </c>
      <c r="D67" t="str">
        <f>IF('Raw4'!D67&lt;&gt;"",('Raw4'!D67/(1-'Raw4'!D67*#REF!*0.000000001))-(D$5-1)*$C$2*'Raw4'!D$8,"")</f>
        <v/>
      </c>
      <c r="E67" t="str">
        <f>IF('Raw4'!E67&lt;&gt;"",('Raw4'!E67/(1-'Raw4'!E67*#REF!*0.000000001))-(E$5-1)*$C$2*'Raw4'!E$8,"")</f>
        <v/>
      </c>
      <c r="F67" t="str">
        <f>IF('Raw4'!F67&lt;&gt;"",('Raw4'!F67/(1-'Raw4'!F67*#REF!*0.000000001))-(F$5-1)*$C$2*'Raw4'!F$8,"")</f>
        <v/>
      </c>
      <c r="G67" t="str">
        <f>IF('Raw4'!G67&lt;&gt;"",('Raw4'!G67/(1-'Raw4'!G67*#REF!*0.000000001))-(G$5-1)*$C$2*'Raw4'!G$8,"")</f>
        <v/>
      </c>
      <c r="H67" t="str">
        <f>IF('Raw4'!H67&lt;&gt;"",('Raw4'!H67/(1-'Raw4'!H67*#REF!*0.000000001))-(H$5-1)*$C$2*'Raw4'!H$8,"")</f>
        <v/>
      </c>
      <c r="I67" t="str">
        <f>IF('Raw4'!I67&lt;&gt;"",('Raw4'!I67/(1-'Raw4'!I67*#REF!*0.000000001))-(I$5-1)*$C$2*'Raw4'!I$8,"")</f>
        <v/>
      </c>
      <c r="J67" t="str">
        <f>IF('Raw4'!J67&lt;&gt;"",('Raw4'!J67/(1-'Raw4'!J67*#REF!*0.000000001))-(J$5-1)*$C$2*'Raw4'!J$8,"")</f>
        <v/>
      </c>
      <c r="K67" t="str">
        <f>IF('Raw4'!K67&lt;&gt;"",('Raw4'!K67/(1-'Raw4'!K67*#REF!*0.000000001))-(K$5-1)*$C$2*'Raw4'!K$8,"")</f>
        <v/>
      </c>
      <c r="L67" t="str">
        <f>IF('Raw4'!L67&lt;&gt;"",('Raw4'!L67/(1-'Raw4'!L67*#REF!*0.000000001))-(L$5-1)*$C$2*'Raw4'!L$8,"")</f>
        <v/>
      </c>
      <c r="M67" t="str">
        <f>IF('Raw4'!M67&lt;&gt;"",('Raw4'!M67/(1-'Raw4'!M67*#REF!*0.000000001))-(M$5-1)*$C$2*'Raw4'!M$8,"")</f>
        <v/>
      </c>
      <c r="N67" t="str">
        <f>IF('Raw4'!N67&lt;&gt;"",('Raw4'!N67/(1-'Raw4'!N67*#REF!*0.000000001))-(N$5-1)*$C$2*'Raw4'!N$8,"")</f>
        <v/>
      </c>
      <c r="O67" t="str">
        <f>IF('Raw4'!O67&lt;&gt;"",('Raw4'!O67/(1-'Raw4'!O67*#REF!*0.000000001))-(O$5-1)*$C$2*'Raw4'!O$8,"")</f>
        <v/>
      </c>
      <c r="P67" t="str">
        <f>IF('Raw4'!P67&lt;&gt;"",('Raw4'!P67/(1-'Raw4'!P67*#REF!*0.000000001))-(P$5-1)*$C$2*'Raw4'!P$8,"")</f>
        <v/>
      </c>
      <c r="Q67" t="str">
        <f>IF('Raw4'!Q67&lt;&gt;"",('Raw4'!Q67/(1-'Raw4'!Q67*#REF!*0.000000001))-(Q$5-1)*$C$2*'Raw4'!Q$8,"")</f>
        <v/>
      </c>
      <c r="R67" t="str">
        <f>IF('Raw4'!R67&lt;&gt;"",('Raw4'!R67/(1-'Raw4'!R67*#REF!*0.000000001))-(R$5-1)*$C$2*'Raw4'!R$8,"")</f>
        <v/>
      </c>
      <c r="S67" t="str">
        <f>IF('Raw4'!S67&lt;&gt;"",('Raw4'!S67/(1-'Raw4'!S67*#REF!*0.000000001))-(S$5-1)*$C$2*'Raw4'!S$8,"")</f>
        <v/>
      </c>
      <c r="T67" t="str">
        <f>IF('Raw4'!T67&lt;&gt;"",'Raw4'!T67/(1-'Raw4'!T67*#REF!*0.000000001),"")</f>
        <v/>
      </c>
      <c r="U67" t="str">
        <f>IF('Raw4'!U67&lt;&gt;"",'Raw4'!U67,"")</f>
        <v/>
      </c>
      <c r="V67" t="str">
        <f>IF('Raw4'!V67&lt;&gt;"",'Raw4'!V67,"")</f>
        <v/>
      </c>
      <c r="W67" t="str">
        <f>IF('Raw4'!W67&lt;&gt;"",'Raw4'!W67,"")</f>
        <v/>
      </c>
      <c r="X67" t="str">
        <f>IF('Raw4'!X67&lt;&gt;"",'Raw4'!X67,"")</f>
        <v/>
      </c>
      <c r="Y67" t="str">
        <f>IF('Raw4'!Y67&lt;&gt;"",'Raw4'!Y67,"")</f>
        <v/>
      </c>
      <c r="Z67" t="str">
        <f>IF('Raw4'!Z67&lt;&gt;"",'Raw4'!Z67,"")</f>
        <v/>
      </c>
      <c r="AA67" t="str">
        <f>IF('Raw4'!AA67&lt;&gt;"",'Raw4'!AA67,"")</f>
        <v/>
      </c>
      <c r="AB67" t="str">
        <f>IF('Raw4'!AB67&lt;&gt;"",'Raw4'!AB67,"")</f>
        <v/>
      </c>
      <c r="AC67" t="str">
        <f>IF('Raw4'!AC67&lt;&gt;"",'Raw4'!AC67,"")</f>
        <v/>
      </c>
      <c r="AD67" t="str">
        <f>IF('Raw4'!AD67&lt;&gt;"",'Raw4'!AD67,"")</f>
        <v/>
      </c>
      <c r="AE67" t="str">
        <f>IF('Raw4'!AE67&lt;&gt;"",'Raw4'!AE67,"")</f>
        <v/>
      </c>
      <c r="AF67" t="str">
        <f>IF('Raw4'!AF67&lt;&gt;"",'Raw4'!AF67,"")</f>
        <v/>
      </c>
      <c r="AG67" t="str">
        <f>IF('Raw4'!AG67&lt;&gt;"",'Raw4'!AG67,"")</f>
        <v/>
      </c>
      <c r="AH67" t="str">
        <f>IF('Raw4'!AH67&lt;&gt;"",'Raw4'!AH67,"")</f>
        <v/>
      </c>
      <c r="AI67" t="str">
        <f>IF('Raw4'!AI67&lt;&gt;"",'Raw4'!AI67,"")</f>
        <v/>
      </c>
      <c r="AJ67" t="str">
        <f>IF('Raw4'!AJ67&lt;&gt;"",'Raw4'!AJ67,"")</f>
        <v/>
      </c>
      <c r="AK67" t="str">
        <f>IF('Raw4'!AK67&lt;&gt;"",'Raw4'!AK67,"")</f>
        <v/>
      </c>
      <c r="AL67" t="str">
        <f>IF('Raw4'!AL67&lt;&gt;"",'Raw4'!AL67,"")</f>
        <v/>
      </c>
      <c r="AM67" t="str">
        <f>IF('Raw4'!AM67&lt;&gt;"",'Raw4'!AM67,"")</f>
        <v/>
      </c>
      <c r="AN67" t="str">
        <f>IF('Raw4'!AN67&lt;&gt;"",'Raw4'!AN67,"")</f>
        <v/>
      </c>
      <c r="AO67" t="str">
        <f>IF('Raw4'!AO67&lt;&gt;"",'Raw4'!AO67,"")</f>
        <v/>
      </c>
      <c r="AP67" t="str">
        <f>IF('Raw4'!AP67&lt;&gt;"",'Raw4'!AP67,"")</f>
        <v/>
      </c>
      <c r="AQ67" t="str">
        <f>IF('Raw4'!AQ67&lt;&gt;"",'Raw4'!AQ67,"")</f>
        <v/>
      </c>
      <c r="AR67" t="str">
        <f>IF('Raw4'!AR67&lt;&gt;"",'Raw4'!AR67,"")</f>
        <v/>
      </c>
      <c r="AS67" t="str">
        <f>IF('Raw4'!AS67&lt;&gt;"",'Raw4'!AS67,"")</f>
        <v/>
      </c>
      <c r="AT67" t="str">
        <f>IF('Raw4'!AT67&lt;&gt;"",'Raw4'!AT67,"")</f>
        <v/>
      </c>
      <c r="AU67" t="str">
        <f>IF('Raw4'!AU67&lt;&gt;"",'Raw4'!AU67,"")</f>
        <v/>
      </c>
      <c r="AV67" t="str">
        <f>IF('Raw4'!AV67&lt;&gt;"",'Raw4'!AV67,"")</f>
        <v/>
      </c>
      <c r="AW67" t="str">
        <f>IF('Raw4'!AW67&lt;&gt;"",'Raw4'!AW67,"")</f>
        <v/>
      </c>
      <c r="AX67" t="str">
        <f>IF('Raw4'!AX67&lt;&gt;"",'Raw4'!AX67,"")</f>
        <v/>
      </c>
      <c r="AY67" t="str">
        <f>IF('Raw4'!AY67&lt;&gt;"",'Raw4'!AY67,"")</f>
        <v/>
      </c>
      <c r="AZ67" t="str">
        <f>IF('Raw4'!AZ67&lt;&gt;"",'Raw4'!AZ67,"")</f>
        <v/>
      </c>
      <c r="BA67" t="str">
        <f>IF('Raw4'!BA67&lt;&gt;"",'Raw4'!BA67,"")</f>
        <v/>
      </c>
    </row>
    <row r="68" spans="1:53" x14ac:dyDescent="0.15">
      <c r="A68">
        <f>'Raw4'!A68</f>
        <v>0</v>
      </c>
      <c r="D68" t="str">
        <f>IF('Raw4'!D68&lt;&gt;"",('Raw4'!D68/(1-'Raw4'!D68*#REF!*0.000000001))-(D$5-1)*$C$2*'Raw4'!D$8,"")</f>
        <v/>
      </c>
      <c r="E68" t="str">
        <f>IF('Raw4'!E68&lt;&gt;"",('Raw4'!E68/(1-'Raw4'!E68*#REF!*0.000000001))-(E$5-1)*$C$2*'Raw4'!E$8,"")</f>
        <v/>
      </c>
      <c r="F68" t="str">
        <f>IF('Raw4'!F68&lt;&gt;"",('Raw4'!F68/(1-'Raw4'!F68*#REF!*0.000000001))-(F$5-1)*$C$2*'Raw4'!F$8,"")</f>
        <v/>
      </c>
      <c r="G68" t="str">
        <f>IF('Raw4'!G68&lt;&gt;"",('Raw4'!G68/(1-'Raw4'!G68*#REF!*0.000000001))-(G$5-1)*$C$2*'Raw4'!G$8,"")</f>
        <v/>
      </c>
      <c r="H68" t="str">
        <f>IF('Raw4'!H68&lt;&gt;"",('Raw4'!H68/(1-'Raw4'!H68*#REF!*0.000000001))-(H$5-1)*$C$2*'Raw4'!H$8,"")</f>
        <v/>
      </c>
      <c r="I68" t="str">
        <f>IF('Raw4'!I68&lt;&gt;"",('Raw4'!I68/(1-'Raw4'!I68*#REF!*0.000000001))-(I$5-1)*$C$2*'Raw4'!I$8,"")</f>
        <v/>
      </c>
      <c r="J68" t="str">
        <f>IF('Raw4'!J68&lt;&gt;"",('Raw4'!J68/(1-'Raw4'!J68*#REF!*0.000000001))-(J$5-1)*$C$2*'Raw4'!J$8,"")</f>
        <v/>
      </c>
      <c r="K68" t="str">
        <f>IF('Raw4'!K68&lt;&gt;"",('Raw4'!K68/(1-'Raw4'!K68*#REF!*0.000000001))-(K$5-1)*$C$2*'Raw4'!K$8,"")</f>
        <v/>
      </c>
      <c r="L68" t="str">
        <f>IF('Raw4'!L68&lt;&gt;"",('Raw4'!L68/(1-'Raw4'!L68*#REF!*0.000000001))-(L$5-1)*$C$2*'Raw4'!L$8,"")</f>
        <v/>
      </c>
      <c r="M68" t="str">
        <f>IF('Raw4'!M68&lt;&gt;"",('Raw4'!M68/(1-'Raw4'!M68*#REF!*0.000000001))-(M$5-1)*$C$2*'Raw4'!M$8,"")</f>
        <v/>
      </c>
      <c r="N68" t="str">
        <f>IF('Raw4'!N68&lt;&gt;"",('Raw4'!N68/(1-'Raw4'!N68*#REF!*0.000000001))-(N$5-1)*$C$2*'Raw4'!N$8,"")</f>
        <v/>
      </c>
      <c r="O68" t="str">
        <f>IF('Raw4'!O68&lt;&gt;"",('Raw4'!O68/(1-'Raw4'!O68*#REF!*0.000000001))-(O$5-1)*$C$2*'Raw4'!O$8,"")</f>
        <v/>
      </c>
      <c r="P68" t="str">
        <f>IF('Raw4'!P68&lt;&gt;"",('Raw4'!P68/(1-'Raw4'!P68*#REF!*0.000000001))-(P$5-1)*$C$2*'Raw4'!P$8,"")</f>
        <v/>
      </c>
      <c r="Q68" t="str">
        <f>IF('Raw4'!Q68&lt;&gt;"",('Raw4'!Q68/(1-'Raw4'!Q68*#REF!*0.000000001))-(Q$5-1)*$C$2*'Raw4'!Q$8,"")</f>
        <v/>
      </c>
      <c r="R68" t="str">
        <f>IF('Raw4'!R68&lt;&gt;"",('Raw4'!R68/(1-'Raw4'!R68*#REF!*0.000000001))-(R$5-1)*$C$2*'Raw4'!R$8,"")</f>
        <v/>
      </c>
      <c r="S68" t="str">
        <f>IF('Raw4'!S68&lt;&gt;"",('Raw4'!S68/(1-'Raw4'!S68*#REF!*0.000000001))-(S$5-1)*$C$2*'Raw4'!S$8,"")</f>
        <v/>
      </c>
      <c r="T68" t="str">
        <f>IF('Raw4'!T68&lt;&gt;"",'Raw4'!T68/(1-'Raw4'!T68*#REF!*0.000000001),"")</f>
        <v/>
      </c>
      <c r="U68" t="str">
        <f>IF('Raw4'!U68&lt;&gt;"",'Raw4'!U68,"")</f>
        <v/>
      </c>
      <c r="V68" t="str">
        <f>IF('Raw4'!V68&lt;&gt;"",'Raw4'!V68,"")</f>
        <v/>
      </c>
      <c r="W68" t="str">
        <f>IF('Raw4'!W68&lt;&gt;"",'Raw4'!W68,"")</f>
        <v/>
      </c>
      <c r="X68" t="str">
        <f>IF('Raw4'!X68&lt;&gt;"",'Raw4'!X68,"")</f>
        <v/>
      </c>
      <c r="Y68" t="str">
        <f>IF('Raw4'!Y68&lt;&gt;"",'Raw4'!Y68,"")</f>
        <v/>
      </c>
      <c r="Z68" t="str">
        <f>IF('Raw4'!Z68&lt;&gt;"",'Raw4'!Z68,"")</f>
        <v/>
      </c>
      <c r="AA68" t="str">
        <f>IF('Raw4'!AA68&lt;&gt;"",'Raw4'!AA68,"")</f>
        <v/>
      </c>
      <c r="AB68" t="str">
        <f>IF('Raw4'!AB68&lt;&gt;"",'Raw4'!AB68,"")</f>
        <v/>
      </c>
      <c r="AC68" t="str">
        <f>IF('Raw4'!AC68&lt;&gt;"",'Raw4'!AC68,"")</f>
        <v/>
      </c>
      <c r="AD68" t="str">
        <f>IF('Raw4'!AD68&lt;&gt;"",'Raw4'!AD68,"")</f>
        <v/>
      </c>
      <c r="AE68" t="str">
        <f>IF('Raw4'!AE68&lt;&gt;"",'Raw4'!AE68,"")</f>
        <v/>
      </c>
      <c r="AF68" t="str">
        <f>IF('Raw4'!AF68&lt;&gt;"",'Raw4'!AF68,"")</f>
        <v/>
      </c>
      <c r="AG68" t="str">
        <f>IF('Raw4'!AG68&lt;&gt;"",'Raw4'!AG68,"")</f>
        <v/>
      </c>
      <c r="AH68" t="str">
        <f>IF('Raw4'!AH68&lt;&gt;"",'Raw4'!AH68,"")</f>
        <v/>
      </c>
      <c r="AI68" t="str">
        <f>IF('Raw4'!AI68&lt;&gt;"",'Raw4'!AI68,"")</f>
        <v/>
      </c>
      <c r="AJ68" t="str">
        <f>IF('Raw4'!AJ68&lt;&gt;"",'Raw4'!AJ68,"")</f>
        <v/>
      </c>
      <c r="AK68" t="str">
        <f>IF('Raw4'!AK68&lt;&gt;"",'Raw4'!AK68,"")</f>
        <v/>
      </c>
      <c r="AL68" t="str">
        <f>IF('Raw4'!AL68&lt;&gt;"",'Raw4'!AL68,"")</f>
        <v/>
      </c>
      <c r="AM68" t="str">
        <f>IF('Raw4'!AM68&lt;&gt;"",'Raw4'!AM68,"")</f>
        <v/>
      </c>
      <c r="AN68" t="str">
        <f>IF('Raw4'!AN68&lt;&gt;"",'Raw4'!AN68,"")</f>
        <v/>
      </c>
      <c r="AO68" t="str">
        <f>IF('Raw4'!AO68&lt;&gt;"",'Raw4'!AO68,"")</f>
        <v/>
      </c>
      <c r="AP68" t="str">
        <f>IF('Raw4'!AP68&lt;&gt;"",'Raw4'!AP68,"")</f>
        <v/>
      </c>
      <c r="AQ68" t="str">
        <f>IF('Raw4'!AQ68&lt;&gt;"",'Raw4'!AQ68,"")</f>
        <v/>
      </c>
      <c r="AR68" t="str">
        <f>IF('Raw4'!AR68&lt;&gt;"",'Raw4'!AR68,"")</f>
        <v/>
      </c>
      <c r="AS68" t="str">
        <f>IF('Raw4'!AS68&lt;&gt;"",'Raw4'!AS68,"")</f>
        <v/>
      </c>
      <c r="AT68" t="str">
        <f>IF('Raw4'!AT68&lt;&gt;"",'Raw4'!AT68,"")</f>
        <v/>
      </c>
      <c r="AU68" t="str">
        <f>IF('Raw4'!AU68&lt;&gt;"",'Raw4'!AU68,"")</f>
        <v/>
      </c>
      <c r="AV68" t="str">
        <f>IF('Raw4'!AV68&lt;&gt;"",'Raw4'!AV68,"")</f>
        <v/>
      </c>
      <c r="AW68" t="str">
        <f>IF('Raw4'!AW68&lt;&gt;"",'Raw4'!AW68,"")</f>
        <v/>
      </c>
      <c r="AX68" t="str">
        <f>IF('Raw4'!AX68&lt;&gt;"",'Raw4'!AX68,"")</f>
        <v/>
      </c>
      <c r="AY68" t="str">
        <f>IF('Raw4'!AY68&lt;&gt;"",'Raw4'!AY68,"")</f>
        <v/>
      </c>
      <c r="AZ68" t="str">
        <f>IF('Raw4'!AZ68&lt;&gt;"",'Raw4'!AZ68,"")</f>
        <v/>
      </c>
      <c r="BA68" t="str">
        <f>IF('Raw4'!BA68&lt;&gt;"",'Raw4'!BA68,"")</f>
        <v/>
      </c>
    </row>
    <row r="69" spans="1:53" x14ac:dyDescent="0.15">
      <c r="A69">
        <f>'Raw4'!A69</f>
        <v>0</v>
      </c>
      <c r="D69" t="str">
        <f>IF('Raw4'!D69&lt;&gt;"",('Raw4'!D69/(1-'Raw4'!D69*#REF!*0.000000001))-(D$5-1)*$C$2*'Raw4'!D$8,"")</f>
        <v/>
      </c>
      <c r="E69" t="str">
        <f>IF('Raw4'!E69&lt;&gt;"",('Raw4'!E69/(1-'Raw4'!E69*#REF!*0.000000001))-(E$5-1)*$C$2*'Raw4'!E$8,"")</f>
        <v/>
      </c>
      <c r="F69" t="str">
        <f>IF('Raw4'!F69&lt;&gt;"",('Raw4'!F69/(1-'Raw4'!F69*#REF!*0.000000001))-(F$5-1)*$C$2*'Raw4'!F$8,"")</f>
        <v/>
      </c>
      <c r="G69" t="str">
        <f>IF('Raw4'!G69&lt;&gt;"",('Raw4'!G69/(1-'Raw4'!G69*#REF!*0.000000001))-(G$5-1)*$C$2*'Raw4'!G$8,"")</f>
        <v/>
      </c>
      <c r="H69" t="str">
        <f>IF('Raw4'!H69&lt;&gt;"",('Raw4'!H69/(1-'Raw4'!H69*#REF!*0.000000001))-(H$5-1)*$C$2*'Raw4'!H$8,"")</f>
        <v/>
      </c>
      <c r="I69" t="str">
        <f>IF('Raw4'!I69&lt;&gt;"",('Raw4'!I69/(1-'Raw4'!I69*#REF!*0.000000001))-(I$5-1)*$C$2*'Raw4'!I$8,"")</f>
        <v/>
      </c>
      <c r="J69" t="str">
        <f>IF('Raw4'!J69&lt;&gt;"",('Raw4'!J69/(1-'Raw4'!J69*#REF!*0.000000001))-(J$5-1)*$C$2*'Raw4'!J$8,"")</f>
        <v/>
      </c>
      <c r="K69" t="str">
        <f>IF('Raw4'!K69&lt;&gt;"",('Raw4'!K69/(1-'Raw4'!K69*#REF!*0.000000001))-(K$5-1)*$C$2*'Raw4'!K$8,"")</f>
        <v/>
      </c>
      <c r="L69" t="str">
        <f>IF('Raw4'!L69&lt;&gt;"",('Raw4'!L69/(1-'Raw4'!L69*#REF!*0.000000001))-(L$5-1)*$C$2*'Raw4'!L$8,"")</f>
        <v/>
      </c>
      <c r="M69" t="str">
        <f>IF('Raw4'!M69&lt;&gt;"",('Raw4'!M69/(1-'Raw4'!M69*#REF!*0.000000001))-(M$5-1)*$C$2*'Raw4'!M$8,"")</f>
        <v/>
      </c>
      <c r="N69" t="str">
        <f>IF('Raw4'!N69&lt;&gt;"",('Raw4'!N69/(1-'Raw4'!N69*#REF!*0.000000001))-(N$5-1)*$C$2*'Raw4'!N$8,"")</f>
        <v/>
      </c>
      <c r="O69" t="str">
        <f>IF('Raw4'!O69&lt;&gt;"",('Raw4'!O69/(1-'Raw4'!O69*#REF!*0.000000001))-(O$5-1)*$C$2*'Raw4'!O$8,"")</f>
        <v/>
      </c>
      <c r="P69" t="str">
        <f>IF('Raw4'!P69&lt;&gt;"",('Raw4'!P69/(1-'Raw4'!P69*#REF!*0.000000001))-(P$5-1)*$C$2*'Raw4'!P$8,"")</f>
        <v/>
      </c>
      <c r="Q69" t="str">
        <f>IF('Raw4'!Q69&lt;&gt;"",('Raw4'!Q69/(1-'Raw4'!Q69*#REF!*0.000000001))-(Q$5-1)*$C$2*'Raw4'!Q$8,"")</f>
        <v/>
      </c>
      <c r="R69" t="str">
        <f>IF('Raw4'!R69&lt;&gt;"",('Raw4'!R69/(1-'Raw4'!R69*#REF!*0.000000001))-(R$5-1)*$C$2*'Raw4'!R$8,"")</f>
        <v/>
      </c>
      <c r="S69" t="str">
        <f>IF('Raw4'!S69&lt;&gt;"",('Raw4'!S69/(1-'Raw4'!S69*#REF!*0.000000001))-(S$5-1)*$C$2*'Raw4'!S$8,"")</f>
        <v/>
      </c>
      <c r="T69" t="str">
        <f>IF('Raw4'!T69&lt;&gt;"",'Raw4'!T69/(1-'Raw4'!T69*#REF!*0.000000001),"")</f>
        <v/>
      </c>
      <c r="U69" t="str">
        <f>IF('Raw4'!U69&lt;&gt;"",'Raw4'!U69,"")</f>
        <v/>
      </c>
      <c r="V69" t="str">
        <f>IF('Raw4'!V69&lt;&gt;"",'Raw4'!V69,"")</f>
        <v/>
      </c>
      <c r="W69" t="str">
        <f>IF('Raw4'!W69&lt;&gt;"",'Raw4'!W69,"")</f>
        <v/>
      </c>
      <c r="X69" t="str">
        <f>IF('Raw4'!X69&lt;&gt;"",'Raw4'!X69,"")</f>
        <v/>
      </c>
      <c r="Y69" t="str">
        <f>IF('Raw4'!Y69&lt;&gt;"",'Raw4'!Y69,"")</f>
        <v/>
      </c>
      <c r="Z69" t="str">
        <f>IF('Raw4'!Z69&lt;&gt;"",'Raw4'!Z69,"")</f>
        <v/>
      </c>
      <c r="AA69" t="str">
        <f>IF('Raw4'!AA69&lt;&gt;"",'Raw4'!AA69,"")</f>
        <v/>
      </c>
      <c r="AB69" t="str">
        <f>IF('Raw4'!AB69&lt;&gt;"",'Raw4'!AB69,"")</f>
        <v/>
      </c>
      <c r="AC69" t="str">
        <f>IF('Raw4'!AC69&lt;&gt;"",'Raw4'!AC69,"")</f>
        <v/>
      </c>
      <c r="AD69" t="str">
        <f>IF('Raw4'!AD69&lt;&gt;"",'Raw4'!AD69,"")</f>
        <v/>
      </c>
      <c r="AE69" t="str">
        <f>IF('Raw4'!AE69&lt;&gt;"",'Raw4'!AE69,"")</f>
        <v/>
      </c>
      <c r="AF69" t="str">
        <f>IF('Raw4'!AF69&lt;&gt;"",'Raw4'!AF69,"")</f>
        <v/>
      </c>
      <c r="AG69" t="str">
        <f>IF('Raw4'!AG69&lt;&gt;"",'Raw4'!AG69,"")</f>
        <v/>
      </c>
      <c r="AH69" t="str">
        <f>IF('Raw4'!AH69&lt;&gt;"",'Raw4'!AH69,"")</f>
        <v/>
      </c>
      <c r="AI69" t="str">
        <f>IF('Raw4'!AI69&lt;&gt;"",'Raw4'!AI69,"")</f>
        <v/>
      </c>
      <c r="AJ69" t="str">
        <f>IF('Raw4'!AJ69&lt;&gt;"",'Raw4'!AJ69,"")</f>
        <v/>
      </c>
      <c r="AK69" t="str">
        <f>IF('Raw4'!AK69&lt;&gt;"",'Raw4'!AK69,"")</f>
        <v/>
      </c>
      <c r="AL69" t="str">
        <f>IF('Raw4'!AL69&lt;&gt;"",'Raw4'!AL69,"")</f>
        <v/>
      </c>
      <c r="AM69" t="str">
        <f>IF('Raw4'!AM69&lt;&gt;"",'Raw4'!AM69,"")</f>
        <v/>
      </c>
      <c r="AN69" t="str">
        <f>IF('Raw4'!AN69&lt;&gt;"",'Raw4'!AN69,"")</f>
        <v/>
      </c>
      <c r="AO69" t="str">
        <f>IF('Raw4'!AO69&lt;&gt;"",'Raw4'!AO69,"")</f>
        <v/>
      </c>
      <c r="AP69" t="str">
        <f>IF('Raw4'!AP69&lt;&gt;"",'Raw4'!AP69,"")</f>
        <v/>
      </c>
      <c r="AQ69" t="str">
        <f>IF('Raw4'!AQ69&lt;&gt;"",'Raw4'!AQ69,"")</f>
        <v/>
      </c>
      <c r="AR69" t="str">
        <f>IF('Raw4'!AR69&lt;&gt;"",'Raw4'!AR69,"")</f>
        <v/>
      </c>
      <c r="AS69" t="str">
        <f>IF('Raw4'!AS69&lt;&gt;"",'Raw4'!AS69,"")</f>
        <v/>
      </c>
      <c r="AT69" t="str">
        <f>IF('Raw4'!AT69&lt;&gt;"",'Raw4'!AT69,"")</f>
        <v/>
      </c>
      <c r="AU69" t="str">
        <f>IF('Raw4'!AU69&lt;&gt;"",'Raw4'!AU69,"")</f>
        <v/>
      </c>
      <c r="AV69" t="str">
        <f>IF('Raw4'!AV69&lt;&gt;"",'Raw4'!AV69,"")</f>
        <v/>
      </c>
      <c r="AW69" t="str">
        <f>IF('Raw4'!AW69&lt;&gt;"",'Raw4'!AW69,"")</f>
        <v/>
      </c>
      <c r="AX69" t="str">
        <f>IF('Raw4'!AX69&lt;&gt;"",'Raw4'!AX69,"")</f>
        <v/>
      </c>
      <c r="AY69" t="str">
        <f>IF('Raw4'!AY69&lt;&gt;"",'Raw4'!AY69,"")</f>
        <v/>
      </c>
      <c r="AZ69" t="str">
        <f>IF('Raw4'!AZ69&lt;&gt;"",'Raw4'!AZ69,"")</f>
        <v/>
      </c>
      <c r="BA69" t="str">
        <f>IF('Raw4'!BA69&lt;&gt;"",'Raw4'!BA69,"")</f>
        <v/>
      </c>
    </row>
    <row r="70" spans="1:53" x14ac:dyDescent="0.15">
      <c r="A70">
        <f>'Raw4'!A70</f>
        <v>0</v>
      </c>
      <c r="D70" t="str">
        <f>IF('Raw4'!D70&lt;&gt;"",('Raw4'!D70/(1-'Raw4'!D70*#REF!*0.000000001))-(D$5-1)*$C$2*'Raw4'!D$8,"")</f>
        <v/>
      </c>
      <c r="E70" t="str">
        <f>IF('Raw4'!E70&lt;&gt;"",('Raw4'!E70/(1-'Raw4'!E70*#REF!*0.000000001))-(E$5-1)*$C$2*'Raw4'!E$8,"")</f>
        <v/>
      </c>
      <c r="F70" t="str">
        <f>IF('Raw4'!F70&lt;&gt;"",('Raw4'!F70/(1-'Raw4'!F70*#REF!*0.000000001))-(F$5-1)*$C$2*'Raw4'!F$8,"")</f>
        <v/>
      </c>
      <c r="G70" t="str">
        <f>IF('Raw4'!G70&lt;&gt;"",('Raw4'!G70/(1-'Raw4'!G70*#REF!*0.000000001))-(G$5-1)*$C$2*'Raw4'!G$8,"")</f>
        <v/>
      </c>
      <c r="H70" t="str">
        <f>IF('Raw4'!H70&lt;&gt;"",('Raw4'!H70/(1-'Raw4'!H70*#REF!*0.000000001))-(H$5-1)*$C$2*'Raw4'!H$8,"")</f>
        <v/>
      </c>
      <c r="I70" t="str">
        <f>IF('Raw4'!I70&lt;&gt;"",('Raw4'!I70/(1-'Raw4'!I70*#REF!*0.000000001))-(I$5-1)*$C$2*'Raw4'!I$8,"")</f>
        <v/>
      </c>
      <c r="J70" t="str">
        <f>IF('Raw4'!J70&lt;&gt;"",('Raw4'!J70/(1-'Raw4'!J70*#REF!*0.000000001))-(J$5-1)*$C$2*'Raw4'!J$8,"")</f>
        <v/>
      </c>
      <c r="K70" t="str">
        <f>IF('Raw4'!K70&lt;&gt;"",('Raw4'!K70/(1-'Raw4'!K70*#REF!*0.000000001))-(K$5-1)*$C$2*'Raw4'!K$8,"")</f>
        <v/>
      </c>
      <c r="L70" t="str">
        <f>IF('Raw4'!L70&lt;&gt;"",('Raw4'!L70/(1-'Raw4'!L70*#REF!*0.000000001))-(L$5-1)*$C$2*'Raw4'!L$8,"")</f>
        <v/>
      </c>
      <c r="M70" t="str">
        <f>IF('Raw4'!M70&lt;&gt;"",('Raw4'!M70/(1-'Raw4'!M70*#REF!*0.000000001))-(M$5-1)*$C$2*'Raw4'!M$8,"")</f>
        <v/>
      </c>
      <c r="N70" t="str">
        <f>IF('Raw4'!N70&lt;&gt;"",('Raw4'!N70/(1-'Raw4'!N70*#REF!*0.000000001))-(N$5-1)*$C$2*'Raw4'!N$8,"")</f>
        <v/>
      </c>
      <c r="O70" t="str">
        <f>IF('Raw4'!O70&lt;&gt;"",('Raw4'!O70/(1-'Raw4'!O70*#REF!*0.000000001))-(O$5-1)*$C$2*'Raw4'!O$8,"")</f>
        <v/>
      </c>
      <c r="P70" t="str">
        <f>IF('Raw4'!P70&lt;&gt;"",('Raw4'!P70/(1-'Raw4'!P70*#REF!*0.000000001))-(P$5-1)*$C$2*'Raw4'!P$8,"")</f>
        <v/>
      </c>
      <c r="Q70" t="str">
        <f>IF('Raw4'!Q70&lt;&gt;"",('Raw4'!Q70/(1-'Raw4'!Q70*#REF!*0.000000001))-(Q$5-1)*$C$2*'Raw4'!Q$8,"")</f>
        <v/>
      </c>
      <c r="R70" t="str">
        <f>IF('Raw4'!R70&lt;&gt;"",('Raw4'!R70/(1-'Raw4'!R70*#REF!*0.000000001))-(R$5-1)*$C$2*'Raw4'!R$8,"")</f>
        <v/>
      </c>
      <c r="S70" t="str">
        <f>IF('Raw4'!S70&lt;&gt;"",('Raw4'!S70/(1-'Raw4'!S70*#REF!*0.000000001))-(S$5-1)*$C$2*'Raw4'!S$8,"")</f>
        <v/>
      </c>
      <c r="T70" t="str">
        <f>IF('Raw4'!T70&lt;&gt;"",'Raw4'!T70/(1-'Raw4'!T70*#REF!*0.000000001),"")</f>
        <v/>
      </c>
      <c r="U70" t="str">
        <f>IF('Raw4'!U70&lt;&gt;"",'Raw4'!U70,"")</f>
        <v/>
      </c>
      <c r="V70" t="str">
        <f>IF('Raw4'!V70&lt;&gt;"",'Raw4'!V70,"")</f>
        <v/>
      </c>
      <c r="W70" t="str">
        <f>IF('Raw4'!W70&lt;&gt;"",'Raw4'!W70,"")</f>
        <v/>
      </c>
      <c r="X70" t="str">
        <f>IF('Raw4'!X70&lt;&gt;"",'Raw4'!X70,"")</f>
        <v/>
      </c>
      <c r="Y70" t="str">
        <f>IF('Raw4'!Y70&lt;&gt;"",'Raw4'!Y70,"")</f>
        <v/>
      </c>
      <c r="Z70" t="str">
        <f>IF('Raw4'!Z70&lt;&gt;"",'Raw4'!Z70,"")</f>
        <v/>
      </c>
      <c r="AA70" t="str">
        <f>IF('Raw4'!AA70&lt;&gt;"",'Raw4'!AA70,"")</f>
        <v/>
      </c>
      <c r="AB70" t="str">
        <f>IF('Raw4'!AB70&lt;&gt;"",'Raw4'!AB70,"")</f>
        <v/>
      </c>
      <c r="AC70" t="str">
        <f>IF('Raw4'!AC70&lt;&gt;"",'Raw4'!AC70,"")</f>
        <v/>
      </c>
      <c r="AD70" t="str">
        <f>IF('Raw4'!AD70&lt;&gt;"",'Raw4'!AD70,"")</f>
        <v/>
      </c>
      <c r="AE70" t="str">
        <f>IF('Raw4'!AE70&lt;&gt;"",'Raw4'!AE70,"")</f>
        <v/>
      </c>
      <c r="AF70" t="str">
        <f>IF('Raw4'!AF70&lt;&gt;"",'Raw4'!AF70,"")</f>
        <v/>
      </c>
      <c r="AG70" t="str">
        <f>IF('Raw4'!AG70&lt;&gt;"",'Raw4'!AG70,"")</f>
        <v/>
      </c>
      <c r="AH70" t="str">
        <f>IF('Raw4'!AH70&lt;&gt;"",'Raw4'!AH70,"")</f>
        <v/>
      </c>
      <c r="AI70" t="str">
        <f>IF('Raw4'!AI70&lt;&gt;"",'Raw4'!AI70,"")</f>
        <v/>
      </c>
      <c r="AJ70" t="str">
        <f>IF('Raw4'!AJ70&lt;&gt;"",'Raw4'!AJ70,"")</f>
        <v/>
      </c>
      <c r="AK70" t="str">
        <f>IF('Raw4'!AK70&lt;&gt;"",'Raw4'!AK70,"")</f>
        <v/>
      </c>
      <c r="AL70" t="str">
        <f>IF('Raw4'!AL70&lt;&gt;"",'Raw4'!AL70,"")</f>
        <v/>
      </c>
      <c r="AM70" t="str">
        <f>IF('Raw4'!AM70&lt;&gt;"",'Raw4'!AM70,"")</f>
        <v/>
      </c>
      <c r="AN70" t="str">
        <f>IF('Raw4'!AN70&lt;&gt;"",'Raw4'!AN70,"")</f>
        <v/>
      </c>
      <c r="AO70" t="str">
        <f>IF('Raw4'!AO70&lt;&gt;"",'Raw4'!AO70,"")</f>
        <v/>
      </c>
      <c r="AP70" t="str">
        <f>IF('Raw4'!AP70&lt;&gt;"",'Raw4'!AP70,"")</f>
        <v/>
      </c>
      <c r="AQ70" t="str">
        <f>IF('Raw4'!AQ70&lt;&gt;"",'Raw4'!AQ70,"")</f>
        <v/>
      </c>
      <c r="AR70" t="str">
        <f>IF('Raw4'!AR70&lt;&gt;"",'Raw4'!AR70,"")</f>
        <v/>
      </c>
      <c r="AS70" t="str">
        <f>IF('Raw4'!AS70&lt;&gt;"",'Raw4'!AS70,"")</f>
        <v/>
      </c>
      <c r="AT70" t="str">
        <f>IF('Raw4'!AT70&lt;&gt;"",'Raw4'!AT70,"")</f>
        <v/>
      </c>
      <c r="AU70" t="str">
        <f>IF('Raw4'!AU70&lt;&gt;"",'Raw4'!AU70,"")</f>
        <v/>
      </c>
      <c r="AV70" t="str">
        <f>IF('Raw4'!AV70&lt;&gt;"",'Raw4'!AV70,"")</f>
        <v/>
      </c>
      <c r="AW70" t="str">
        <f>IF('Raw4'!AW70&lt;&gt;"",'Raw4'!AW70,"")</f>
        <v/>
      </c>
      <c r="AX70" t="str">
        <f>IF('Raw4'!AX70&lt;&gt;"",'Raw4'!AX70,"")</f>
        <v/>
      </c>
      <c r="AY70" t="str">
        <f>IF('Raw4'!AY70&lt;&gt;"",'Raw4'!AY70,"")</f>
        <v/>
      </c>
      <c r="AZ70" t="str">
        <f>IF('Raw4'!AZ70&lt;&gt;"",'Raw4'!AZ70,"")</f>
        <v/>
      </c>
      <c r="BA70" t="str">
        <f>IF('Raw4'!BA70&lt;&gt;"",'Raw4'!BA70,"")</f>
        <v/>
      </c>
    </row>
    <row r="71" spans="1:53" x14ac:dyDescent="0.15">
      <c r="A71">
        <f>'Raw4'!A71</f>
        <v>0</v>
      </c>
      <c r="D71" t="str">
        <f>IF('Raw4'!D71&lt;&gt;"",('Raw4'!D71/(1-'Raw4'!D71*#REF!*0.000000001))-(D$5-1)*$C$2*'Raw4'!D$8,"")</f>
        <v/>
      </c>
      <c r="E71" t="str">
        <f>IF('Raw4'!E71&lt;&gt;"",('Raw4'!E71/(1-'Raw4'!E71*#REF!*0.000000001))-(E$5-1)*$C$2*'Raw4'!E$8,"")</f>
        <v/>
      </c>
      <c r="F71" t="str">
        <f>IF('Raw4'!F71&lt;&gt;"",('Raw4'!F71/(1-'Raw4'!F71*#REF!*0.000000001))-(F$5-1)*$C$2*'Raw4'!F$8,"")</f>
        <v/>
      </c>
      <c r="G71" t="str">
        <f>IF('Raw4'!G71&lt;&gt;"",('Raw4'!G71/(1-'Raw4'!G71*#REF!*0.000000001))-(G$5-1)*$C$2*'Raw4'!G$8,"")</f>
        <v/>
      </c>
      <c r="H71" t="str">
        <f>IF('Raw4'!H71&lt;&gt;"",('Raw4'!H71/(1-'Raw4'!H71*#REF!*0.000000001))-(H$5-1)*$C$2*'Raw4'!H$8,"")</f>
        <v/>
      </c>
      <c r="I71" t="str">
        <f>IF('Raw4'!I71&lt;&gt;"",('Raw4'!I71/(1-'Raw4'!I71*#REF!*0.000000001))-(I$5-1)*$C$2*'Raw4'!I$8,"")</f>
        <v/>
      </c>
      <c r="J71" t="str">
        <f>IF('Raw4'!J71&lt;&gt;"",('Raw4'!J71/(1-'Raw4'!J71*#REF!*0.000000001))-(J$5-1)*$C$2*'Raw4'!J$8,"")</f>
        <v/>
      </c>
      <c r="K71" t="str">
        <f>IF('Raw4'!K71&lt;&gt;"",('Raw4'!K71/(1-'Raw4'!K71*#REF!*0.000000001))-(K$5-1)*$C$2*'Raw4'!K$8,"")</f>
        <v/>
      </c>
      <c r="L71" t="str">
        <f>IF('Raw4'!L71&lt;&gt;"",('Raw4'!L71/(1-'Raw4'!L71*#REF!*0.000000001))-(L$5-1)*$C$2*'Raw4'!L$8,"")</f>
        <v/>
      </c>
      <c r="M71" t="str">
        <f>IF('Raw4'!M71&lt;&gt;"",('Raw4'!M71/(1-'Raw4'!M71*#REF!*0.000000001))-(M$5-1)*$C$2*'Raw4'!M$8,"")</f>
        <v/>
      </c>
      <c r="N71" t="str">
        <f>IF('Raw4'!N71&lt;&gt;"",('Raw4'!N71/(1-'Raw4'!N71*#REF!*0.000000001))-(N$5-1)*$C$2*'Raw4'!N$8,"")</f>
        <v/>
      </c>
      <c r="O71" t="str">
        <f>IF('Raw4'!O71&lt;&gt;"",('Raw4'!O71/(1-'Raw4'!O71*#REF!*0.000000001))-(O$5-1)*$C$2*'Raw4'!O$8,"")</f>
        <v/>
      </c>
      <c r="P71" t="str">
        <f>IF('Raw4'!P71&lt;&gt;"",('Raw4'!P71/(1-'Raw4'!P71*#REF!*0.000000001))-(P$5-1)*$C$2*'Raw4'!P$8,"")</f>
        <v/>
      </c>
      <c r="Q71" t="str">
        <f>IF('Raw4'!Q71&lt;&gt;"",('Raw4'!Q71/(1-'Raw4'!Q71*#REF!*0.000000001))-(Q$5-1)*$C$2*'Raw4'!Q$8,"")</f>
        <v/>
      </c>
      <c r="R71" t="str">
        <f>IF('Raw4'!R71&lt;&gt;"",('Raw4'!R71/(1-'Raw4'!R71*#REF!*0.000000001))-(R$5-1)*$C$2*'Raw4'!R$8,"")</f>
        <v/>
      </c>
      <c r="S71" t="str">
        <f>IF('Raw4'!S71&lt;&gt;"",('Raw4'!S71/(1-'Raw4'!S71*#REF!*0.000000001))-(S$5-1)*$C$2*'Raw4'!S$8,"")</f>
        <v/>
      </c>
      <c r="T71" t="str">
        <f>IF('Raw4'!T71&lt;&gt;"",'Raw4'!T71/(1-'Raw4'!T71*#REF!*0.000000001),"")</f>
        <v/>
      </c>
      <c r="U71" t="str">
        <f>IF('Raw4'!U71&lt;&gt;"",'Raw4'!U71,"")</f>
        <v/>
      </c>
      <c r="V71" t="str">
        <f>IF('Raw4'!V71&lt;&gt;"",'Raw4'!V71,"")</f>
        <v/>
      </c>
      <c r="W71" t="str">
        <f>IF('Raw4'!W71&lt;&gt;"",'Raw4'!W71,"")</f>
        <v/>
      </c>
      <c r="X71" t="str">
        <f>IF('Raw4'!X71&lt;&gt;"",'Raw4'!X71,"")</f>
        <v/>
      </c>
      <c r="Y71" t="str">
        <f>IF('Raw4'!Y71&lt;&gt;"",'Raw4'!Y71,"")</f>
        <v/>
      </c>
      <c r="Z71" t="str">
        <f>IF('Raw4'!Z71&lt;&gt;"",'Raw4'!Z71,"")</f>
        <v/>
      </c>
      <c r="AA71" t="str">
        <f>IF('Raw4'!AA71&lt;&gt;"",'Raw4'!AA71,"")</f>
        <v/>
      </c>
      <c r="AB71" t="str">
        <f>IF('Raw4'!AB71&lt;&gt;"",'Raw4'!AB71,"")</f>
        <v/>
      </c>
      <c r="AC71" t="str">
        <f>IF('Raw4'!AC71&lt;&gt;"",'Raw4'!AC71,"")</f>
        <v/>
      </c>
      <c r="AD71" t="str">
        <f>IF('Raw4'!AD71&lt;&gt;"",'Raw4'!AD71,"")</f>
        <v/>
      </c>
      <c r="AE71" t="str">
        <f>IF('Raw4'!AE71&lt;&gt;"",'Raw4'!AE71,"")</f>
        <v/>
      </c>
      <c r="AF71" t="str">
        <f>IF('Raw4'!AF71&lt;&gt;"",'Raw4'!AF71,"")</f>
        <v/>
      </c>
      <c r="AG71" t="str">
        <f>IF('Raw4'!AG71&lt;&gt;"",'Raw4'!AG71,"")</f>
        <v/>
      </c>
      <c r="AH71" t="str">
        <f>IF('Raw4'!AH71&lt;&gt;"",'Raw4'!AH71,"")</f>
        <v/>
      </c>
      <c r="AI71" t="str">
        <f>IF('Raw4'!AI71&lt;&gt;"",'Raw4'!AI71,"")</f>
        <v/>
      </c>
      <c r="AJ71" t="str">
        <f>IF('Raw4'!AJ71&lt;&gt;"",'Raw4'!AJ71,"")</f>
        <v/>
      </c>
      <c r="AK71" t="str">
        <f>IF('Raw4'!AK71&lt;&gt;"",'Raw4'!AK71,"")</f>
        <v/>
      </c>
      <c r="AL71" t="str">
        <f>IF('Raw4'!AL71&lt;&gt;"",'Raw4'!AL71,"")</f>
        <v/>
      </c>
      <c r="AM71" t="str">
        <f>IF('Raw4'!AM71&lt;&gt;"",'Raw4'!AM71,"")</f>
        <v/>
      </c>
      <c r="AN71" t="str">
        <f>IF('Raw4'!AN71&lt;&gt;"",'Raw4'!AN71,"")</f>
        <v/>
      </c>
      <c r="AO71" t="str">
        <f>IF('Raw4'!AO71&lt;&gt;"",'Raw4'!AO71,"")</f>
        <v/>
      </c>
      <c r="AP71" t="str">
        <f>IF('Raw4'!AP71&lt;&gt;"",'Raw4'!AP71,"")</f>
        <v/>
      </c>
      <c r="AQ71" t="str">
        <f>IF('Raw4'!AQ71&lt;&gt;"",'Raw4'!AQ71,"")</f>
        <v/>
      </c>
      <c r="AR71" t="str">
        <f>IF('Raw4'!AR71&lt;&gt;"",'Raw4'!AR71,"")</f>
        <v/>
      </c>
      <c r="AS71" t="str">
        <f>IF('Raw4'!AS71&lt;&gt;"",'Raw4'!AS71,"")</f>
        <v/>
      </c>
      <c r="AT71" t="str">
        <f>IF('Raw4'!AT71&lt;&gt;"",'Raw4'!AT71,"")</f>
        <v/>
      </c>
      <c r="AU71" t="str">
        <f>IF('Raw4'!AU71&lt;&gt;"",'Raw4'!AU71,"")</f>
        <v/>
      </c>
      <c r="AV71" t="str">
        <f>IF('Raw4'!AV71&lt;&gt;"",'Raw4'!AV71,"")</f>
        <v/>
      </c>
      <c r="AW71" t="str">
        <f>IF('Raw4'!AW71&lt;&gt;"",'Raw4'!AW71,"")</f>
        <v/>
      </c>
      <c r="AX71" t="str">
        <f>IF('Raw4'!AX71&lt;&gt;"",'Raw4'!AX71,"")</f>
        <v/>
      </c>
      <c r="AY71" t="str">
        <f>IF('Raw4'!AY71&lt;&gt;"",'Raw4'!AY71,"")</f>
        <v/>
      </c>
      <c r="AZ71" t="str">
        <f>IF('Raw4'!AZ71&lt;&gt;"",'Raw4'!AZ71,"")</f>
        <v/>
      </c>
      <c r="BA71" t="str">
        <f>IF('Raw4'!BA71&lt;&gt;"",'Raw4'!BA71,"")</f>
        <v/>
      </c>
    </row>
    <row r="72" spans="1:53" x14ac:dyDescent="0.15">
      <c r="A72">
        <f>'Raw4'!A72</f>
        <v>0</v>
      </c>
      <c r="D72" t="str">
        <f>IF('Raw4'!D72&lt;&gt;"",('Raw4'!D72/(1-'Raw4'!D72*#REF!*0.000000001))-(D$5-1)*$C$2*'Raw4'!D$8,"")</f>
        <v/>
      </c>
      <c r="E72" t="str">
        <f>IF('Raw4'!E72&lt;&gt;"",('Raw4'!E72/(1-'Raw4'!E72*#REF!*0.000000001))-(E$5-1)*$C$2*'Raw4'!E$8,"")</f>
        <v/>
      </c>
      <c r="F72" t="str">
        <f>IF('Raw4'!F72&lt;&gt;"",('Raw4'!F72/(1-'Raw4'!F72*#REF!*0.000000001))-(F$5-1)*$C$2*'Raw4'!F$8,"")</f>
        <v/>
      </c>
      <c r="G72" t="str">
        <f>IF('Raw4'!G72&lt;&gt;"",('Raw4'!G72/(1-'Raw4'!G72*#REF!*0.000000001))-(G$5-1)*$C$2*'Raw4'!G$8,"")</f>
        <v/>
      </c>
      <c r="H72" t="str">
        <f>IF('Raw4'!H72&lt;&gt;"",('Raw4'!H72/(1-'Raw4'!H72*#REF!*0.000000001))-(H$5-1)*$C$2*'Raw4'!H$8,"")</f>
        <v/>
      </c>
      <c r="I72" t="str">
        <f>IF('Raw4'!I72&lt;&gt;"",('Raw4'!I72/(1-'Raw4'!I72*#REF!*0.000000001))-(I$5-1)*$C$2*'Raw4'!I$8,"")</f>
        <v/>
      </c>
      <c r="J72" t="str">
        <f>IF('Raw4'!J72&lt;&gt;"",('Raw4'!J72/(1-'Raw4'!J72*#REF!*0.000000001))-(J$5-1)*$C$2*'Raw4'!J$8,"")</f>
        <v/>
      </c>
      <c r="K72" t="str">
        <f>IF('Raw4'!K72&lt;&gt;"",('Raw4'!K72/(1-'Raw4'!K72*#REF!*0.000000001))-(K$5-1)*$C$2*'Raw4'!K$8,"")</f>
        <v/>
      </c>
      <c r="L72" t="str">
        <f>IF('Raw4'!L72&lt;&gt;"",('Raw4'!L72/(1-'Raw4'!L72*#REF!*0.000000001))-(L$5-1)*$C$2*'Raw4'!L$8,"")</f>
        <v/>
      </c>
      <c r="M72" t="str">
        <f>IF('Raw4'!M72&lt;&gt;"",('Raw4'!M72/(1-'Raw4'!M72*#REF!*0.000000001))-(M$5-1)*$C$2*'Raw4'!M$8,"")</f>
        <v/>
      </c>
      <c r="N72" t="str">
        <f>IF('Raw4'!N72&lt;&gt;"",('Raw4'!N72/(1-'Raw4'!N72*#REF!*0.000000001))-(N$5-1)*$C$2*'Raw4'!N$8,"")</f>
        <v/>
      </c>
      <c r="O72" t="str">
        <f>IF('Raw4'!O72&lt;&gt;"",('Raw4'!O72/(1-'Raw4'!O72*#REF!*0.000000001))-(O$5-1)*$C$2*'Raw4'!O$8,"")</f>
        <v/>
      </c>
      <c r="P72" t="str">
        <f>IF('Raw4'!P72&lt;&gt;"",('Raw4'!P72/(1-'Raw4'!P72*#REF!*0.000000001))-(P$5-1)*$C$2*'Raw4'!P$8,"")</f>
        <v/>
      </c>
      <c r="Q72" t="str">
        <f>IF('Raw4'!Q72&lt;&gt;"",('Raw4'!Q72/(1-'Raw4'!Q72*#REF!*0.000000001))-(Q$5-1)*$C$2*'Raw4'!Q$8,"")</f>
        <v/>
      </c>
      <c r="R72" t="str">
        <f>IF('Raw4'!R72&lt;&gt;"",('Raw4'!R72/(1-'Raw4'!R72*#REF!*0.000000001))-(R$5-1)*$C$2*'Raw4'!R$8,"")</f>
        <v/>
      </c>
      <c r="S72" t="str">
        <f>IF('Raw4'!S72&lt;&gt;"",('Raw4'!S72/(1-'Raw4'!S72*#REF!*0.000000001))-(S$5-1)*$C$2*'Raw4'!S$8,"")</f>
        <v/>
      </c>
      <c r="T72" t="str">
        <f>IF('Raw4'!T72&lt;&gt;"",'Raw4'!T72/(1-'Raw4'!T72*#REF!*0.000000001),"")</f>
        <v/>
      </c>
      <c r="U72" t="str">
        <f>IF('Raw4'!U72&lt;&gt;"",'Raw4'!U72,"")</f>
        <v/>
      </c>
      <c r="V72" t="str">
        <f>IF('Raw4'!V72&lt;&gt;"",'Raw4'!V72,"")</f>
        <v/>
      </c>
      <c r="W72" t="str">
        <f>IF('Raw4'!W72&lt;&gt;"",'Raw4'!W72,"")</f>
        <v/>
      </c>
      <c r="X72" t="str">
        <f>IF('Raw4'!X72&lt;&gt;"",'Raw4'!X72,"")</f>
        <v/>
      </c>
      <c r="Y72" t="str">
        <f>IF('Raw4'!Y72&lt;&gt;"",'Raw4'!Y72,"")</f>
        <v/>
      </c>
      <c r="Z72" t="str">
        <f>IF('Raw4'!Z72&lt;&gt;"",'Raw4'!Z72,"")</f>
        <v/>
      </c>
      <c r="AA72" t="str">
        <f>IF('Raw4'!AA72&lt;&gt;"",'Raw4'!AA72,"")</f>
        <v/>
      </c>
      <c r="AB72" t="str">
        <f>IF('Raw4'!AB72&lt;&gt;"",'Raw4'!AB72,"")</f>
        <v/>
      </c>
      <c r="AC72" t="str">
        <f>IF('Raw4'!AC72&lt;&gt;"",'Raw4'!AC72,"")</f>
        <v/>
      </c>
      <c r="AD72" t="str">
        <f>IF('Raw4'!AD72&lt;&gt;"",'Raw4'!AD72,"")</f>
        <v/>
      </c>
      <c r="AE72" t="str">
        <f>IF('Raw4'!AE72&lt;&gt;"",'Raw4'!AE72,"")</f>
        <v/>
      </c>
      <c r="AF72" t="str">
        <f>IF('Raw4'!AF72&lt;&gt;"",'Raw4'!AF72,"")</f>
        <v/>
      </c>
      <c r="AG72" t="str">
        <f>IF('Raw4'!AG72&lt;&gt;"",'Raw4'!AG72,"")</f>
        <v/>
      </c>
      <c r="AH72" t="str">
        <f>IF('Raw4'!AH72&lt;&gt;"",'Raw4'!AH72,"")</f>
        <v/>
      </c>
      <c r="AI72" t="str">
        <f>IF('Raw4'!AI72&lt;&gt;"",'Raw4'!AI72,"")</f>
        <v/>
      </c>
      <c r="AJ72" t="str">
        <f>IF('Raw4'!AJ72&lt;&gt;"",'Raw4'!AJ72,"")</f>
        <v/>
      </c>
      <c r="AK72" t="str">
        <f>IF('Raw4'!AK72&lt;&gt;"",'Raw4'!AK72,"")</f>
        <v/>
      </c>
      <c r="AL72" t="str">
        <f>IF('Raw4'!AL72&lt;&gt;"",'Raw4'!AL72,"")</f>
        <v/>
      </c>
      <c r="AM72" t="str">
        <f>IF('Raw4'!AM72&lt;&gt;"",'Raw4'!AM72,"")</f>
        <v/>
      </c>
      <c r="AN72" t="str">
        <f>IF('Raw4'!AN72&lt;&gt;"",'Raw4'!AN72,"")</f>
        <v/>
      </c>
      <c r="AO72" t="str">
        <f>IF('Raw4'!AO72&lt;&gt;"",'Raw4'!AO72,"")</f>
        <v/>
      </c>
      <c r="AP72" t="str">
        <f>IF('Raw4'!AP72&lt;&gt;"",'Raw4'!AP72,"")</f>
        <v/>
      </c>
      <c r="AQ72" t="str">
        <f>IF('Raw4'!AQ72&lt;&gt;"",'Raw4'!AQ72,"")</f>
        <v/>
      </c>
      <c r="AR72" t="str">
        <f>IF('Raw4'!AR72&lt;&gt;"",'Raw4'!AR72,"")</f>
        <v/>
      </c>
      <c r="AS72" t="str">
        <f>IF('Raw4'!AS72&lt;&gt;"",'Raw4'!AS72,"")</f>
        <v/>
      </c>
      <c r="AT72" t="str">
        <f>IF('Raw4'!AT72&lt;&gt;"",'Raw4'!AT72,"")</f>
        <v/>
      </c>
      <c r="AU72" t="str">
        <f>IF('Raw4'!AU72&lt;&gt;"",'Raw4'!AU72,"")</f>
        <v/>
      </c>
      <c r="AV72" t="str">
        <f>IF('Raw4'!AV72&lt;&gt;"",'Raw4'!AV72,"")</f>
        <v/>
      </c>
      <c r="AW72" t="str">
        <f>IF('Raw4'!AW72&lt;&gt;"",'Raw4'!AW72,"")</f>
        <v/>
      </c>
      <c r="AX72" t="str">
        <f>IF('Raw4'!AX72&lt;&gt;"",'Raw4'!AX72,"")</f>
        <v/>
      </c>
      <c r="AY72" t="str">
        <f>IF('Raw4'!AY72&lt;&gt;"",'Raw4'!AY72,"")</f>
        <v/>
      </c>
      <c r="AZ72" t="str">
        <f>IF('Raw4'!AZ72&lt;&gt;"",'Raw4'!AZ72,"")</f>
        <v/>
      </c>
      <c r="BA72" t="str">
        <f>IF('Raw4'!BA72&lt;&gt;"",'Raw4'!BA72,"")</f>
        <v/>
      </c>
    </row>
    <row r="73" spans="1:53" x14ac:dyDescent="0.15">
      <c r="A73">
        <f>'Raw4'!A73</f>
        <v>0</v>
      </c>
      <c r="D73" t="str">
        <f>IF('Raw4'!D73&lt;&gt;"",('Raw4'!D73/(1-'Raw4'!D73*#REF!*0.000000001))-(D$5-1)*$C$2*'Raw4'!D$8,"")</f>
        <v/>
      </c>
      <c r="E73" t="str">
        <f>IF('Raw4'!E73&lt;&gt;"",('Raw4'!E73/(1-'Raw4'!E73*#REF!*0.000000001))-(E$5-1)*$C$2*'Raw4'!E$8,"")</f>
        <v/>
      </c>
      <c r="F73" t="str">
        <f>IF('Raw4'!F73&lt;&gt;"",('Raw4'!F73/(1-'Raw4'!F73*#REF!*0.000000001))-(F$5-1)*$C$2*'Raw4'!F$8,"")</f>
        <v/>
      </c>
      <c r="G73" t="str">
        <f>IF('Raw4'!G73&lt;&gt;"",('Raw4'!G73/(1-'Raw4'!G73*#REF!*0.000000001))-(G$5-1)*$C$2*'Raw4'!G$8,"")</f>
        <v/>
      </c>
      <c r="H73" t="str">
        <f>IF('Raw4'!H73&lt;&gt;"",('Raw4'!H73/(1-'Raw4'!H73*#REF!*0.000000001))-(H$5-1)*$C$2*'Raw4'!H$8,"")</f>
        <v/>
      </c>
      <c r="I73" t="str">
        <f>IF('Raw4'!I73&lt;&gt;"",('Raw4'!I73/(1-'Raw4'!I73*#REF!*0.000000001))-(I$5-1)*$C$2*'Raw4'!I$8,"")</f>
        <v/>
      </c>
      <c r="J73" t="str">
        <f>IF('Raw4'!J73&lt;&gt;"",('Raw4'!J73/(1-'Raw4'!J73*#REF!*0.000000001))-(J$5-1)*$C$2*'Raw4'!J$8,"")</f>
        <v/>
      </c>
      <c r="K73" t="str">
        <f>IF('Raw4'!K73&lt;&gt;"",('Raw4'!K73/(1-'Raw4'!K73*#REF!*0.000000001))-(K$5-1)*$C$2*'Raw4'!K$8,"")</f>
        <v/>
      </c>
      <c r="L73" t="str">
        <f>IF('Raw4'!L73&lt;&gt;"",('Raw4'!L73/(1-'Raw4'!L73*#REF!*0.000000001))-(L$5-1)*$C$2*'Raw4'!L$8,"")</f>
        <v/>
      </c>
      <c r="M73" t="str">
        <f>IF('Raw4'!M73&lt;&gt;"",('Raw4'!M73/(1-'Raw4'!M73*#REF!*0.000000001))-(M$5-1)*$C$2*'Raw4'!M$8,"")</f>
        <v/>
      </c>
      <c r="N73" t="str">
        <f>IF('Raw4'!N73&lt;&gt;"",('Raw4'!N73/(1-'Raw4'!N73*#REF!*0.000000001))-(N$5-1)*$C$2*'Raw4'!N$8,"")</f>
        <v/>
      </c>
      <c r="O73" t="str">
        <f>IF('Raw4'!O73&lt;&gt;"",('Raw4'!O73/(1-'Raw4'!O73*#REF!*0.000000001))-(O$5-1)*$C$2*'Raw4'!O$8,"")</f>
        <v/>
      </c>
      <c r="P73" t="str">
        <f>IF('Raw4'!P73&lt;&gt;"",('Raw4'!P73/(1-'Raw4'!P73*#REF!*0.000000001))-(P$5-1)*$C$2*'Raw4'!P$8,"")</f>
        <v/>
      </c>
      <c r="Q73" t="str">
        <f>IF('Raw4'!Q73&lt;&gt;"",('Raw4'!Q73/(1-'Raw4'!Q73*#REF!*0.000000001))-(Q$5-1)*$C$2*'Raw4'!Q$8,"")</f>
        <v/>
      </c>
      <c r="R73" t="str">
        <f>IF('Raw4'!R73&lt;&gt;"",('Raw4'!R73/(1-'Raw4'!R73*#REF!*0.000000001))-(R$5-1)*$C$2*'Raw4'!R$8,"")</f>
        <v/>
      </c>
      <c r="S73" t="str">
        <f>IF('Raw4'!S73&lt;&gt;"",('Raw4'!S73/(1-'Raw4'!S73*#REF!*0.000000001))-(S$5-1)*$C$2*'Raw4'!S$8,"")</f>
        <v/>
      </c>
      <c r="T73" t="str">
        <f>IF('Raw4'!T73&lt;&gt;"",'Raw4'!T73/(1-'Raw4'!T73*#REF!*0.000000001),"")</f>
        <v/>
      </c>
      <c r="U73" t="str">
        <f>IF('Raw4'!U73&lt;&gt;"",'Raw4'!U73,"")</f>
        <v/>
      </c>
      <c r="V73" t="str">
        <f>IF('Raw4'!V73&lt;&gt;"",'Raw4'!V73,"")</f>
        <v/>
      </c>
      <c r="W73" t="str">
        <f>IF('Raw4'!W73&lt;&gt;"",'Raw4'!W73,"")</f>
        <v/>
      </c>
      <c r="X73" t="str">
        <f>IF('Raw4'!X73&lt;&gt;"",'Raw4'!X73,"")</f>
        <v/>
      </c>
      <c r="Y73" t="str">
        <f>IF('Raw4'!Y73&lt;&gt;"",'Raw4'!Y73,"")</f>
        <v/>
      </c>
      <c r="Z73" t="str">
        <f>IF('Raw4'!Z73&lt;&gt;"",'Raw4'!Z73,"")</f>
        <v/>
      </c>
      <c r="AA73" t="str">
        <f>IF('Raw4'!AA73&lt;&gt;"",'Raw4'!AA73,"")</f>
        <v/>
      </c>
      <c r="AB73" t="str">
        <f>IF('Raw4'!AB73&lt;&gt;"",'Raw4'!AB73,"")</f>
        <v/>
      </c>
      <c r="AC73" t="str">
        <f>IF('Raw4'!AC73&lt;&gt;"",'Raw4'!AC73,"")</f>
        <v/>
      </c>
      <c r="AD73" t="str">
        <f>IF('Raw4'!AD73&lt;&gt;"",'Raw4'!AD73,"")</f>
        <v/>
      </c>
      <c r="AE73" t="str">
        <f>IF('Raw4'!AE73&lt;&gt;"",'Raw4'!AE73,"")</f>
        <v/>
      </c>
      <c r="AF73" t="str">
        <f>IF('Raw4'!AF73&lt;&gt;"",'Raw4'!AF73,"")</f>
        <v/>
      </c>
      <c r="AG73" t="str">
        <f>IF('Raw4'!AG73&lt;&gt;"",'Raw4'!AG73,"")</f>
        <v/>
      </c>
      <c r="AH73" t="str">
        <f>IF('Raw4'!AH73&lt;&gt;"",'Raw4'!AH73,"")</f>
        <v/>
      </c>
      <c r="AI73" t="str">
        <f>IF('Raw4'!AI73&lt;&gt;"",'Raw4'!AI73,"")</f>
        <v/>
      </c>
      <c r="AJ73" t="str">
        <f>IF('Raw4'!AJ73&lt;&gt;"",'Raw4'!AJ73,"")</f>
        <v/>
      </c>
      <c r="AK73" t="str">
        <f>IF('Raw4'!AK73&lt;&gt;"",'Raw4'!AK73,"")</f>
        <v/>
      </c>
      <c r="AL73" t="str">
        <f>IF('Raw4'!AL73&lt;&gt;"",'Raw4'!AL73,"")</f>
        <v/>
      </c>
      <c r="AM73" t="str">
        <f>IF('Raw4'!AM73&lt;&gt;"",'Raw4'!AM73,"")</f>
        <v/>
      </c>
      <c r="AN73" t="str">
        <f>IF('Raw4'!AN73&lt;&gt;"",'Raw4'!AN73,"")</f>
        <v/>
      </c>
      <c r="AO73" t="str">
        <f>IF('Raw4'!AO73&lt;&gt;"",'Raw4'!AO73,"")</f>
        <v/>
      </c>
      <c r="AP73" t="str">
        <f>IF('Raw4'!AP73&lt;&gt;"",'Raw4'!AP73,"")</f>
        <v/>
      </c>
      <c r="AQ73" t="str">
        <f>IF('Raw4'!AQ73&lt;&gt;"",'Raw4'!AQ73,"")</f>
        <v/>
      </c>
      <c r="AR73" t="str">
        <f>IF('Raw4'!AR73&lt;&gt;"",'Raw4'!AR73,"")</f>
        <v/>
      </c>
      <c r="AS73" t="str">
        <f>IF('Raw4'!AS73&lt;&gt;"",'Raw4'!AS73,"")</f>
        <v/>
      </c>
      <c r="AT73" t="str">
        <f>IF('Raw4'!AT73&lt;&gt;"",'Raw4'!AT73,"")</f>
        <v/>
      </c>
      <c r="AU73" t="str">
        <f>IF('Raw4'!AU73&lt;&gt;"",'Raw4'!AU73,"")</f>
        <v/>
      </c>
      <c r="AV73" t="str">
        <f>IF('Raw4'!AV73&lt;&gt;"",'Raw4'!AV73,"")</f>
        <v/>
      </c>
      <c r="AW73" t="str">
        <f>IF('Raw4'!AW73&lt;&gt;"",'Raw4'!AW73,"")</f>
        <v/>
      </c>
      <c r="AX73" t="str">
        <f>IF('Raw4'!AX73&lt;&gt;"",'Raw4'!AX73,"")</f>
        <v/>
      </c>
      <c r="AY73" t="str">
        <f>IF('Raw4'!AY73&lt;&gt;"",'Raw4'!AY73,"")</f>
        <v/>
      </c>
      <c r="AZ73" t="str">
        <f>IF('Raw4'!AZ73&lt;&gt;"",'Raw4'!AZ73,"")</f>
        <v/>
      </c>
      <c r="BA73" t="str">
        <f>IF('Raw4'!BA73&lt;&gt;"",'Raw4'!BA73,"")</f>
        <v/>
      </c>
    </row>
    <row r="74" spans="1:53" x14ac:dyDescent="0.15">
      <c r="A74">
        <f>'Raw4'!A74</f>
        <v>0</v>
      </c>
      <c r="D74" t="str">
        <f>IF('Raw4'!D74&lt;&gt;"",('Raw4'!D74/(1-'Raw4'!D74*#REF!*0.000000001))-(D$5-1)*$C$2*'Raw4'!D$8,"")</f>
        <v/>
      </c>
      <c r="E74" t="str">
        <f>IF('Raw4'!E74&lt;&gt;"",('Raw4'!E74/(1-'Raw4'!E74*#REF!*0.000000001))-(E$5-1)*$C$2*'Raw4'!E$8,"")</f>
        <v/>
      </c>
      <c r="F74" t="str">
        <f>IF('Raw4'!F74&lt;&gt;"",('Raw4'!F74/(1-'Raw4'!F74*#REF!*0.000000001))-(F$5-1)*$C$2*'Raw4'!F$8,"")</f>
        <v/>
      </c>
      <c r="G74" t="str">
        <f>IF('Raw4'!G74&lt;&gt;"",('Raw4'!G74/(1-'Raw4'!G74*#REF!*0.000000001))-(G$5-1)*$C$2*'Raw4'!G$8,"")</f>
        <v/>
      </c>
      <c r="H74" t="str">
        <f>IF('Raw4'!H74&lt;&gt;"",('Raw4'!H74/(1-'Raw4'!H74*#REF!*0.000000001))-(H$5-1)*$C$2*'Raw4'!H$8,"")</f>
        <v/>
      </c>
      <c r="I74" t="str">
        <f>IF('Raw4'!I74&lt;&gt;"",('Raw4'!I74/(1-'Raw4'!I74*#REF!*0.000000001))-(I$5-1)*$C$2*'Raw4'!I$8,"")</f>
        <v/>
      </c>
      <c r="J74" t="str">
        <f>IF('Raw4'!J74&lt;&gt;"",('Raw4'!J74/(1-'Raw4'!J74*#REF!*0.000000001))-(J$5-1)*$C$2*'Raw4'!J$8,"")</f>
        <v/>
      </c>
      <c r="K74" t="str">
        <f>IF('Raw4'!K74&lt;&gt;"",('Raw4'!K74/(1-'Raw4'!K74*#REF!*0.000000001))-(K$5-1)*$C$2*'Raw4'!K$8,"")</f>
        <v/>
      </c>
      <c r="L74" t="str">
        <f>IF('Raw4'!L74&lt;&gt;"",('Raw4'!L74/(1-'Raw4'!L74*#REF!*0.000000001))-(L$5-1)*$C$2*'Raw4'!L$8,"")</f>
        <v/>
      </c>
      <c r="M74" t="str">
        <f>IF('Raw4'!M74&lt;&gt;"",('Raw4'!M74/(1-'Raw4'!M74*#REF!*0.000000001))-(M$5-1)*$C$2*'Raw4'!M$8,"")</f>
        <v/>
      </c>
      <c r="N74" t="str">
        <f>IF('Raw4'!N74&lt;&gt;"",('Raw4'!N74/(1-'Raw4'!N74*#REF!*0.000000001))-(N$5-1)*$C$2*'Raw4'!N$8,"")</f>
        <v/>
      </c>
      <c r="O74" t="str">
        <f>IF('Raw4'!O74&lt;&gt;"",('Raw4'!O74/(1-'Raw4'!O74*#REF!*0.000000001))-(O$5-1)*$C$2*'Raw4'!O$8,"")</f>
        <v/>
      </c>
      <c r="P74" t="str">
        <f>IF('Raw4'!P74&lt;&gt;"",('Raw4'!P74/(1-'Raw4'!P74*#REF!*0.000000001))-(P$5-1)*$C$2*'Raw4'!P$8,"")</f>
        <v/>
      </c>
      <c r="Q74" t="str">
        <f>IF('Raw4'!Q74&lt;&gt;"",('Raw4'!Q74/(1-'Raw4'!Q74*#REF!*0.000000001))-(Q$5-1)*$C$2*'Raw4'!Q$8,"")</f>
        <v/>
      </c>
      <c r="R74" t="str">
        <f>IF('Raw4'!R74&lt;&gt;"",('Raw4'!R74/(1-'Raw4'!R74*#REF!*0.000000001))-(R$5-1)*$C$2*'Raw4'!R$8,"")</f>
        <v/>
      </c>
      <c r="S74" t="str">
        <f>IF('Raw4'!S74&lt;&gt;"",('Raw4'!S74/(1-'Raw4'!S74*#REF!*0.000000001))-(S$5-1)*$C$2*'Raw4'!S$8,"")</f>
        <v/>
      </c>
      <c r="T74" t="str">
        <f>IF('Raw4'!T74&lt;&gt;"",'Raw4'!T74/(1-'Raw4'!T74*#REF!*0.000000001),"")</f>
        <v/>
      </c>
      <c r="U74" t="str">
        <f>IF('Raw4'!U74&lt;&gt;"",'Raw4'!U74,"")</f>
        <v/>
      </c>
      <c r="V74" t="str">
        <f>IF('Raw4'!V74&lt;&gt;"",'Raw4'!V74,"")</f>
        <v/>
      </c>
      <c r="W74" t="str">
        <f>IF('Raw4'!W74&lt;&gt;"",'Raw4'!W74,"")</f>
        <v/>
      </c>
      <c r="X74" t="str">
        <f>IF('Raw4'!X74&lt;&gt;"",'Raw4'!X74,"")</f>
        <v/>
      </c>
      <c r="Y74" t="str">
        <f>IF('Raw4'!Y74&lt;&gt;"",'Raw4'!Y74,"")</f>
        <v/>
      </c>
      <c r="Z74" t="str">
        <f>IF('Raw4'!Z74&lt;&gt;"",'Raw4'!Z74,"")</f>
        <v/>
      </c>
      <c r="AA74" t="str">
        <f>IF('Raw4'!AA74&lt;&gt;"",'Raw4'!AA74,"")</f>
        <v/>
      </c>
      <c r="AB74" t="str">
        <f>IF('Raw4'!AB74&lt;&gt;"",'Raw4'!AB74,"")</f>
        <v/>
      </c>
      <c r="AC74" t="str">
        <f>IF('Raw4'!AC74&lt;&gt;"",'Raw4'!AC74,"")</f>
        <v/>
      </c>
      <c r="AD74" t="str">
        <f>IF('Raw4'!AD74&lt;&gt;"",'Raw4'!AD74,"")</f>
        <v/>
      </c>
      <c r="AE74" t="str">
        <f>IF('Raw4'!AE74&lt;&gt;"",'Raw4'!AE74,"")</f>
        <v/>
      </c>
      <c r="AF74" t="str">
        <f>IF('Raw4'!AF74&lt;&gt;"",'Raw4'!AF74,"")</f>
        <v/>
      </c>
      <c r="AG74" t="str">
        <f>IF('Raw4'!AG74&lt;&gt;"",'Raw4'!AG74,"")</f>
        <v/>
      </c>
      <c r="AH74" t="str">
        <f>IF('Raw4'!AH74&lt;&gt;"",'Raw4'!AH74,"")</f>
        <v/>
      </c>
      <c r="AI74" t="str">
        <f>IF('Raw4'!AI74&lt;&gt;"",'Raw4'!AI74,"")</f>
        <v/>
      </c>
      <c r="AJ74" t="str">
        <f>IF('Raw4'!AJ74&lt;&gt;"",'Raw4'!AJ74,"")</f>
        <v/>
      </c>
      <c r="AK74" t="str">
        <f>IF('Raw4'!AK74&lt;&gt;"",'Raw4'!AK74,"")</f>
        <v/>
      </c>
      <c r="AL74" t="str">
        <f>IF('Raw4'!AL74&lt;&gt;"",'Raw4'!AL74,"")</f>
        <v/>
      </c>
      <c r="AM74" t="str">
        <f>IF('Raw4'!AM74&lt;&gt;"",'Raw4'!AM74,"")</f>
        <v/>
      </c>
      <c r="AN74" t="str">
        <f>IF('Raw4'!AN74&lt;&gt;"",'Raw4'!AN74,"")</f>
        <v/>
      </c>
      <c r="AO74" t="str">
        <f>IF('Raw4'!AO74&lt;&gt;"",'Raw4'!AO74,"")</f>
        <v/>
      </c>
      <c r="AP74" t="str">
        <f>IF('Raw4'!AP74&lt;&gt;"",'Raw4'!AP74,"")</f>
        <v/>
      </c>
      <c r="AQ74" t="str">
        <f>IF('Raw4'!AQ74&lt;&gt;"",'Raw4'!AQ74,"")</f>
        <v/>
      </c>
      <c r="AR74" t="str">
        <f>IF('Raw4'!AR74&lt;&gt;"",'Raw4'!AR74,"")</f>
        <v/>
      </c>
      <c r="AS74" t="str">
        <f>IF('Raw4'!AS74&lt;&gt;"",'Raw4'!AS74,"")</f>
        <v/>
      </c>
      <c r="AT74" t="str">
        <f>IF('Raw4'!AT74&lt;&gt;"",'Raw4'!AT74,"")</f>
        <v/>
      </c>
      <c r="AU74" t="str">
        <f>IF('Raw4'!AU74&lt;&gt;"",'Raw4'!AU74,"")</f>
        <v/>
      </c>
      <c r="AV74" t="str">
        <f>IF('Raw4'!AV74&lt;&gt;"",'Raw4'!AV74,"")</f>
        <v/>
      </c>
      <c r="AW74" t="str">
        <f>IF('Raw4'!AW74&lt;&gt;"",'Raw4'!AW74,"")</f>
        <v/>
      </c>
      <c r="AX74" t="str">
        <f>IF('Raw4'!AX74&lt;&gt;"",'Raw4'!AX74,"")</f>
        <v/>
      </c>
      <c r="AY74" t="str">
        <f>IF('Raw4'!AY74&lt;&gt;"",'Raw4'!AY74,"")</f>
        <v/>
      </c>
      <c r="AZ74" t="str">
        <f>IF('Raw4'!AZ74&lt;&gt;"",'Raw4'!AZ74,"")</f>
        <v/>
      </c>
      <c r="BA74" t="str">
        <f>IF('Raw4'!BA74&lt;&gt;"",'Raw4'!BA74,"")</f>
        <v/>
      </c>
    </row>
    <row r="75" spans="1:53" x14ac:dyDescent="0.15">
      <c r="A75">
        <f>'Raw4'!A75</f>
        <v>0</v>
      </c>
      <c r="D75" t="str">
        <f>IF('Raw4'!D75&lt;&gt;"",('Raw4'!D75/(1-'Raw4'!D75*#REF!*0.000000001))-(D$5-1)*$C$2*'Raw4'!D$8,"")</f>
        <v/>
      </c>
      <c r="E75" t="str">
        <f>IF('Raw4'!E75&lt;&gt;"",('Raw4'!E75/(1-'Raw4'!E75*#REF!*0.000000001))-(E$5-1)*$C$2*'Raw4'!E$8,"")</f>
        <v/>
      </c>
      <c r="F75" t="str">
        <f>IF('Raw4'!F75&lt;&gt;"",('Raw4'!F75/(1-'Raw4'!F75*#REF!*0.000000001))-(F$5-1)*$C$2*'Raw4'!F$8,"")</f>
        <v/>
      </c>
      <c r="G75" t="str">
        <f>IF('Raw4'!G75&lt;&gt;"",('Raw4'!G75/(1-'Raw4'!G75*#REF!*0.000000001))-(G$5-1)*$C$2*'Raw4'!G$8,"")</f>
        <v/>
      </c>
      <c r="H75" t="str">
        <f>IF('Raw4'!H75&lt;&gt;"",('Raw4'!H75/(1-'Raw4'!H75*#REF!*0.000000001))-(H$5-1)*$C$2*'Raw4'!H$8,"")</f>
        <v/>
      </c>
      <c r="I75" t="str">
        <f>IF('Raw4'!I75&lt;&gt;"",('Raw4'!I75/(1-'Raw4'!I75*#REF!*0.000000001))-(I$5-1)*$C$2*'Raw4'!I$8,"")</f>
        <v/>
      </c>
      <c r="J75" t="str">
        <f>IF('Raw4'!J75&lt;&gt;"",('Raw4'!J75/(1-'Raw4'!J75*#REF!*0.000000001))-(J$5-1)*$C$2*'Raw4'!J$8,"")</f>
        <v/>
      </c>
      <c r="K75" t="str">
        <f>IF('Raw4'!K75&lt;&gt;"",('Raw4'!K75/(1-'Raw4'!K75*#REF!*0.000000001))-(K$5-1)*$C$2*'Raw4'!K$8,"")</f>
        <v/>
      </c>
      <c r="L75" t="str">
        <f>IF('Raw4'!L75&lt;&gt;"",('Raw4'!L75/(1-'Raw4'!L75*#REF!*0.000000001))-(L$5-1)*$C$2*'Raw4'!L$8,"")</f>
        <v/>
      </c>
      <c r="M75" t="str">
        <f>IF('Raw4'!M75&lt;&gt;"",('Raw4'!M75/(1-'Raw4'!M75*#REF!*0.000000001))-(M$5-1)*$C$2*'Raw4'!M$8,"")</f>
        <v/>
      </c>
      <c r="N75" t="str">
        <f>IF('Raw4'!N75&lt;&gt;"",('Raw4'!N75/(1-'Raw4'!N75*#REF!*0.000000001))-(N$5-1)*$C$2*'Raw4'!N$8,"")</f>
        <v/>
      </c>
      <c r="O75" t="str">
        <f>IF('Raw4'!O75&lt;&gt;"",('Raw4'!O75/(1-'Raw4'!O75*#REF!*0.000000001))-(O$5-1)*$C$2*'Raw4'!O$8,"")</f>
        <v/>
      </c>
      <c r="P75" t="str">
        <f>IF('Raw4'!P75&lt;&gt;"",('Raw4'!P75/(1-'Raw4'!P75*#REF!*0.000000001))-(P$5-1)*$C$2*'Raw4'!P$8,"")</f>
        <v/>
      </c>
      <c r="Q75" t="str">
        <f>IF('Raw4'!Q75&lt;&gt;"",('Raw4'!Q75/(1-'Raw4'!Q75*#REF!*0.000000001))-(Q$5-1)*$C$2*'Raw4'!Q$8,"")</f>
        <v/>
      </c>
      <c r="R75" t="str">
        <f>IF('Raw4'!R75&lt;&gt;"",('Raw4'!R75/(1-'Raw4'!R75*#REF!*0.000000001))-(R$5-1)*$C$2*'Raw4'!R$8,"")</f>
        <v/>
      </c>
      <c r="S75" t="str">
        <f>IF('Raw4'!S75&lt;&gt;"",('Raw4'!S75/(1-'Raw4'!S75*#REF!*0.000000001))-(S$5-1)*$C$2*'Raw4'!S$8,"")</f>
        <v/>
      </c>
      <c r="T75" t="str">
        <f>IF('Raw4'!T75&lt;&gt;"",'Raw4'!T75/(1-'Raw4'!T75*#REF!*0.000000001),"")</f>
        <v/>
      </c>
      <c r="U75" t="str">
        <f>IF('Raw4'!U75&lt;&gt;"",'Raw4'!U75,"")</f>
        <v/>
      </c>
      <c r="V75" t="str">
        <f>IF('Raw4'!V75&lt;&gt;"",'Raw4'!V75,"")</f>
        <v/>
      </c>
      <c r="W75" t="str">
        <f>IF('Raw4'!W75&lt;&gt;"",'Raw4'!W75,"")</f>
        <v/>
      </c>
      <c r="X75" t="str">
        <f>IF('Raw4'!X75&lt;&gt;"",'Raw4'!X75,"")</f>
        <v/>
      </c>
      <c r="Y75" t="str">
        <f>IF('Raw4'!Y75&lt;&gt;"",'Raw4'!Y75,"")</f>
        <v/>
      </c>
      <c r="Z75" t="str">
        <f>IF('Raw4'!Z75&lt;&gt;"",'Raw4'!Z75,"")</f>
        <v/>
      </c>
      <c r="AA75" t="str">
        <f>IF('Raw4'!AA75&lt;&gt;"",'Raw4'!AA75,"")</f>
        <v/>
      </c>
      <c r="AB75" t="str">
        <f>IF('Raw4'!AB75&lt;&gt;"",'Raw4'!AB75,"")</f>
        <v/>
      </c>
      <c r="AC75" t="str">
        <f>IF('Raw4'!AC75&lt;&gt;"",'Raw4'!AC75,"")</f>
        <v/>
      </c>
      <c r="AD75" t="str">
        <f>IF('Raw4'!AD75&lt;&gt;"",'Raw4'!AD75,"")</f>
        <v/>
      </c>
      <c r="AE75" t="str">
        <f>IF('Raw4'!AE75&lt;&gt;"",'Raw4'!AE75,"")</f>
        <v/>
      </c>
      <c r="AF75" t="str">
        <f>IF('Raw4'!AF75&lt;&gt;"",'Raw4'!AF75,"")</f>
        <v/>
      </c>
      <c r="AG75" t="str">
        <f>IF('Raw4'!AG75&lt;&gt;"",'Raw4'!AG75,"")</f>
        <v/>
      </c>
      <c r="AH75" t="str">
        <f>IF('Raw4'!AH75&lt;&gt;"",'Raw4'!AH75,"")</f>
        <v/>
      </c>
      <c r="AI75" t="str">
        <f>IF('Raw4'!AI75&lt;&gt;"",'Raw4'!AI75,"")</f>
        <v/>
      </c>
      <c r="AJ75" t="str">
        <f>IF('Raw4'!AJ75&lt;&gt;"",'Raw4'!AJ75,"")</f>
        <v/>
      </c>
      <c r="AK75" t="str">
        <f>IF('Raw4'!AK75&lt;&gt;"",'Raw4'!AK75,"")</f>
        <v/>
      </c>
      <c r="AL75" t="str">
        <f>IF('Raw4'!AL75&lt;&gt;"",'Raw4'!AL75,"")</f>
        <v/>
      </c>
      <c r="AM75" t="str">
        <f>IF('Raw4'!AM75&lt;&gt;"",'Raw4'!AM75,"")</f>
        <v/>
      </c>
      <c r="AN75" t="str">
        <f>IF('Raw4'!AN75&lt;&gt;"",'Raw4'!AN75,"")</f>
        <v/>
      </c>
      <c r="AO75" t="str">
        <f>IF('Raw4'!AO75&lt;&gt;"",'Raw4'!AO75,"")</f>
        <v/>
      </c>
      <c r="AP75" t="str">
        <f>IF('Raw4'!AP75&lt;&gt;"",'Raw4'!AP75,"")</f>
        <v/>
      </c>
      <c r="AQ75" t="str">
        <f>IF('Raw4'!AQ75&lt;&gt;"",'Raw4'!AQ75,"")</f>
        <v/>
      </c>
      <c r="AR75" t="str">
        <f>IF('Raw4'!AR75&lt;&gt;"",'Raw4'!AR75,"")</f>
        <v/>
      </c>
      <c r="AS75" t="str">
        <f>IF('Raw4'!AS75&lt;&gt;"",'Raw4'!AS75,"")</f>
        <v/>
      </c>
      <c r="AT75" t="str">
        <f>IF('Raw4'!AT75&lt;&gt;"",'Raw4'!AT75,"")</f>
        <v/>
      </c>
      <c r="AU75" t="str">
        <f>IF('Raw4'!AU75&lt;&gt;"",'Raw4'!AU75,"")</f>
        <v/>
      </c>
      <c r="AV75" t="str">
        <f>IF('Raw4'!AV75&lt;&gt;"",'Raw4'!AV75,"")</f>
        <v/>
      </c>
      <c r="AW75" t="str">
        <f>IF('Raw4'!AW75&lt;&gt;"",'Raw4'!AW75,"")</f>
        <v/>
      </c>
      <c r="AX75" t="str">
        <f>IF('Raw4'!AX75&lt;&gt;"",'Raw4'!AX75,"")</f>
        <v/>
      </c>
      <c r="AY75" t="str">
        <f>IF('Raw4'!AY75&lt;&gt;"",'Raw4'!AY75,"")</f>
        <v/>
      </c>
      <c r="AZ75" t="str">
        <f>IF('Raw4'!AZ75&lt;&gt;"",'Raw4'!AZ75,"")</f>
        <v/>
      </c>
      <c r="BA75" t="str">
        <f>IF('Raw4'!BA75&lt;&gt;"",'Raw4'!BA75,"")</f>
        <v/>
      </c>
    </row>
    <row r="76" spans="1:53" x14ac:dyDescent="0.15">
      <c r="A76">
        <f>'Raw4'!A76</f>
        <v>0</v>
      </c>
      <c r="D76" t="str">
        <f>IF('Raw4'!D76&lt;&gt;"",('Raw4'!D76/(1-'Raw4'!D76*#REF!*0.000000001))-(D$5-1)*$C$2*'Raw4'!D$8,"")</f>
        <v/>
      </c>
      <c r="E76" t="str">
        <f>IF('Raw4'!E76&lt;&gt;"",('Raw4'!E76/(1-'Raw4'!E76*#REF!*0.000000001))-(E$5-1)*$C$2*'Raw4'!E$8,"")</f>
        <v/>
      </c>
      <c r="F76" t="str">
        <f>IF('Raw4'!F76&lt;&gt;"",('Raw4'!F76/(1-'Raw4'!F76*#REF!*0.000000001))-(F$5-1)*$C$2*'Raw4'!F$8,"")</f>
        <v/>
      </c>
      <c r="G76" t="str">
        <f>IF('Raw4'!G76&lt;&gt;"",('Raw4'!G76/(1-'Raw4'!G76*#REF!*0.000000001))-(G$5-1)*$C$2*'Raw4'!G$8,"")</f>
        <v/>
      </c>
      <c r="H76" t="str">
        <f>IF('Raw4'!H76&lt;&gt;"",('Raw4'!H76/(1-'Raw4'!H76*#REF!*0.000000001))-(H$5-1)*$C$2*'Raw4'!H$8,"")</f>
        <v/>
      </c>
      <c r="I76" t="str">
        <f>IF('Raw4'!I76&lt;&gt;"",('Raw4'!I76/(1-'Raw4'!I76*#REF!*0.000000001))-(I$5-1)*$C$2*'Raw4'!I$8,"")</f>
        <v/>
      </c>
      <c r="J76" t="str">
        <f>IF('Raw4'!J76&lt;&gt;"",('Raw4'!J76/(1-'Raw4'!J76*#REF!*0.000000001))-(J$5-1)*$C$2*'Raw4'!J$8,"")</f>
        <v/>
      </c>
      <c r="K76" t="str">
        <f>IF('Raw4'!K76&lt;&gt;"",('Raw4'!K76/(1-'Raw4'!K76*#REF!*0.000000001))-(K$5-1)*$C$2*'Raw4'!K$8,"")</f>
        <v/>
      </c>
      <c r="L76" t="str">
        <f>IF('Raw4'!L76&lt;&gt;"",('Raw4'!L76/(1-'Raw4'!L76*#REF!*0.000000001))-(L$5-1)*$C$2*'Raw4'!L$8,"")</f>
        <v/>
      </c>
      <c r="M76" t="str">
        <f>IF('Raw4'!M76&lt;&gt;"",('Raw4'!M76/(1-'Raw4'!M76*#REF!*0.000000001))-(M$5-1)*$C$2*'Raw4'!M$8,"")</f>
        <v/>
      </c>
      <c r="N76" t="str">
        <f>IF('Raw4'!N76&lt;&gt;"",('Raw4'!N76/(1-'Raw4'!N76*#REF!*0.000000001))-(N$5-1)*$C$2*'Raw4'!N$8,"")</f>
        <v/>
      </c>
      <c r="O76" t="str">
        <f>IF('Raw4'!O76&lt;&gt;"",('Raw4'!O76/(1-'Raw4'!O76*#REF!*0.000000001))-(O$5-1)*$C$2*'Raw4'!O$8,"")</f>
        <v/>
      </c>
      <c r="P76" t="str">
        <f>IF('Raw4'!P76&lt;&gt;"",('Raw4'!P76/(1-'Raw4'!P76*#REF!*0.000000001))-(P$5-1)*$C$2*'Raw4'!P$8,"")</f>
        <v/>
      </c>
      <c r="Q76" t="str">
        <f>IF('Raw4'!Q76&lt;&gt;"",('Raw4'!Q76/(1-'Raw4'!Q76*#REF!*0.000000001))-(Q$5-1)*$C$2*'Raw4'!Q$8,"")</f>
        <v/>
      </c>
      <c r="R76" t="str">
        <f>IF('Raw4'!R76&lt;&gt;"",('Raw4'!R76/(1-'Raw4'!R76*#REF!*0.000000001))-(R$5-1)*$C$2*'Raw4'!R$8,"")</f>
        <v/>
      </c>
      <c r="S76" t="str">
        <f>IF('Raw4'!S76&lt;&gt;"",('Raw4'!S76/(1-'Raw4'!S76*#REF!*0.000000001))-(S$5-1)*$C$2*'Raw4'!S$8,"")</f>
        <v/>
      </c>
      <c r="T76" t="str">
        <f>IF('Raw4'!T76&lt;&gt;"",'Raw4'!T76/(1-'Raw4'!T76*#REF!*0.000000001),"")</f>
        <v/>
      </c>
      <c r="U76" t="str">
        <f>IF('Raw4'!U76&lt;&gt;"",'Raw4'!U76,"")</f>
        <v/>
      </c>
      <c r="V76" t="str">
        <f>IF('Raw4'!V76&lt;&gt;"",'Raw4'!V76,"")</f>
        <v/>
      </c>
      <c r="W76" t="str">
        <f>IF('Raw4'!W76&lt;&gt;"",'Raw4'!W76,"")</f>
        <v/>
      </c>
      <c r="X76" t="str">
        <f>IF('Raw4'!X76&lt;&gt;"",'Raw4'!X76,"")</f>
        <v/>
      </c>
      <c r="Y76" t="str">
        <f>IF('Raw4'!Y76&lt;&gt;"",'Raw4'!Y76,"")</f>
        <v/>
      </c>
      <c r="Z76" t="str">
        <f>IF('Raw4'!Z76&lt;&gt;"",'Raw4'!Z76,"")</f>
        <v/>
      </c>
      <c r="AA76" t="str">
        <f>IF('Raw4'!AA76&lt;&gt;"",'Raw4'!AA76,"")</f>
        <v/>
      </c>
      <c r="AB76" t="str">
        <f>IF('Raw4'!AB76&lt;&gt;"",'Raw4'!AB76,"")</f>
        <v/>
      </c>
      <c r="AC76" t="str">
        <f>IF('Raw4'!AC76&lt;&gt;"",'Raw4'!AC76,"")</f>
        <v/>
      </c>
      <c r="AD76" t="str">
        <f>IF('Raw4'!AD76&lt;&gt;"",'Raw4'!AD76,"")</f>
        <v/>
      </c>
      <c r="AE76" t="str">
        <f>IF('Raw4'!AE76&lt;&gt;"",'Raw4'!AE76,"")</f>
        <v/>
      </c>
      <c r="AF76" t="str">
        <f>IF('Raw4'!AF76&lt;&gt;"",'Raw4'!AF76,"")</f>
        <v/>
      </c>
      <c r="AG76" t="str">
        <f>IF('Raw4'!AG76&lt;&gt;"",'Raw4'!AG76,"")</f>
        <v/>
      </c>
      <c r="AH76" t="str">
        <f>IF('Raw4'!AH76&lt;&gt;"",'Raw4'!AH76,"")</f>
        <v/>
      </c>
      <c r="AI76" t="str">
        <f>IF('Raw4'!AI76&lt;&gt;"",'Raw4'!AI76,"")</f>
        <v/>
      </c>
      <c r="AJ76" t="str">
        <f>IF('Raw4'!AJ76&lt;&gt;"",'Raw4'!AJ76,"")</f>
        <v/>
      </c>
      <c r="AK76" t="str">
        <f>IF('Raw4'!AK76&lt;&gt;"",'Raw4'!AK76,"")</f>
        <v/>
      </c>
      <c r="AL76" t="str">
        <f>IF('Raw4'!AL76&lt;&gt;"",'Raw4'!AL76,"")</f>
        <v/>
      </c>
      <c r="AM76" t="str">
        <f>IF('Raw4'!AM76&lt;&gt;"",'Raw4'!AM76,"")</f>
        <v/>
      </c>
      <c r="AN76" t="str">
        <f>IF('Raw4'!AN76&lt;&gt;"",'Raw4'!AN76,"")</f>
        <v/>
      </c>
      <c r="AO76" t="str">
        <f>IF('Raw4'!AO76&lt;&gt;"",'Raw4'!AO76,"")</f>
        <v/>
      </c>
      <c r="AP76" t="str">
        <f>IF('Raw4'!AP76&lt;&gt;"",'Raw4'!AP76,"")</f>
        <v/>
      </c>
      <c r="AQ76" t="str">
        <f>IF('Raw4'!AQ76&lt;&gt;"",'Raw4'!AQ76,"")</f>
        <v/>
      </c>
      <c r="AR76" t="str">
        <f>IF('Raw4'!AR76&lt;&gt;"",'Raw4'!AR76,"")</f>
        <v/>
      </c>
      <c r="AS76" t="str">
        <f>IF('Raw4'!AS76&lt;&gt;"",'Raw4'!AS76,"")</f>
        <v/>
      </c>
      <c r="AT76" t="str">
        <f>IF('Raw4'!AT76&lt;&gt;"",'Raw4'!AT76,"")</f>
        <v/>
      </c>
      <c r="AU76" t="str">
        <f>IF('Raw4'!AU76&lt;&gt;"",'Raw4'!AU76,"")</f>
        <v/>
      </c>
      <c r="AV76" t="str">
        <f>IF('Raw4'!AV76&lt;&gt;"",'Raw4'!AV76,"")</f>
        <v/>
      </c>
      <c r="AW76" t="str">
        <f>IF('Raw4'!AW76&lt;&gt;"",'Raw4'!AW76,"")</f>
        <v/>
      </c>
      <c r="AX76" t="str">
        <f>IF('Raw4'!AX76&lt;&gt;"",'Raw4'!AX76,"")</f>
        <v/>
      </c>
      <c r="AY76" t="str">
        <f>IF('Raw4'!AY76&lt;&gt;"",'Raw4'!AY76,"")</f>
        <v/>
      </c>
      <c r="AZ76" t="str">
        <f>IF('Raw4'!AZ76&lt;&gt;"",'Raw4'!AZ76,"")</f>
        <v/>
      </c>
      <c r="BA76" t="str">
        <f>IF('Raw4'!BA76&lt;&gt;"",'Raw4'!BA76,"")</f>
        <v/>
      </c>
    </row>
    <row r="77" spans="1:53" x14ac:dyDescent="0.15">
      <c r="A77">
        <f>'Raw4'!A77</f>
        <v>0</v>
      </c>
      <c r="D77" t="str">
        <f>IF('Raw4'!D77&lt;&gt;"",('Raw4'!D77/(1-'Raw4'!D77*#REF!*0.000000001))-(D$5-1)*$C$2*'Raw4'!D$8,"")</f>
        <v/>
      </c>
      <c r="E77" t="str">
        <f>IF('Raw4'!E77&lt;&gt;"",('Raw4'!E77/(1-'Raw4'!E77*#REF!*0.000000001))-(E$5-1)*$C$2*'Raw4'!E$8,"")</f>
        <v/>
      </c>
      <c r="F77" t="str">
        <f>IF('Raw4'!F77&lt;&gt;"",('Raw4'!F77/(1-'Raw4'!F77*#REF!*0.000000001))-(F$5-1)*$C$2*'Raw4'!F$8,"")</f>
        <v/>
      </c>
      <c r="G77" t="str">
        <f>IF('Raw4'!G77&lt;&gt;"",('Raw4'!G77/(1-'Raw4'!G77*#REF!*0.000000001))-(G$5-1)*$C$2*'Raw4'!G$8,"")</f>
        <v/>
      </c>
      <c r="H77" t="str">
        <f>IF('Raw4'!H77&lt;&gt;"",('Raw4'!H77/(1-'Raw4'!H77*#REF!*0.000000001))-(H$5-1)*$C$2*'Raw4'!H$8,"")</f>
        <v/>
      </c>
      <c r="I77" t="str">
        <f>IF('Raw4'!I77&lt;&gt;"",('Raw4'!I77/(1-'Raw4'!I77*#REF!*0.000000001))-(I$5-1)*$C$2*'Raw4'!I$8,"")</f>
        <v/>
      </c>
      <c r="J77" t="str">
        <f>IF('Raw4'!J77&lt;&gt;"",('Raw4'!J77/(1-'Raw4'!J77*#REF!*0.000000001))-(J$5-1)*$C$2*'Raw4'!J$8,"")</f>
        <v/>
      </c>
      <c r="K77" t="str">
        <f>IF('Raw4'!K77&lt;&gt;"",('Raw4'!K77/(1-'Raw4'!K77*#REF!*0.000000001))-(K$5-1)*$C$2*'Raw4'!K$8,"")</f>
        <v/>
      </c>
      <c r="L77" t="str">
        <f>IF('Raw4'!L77&lt;&gt;"",('Raw4'!L77/(1-'Raw4'!L77*#REF!*0.000000001))-(L$5-1)*$C$2*'Raw4'!L$8,"")</f>
        <v/>
      </c>
      <c r="M77" t="str">
        <f>IF('Raw4'!M77&lt;&gt;"",('Raw4'!M77/(1-'Raw4'!M77*#REF!*0.000000001))-(M$5-1)*$C$2*'Raw4'!M$8,"")</f>
        <v/>
      </c>
      <c r="N77" t="str">
        <f>IF('Raw4'!N77&lt;&gt;"",('Raw4'!N77/(1-'Raw4'!N77*#REF!*0.000000001))-(N$5-1)*$C$2*'Raw4'!N$8,"")</f>
        <v/>
      </c>
      <c r="O77" t="str">
        <f>IF('Raw4'!O77&lt;&gt;"",('Raw4'!O77/(1-'Raw4'!O77*#REF!*0.000000001))-(O$5-1)*$C$2*'Raw4'!O$8,"")</f>
        <v/>
      </c>
      <c r="P77" t="str">
        <f>IF('Raw4'!P77&lt;&gt;"",('Raw4'!P77/(1-'Raw4'!P77*#REF!*0.000000001))-(P$5-1)*$C$2*'Raw4'!P$8,"")</f>
        <v/>
      </c>
      <c r="Q77" t="str">
        <f>IF('Raw4'!Q77&lt;&gt;"",('Raw4'!Q77/(1-'Raw4'!Q77*#REF!*0.000000001))-(Q$5-1)*$C$2*'Raw4'!Q$8,"")</f>
        <v/>
      </c>
      <c r="R77" t="str">
        <f>IF('Raw4'!R77&lt;&gt;"",('Raw4'!R77/(1-'Raw4'!R77*#REF!*0.000000001))-(R$5-1)*$C$2*'Raw4'!R$8,"")</f>
        <v/>
      </c>
      <c r="S77" t="str">
        <f>IF('Raw4'!S77&lt;&gt;"",('Raw4'!S77/(1-'Raw4'!S77*#REF!*0.000000001))-(S$5-1)*$C$2*'Raw4'!S$8,"")</f>
        <v/>
      </c>
      <c r="T77" t="str">
        <f>IF('Raw4'!T77&lt;&gt;"",'Raw4'!T77/(1-'Raw4'!T77*#REF!*0.000000001),"")</f>
        <v/>
      </c>
      <c r="U77" t="str">
        <f>IF('Raw4'!U77&lt;&gt;"",'Raw4'!U77,"")</f>
        <v/>
      </c>
      <c r="V77" t="str">
        <f>IF('Raw4'!V77&lt;&gt;"",'Raw4'!V77,"")</f>
        <v/>
      </c>
      <c r="W77" t="str">
        <f>IF('Raw4'!W77&lt;&gt;"",'Raw4'!W77,"")</f>
        <v/>
      </c>
      <c r="X77" t="str">
        <f>IF('Raw4'!X77&lt;&gt;"",'Raw4'!X77,"")</f>
        <v/>
      </c>
      <c r="Y77" t="str">
        <f>IF('Raw4'!Y77&lt;&gt;"",'Raw4'!Y77,"")</f>
        <v/>
      </c>
      <c r="Z77" t="str">
        <f>IF('Raw4'!Z77&lt;&gt;"",'Raw4'!Z77,"")</f>
        <v/>
      </c>
      <c r="AA77" t="str">
        <f>IF('Raw4'!AA77&lt;&gt;"",'Raw4'!AA77,"")</f>
        <v/>
      </c>
      <c r="AB77" t="str">
        <f>IF('Raw4'!AB77&lt;&gt;"",'Raw4'!AB77,"")</f>
        <v/>
      </c>
      <c r="AC77" t="str">
        <f>IF('Raw4'!AC77&lt;&gt;"",'Raw4'!AC77,"")</f>
        <v/>
      </c>
      <c r="AD77" t="str">
        <f>IF('Raw4'!AD77&lt;&gt;"",'Raw4'!AD77,"")</f>
        <v/>
      </c>
      <c r="AE77" t="str">
        <f>IF('Raw4'!AE77&lt;&gt;"",'Raw4'!AE77,"")</f>
        <v/>
      </c>
      <c r="AF77" t="str">
        <f>IF('Raw4'!AF77&lt;&gt;"",'Raw4'!AF77,"")</f>
        <v/>
      </c>
      <c r="AG77" t="str">
        <f>IF('Raw4'!AG77&lt;&gt;"",'Raw4'!AG77,"")</f>
        <v/>
      </c>
      <c r="AH77" t="str">
        <f>IF('Raw4'!AH77&lt;&gt;"",'Raw4'!AH77,"")</f>
        <v/>
      </c>
      <c r="AI77" t="str">
        <f>IF('Raw4'!AI77&lt;&gt;"",'Raw4'!AI77,"")</f>
        <v/>
      </c>
      <c r="AJ77" t="str">
        <f>IF('Raw4'!AJ77&lt;&gt;"",'Raw4'!AJ77,"")</f>
        <v/>
      </c>
      <c r="AK77" t="str">
        <f>IF('Raw4'!AK77&lt;&gt;"",'Raw4'!AK77,"")</f>
        <v/>
      </c>
      <c r="AL77" t="str">
        <f>IF('Raw4'!AL77&lt;&gt;"",'Raw4'!AL77,"")</f>
        <v/>
      </c>
      <c r="AM77" t="str">
        <f>IF('Raw4'!AM77&lt;&gt;"",'Raw4'!AM77,"")</f>
        <v/>
      </c>
      <c r="AN77" t="str">
        <f>IF('Raw4'!AN77&lt;&gt;"",'Raw4'!AN77,"")</f>
        <v/>
      </c>
      <c r="AO77" t="str">
        <f>IF('Raw4'!AO77&lt;&gt;"",'Raw4'!AO77,"")</f>
        <v/>
      </c>
      <c r="AP77" t="str">
        <f>IF('Raw4'!AP77&lt;&gt;"",'Raw4'!AP77,"")</f>
        <v/>
      </c>
      <c r="AQ77" t="str">
        <f>IF('Raw4'!AQ77&lt;&gt;"",'Raw4'!AQ77,"")</f>
        <v/>
      </c>
      <c r="AR77" t="str">
        <f>IF('Raw4'!AR77&lt;&gt;"",'Raw4'!AR77,"")</f>
        <v/>
      </c>
      <c r="AS77" t="str">
        <f>IF('Raw4'!AS77&lt;&gt;"",'Raw4'!AS77,"")</f>
        <v/>
      </c>
      <c r="AT77" t="str">
        <f>IF('Raw4'!AT77&lt;&gt;"",'Raw4'!AT77,"")</f>
        <v/>
      </c>
      <c r="AU77" t="str">
        <f>IF('Raw4'!AU77&lt;&gt;"",'Raw4'!AU77,"")</f>
        <v/>
      </c>
      <c r="AV77" t="str">
        <f>IF('Raw4'!AV77&lt;&gt;"",'Raw4'!AV77,"")</f>
        <v/>
      </c>
      <c r="AW77" t="str">
        <f>IF('Raw4'!AW77&lt;&gt;"",'Raw4'!AW77,"")</f>
        <v/>
      </c>
      <c r="AX77" t="str">
        <f>IF('Raw4'!AX77&lt;&gt;"",'Raw4'!AX77,"")</f>
        <v/>
      </c>
      <c r="AY77" t="str">
        <f>IF('Raw4'!AY77&lt;&gt;"",'Raw4'!AY77,"")</f>
        <v/>
      </c>
      <c r="AZ77" t="str">
        <f>IF('Raw4'!AZ77&lt;&gt;"",'Raw4'!AZ77,"")</f>
        <v/>
      </c>
      <c r="BA77" t="str">
        <f>IF('Raw4'!BA77&lt;&gt;"",'Raw4'!BA77,"")</f>
        <v/>
      </c>
    </row>
    <row r="78" spans="1:53" x14ac:dyDescent="0.15">
      <c r="A78">
        <f>'Raw4'!A78</f>
        <v>0</v>
      </c>
      <c r="D78" t="str">
        <f>IF('Raw4'!D78&lt;&gt;"",('Raw4'!D78/(1-'Raw4'!D78*#REF!*0.000000001))-(D$5-1)*$C$2*'Raw4'!D$8,"")</f>
        <v/>
      </c>
      <c r="E78" t="str">
        <f>IF('Raw4'!E78&lt;&gt;"",('Raw4'!E78/(1-'Raw4'!E78*#REF!*0.000000001))-(E$5-1)*$C$2*'Raw4'!E$8,"")</f>
        <v/>
      </c>
      <c r="F78" t="str">
        <f>IF('Raw4'!F78&lt;&gt;"",('Raw4'!F78/(1-'Raw4'!F78*#REF!*0.000000001))-(F$5-1)*$C$2*'Raw4'!F$8,"")</f>
        <v/>
      </c>
      <c r="G78" t="str">
        <f>IF('Raw4'!G78&lt;&gt;"",('Raw4'!G78/(1-'Raw4'!G78*#REF!*0.000000001))-(G$5-1)*$C$2*'Raw4'!G$8,"")</f>
        <v/>
      </c>
      <c r="H78" t="str">
        <f>IF('Raw4'!H78&lt;&gt;"",('Raw4'!H78/(1-'Raw4'!H78*#REF!*0.000000001))-(H$5-1)*$C$2*'Raw4'!H$8,"")</f>
        <v/>
      </c>
      <c r="I78" t="str">
        <f>IF('Raw4'!I78&lt;&gt;"",('Raw4'!I78/(1-'Raw4'!I78*#REF!*0.000000001))-(I$5-1)*$C$2*'Raw4'!I$8,"")</f>
        <v/>
      </c>
      <c r="J78" t="str">
        <f>IF('Raw4'!J78&lt;&gt;"",('Raw4'!J78/(1-'Raw4'!J78*#REF!*0.000000001))-(J$5-1)*$C$2*'Raw4'!J$8,"")</f>
        <v/>
      </c>
      <c r="K78" t="str">
        <f>IF('Raw4'!K78&lt;&gt;"",('Raw4'!K78/(1-'Raw4'!K78*#REF!*0.000000001))-(K$5-1)*$C$2*'Raw4'!K$8,"")</f>
        <v/>
      </c>
      <c r="L78" t="str">
        <f>IF('Raw4'!L78&lt;&gt;"",('Raw4'!L78/(1-'Raw4'!L78*#REF!*0.000000001))-(L$5-1)*$C$2*'Raw4'!L$8,"")</f>
        <v/>
      </c>
      <c r="M78" t="str">
        <f>IF('Raw4'!M78&lt;&gt;"",('Raw4'!M78/(1-'Raw4'!M78*#REF!*0.000000001))-(M$5-1)*$C$2*'Raw4'!M$8,"")</f>
        <v/>
      </c>
      <c r="N78" t="str">
        <f>IF('Raw4'!N78&lt;&gt;"",('Raw4'!N78/(1-'Raw4'!N78*#REF!*0.000000001))-(N$5-1)*$C$2*'Raw4'!N$8,"")</f>
        <v/>
      </c>
      <c r="O78" t="str">
        <f>IF('Raw4'!O78&lt;&gt;"",('Raw4'!O78/(1-'Raw4'!O78*#REF!*0.000000001))-(O$5-1)*$C$2*'Raw4'!O$8,"")</f>
        <v/>
      </c>
      <c r="P78" t="str">
        <f>IF('Raw4'!P78&lt;&gt;"",('Raw4'!P78/(1-'Raw4'!P78*#REF!*0.000000001))-(P$5-1)*$C$2*'Raw4'!P$8,"")</f>
        <v/>
      </c>
      <c r="Q78" t="str">
        <f>IF('Raw4'!Q78&lt;&gt;"",('Raw4'!Q78/(1-'Raw4'!Q78*#REF!*0.000000001))-(Q$5-1)*$C$2*'Raw4'!Q$8,"")</f>
        <v/>
      </c>
      <c r="R78" t="str">
        <f>IF('Raw4'!R78&lt;&gt;"",('Raw4'!R78/(1-'Raw4'!R78*#REF!*0.000000001))-(R$5-1)*$C$2*'Raw4'!R$8,"")</f>
        <v/>
      </c>
      <c r="S78" t="str">
        <f>IF('Raw4'!S78&lt;&gt;"",('Raw4'!S78/(1-'Raw4'!S78*#REF!*0.000000001))-(S$5-1)*$C$2*'Raw4'!S$8,"")</f>
        <v/>
      </c>
      <c r="T78" t="str">
        <f>IF('Raw4'!T78&lt;&gt;"",'Raw4'!T78/(1-'Raw4'!T78*#REF!*0.000000001),"")</f>
        <v/>
      </c>
      <c r="U78" t="str">
        <f>IF('Raw4'!U78&lt;&gt;"",'Raw4'!U78,"")</f>
        <v/>
      </c>
      <c r="V78" t="str">
        <f>IF('Raw4'!V78&lt;&gt;"",'Raw4'!V78,"")</f>
        <v/>
      </c>
      <c r="W78" t="str">
        <f>IF('Raw4'!W78&lt;&gt;"",'Raw4'!W78,"")</f>
        <v/>
      </c>
      <c r="X78" t="str">
        <f>IF('Raw4'!X78&lt;&gt;"",'Raw4'!X78,"")</f>
        <v/>
      </c>
      <c r="Y78" t="str">
        <f>IF('Raw4'!Y78&lt;&gt;"",'Raw4'!Y78,"")</f>
        <v/>
      </c>
      <c r="Z78" t="str">
        <f>IF('Raw4'!Z78&lt;&gt;"",'Raw4'!Z78,"")</f>
        <v/>
      </c>
      <c r="AA78" t="str">
        <f>IF('Raw4'!AA78&lt;&gt;"",'Raw4'!AA78,"")</f>
        <v/>
      </c>
      <c r="AB78" t="str">
        <f>IF('Raw4'!AB78&lt;&gt;"",'Raw4'!AB78,"")</f>
        <v/>
      </c>
      <c r="AC78" t="str">
        <f>IF('Raw4'!AC78&lt;&gt;"",'Raw4'!AC78,"")</f>
        <v/>
      </c>
      <c r="AD78" t="str">
        <f>IF('Raw4'!AD78&lt;&gt;"",'Raw4'!AD78,"")</f>
        <v/>
      </c>
      <c r="AE78" t="str">
        <f>IF('Raw4'!AE78&lt;&gt;"",'Raw4'!AE78,"")</f>
        <v/>
      </c>
      <c r="AF78" t="str">
        <f>IF('Raw4'!AF78&lt;&gt;"",'Raw4'!AF78,"")</f>
        <v/>
      </c>
      <c r="AG78" t="str">
        <f>IF('Raw4'!AG78&lt;&gt;"",'Raw4'!AG78,"")</f>
        <v/>
      </c>
      <c r="AH78" t="str">
        <f>IF('Raw4'!AH78&lt;&gt;"",'Raw4'!AH78,"")</f>
        <v/>
      </c>
      <c r="AI78" t="str">
        <f>IF('Raw4'!AI78&lt;&gt;"",'Raw4'!AI78,"")</f>
        <v/>
      </c>
      <c r="AJ78" t="str">
        <f>IF('Raw4'!AJ78&lt;&gt;"",'Raw4'!AJ78,"")</f>
        <v/>
      </c>
      <c r="AK78" t="str">
        <f>IF('Raw4'!AK78&lt;&gt;"",'Raw4'!AK78,"")</f>
        <v/>
      </c>
      <c r="AL78" t="str">
        <f>IF('Raw4'!AL78&lt;&gt;"",'Raw4'!AL78,"")</f>
        <v/>
      </c>
      <c r="AM78" t="str">
        <f>IF('Raw4'!AM78&lt;&gt;"",'Raw4'!AM78,"")</f>
        <v/>
      </c>
      <c r="AN78" t="str">
        <f>IF('Raw4'!AN78&lt;&gt;"",'Raw4'!AN78,"")</f>
        <v/>
      </c>
      <c r="AO78" t="str">
        <f>IF('Raw4'!AO78&lt;&gt;"",'Raw4'!AO78,"")</f>
        <v/>
      </c>
      <c r="AP78" t="str">
        <f>IF('Raw4'!AP78&lt;&gt;"",'Raw4'!AP78,"")</f>
        <v/>
      </c>
      <c r="AQ78" t="str">
        <f>IF('Raw4'!AQ78&lt;&gt;"",'Raw4'!AQ78,"")</f>
        <v/>
      </c>
      <c r="AR78" t="str">
        <f>IF('Raw4'!AR78&lt;&gt;"",'Raw4'!AR78,"")</f>
        <v/>
      </c>
      <c r="AS78" t="str">
        <f>IF('Raw4'!AS78&lt;&gt;"",'Raw4'!AS78,"")</f>
        <v/>
      </c>
      <c r="AT78" t="str">
        <f>IF('Raw4'!AT78&lt;&gt;"",'Raw4'!AT78,"")</f>
        <v/>
      </c>
      <c r="AU78" t="str">
        <f>IF('Raw4'!AU78&lt;&gt;"",'Raw4'!AU78,"")</f>
        <v/>
      </c>
      <c r="AV78" t="str">
        <f>IF('Raw4'!AV78&lt;&gt;"",'Raw4'!AV78,"")</f>
        <v/>
      </c>
      <c r="AW78" t="str">
        <f>IF('Raw4'!AW78&lt;&gt;"",'Raw4'!AW78,"")</f>
        <v/>
      </c>
      <c r="AX78" t="str">
        <f>IF('Raw4'!AX78&lt;&gt;"",'Raw4'!AX78,"")</f>
        <v/>
      </c>
      <c r="AY78" t="str">
        <f>IF('Raw4'!AY78&lt;&gt;"",'Raw4'!AY78,"")</f>
        <v/>
      </c>
      <c r="AZ78" t="str">
        <f>IF('Raw4'!AZ78&lt;&gt;"",'Raw4'!AZ78,"")</f>
        <v/>
      </c>
      <c r="BA78" t="str">
        <f>IF('Raw4'!BA78&lt;&gt;"",'Raw4'!BA78,"")</f>
        <v/>
      </c>
    </row>
    <row r="79" spans="1:53" x14ac:dyDescent="0.15">
      <c r="A79">
        <f>'Raw4'!A79</f>
        <v>0</v>
      </c>
      <c r="D79" t="str">
        <f>IF('Raw4'!D79&lt;&gt;"",('Raw4'!D79/(1-'Raw4'!D79*#REF!*0.000000001))-(D$5-1)*$C$2*'Raw4'!D$8,"")</f>
        <v/>
      </c>
      <c r="E79" t="str">
        <f>IF('Raw4'!E79&lt;&gt;"",('Raw4'!E79/(1-'Raw4'!E79*#REF!*0.000000001))-(E$5-1)*$C$2*'Raw4'!E$8,"")</f>
        <v/>
      </c>
      <c r="F79" t="str">
        <f>IF('Raw4'!F79&lt;&gt;"",('Raw4'!F79/(1-'Raw4'!F79*#REF!*0.000000001))-(F$5-1)*$C$2*'Raw4'!F$8,"")</f>
        <v/>
      </c>
      <c r="G79" t="str">
        <f>IF('Raw4'!G79&lt;&gt;"",('Raw4'!G79/(1-'Raw4'!G79*#REF!*0.000000001))-(G$5-1)*$C$2*'Raw4'!G$8,"")</f>
        <v/>
      </c>
      <c r="H79" t="str">
        <f>IF('Raw4'!H79&lt;&gt;"",('Raw4'!H79/(1-'Raw4'!H79*#REF!*0.000000001))-(H$5-1)*$C$2*'Raw4'!H$8,"")</f>
        <v/>
      </c>
      <c r="I79" t="str">
        <f>IF('Raw4'!I79&lt;&gt;"",('Raw4'!I79/(1-'Raw4'!I79*#REF!*0.000000001))-(I$5-1)*$C$2*'Raw4'!I$8,"")</f>
        <v/>
      </c>
      <c r="J79" t="str">
        <f>IF('Raw4'!J79&lt;&gt;"",('Raw4'!J79/(1-'Raw4'!J79*#REF!*0.000000001))-(J$5-1)*$C$2*'Raw4'!J$8,"")</f>
        <v/>
      </c>
      <c r="K79" t="str">
        <f>IF('Raw4'!K79&lt;&gt;"",('Raw4'!K79/(1-'Raw4'!K79*#REF!*0.000000001))-(K$5-1)*$C$2*'Raw4'!K$8,"")</f>
        <v/>
      </c>
      <c r="L79" t="str">
        <f>IF('Raw4'!L79&lt;&gt;"",('Raw4'!L79/(1-'Raw4'!L79*#REF!*0.000000001))-(L$5-1)*$C$2*'Raw4'!L$8,"")</f>
        <v/>
      </c>
      <c r="M79" t="str">
        <f>IF('Raw4'!M79&lt;&gt;"",('Raw4'!M79/(1-'Raw4'!M79*#REF!*0.000000001))-(M$5-1)*$C$2*'Raw4'!M$8,"")</f>
        <v/>
      </c>
      <c r="N79" t="str">
        <f>IF('Raw4'!N79&lt;&gt;"",('Raw4'!N79/(1-'Raw4'!N79*#REF!*0.000000001))-(N$5-1)*$C$2*'Raw4'!N$8,"")</f>
        <v/>
      </c>
      <c r="O79" t="str">
        <f>IF('Raw4'!O79&lt;&gt;"",('Raw4'!O79/(1-'Raw4'!O79*#REF!*0.000000001))-(O$5-1)*$C$2*'Raw4'!O$8,"")</f>
        <v/>
      </c>
      <c r="P79" t="str">
        <f>IF('Raw4'!P79&lt;&gt;"",('Raw4'!P79/(1-'Raw4'!P79*#REF!*0.000000001))-(P$5-1)*$C$2*'Raw4'!P$8,"")</f>
        <v/>
      </c>
      <c r="Q79" t="str">
        <f>IF('Raw4'!Q79&lt;&gt;"",('Raw4'!Q79/(1-'Raw4'!Q79*#REF!*0.000000001))-(Q$5-1)*$C$2*'Raw4'!Q$8,"")</f>
        <v/>
      </c>
      <c r="R79" t="str">
        <f>IF('Raw4'!R79&lt;&gt;"",('Raw4'!R79/(1-'Raw4'!R79*#REF!*0.000000001))-(R$5-1)*$C$2*'Raw4'!R$8,"")</f>
        <v/>
      </c>
      <c r="S79" t="str">
        <f>IF('Raw4'!S79&lt;&gt;"",('Raw4'!S79/(1-'Raw4'!S79*#REF!*0.000000001))-(S$5-1)*$C$2*'Raw4'!S$8,"")</f>
        <v/>
      </c>
      <c r="T79" t="str">
        <f>IF('Raw4'!T79&lt;&gt;"",'Raw4'!T79/(1-'Raw4'!T79*#REF!*0.000000001),"")</f>
        <v/>
      </c>
      <c r="U79" t="str">
        <f>IF('Raw4'!U79&lt;&gt;"",'Raw4'!U79,"")</f>
        <v/>
      </c>
      <c r="V79" t="str">
        <f>IF('Raw4'!V79&lt;&gt;"",'Raw4'!V79,"")</f>
        <v/>
      </c>
      <c r="W79" t="str">
        <f>IF('Raw4'!W79&lt;&gt;"",'Raw4'!W79,"")</f>
        <v/>
      </c>
      <c r="X79" t="str">
        <f>IF('Raw4'!X79&lt;&gt;"",'Raw4'!X79,"")</f>
        <v/>
      </c>
      <c r="Y79" t="str">
        <f>IF('Raw4'!Y79&lt;&gt;"",'Raw4'!Y79,"")</f>
        <v/>
      </c>
      <c r="Z79" t="str">
        <f>IF('Raw4'!Z79&lt;&gt;"",'Raw4'!Z79,"")</f>
        <v/>
      </c>
      <c r="AA79" t="str">
        <f>IF('Raw4'!AA79&lt;&gt;"",'Raw4'!AA79,"")</f>
        <v/>
      </c>
      <c r="AB79" t="str">
        <f>IF('Raw4'!AB79&lt;&gt;"",'Raw4'!AB79,"")</f>
        <v/>
      </c>
      <c r="AC79" t="str">
        <f>IF('Raw4'!AC79&lt;&gt;"",'Raw4'!AC79,"")</f>
        <v/>
      </c>
      <c r="AD79" t="str">
        <f>IF('Raw4'!AD79&lt;&gt;"",'Raw4'!AD79,"")</f>
        <v/>
      </c>
      <c r="AE79" t="str">
        <f>IF('Raw4'!AE79&lt;&gt;"",'Raw4'!AE79,"")</f>
        <v/>
      </c>
      <c r="AF79" t="str">
        <f>IF('Raw4'!AF79&lt;&gt;"",'Raw4'!AF79,"")</f>
        <v/>
      </c>
      <c r="AG79" t="str">
        <f>IF('Raw4'!AG79&lt;&gt;"",'Raw4'!AG79,"")</f>
        <v/>
      </c>
      <c r="AH79" t="str">
        <f>IF('Raw4'!AH79&lt;&gt;"",'Raw4'!AH79,"")</f>
        <v/>
      </c>
      <c r="AI79" t="str">
        <f>IF('Raw4'!AI79&lt;&gt;"",'Raw4'!AI79,"")</f>
        <v/>
      </c>
      <c r="AJ79" t="str">
        <f>IF('Raw4'!AJ79&lt;&gt;"",'Raw4'!AJ79,"")</f>
        <v/>
      </c>
      <c r="AK79" t="str">
        <f>IF('Raw4'!AK79&lt;&gt;"",'Raw4'!AK79,"")</f>
        <v/>
      </c>
      <c r="AL79" t="str">
        <f>IF('Raw4'!AL79&lt;&gt;"",'Raw4'!AL79,"")</f>
        <v/>
      </c>
      <c r="AM79" t="str">
        <f>IF('Raw4'!AM79&lt;&gt;"",'Raw4'!AM79,"")</f>
        <v/>
      </c>
      <c r="AN79" t="str">
        <f>IF('Raw4'!AN79&lt;&gt;"",'Raw4'!AN79,"")</f>
        <v/>
      </c>
      <c r="AO79" t="str">
        <f>IF('Raw4'!AO79&lt;&gt;"",'Raw4'!AO79,"")</f>
        <v/>
      </c>
      <c r="AP79" t="str">
        <f>IF('Raw4'!AP79&lt;&gt;"",'Raw4'!AP79,"")</f>
        <v/>
      </c>
      <c r="AQ79" t="str">
        <f>IF('Raw4'!AQ79&lt;&gt;"",'Raw4'!AQ79,"")</f>
        <v/>
      </c>
      <c r="AR79" t="str">
        <f>IF('Raw4'!AR79&lt;&gt;"",'Raw4'!AR79,"")</f>
        <v/>
      </c>
      <c r="AS79" t="str">
        <f>IF('Raw4'!AS79&lt;&gt;"",'Raw4'!AS79,"")</f>
        <v/>
      </c>
      <c r="AT79" t="str">
        <f>IF('Raw4'!AT79&lt;&gt;"",'Raw4'!AT79,"")</f>
        <v/>
      </c>
      <c r="AU79" t="str">
        <f>IF('Raw4'!AU79&lt;&gt;"",'Raw4'!AU79,"")</f>
        <v/>
      </c>
      <c r="AV79" t="str">
        <f>IF('Raw4'!AV79&lt;&gt;"",'Raw4'!AV79,"")</f>
        <v/>
      </c>
      <c r="AW79" t="str">
        <f>IF('Raw4'!AW79&lt;&gt;"",'Raw4'!AW79,"")</f>
        <v/>
      </c>
      <c r="AX79" t="str">
        <f>IF('Raw4'!AX79&lt;&gt;"",'Raw4'!AX79,"")</f>
        <v/>
      </c>
      <c r="AY79" t="str">
        <f>IF('Raw4'!AY79&lt;&gt;"",'Raw4'!AY79,"")</f>
        <v/>
      </c>
      <c r="AZ79" t="str">
        <f>IF('Raw4'!AZ79&lt;&gt;"",'Raw4'!AZ79,"")</f>
        <v/>
      </c>
      <c r="BA79" t="str">
        <f>IF('Raw4'!BA79&lt;&gt;"",'Raw4'!BA79,"")</f>
        <v/>
      </c>
    </row>
    <row r="80" spans="1:53" x14ac:dyDescent="0.15">
      <c r="A80">
        <f>'Raw4'!A80</f>
        <v>0</v>
      </c>
      <c r="D80" t="str">
        <f>IF('Raw4'!D80&lt;&gt;"",('Raw4'!D80/(1-'Raw4'!D80*#REF!*0.000000001))-(D$5-1)*$C$2*'Raw4'!D$8,"")</f>
        <v/>
      </c>
      <c r="E80" t="str">
        <f>IF('Raw4'!E80&lt;&gt;"",('Raw4'!E80/(1-'Raw4'!E80*#REF!*0.000000001))-(E$5-1)*$C$2*'Raw4'!E$8,"")</f>
        <v/>
      </c>
      <c r="F80" t="str">
        <f>IF('Raw4'!F80&lt;&gt;"",('Raw4'!F80/(1-'Raw4'!F80*#REF!*0.000000001))-(F$5-1)*$C$2*'Raw4'!F$8,"")</f>
        <v/>
      </c>
      <c r="G80" t="str">
        <f>IF('Raw4'!G80&lt;&gt;"",('Raw4'!G80/(1-'Raw4'!G80*#REF!*0.000000001))-(G$5-1)*$C$2*'Raw4'!G$8,"")</f>
        <v/>
      </c>
      <c r="H80" t="str">
        <f>IF('Raw4'!H80&lt;&gt;"",('Raw4'!H80/(1-'Raw4'!H80*#REF!*0.000000001))-(H$5-1)*$C$2*'Raw4'!H$8,"")</f>
        <v/>
      </c>
      <c r="I80" t="str">
        <f>IF('Raw4'!I80&lt;&gt;"",('Raw4'!I80/(1-'Raw4'!I80*#REF!*0.000000001))-(I$5-1)*$C$2*'Raw4'!I$8,"")</f>
        <v/>
      </c>
      <c r="J80" t="str">
        <f>IF('Raw4'!J80&lt;&gt;"",('Raw4'!J80/(1-'Raw4'!J80*#REF!*0.000000001))-(J$5-1)*$C$2*'Raw4'!J$8,"")</f>
        <v/>
      </c>
      <c r="K80" t="str">
        <f>IF('Raw4'!K80&lt;&gt;"",('Raw4'!K80/(1-'Raw4'!K80*#REF!*0.000000001))-(K$5-1)*$C$2*'Raw4'!K$8,"")</f>
        <v/>
      </c>
      <c r="L80" t="str">
        <f>IF('Raw4'!L80&lt;&gt;"",('Raw4'!L80/(1-'Raw4'!L80*#REF!*0.000000001))-(L$5-1)*$C$2*'Raw4'!L$8,"")</f>
        <v/>
      </c>
      <c r="M80" t="str">
        <f>IF('Raw4'!M80&lt;&gt;"",('Raw4'!M80/(1-'Raw4'!M80*#REF!*0.000000001))-(M$5-1)*$C$2*'Raw4'!M$8,"")</f>
        <v/>
      </c>
      <c r="N80" t="str">
        <f>IF('Raw4'!N80&lt;&gt;"",('Raw4'!N80/(1-'Raw4'!N80*#REF!*0.000000001))-(N$5-1)*$C$2*'Raw4'!N$8,"")</f>
        <v/>
      </c>
      <c r="O80" t="str">
        <f>IF('Raw4'!O80&lt;&gt;"",('Raw4'!O80/(1-'Raw4'!O80*#REF!*0.000000001))-(O$5-1)*$C$2*'Raw4'!O$8,"")</f>
        <v/>
      </c>
      <c r="P80" t="str">
        <f>IF('Raw4'!P80&lt;&gt;"",('Raw4'!P80/(1-'Raw4'!P80*#REF!*0.000000001))-(P$5-1)*$C$2*'Raw4'!P$8,"")</f>
        <v/>
      </c>
      <c r="Q80" t="str">
        <f>IF('Raw4'!Q80&lt;&gt;"",('Raw4'!Q80/(1-'Raw4'!Q80*#REF!*0.000000001))-(Q$5-1)*$C$2*'Raw4'!Q$8,"")</f>
        <v/>
      </c>
      <c r="R80" t="str">
        <f>IF('Raw4'!R80&lt;&gt;"",('Raw4'!R80/(1-'Raw4'!R80*#REF!*0.000000001))-(R$5-1)*$C$2*'Raw4'!R$8,"")</f>
        <v/>
      </c>
      <c r="S80" t="str">
        <f>IF('Raw4'!S80&lt;&gt;"",('Raw4'!S80/(1-'Raw4'!S80*#REF!*0.000000001))-(S$5-1)*$C$2*'Raw4'!S$8,"")</f>
        <v/>
      </c>
      <c r="T80" t="str">
        <f>IF('Raw4'!T80&lt;&gt;"",'Raw4'!T80/(1-'Raw4'!T80*#REF!*0.000000001),"")</f>
        <v/>
      </c>
      <c r="U80" t="str">
        <f>IF('Raw4'!U80&lt;&gt;"",'Raw4'!U80,"")</f>
        <v/>
      </c>
      <c r="V80" t="str">
        <f>IF('Raw4'!V80&lt;&gt;"",'Raw4'!V80,"")</f>
        <v/>
      </c>
      <c r="W80" t="str">
        <f>IF('Raw4'!W80&lt;&gt;"",'Raw4'!W80,"")</f>
        <v/>
      </c>
      <c r="X80" t="str">
        <f>IF('Raw4'!X80&lt;&gt;"",'Raw4'!X80,"")</f>
        <v/>
      </c>
      <c r="Y80" t="str">
        <f>IF('Raw4'!Y80&lt;&gt;"",'Raw4'!Y80,"")</f>
        <v/>
      </c>
      <c r="Z80" t="str">
        <f>IF('Raw4'!Z80&lt;&gt;"",'Raw4'!Z80,"")</f>
        <v/>
      </c>
      <c r="AA80" t="str">
        <f>IF('Raw4'!AA80&lt;&gt;"",'Raw4'!AA80,"")</f>
        <v/>
      </c>
      <c r="AB80" t="str">
        <f>IF('Raw4'!AB80&lt;&gt;"",'Raw4'!AB80,"")</f>
        <v/>
      </c>
      <c r="AC80" t="str">
        <f>IF('Raw4'!AC80&lt;&gt;"",'Raw4'!AC80,"")</f>
        <v/>
      </c>
      <c r="AD80" t="str">
        <f>IF('Raw4'!AD80&lt;&gt;"",'Raw4'!AD80,"")</f>
        <v/>
      </c>
      <c r="AE80" t="str">
        <f>IF('Raw4'!AE80&lt;&gt;"",'Raw4'!AE80,"")</f>
        <v/>
      </c>
      <c r="AF80" t="str">
        <f>IF('Raw4'!AF80&lt;&gt;"",'Raw4'!AF80,"")</f>
        <v/>
      </c>
      <c r="AG80" t="str">
        <f>IF('Raw4'!AG80&lt;&gt;"",'Raw4'!AG80,"")</f>
        <v/>
      </c>
      <c r="AH80" t="str">
        <f>IF('Raw4'!AH80&lt;&gt;"",'Raw4'!AH80,"")</f>
        <v/>
      </c>
      <c r="AI80" t="str">
        <f>IF('Raw4'!AI80&lt;&gt;"",'Raw4'!AI80,"")</f>
        <v/>
      </c>
      <c r="AJ80" t="str">
        <f>IF('Raw4'!AJ80&lt;&gt;"",'Raw4'!AJ80,"")</f>
        <v/>
      </c>
      <c r="AK80" t="str">
        <f>IF('Raw4'!AK80&lt;&gt;"",'Raw4'!AK80,"")</f>
        <v/>
      </c>
      <c r="AL80" t="str">
        <f>IF('Raw4'!AL80&lt;&gt;"",'Raw4'!AL80,"")</f>
        <v/>
      </c>
      <c r="AM80" t="str">
        <f>IF('Raw4'!AM80&lt;&gt;"",'Raw4'!AM80,"")</f>
        <v/>
      </c>
      <c r="AN80" t="str">
        <f>IF('Raw4'!AN80&lt;&gt;"",'Raw4'!AN80,"")</f>
        <v/>
      </c>
      <c r="AO80" t="str">
        <f>IF('Raw4'!AO80&lt;&gt;"",'Raw4'!AO80,"")</f>
        <v/>
      </c>
      <c r="AP80" t="str">
        <f>IF('Raw4'!AP80&lt;&gt;"",'Raw4'!AP80,"")</f>
        <v/>
      </c>
      <c r="AQ80" t="str">
        <f>IF('Raw4'!AQ80&lt;&gt;"",'Raw4'!AQ80,"")</f>
        <v/>
      </c>
      <c r="AR80" t="str">
        <f>IF('Raw4'!AR80&lt;&gt;"",'Raw4'!AR80,"")</f>
        <v/>
      </c>
      <c r="AS80" t="str">
        <f>IF('Raw4'!AS80&lt;&gt;"",'Raw4'!AS80,"")</f>
        <v/>
      </c>
      <c r="AT80" t="str">
        <f>IF('Raw4'!AT80&lt;&gt;"",'Raw4'!AT80,"")</f>
        <v/>
      </c>
      <c r="AU80" t="str">
        <f>IF('Raw4'!AU80&lt;&gt;"",'Raw4'!AU80,"")</f>
        <v/>
      </c>
      <c r="AV80" t="str">
        <f>IF('Raw4'!AV80&lt;&gt;"",'Raw4'!AV80,"")</f>
        <v/>
      </c>
      <c r="AW80" t="str">
        <f>IF('Raw4'!AW80&lt;&gt;"",'Raw4'!AW80,"")</f>
        <v/>
      </c>
      <c r="AX80" t="str">
        <f>IF('Raw4'!AX80&lt;&gt;"",'Raw4'!AX80,"")</f>
        <v/>
      </c>
      <c r="AY80" t="str">
        <f>IF('Raw4'!AY80&lt;&gt;"",'Raw4'!AY80,"")</f>
        <v/>
      </c>
      <c r="AZ80" t="str">
        <f>IF('Raw4'!AZ80&lt;&gt;"",'Raw4'!AZ80,"")</f>
        <v/>
      </c>
      <c r="BA80" t="str">
        <f>IF('Raw4'!BA80&lt;&gt;"",'Raw4'!BA80,"")</f>
        <v/>
      </c>
    </row>
    <row r="81" spans="1:53" x14ac:dyDescent="0.15">
      <c r="A81">
        <f>'Raw4'!A81</f>
        <v>0</v>
      </c>
      <c r="D81" t="str">
        <f>IF('Raw4'!D81&lt;&gt;"",('Raw4'!D81/(1-'Raw4'!D81*#REF!*0.000000001))-(D$5-1)*$C$2*'Raw4'!D$8,"")</f>
        <v/>
      </c>
      <c r="E81" t="str">
        <f>IF('Raw4'!E81&lt;&gt;"",('Raw4'!E81/(1-'Raw4'!E81*#REF!*0.000000001))-(E$5-1)*$C$2*'Raw4'!E$8,"")</f>
        <v/>
      </c>
      <c r="F81" t="str">
        <f>IF('Raw4'!F81&lt;&gt;"",('Raw4'!F81/(1-'Raw4'!F81*#REF!*0.000000001))-(F$5-1)*$C$2*'Raw4'!F$8,"")</f>
        <v/>
      </c>
      <c r="G81" t="str">
        <f>IF('Raw4'!G81&lt;&gt;"",('Raw4'!G81/(1-'Raw4'!G81*#REF!*0.000000001))-(G$5-1)*$C$2*'Raw4'!G$8,"")</f>
        <v/>
      </c>
      <c r="H81" t="str">
        <f>IF('Raw4'!H81&lt;&gt;"",('Raw4'!H81/(1-'Raw4'!H81*#REF!*0.000000001))-(H$5-1)*$C$2*'Raw4'!H$8,"")</f>
        <v/>
      </c>
      <c r="I81" t="str">
        <f>IF('Raw4'!I81&lt;&gt;"",('Raw4'!I81/(1-'Raw4'!I81*#REF!*0.000000001))-(I$5-1)*$C$2*'Raw4'!I$8,"")</f>
        <v/>
      </c>
      <c r="J81" t="str">
        <f>IF('Raw4'!J81&lt;&gt;"",('Raw4'!J81/(1-'Raw4'!J81*#REF!*0.000000001))-(J$5-1)*$C$2*'Raw4'!J$8,"")</f>
        <v/>
      </c>
      <c r="K81" t="str">
        <f>IF('Raw4'!K81&lt;&gt;"",('Raw4'!K81/(1-'Raw4'!K81*#REF!*0.000000001))-(K$5-1)*$C$2*'Raw4'!K$8,"")</f>
        <v/>
      </c>
      <c r="L81" t="str">
        <f>IF('Raw4'!L81&lt;&gt;"",('Raw4'!L81/(1-'Raw4'!L81*#REF!*0.000000001))-(L$5-1)*$C$2*'Raw4'!L$8,"")</f>
        <v/>
      </c>
      <c r="M81" t="str">
        <f>IF('Raw4'!M81&lt;&gt;"",('Raw4'!M81/(1-'Raw4'!M81*#REF!*0.000000001))-(M$5-1)*$C$2*'Raw4'!M$8,"")</f>
        <v/>
      </c>
      <c r="N81" t="str">
        <f>IF('Raw4'!N81&lt;&gt;"",('Raw4'!N81/(1-'Raw4'!N81*#REF!*0.000000001))-(N$5-1)*$C$2*'Raw4'!N$8,"")</f>
        <v/>
      </c>
      <c r="O81" t="str">
        <f>IF('Raw4'!O81&lt;&gt;"",('Raw4'!O81/(1-'Raw4'!O81*#REF!*0.000000001))-(O$5-1)*$C$2*'Raw4'!O$8,"")</f>
        <v/>
      </c>
      <c r="P81" t="str">
        <f>IF('Raw4'!P81&lt;&gt;"",('Raw4'!P81/(1-'Raw4'!P81*#REF!*0.000000001))-(P$5-1)*$C$2*'Raw4'!P$8,"")</f>
        <v/>
      </c>
      <c r="Q81" t="str">
        <f>IF('Raw4'!Q81&lt;&gt;"",('Raw4'!Q81/(1-'Raw4'!Q81*#REF!*0.000000001))-(Q$5-1)*$C$2*'Raw4'!Q$8,"")</f>
        <v/>
      </c>
      <c r="R81" t="str">
        <f>IF('Raw4'!R81&lt;&gt;"",('Raw4'!R81/(1-'Raw4'!R81*#REF!*0.000000001))-(R$5-1)*$C$2*'Raw4'!R$8,"")</f>
        <v/>
      </c>
      <c r="S81" t="str">
        <f>IF('Raw4'!S81&lt;&gt;"",('Raw4'!S81/(1-'Raw4'!S81*#REF!*0.000000001))-(S$5-1)*$C$2*'Raw4'!S$8,"")</f>
        <v/>
      </c>
      <c r="T81" t="str">
        <f>IF('Raw4'!T81&lt;&gt;"",'Raw4'!T81/(1-'Raw4'!T81*#REF!*0.000000001),"")</f>
        <v/>
      </c>
      <c r="U81" t="str">
        <f>IF('Raw4'!U81&lt;&gt;"",'Raw4'!U81,"")</f>
        <v/>
      </c>
      <c r="V81" t="str">
        <f>IF('Raw4'!V81&lt;&gt;"",'Raw4'!V81,"")</f>
        <v/>
      </c>
      <c r="W81" t="str">
        <f>IF('Raw4'!W81&lt;&gt;"",'Raw4'!W81,"")</f>
        <v/>
      </c>
      <c r="X81" t="str">
        <f>IF('Raw4'!X81&lt;&gt;"",'Raw4'!X81,"")</f>
        <v/>
      </c>
      <c r="Y81" t="str">
        <f>IF('Raw4'!Y81&lt;&gt;"",'Raw4'!Y81,"")</f>
        <v/>
      </c>
      <c r="Z81" t="str">
        <f>IF('Raw4'!Z81&lt;&gt;"",'Raw4'!Z81,"")</f>
        <v/>
      </c>
      <c r="AA81" t="str">
        <f>IF('Raw4'!AA81&lt;&gt;"",'Raw4'!AA81,"")</f>
        <v/>
      </c>
      <c r="AB81" t="str">
        <f>IF('Raw4'!AB81&lt;&gt;"",'Raw4'!AB81,"")</f>
        <v/>
      </c>
      <c r="AC81" t="str">
        <f>IF('Raw4'!AC81&lt;&gt;"",'Raw4'!AC81,"")</f>
        <v/>
      </c>
      <c r="AD81" t="str">
        <f>IF('Raw4'!AD81&lt;&gt;"",'Raw4'!AD81,"")</f>
        <v/>
      </c>
      <c r="AE81" t="str">
        <f>IF('Raw4'!AE81&lt;&gt;"",'Raw4'!AE81,"")</f>
        <v/>
      </c>
      <c r="AF81" t="str">
        <f>IF('Raw4'!AF81&lt;&gt;"",'Raw4'!AF81,"")</f>
        <v/>
      </c>
      <c r="AG81" t="str">
        <f>IF('Raw4'!AG81&lt;&gt;"",'Raw4'!AG81,"")</f>
        <v/>
      </c>
      <c r="AH81" t="str">
        <f>IF('Raw4'!AH81&lt;&gt;"",'Raw4'!AH81,"")</f>
        <v/>
      </c>
      <c r="AI81" t="str">
        <f>IF('Raw4'!AI81&lt;&gt;"",'Raw4'!AI81,"")</f>
        <v/>
      </c>
      <c r="AJ81" t="str">
        <f>IF('Raw4'!AJ81&lt;&gt;"",'Raw4'!AJ81,"")</f>
        <v/>
      </c>
      <c r="AK81" t="str">
        <f>IF('Raw4'!AK81&lt;&gt;"",'Raw4'!AK81,"")</f>
        <v/>
      </c>
      <c r="AL81" t="str">
        <f>IF('Raw4'!AL81&lt;&gt;"",'Raw4'!AL81,"")</f>
        <v/>
      </c>
      <c r="AM81" t="str">
        <f>IF('Raw4'!AM81&lt;&gt;"",'Raw4'!AM81,"")</f>
        <v/>
      </c>
      <c r="AN81" t="str">
        <f>IF('Raw4'!AN81&lt;&gt;"",'Raw4'!AN81,"")</f>
        <v/>
      </c>
      <c r="AO81" t="str">
        <f>IF('Raw4'!AO81&lt;&gt;"",'Raw4'!AO81,"")</f>
        <v/>
      </c>
      <c r="AP81" t="str">
        <f>IF('Raw4'!AP81&lt;&gt;"",'Raw4'!AP81,"")</f>
        <v/>
      </c>
      <c r="AQ81" t="str">
        <f>IF('Raw4'!AQ81&lt;&gt;"",'Raw4'!AQ81,"")</f>
        <v/>
      </c>
      <c r="AR81" t="str">
        <f>IF('Raw4'!AR81&lt;&gt;"",'Raw4'!AR81,"")</f>
        <v/>
      </c>
      <c r="AS81" t="str">
        <f>IF('Raw4'!AS81&lt;&gt;"",'Raw4'!AS81,"")</f>
        <v/>
      </c>
      <c r="AT81" t="str">
        <f>IF('Raw4'!AT81&lt;&gt;"",'Raw4'!AT81,"")</f>
        <v/>
      </c>
      <c r="AU81" t="str">
        <f>IF('Raw4'!AU81&lt;&gt;"",'Raw4'!AU81,"")</f>
        <v/>
      </c>
      <c r="AV81" t="str">
        <f>IF('Raw4'!AV81&lt;&gt;"",'Raw4'!AV81,"")</f>
        <v/>
      </c>
      <c r="AW81" t="str">
        <f>IF('Raw4'!AW81&lt;&gt;"",'Raw4'!AW81,"")</f>
        <v/>
      </c>
      <c r="AX81" t="str">
        <f>IF('Raw4'!AX81&lt;&gt;"",'Raw4'!AX81,"")</f>
        <v/>
      </c>
      <c r="AY81" t="str">
        <f>IF('Raw4'!AY81&lt;&gt;"",'Raw4'!AY81,"")</f>
        <v/>
      </c>
      <c r="AZ81" t="str">
        <f>IF('Raw4'!AZ81&lt;&gt;"",'Raw4'!AZ81,"")</f>
        <v/>
      </c>
      <c r="BA81" t="str">
        <f>IF('Raw4'!BA81&lt;&gt;"",'Raw4'!BA81,"")</f>
        <v/>
      </c>
    </row>
    <row r="82" spans="1:53" x14ac:dyDescent="0.15">
      <c r="A82">
        <f>'Raw4'!A82</f>
        <v>0</v>
      </c>
      <c r="D82" t="str">
        <f>IF('Raw4'!D82&lt;&gt;"",('Raw4'!D82/(1-'Raw4'!D82*#REF!*0.000000001))-(D$5-1)*$C$2*'Raw4'!D$8,"")</f>
        <v/>
      </c>
      <c r="E82" t="str">
        <f>IF('Raw4'!E82&lt;&gt;"",('Raw4'!E82/(1-'Raw4'!E82*#REF!*0.000000001))-(E$5-1)*$C$2*'Raw4'!E$8,"")</f>
        <v/>
      </c>
      <c r="F82" t="str">
        <f>IF('Raw4'!F82&lt;&gt;"",('Raw4'!F82/(1-'Raw4'!F82*#REF!*0.000000001))-(F$5-1)*$C$2*'Raw4'!F$8,"")</f>
        <v/>
      </c>
      <c r="G82" t="str">
        <f>IF('Raw4'!G82&lt;&gt;"",('Raw4'!G82/(1-'Raw4'!G82*#REF!*0.000000001))-(G$5-1)*$C$2*'Raw4'!G$8,"")</f>
        <v/>
      </c>
      <c r="H82" t="str">
        <f>IF('Raw4'!H82&lt;&gt;"",('Raw4'!H82/(1-'Raw4'!H82*#REF!*0.000000001))-(H$5-1)*$C$2*'Raw4'!H$8,"")</f>
        <v/>
      </c>
      <c r="I82" t="str">
        <f>IF('Raw4'!I82&lt;&gt;"",('Raw4'!I82/(1-'Raw4'!I82*#REF!*0.000000001))-(I$5-1)*$C$2*'Raw4'!I$8,"")</f>
        <v/>
      </c>
      <c r="J82" t="str">
        <f>IF('Raw4'!J82&lt;&gt;"",('Raw4'!J82/(1-'Raw4'!J82*#REF!*0.000000001))-(J$5-1)*$C$2*'Raw4'!J$8,"")</f>
        <v/>
      </c>
      <c r="K82" t="str">
        <f>IF('Raw4'!K82&lt;&gt;"",('Raw4'!K82/(1-'Raw4'!K82*#REF!*0.000000001))-(K$5-1)*$C$2*'Raw4'!K$8,"")</f>
        <v/>
      </c>
      <c r="L82" t="str">
        <f>IF('Raw4'!L82&lt;&gt;"",('Raw4'!L82/(1-'Raw4'!L82*#REF!*0.000000001))-(L$5-1)*$C$2*'Raw4'!L$8,"")</f>
        <v/>
      </c>
      <c r="M82" t="str">
        <f>IF('Raw4'!M82&lt;&gt;"",('Raw4'!M82/(1-'Raw4'!M82*#REF!*0.000000001))-(M$5-1)*$C$2*'Raw4'!M$8,"")</f>
        <v/>
      </c>
      <c r="N82" t="str">
        <f>IF('Raw4'!N82&lt;&gt;"",('Raw4'!N82/(1-'Raw4'!N82*#REF!*0.000000001))-(N$5-1)*$C$2*'Raw4'!N$8,"")</f>
        <v/>
      </c>
      <c r="O82" t="str">
        <f>IF('Raw4'!O82&lt;&gt;"",('Raw4'!O82/(1-'Raw4'!O82*#REF!*0.000000001))-(O$5-1)*$C$2*'Raw4'!O$8,"")</f>
        <v/>
      </c>
      <c r="P82" t="str">
        <f>IF('Raw4'!P82&lt;&gt;"",('Raw4'!P82/(1-'Raw4'!P82*#REF!*0.000000001))-(P$5-1)*$C$2*'Raw4'!P$8,"")</f>
        <v/>
      </c>
      <c r="Q82" t="str">
        <f>IF('Raw4'!Q82&lt;&gt;"",('Raw4'!Q82/(1-'Raw4'!Q82*#REF!*0.000000001))-(Q$5-1)*$C$2*'Raw4'!Q$8,"")</f>
        <v/>
      </c>
      <c r="R82" t="str">
        <f>IF('Raw4'!R82&lt;&gt;"",('Raw4'!R82/(1-'Raw4'!R82*#REF!*0.000000001))-(R$5-1)*$C$2*'Raw4'!R$8,"")</f>
        <v/>
      </c>
      <c r="S82" t="str">
        <f>IF('Raw4'!S82&lt;&gt;"",('Raw4'!S82/(1-'Raw4'!S82*#REF!*0.000000001))-(S$5-1)*$C$2*'Raw4'!S$8,"")</f>
        <v/>
      </c>
      <c r="T82" t="str">
        <f>IF('Raw4'!T82&lt;&gt;"",'Raw4'!T82/(1-'Raw4'!T82*#REF!*0.000000001),"")</f>
        <v/>
      </c>
      <c r="U82" t="str">
        <f>IF('Raw4'!U82&lt;&gt;"",'Raw4'!U82,"")</f>
        <v/>
      </c>
      <c r="V82" t="str">
        <f>IF('Raw4'!V82&lt;&gt;"",'Raw4'!V82,"")</f>
        <v/>
      </c>
      <c r="W82" t="str">
        <f>IF('Raw4'!W82&lt;&gt;"",'Raw4'!W82,"")</f>
        <v/>
      </c>
      <c r="X82" t="str">
        <f>IF('Raw4'!X82&lt;&gt;"",'Raw4'!X82,"")</f>
        <v/>
      </c>
      <c r="Y82" t="str">
        <f>IF('Raw4'!Y82&lt;&gt;"",'Raw4'!Y82,"")</f>
        <v/>
      </c>
      <c r="Z82" t="str">
        <f>IF('Raw4'!Z82&lt;&gt;"",'Raw4'!Z82,"")</f>
        <v/>
      </c>
      <c r="AA82" t="str">
        <f>IF('Raw4'!AA82&lt;&gt;"",'Raw4'!AA82,"")</f>
        <v/>
      </c>
      <c r="AB82" t="str">
        <f>IF('Raw4'!AB82&lt;&gt;"",'Raw4'!AB82,"")</f>
        <v/>
      </c>
      <c r="AC82" t="str">
        <f>IF('Raw4'!AC82&lt;&gt;"",'Raw4'!AC82,"")</f>
        <v/>
      </c>
      <c r="AD82" t="str">
        <f>IF('Raw4'!AD82&lt;&gt;"",'Raw4'!AD82,"")</f>
        <v/>
      </c>
      <c r="AE82" t="str">
        <f>IF('Raw4'!AE82&lt;&gt;"",'Raw4'!AE82,"")</f>
        <v/>
      </c>
      <c r="AF82" t="str">
        <f>IF('Raw4'!AF82&lt;&gt;"",'Raw4'!AF82,"")</f>
        <v/>
      </c>
      <c r="AG82" t="str">
        <f>IF('Raw4'!AG82&lt;&gt;"",'Raw4'!AG82,"")</f>
        <v/>
      </c>
      <c r="AH82" t="str">
        <f>IF('Raw4'!AH82&lt;&gt;"",'Raw4'!AH82,"")</f>
        <v/>
      </c>
      <c r="AI82" t="str">
        <f>IF('Raw4'!AI82&lt;&gt;"",'Raw4'!AI82,"")</f>
        <v/>
      </c>
      <c r="AJ82" t="str">
        <f>IF('Raw4'!AJ82&lt;&gt;"",'Raw4'!AJ82,"")</f>
        <v/>
      </c>
      <c r="AK82" t="str">
        <f>IF('Raw4'!AK82&lt;&gt;"",'Raw4'!AK82,"")</f>
        <v/>
      </c>
      <c r="AL82" t="str">
        <f>IF('Raw4'!AL82&lt;&gt;"",'Raw4'!AL82,"")</f>
        <v/>
      </c>
      <c r="AM82" t="str">
        <f>IF('Raw4'!AM82&lt;&gt;"",'Raw4'!AM82,"")</f>
        <v/>
      </c>
      <c r="AN82" t="str">
        <f>IF('Raw4'!AN82&lt;&gt;"",'Raw4'!AN82,"")</f>
        <v/>
      </c>
      <c r="AO82" t="str">
        <f>IF('Raw4'!AO82&lt;&gt;"",'Raw4'!AO82,"")</f>
        <v/>
      </c>
      <c r="AP82" t="str">
        <f>IF('Raw4'!AP82&lt;&gt;"",'Raw4'!AP82,"")</f>
        <v/>
      </c>
      <c r="AQ82" t="str">
        <f>IF('Raw4'!AQ82&lt;&gt;"",'Raw4'!AQ82,"")</f>
        <v/>
      </c>
      <c r="AR82" t="str">
        <f>IF('Raw4'!AR82&lt;&gt;"",'Raw4'!AR82,"")</f>
        <v/>
      </c>
      <c r="AS82" t="str">
        <f>IF('Raw4'!AS82&lt;&gt;"",'Raw4'!AS82,"")</f>
        <v/>
      </c>
      <c r="AT82" t="str">
        <f>IF('Raw4'!AT82&lt;&gt;"",'Raw4'!AT82,"")</f>
        <v/>
      </c>
      <c r="AU82" t="str">
        <f>IF('Raw4'!AU82&lt;&gt;"",'Raw4'!AU82,"")</f>
        <v/>
      </c>
      <c r="AV82" t="str">
        <f>IF('Raw4'!AV82&lt;&gt;"",'Raw4'!AV82,"")</f>
        <v/>
      </c>
      <c r="AW82" t="str">
        <f>IF('Raw4'!AW82&lt;&gt;"",'Raw4'!AW82,"")</f>
        <v/>
      </c>
      <c r="AX82" t="str">
        <f>IF('Raw4'!AX82&lt;&gt;"",'Raw4'!AX82,"")</f>
        <v/>
      </c>
      <c r="AY82" t="str">
        <f>IF('Raw4'!AY82&lt;&gt;"",'Raw4'!AY82,"")</f>
        <v/>
      </c>
      <c r="AZ82" t="str">
        <f>IF('Raw4'!AZ82&lt;&gt;"",'Raw4'!AZ82,"")</f>
        <v/>
      </c>
      <c r="BA82" t="str">
        <f>IF('Raw4'!BA82&lt;&gt;"",'Raw4'!BA82,"")</f>
        <v/>
      </c>
    </row>
    <row r="83" spans="1:53" x14ac:dyDescent="0.15">
      <c r="A83">
        <f>'Raw4'!A83</f>
        <v>0</v>
      </c>
      <c r="D83" t="str">
        <f>IF('Raw4'!D83&lt;&gt;"",('Raw4'!D83/(1-'Raw4'!D83*#REF!*0.000000001))-(D$5-1)*$C$2*'Raw4'!D$8,"")</f>
        <v/>
      </c>
      <c r="E83" t="str">
        <f>IF('Raw4'!E83&lt;&gt;"",('Raw4'!E83/(1-'Raw4'!E83*#REF!*0.000000001))-(E$5-1)*$C$2*'Raw4'!E$8,"")</f>
        <v/>
      </c>
      <c r="F83" t="str">
        <f>IF('Raw4'!F83&lt;&gt;"",('Raw4'!F83/(1-'Raw4'!F83*#REF!*0.000000001))-(F$5-1)*$C$2*'Raw4'!F$8,"")</f>
        <v/>
      </c>
      <c r="G83" t="str">
        <f>IF('Raw4'!G83&lt;&gt;"",('Raw4'!G83/(1-'Raw4'!G83*#REF!*0.000000001))-(G$5-1)*$C$2*'Raw4'!G$8,"")</f>
        <v/>
      </c>
      <c r="H83" t="str">
        <f>IF('Raw4'!H83&lt;&gt;"",('Raw4'!H83/(1-'Raw4'!H83*#REF!*0.000000001))-(H$5-1)*$C$2*'Raw4'!H$8,"")</f>
        <v/>
      </c>
      <c r="I83" t="str">
        <f>IF('Raw4'!I83&lt;&gt;"",('Raw4'!I83/(1-'Raw4'!I83*#REF!*0.000000001))-(I$5-1)*$C$2*'Raw4'!I$8,"")</f>
        <v/>
      </c>
      <c r="J83" t="str">
        <f>IF('Raw4'!J83&lt;&gt;"",('Raw4'!J83/(1-'Raw4'!J83*#REF!*0.000000001))-(J$5-1)*$C$2*'Raw4'!J$8,"")</f>
        <v/>
      </c>
      <c r="K83" t="str">
        <f>IF('Raw4'!K83&lt;&gt;"",('Raw4'!K83/(1-'Raw4'!K83*#REF!*0.000000001))-(K$5-1)*$C$2*'Raw4'!K$8,"")</f>
        <v/>
      </c>
      <c r="L83" t="str">
        <f>IF('Raw4'!L83&lt;&gt;"",('Raw4'!L83/(1-'Raw4'!L83*#REF!*0.000000001))-(L$5-1)*$C$2*'Raw4'!L$8,"")</f>
        <v/>
      </c>
      <c r="M83" t="str">
        <f>IF('Raw4'!M83&lt;&gt;"",('Raw4'!M83/(1-'Raw4'!M83*#REF!*0.000000001))-(M$5-1)*$C$2*'Raw4'!M$8,"")</f>
        <v/>
      </c>
      <c r="N83" t="str">
        <f>IF('Raw4'!N83&lt;&gt;"",('Raw4'!N83/(1-'Raw4'!N83*#REF!*0.000000001))-(N$5-1)*$C$2*'Raw4'!N$8,"")</f>
        <v/>
      </c>
      <c r="O83" t="str">
        <f>IF('Raw4'!O83&lt;&gt;"",('Raw4'!O83/(1-'Raw4'!O83*#REF!*0.000000001))-(O$5-1)*$C$2*'Raw4'!O$8,"")</f>
        <v/>
      </c>
      <c r="P83" t="str">
        <f>IF('Raw4'!P83&lt;&gt;"",('Raw4'!P83/(1-'Raw4'!P83*#REF!*0.000000001))-(P$5-1)*$C$2*'Raw4'!P$8,"")</f>
        <v/>
      </c>
      <c r="Q83" t="str">
        <f>IF('Raw4'!Q83&lt;&gt;"",('Raw4'!Q83/(1-'Raw4'!Q83*#REF!*0.000000001))-(Q$5-1)*$C$2*'Raw4'!Q$8,"")</f>
        <v/>
      </c>
      <c r="R83" t="str">
        <f>IF('Raw4'!R83&lt;&gt;"",('Raw4'!R83/(1-'Raw4'!R83*#REF!*0.000000001))-(R$5-1)*$C$2*'Raw4'!R$8,"")</f>
        <v/>
      </c>
      <c r="S83" t="str">
        <f>IF('Raw4'!S83&lt;&gt;"",('Raw4'!S83/(1-'Raw4'!S83*#REF!*0.000000001))-(S$5-1)*$C$2*'Raw4'!S$8,"")</f>
        <v/>
      </c>
      <c r="T83" t="str">
        <f>IF('Raw4'!T83&lt;&gt;"",'Raw4'!T83/(1-'Raw4'!T83*#REF!*0.000000001),"")</f>
        <v/>
      </c>
      <c r="U83" t="str">
        <f>IF('Raw4'!U83&lt;&gt;"",'Raw4'!U83,"")</f>
        <v/>
      </c>
      <c r="V83" t="str">
        <f>IF('Raw4'!V83&lt;&gt;"",'Raw4'!V83,"")</f>
        <v/>
      </c>
      <c r="W83" t="str">
        <f>IF('Raw4'!W83&lt;&gt;"",'Raw4'!W83,"")</f>
        <v/>
      </c>
      <c r="X83" t="str">
        <f>IF('Raw4'!X83&lt;&gt;"",'Raw4'!X83,"")</f>
        <v/>
      </c>
      <c r="Y83" t="str">
        <f>IF('Raw4'!Y83&lt;&gt;"",'Raw4'!Y83,"")</f>
        <v/>
      </c>
      <c r="Z83" t="str">
        <f>IF('Raw4'!Z83&lt;&gt;"",'Raw4'!Z83,"")</f>
        <v/>
      </c>
      <c r="AA83" t="str">
        <f>IF('Raw4'!AA83&lt;&gt;"",'Raw4'!AA83,"")</f>
        <v/>
      </c>
      <c r="AB83" t="str">
        <f>IF('Raw4'!AB83&lt;&gt;"",'Raw4'!AB83,"")</f>
        <v/>
      </c>
      <c r="AC83" t="str">
        <f>IF('Raw4'!AC83&lt;&gt;"",'Raw4'!AC83,"")</f>
        <v/>
      </c>
      <c r="AD83" t="str">
        <f>IF('Raw4'!AD83&lt;&gt;"",'Raw4'!AD83,"")</f>
        <v/>
      </c>
      <c r="AE83" t="str">
        <f>IF('Raw4'!AE83&lt;&gt;"",'Raw4'!AE83,"")</f>
        <v/>
      </c>
      <c r="AF83" t="str">
        <f>IF('Raw4'!AF83&lt;&gt;"",'Raw4'!AF83,"")</f>
        <v/>
      </c>
      <c r="AG83" t="str">
        <f>IF('Raw4'!AG83&lt;&gt;"",'Raw4'!AG83,"")</f>
        <v/>
      </c>
      <c r="AH83" t="str">
        <f>IF('Raw4'!AH83&lt;&gt;"",'Raw4'!AH83,"")</f>
        <v/>
      </c>
      <c r="AI83" t="str">
        <f>IF('Raw4'!AI83&lt;&gt;"",'Raw4'!AI83,"")</f>
        <v/>
      </c>
      <c r="AJ83" t="str">
        <f>IF('Raw4'!AJ83&lt;&gt;"",'Raw4'!AJ83,"")</f>
        <v/>
      </c>
      <c r="AK83" t="str">
        <f>IF('Raw4'!AK83&lt;&gt;"",'Raw4'!AK83,"")</f>
        <v/>
      </c>
      <c r="AL83" t="str">
        <f>IF('Raw4'!AL83&lt;&gt;"",'Raw4'!AL83,"")</f>
        <v/>
      </c>
      <c r="AM83" t="str">
        <f>IF('Raw4'!AM83&lt;&gt;"",'Raw4'!AM83,"")</f>
        <v/>
      </c>
      <c r="AN83" t="str">
        <f>IF('Raw4'!AN83&lt;&gt;"",'Raw4'!AN83,"")</f>
        <v/>
      </c>
      <c r="AO83" t="str">
        <f>IF('Raw4'!AO83&lt;&gt;"",'Raw4'!AO83,"")</f>
        <v/>
      </c>
      <c r="AP83" t="str">
        <f>IF('Raw4'!AP83&lt;&gt;"",'Raw4'!AP83,"")</f>
        <v/>
      </c>
      <c r="AQ83" t="str">
        <f>IF('Raw4'!AQ83&lt;&gt;"",'Raw4'!AQ83,"")</f>
        <v/>
      </c>
      <c r="AR83" t="str">
        <f>IF('Raw4'!AR83&lt;&gt;"",'Raw4'!AR83,"")</f>
        <v/>
      </c>
      <c r="AS83" t="str">
        <f>IF('Raw4'!AS83&lt;&gt;"",'Raw4'!AS83,"")</f>
        <v/>
      </c>
      <c r="AT83" t="str">
        <f>IF('Raw4'!AT83&lt;&gt;"",'Raw4'!AT83,"")</f>
        <v/>
      </c>
      <c r="AU83" t="str">
        <f>IF('Raw4'!AU83&lt;&gt;"",'Raw4'!AU83,"")</f>
        <v/>
      </c>
      <c r="AV83" t="str">
        <f>IF('Raw4'!AV83&lt;&gt;"",'Raw4'!AV83,"")</f>
        <v/>
      </c>
      <c r="AW83" t="str">
        <f>IF('Raw4'!AW83&lt;&gt;"",'Raw4'!AW83,"")</f>
        <v/>
      </c>
      <c r="AX83" t="str">
        <f>IF('Raw4'!AX83&lt;&gt;"",'Raw4'!AX83,"")</f>
        <v/>
      </c>
      <c r="AY83" t="str">
        <f>IF('Raw4'!AY83&lt;&gt;"",'Raw4'!AY83,"")</f>
        <v/>
      </c>
      <c r="AZ83" t="str">
        <f>IF('Raw4'!AZ83&lt;&gt;"",'Raw4'!AZ83,"")</f>
        <v/>
      </c>
      <c r="BA83" t="str">
        <f>IF('Raw4'!BA83&lt;&gt;"",'Raw4'!BA83,"")</f>
        <v/>
      </c>
    </row>
    <row r="84" spans="1:53" x14ac:dyDescent="0.15">
      <c r="A84">
        <f>'Raw4'!A84</f>
        <v>0</v>
      </c>
      <c r="D84" t="str">
        <f>IF('Raw4'!D84&lt;&gt;"",('Raw4'!D84/(1-'Raw4'!D84*#REF!*0.000000001))-(D$5-1)*$C$2*'Raw4'!D$8,"")</f>
        <v/>
      </c>
      <c r="E84" t="str">
        <f>IF('Raw4'!E84&lt;&gt;"",('Raw4'!E84/(1-'Raw4'!E84*#REF!*0.000000001))-(E$5-1)*$C$2*'Raw4'!E$8,"")</f>
        <v/>
      </c>
      <c r="F84" t="str">
        <f>IF('Raw4'!F84&lt;&gt;"",('Raw4'!F84/(1-'Raw4'!F84*#REF!*0.000000001))-(F$5-1)*$C$2*'Raw4'!F$8,"")</f>
        <v/>
      </c>
      <c r="G84" t="str">
        <f>IF('Raw4'!G84&lt;&gt;"",('Raw4'!G84/(1-'Raw4'!G84*#REF!*0.000000001))-(G$5-1)*$C$2*'Raw4'!G$8,"")</f>
        <v/>
      </c>
      <c r="H84" t="str">
        <f>IF('Raw4'!H84&lt;&gt;"",('Raw4'!H84/(1-'Raw4'!H84*#REF!*0.000000001))-(H$5-1)*$C$2*'Raw4'!H$8,"")</f>
        <v/>
      </c>
      <c r="I84" t="str">
        <f>IF('Raw4'!I84&lt;&gt;"",('Raw4'!I84/(1-'Raw4'!I84*#REF!*0.000000001))-(I$5-1)*$C$2*'Raw4'!I$8,"")</f>
        <v/>
      </c>
      <c r="J84" t="str">
        <f>IF('Raw4'!J84&lt;&gt;"",('Raw4'!J84/(1-'Raw4'!J84*#REF!*0.000000001))-(J$5-1)*$C$2*'Raw4'!J$8,"")</f>
        <v/>
      </c>
      <c r="K84" t="str">
        <f>IF('Raw4'!K84&lt;&gt;"",('Raw4'!K84/(1-'Raw4'!K84*#REF!*0.000000001))-(K$5-1)*$C$2*'Raw4'!K$8,"")</f>
        <v/>
      </c>
      <c r="L84" t="str">
        <f>IF('Raw4'!L84&lt;&gt;"",('Raw4'!L84/(1-'Raw4'!L84*#REF!*0.000000001))-(L$5-1)*$C$2*'Raw4'!L$8,"")</f>
        <v/>
      </c>
      <c r="M84" t="str">
        <f>IF('Raw4'!M84&lt;&gt;"",('Raw4'!M84/(1-'Raw4'!M84*#REF!*0.000000001))-(M$5-1)*$C$2*'Raw4'!M$8,"")</f>
        <v/>
      </c>
      <c r="N84" t="str">
        <f>IF('Raw4'!N84&lt;&gt;"",('Raw4'!N84/(1-'Raw4'!N84*#REF!*0.000000001))-(N$5-1)*$C$2*'Raw4'!N$8,"")</f>
        <v/>
      </c>
      <c r="O84" t="str">
        <f>IF('Raw4'!O84&lt;&gt;"",('Raw4'!O84/(1-'Raw4'!O84*#REF!*0.000000001))-(O$5-1)*$C$2*'Raw4'!O$8,"")</f>
        <v/>
      </c>
      <c r="P84" t="str">
        <f>IF('Raw4'!P84&lt;&gt;"",('Raw4'!P84/(1-'Raw4'!P84*#REF!*0.000000001))-(P$5-1)*$C$2*'Raw4'!P$8,"")</f>
        <v/>
      </c>
      <c r="Q84" t="str">
        <f>IF('Raw4'!Q84&lt;&gt;"",('Raw4'!Q84/(1-'Raw4'!Q84*#REF!*0.000000001))-(Q$5-1)*$C$2*'Raw4'!Q$8,"")</f>
        <v/>
      </c>
      <c r="R84" t="str">
        <f>IF('Raw4'!R84&lt;&gt;"",('Raw4'!R84/(1-'Raw4'!R84*#REF!*0.000000001))-(R$5-1)*$C$2*'Raw4'!R$8,"")</f>
        <v/>
      </c>
      <c r="S84" t="str">
        <f>IF('Raw4'!S84&lt;&gt;"",('Raw4'!S84/(1-'Raw4'!S84*#REF!*0.000000001))-(S$5-1)*$C$2*'Raw4'!S$8,"")</f>
        <v/>
      </c>
      <c r="T84" t="str">
        <f>IF('Raw4'!T84&lt;&gt;"",'Raw4'!T84/(1-'Raw4'!T84*#REF!*0.000000001),"")</f>
        <v/>
      </c>
      <c r="U84" t="str">
        <f>IF('Raw4'!U84&lt;&gt;"",'Raw4'!U84,"")</f>
        <v/>
      </c>
      <c r="V84" t="str">
        <f>IF('Raw4'!V84&lt;&gt;"",'Raw4'!V84,"")</f>
        <v/>
      </c>
      <c r="W84" t="str">
        <f>IF('Raw4'!W84&lt;&gt;"",'Raw4'!W84,"")</f>
        <v/>
      </c>
      <c r="X84" t="str">
        <f>IF('Raw4'!X84&lt;&gt;"",'Raw4'!X84,"")</f>
        <v/>
      </c>
      <c r="Y84" t="str">
        <f>IF('Raw4'!Y84&lt;&gt;"",'Raw4'!Y84,"")</f>
        <v/>
      </c>
      <c r="Z84" t="str">
        <f>IF('Raw4'!Z84&lt;&gt;"",'Raw4'!Z84,"")</f>
        <v/>
      </c>
      <c r="AA84" t="str">
        <f>IF('Raw4'!AA84&lt;&gt;"",'Raw4'!AA84,"")</f>
        <v/>
      </c>
      <c r="AB84" t="str">
        <f>IF('Raw4'!AB84&lt;&gt;"",'Raw4'!AB84,"")</f>
        <v/>
      </c>
      <c r="AC84" t="str">
        <f>IF('Raw4'!AC84&lt;&gt;"",'Raw4'!AC84,"")</f>
        <v/>
      </c>
      <c r="AD84" t="str">
        <f>IF('Raw4'!AD84&lt;&gt;"",'Raw4'!AD84,"")</f>
        <v/>
      </c>
      <c r="AE84" t="str">
        <f>IF('Raw4'!AE84&lt;&gt;"",'Raw4'!AE84,"")</f>
        <v/>
      </c>
      <c r="AF84" t="str">
        <f>IF('Raw4'!AF84&lt;&gt;"",'Raw4'!AF84,"")</f>
        <v/>
      </c>
      <c r="AG84" t="str">
        <f>IF('Raw4'!AG84&lt;&gt;"",'Raw4'!AG84,"")</f>
        <v/>
      </c>
      <c r="AH84" t="str">
        <f>IF('Raw4'!AH84&lt;&gt;"",'Raw4'!AH84,"")</f>
        <v/>
      </c>
      <c r="AI84" t="str">
        <f>IF('Raw4'!AI84&lt;&gt;"",'Raw4'!AI84,"")</f>
        <v/>
      </c>
      <c r="AJ84" t="str">
        <f>IF('Raw4'!AJ84&lt;&gt;"",'Raw4'!AJ84,"")</f>
        <v/>
      </c>
      <c r="AK84" t="str">
        <f>IF('Raw4'!AK84&lt;&gt;"",'Raw4'!AK84,"")</f>
        <v/>
      </c>
      <c r="AL84" t="str">
        <f>IF('Raw4'!AL84&lt;&gt;"",'Raw4'!AL84,"")</f>
        <v/>
      </c>
      <c r="AM84" t="str">
        <f>IF('Raw4'!AM84&lt;&gt;"",'Raw4'!AM84,"")</f>
        <v/>
      </c>
      <c r="AN84" t="str">
        <f>IF('Raw4'!AN84&lt;&gt;"",'Raw4'!AN84,"")</f>
        <v/>
      </c>
      <c r="AO84" t="str">
        <f>IF('Raw4'!AO84&lt;&gt;"",'Raw4'!AO84,"")</f>
        <v/>
      </c>
      <c r="AP84" t="str">
        <f>IF('Raw4'!AP84&lt;&gt;"",'Raw4'!AP84,"")</f>
        <v/>
      </c>
      <c r="AQ84" t="str">
        <f>IF('Raw4'!AQ84&lt;&gt;"",'Raw4'!AQ84,"")</f>
        <v/>
      </c>
      <c r="AR84" t="str">
        <f>IF('Raw4'!AR84&lt;&gt;"",'Raw4'!AR84,"")</f>
        <v/>
      </c>
      <c r="AS84" t="str">
        <f>IF('Raw4'!AS84&lt;&gt;"",'Raw4'!AS84,"")</f>
        <v/>
      </c>
      <c r="AT84" t="str">
        <f>IF('Raw4'!AT84&lt;&gt;"",'Raw4'!AT84,"")</f>
        <v/>
      </c>
      <c r="AU84" t="str">
        <f>IF('Raw4'!AU84&lt;&gt;"",'Raw4'!AU84,"")</f>
        <v/>
      </c>
      <c r="AV84" t="str">
        <f>IF('Raw4'!AV84&lt;&gt;"",'Raw4'!AV84,"")</f>
        <v/>
      </c>
      <c r="AW84" t="str">
        <f>IF('Raw4'!AW84&lt;&gt;"",'Raw4'!AW84,"")</f>
        <v/>
      </c>
      <c r="AX84" t="str">
        <f>IF('Raw4'!AX84&lt;&gt;"",'Raw4'!AX84,"")</f>
        <v/>
      </c>
      <c r="AY84" t="str">
        <f>IF('Raw4'!AY84&lt;&gt;"",'Raw4'!AY84,"")</f>
        <v/>
      </c>
      <c r="AZ84" t="str">
        <f>IF('Raw4'!AZ84&lt;&gt;"",'Raw4'!AZ84,"")</f>
        <v/>
      </c>
      <c r="BA84" t="str">
        <f>IF('Raw4'!BA84&lt;&gt;"",'Raw4'!BA84,"")</f>
        <v/>
      </c>
    </row>
    <row r="85" spans="1:53" x14ac:dyDescent="0.15">
      <c r="A85">
        <f>'Raw4'!A85</f>
        <v>0</v>
      </c>
      <c r="D85" t="str">
        <f>IF('Raw4'!D85&lt;&gt;"",('Raw4'!D85/(1-'Raw4'!D85*#REF!*0.000000001))-(D$5-1)*$C$2*'Raw4'!D$8,"")</f>
        <v/>
      </c>
      <c r="E85" t="str">
        <f>IF('Raw4'!E85&lt;&gt;"",('Raw4'!E85/(1-'Raw4'!E85*#REF!*0.000000001))-(E$5-1)*$C$2*'Raw4'!E$8,"")</f>
        <v/>
      </c>
      <c r="F85" t="str">
        <f>IF('Raw4'!F85&lt;&gt;"",('Raw4'!F85/(1-'Raw4'!F85*#REF!*0.000000001))-(F$5-1)*$C$2*'Raw4'!F$8,"")</f>
        <v/>
      </c>
      <c r="G85" t="str">
        <f>IF('Raw4'!G85&lt;&gt;"",('Raw4'!G85/(1-'Raw4'!G85*#REF!*0.000000001))-(G$5-1)*$C$2*'Raw4'!G$8,"")</f>
        <v/>
      </c>
      <c r="H85" t="str">
        <f>IF('Raw4'!H85&lt;&gt;"",('Raw4'!H85/(1-'Raw4'!H85*#REF!*0.000000001))-(H$5-1)*$C$2*'Raw4'!H$8,"")</f>
        <v/>
      </c>
      <c r="I85" t="str">
        <f>IF('Raw4'!I85&lt;&gt;"",('Raw4'!I85/(1-'Raw4'!I85*#REF!*0.000000001))-(I$5-1)*$C$2*'Raw4'!I$8,"")</f>
        <v/>
      </c>
      <c r="J85" t="str">
        <f>IF('Raw4'!J85&lt;&gt;"",('Raw4'!J85/(1-'Raw4'!J85*#REF!*0.000000001))-(J$5-1)*$C$2*'Raw4'!J$8,"")</f>
        <v/>
      </c>
      <c r="K85" t="str">
        <f>IF('Raw4'!K85&lt;&gt;"",('Raw4'!K85/(1-'Raw4'!K85*#REF!*0.000000001))-(K$5-1)*$C$2*'Raw4'!K$8,"")</f>
        <v/>
      </c>
      <c r="L85" t="str">
        <f>IF('Raw4'!L85&lt;&gt;"",('Raw4'!L85/(1-'Raw4'!L85*#REF!*0.000000001))-(L$5-1)*$C$2*'Raw4'!L$8,"")</f>
        <v/>
      </c>
      <c r="M85" t="str">
        <f>IF('Raw4'!M85&lt;&gt;"",('Raw4'!M85/(1-'Raw4'!M85*#REF!*0.000000001))-(M$5-1)*$C$2*'Raw4'!M$8,"")</f>
        <v/>
      </c>
      <c r="N85" t="str">
        <f>IF('Raw4'!N85&lt;&gt;"",('Raw4'!N85/(1-'Raw4'!N85*#REF!*0.000000001))-(N$5-1)*$C$2*'Raw4'!N$8,"")</f>
        <v/>
      </c>
      <c r="O85" t="str">
        <f>IF('Raw4'!O85&lt;&gt;"",('Raw4'!O85/(1-'Raw4'!O85*#REF!*0.000000001))-(O$5-1)*$C$2*'Raw4'!O$8,"")</f>
        <v/>
      </c>
      <c r="P85" t="str">
        <f>IF('Raw4'!P85&lt;&gt;"",('Raw4'!P85/(1-'Raw4'!P85*#REF!*0.000000001))-(P$5-1)*$C$2*'Raw4'!P$8,"")</f>
        <v/>
      </c>
      <c r="Q85" t="str">
        <f>IF('Raw4'!Q85&lt;&gt;"",('Raw4'!Q85/(1-'Raw4'!Q85*#REF!*0.000000001))-(Q$5-1)*$C$2*'Raw4'!Q$8,"")</f>
        <v/>
      </c>
      <c r="R85" t="str">
        <f>IF('Raw4'!R85&lt;&gt;"",('Raw4'!R85/(1-'Raw4'!R85*#REF!*0.000000001))-(R$5-1)*$C$2*'Raw4'!R$8,"")</f>
        <v/>
      </c>
      <c r="S85" t="str">
        <f>IF('Raw4'!S85&lt;&gt;"",('Raw4'!S85/(1-'Raw4'!S85*#REF!*0.000000001))-(S$5-1)*$C$2*'Raw4'!S$8,"")</f>
        <v/>
      </c>
      <c r="T85" t="str">
        <f>IF('Raw4'!T85&lt;&gt;"",'Raw4'!T85/(1-'Raw4'!T85*#REF!*0.000000001),"")</f>
        <v/>
      </c>
      <c r="U85" t="str">
        <f>IF('Raw4'!U85&lt;&gt;"",'Raw4'!U85,"")</f>
        <v/>
      </c>
      <c r="V85" t="str">
        <f>IF('Raw4'!V85&lt;&gt;"",'Raw4'!V85,"")</f>
        <v/>
      </c>
      <c r="W85" t="str">
        <f>IF('Raw4'!W85&lt;&gt;"",'Raw4'!W85,"")</f>
        <v/>
      </c>
      <c r="X85" t="str">
        <f>IF('Raw4'!X85&lt;&gt;"",'Raw4'!X85,"")</f>
        <v/>
      </c>
      <c r="Y85" t="str">
        <f>IF('Raw4'!Y85&lt;&gt;"",'Raw4'!Y85,"")</f>
        <v/>
      </c>
      <c r="Z85" t="str">
        <f>IF('Raw4'!Z85&lt;&gt;"",'Raw4'!Z85,"")</f>
        <v/>
      </c>
      <c r="AA85" t="str">
        <f>IF('Raw4'!AA85&lt;&gt;"",'Raw4'!AA85,"")</f>
        <v/>
      </c>
      <c r="AB85" t="str">
        <f>IF('Raw4'!AB85&lt;&gt;"",'Raw4'!AB85,"")</f>
        <v/>
      </c>
      <c r="AC85" t="str">
        <f>IF('Raw4'!AC85&lt;&gt;"",'Raw4'!AC85,"")</f>
        <v/>
      </c>
      <c r="AD85" t="str">
        <f>IF('Raw4'!AD85&lt;&gt;"",'Raw4'!AD85,"")</f>
        <v/>
      </c>
      <c r="AE85" t="str">
        <f>IF('Raw4'!AE85&lt;&gt;"",'Raw4'!AE85,"")</f>
        <v/>
      </c>
      <c r="AF85" t="str">
        <f>IF('Raw4'!AF85&lt;&gt;"",'Raw4'!AF85,"")</f>
        <v/>
      </c>
      <c r="AG85" t="str">
        <f>IF('Raw4'!AG85&lt;&gt;"",'Raw4'!AG85,"")</f>
        <v/>
      </c>
      <c r="AH85" t="str">
        <f>IF('Raw4'!AH85&lt;&gt;"",'Raw4'!AH85,"")</f>
        <v/>
      </c>
      <c r="AI85" t="str">
        <f>IF('Raw4'!AI85&lt;&gt;"",'Raw4'!AI85,"")</f>
        <v/>
      </c>
      <c r="AJ85" t="str">
        <f>IF('Raw4'!AJ85&lt;&gt;"",'Raw4'!AJ85,"")</f>
        <v/>
      </c>
      <c r="AK85" t="str">
        <f>IF('Raw4'!AK85&lt;&gt;"",'Raw4'!AK85,"")</f>
        <v/>
      </c>
      <c r="AL85" t="str">
        <f>IF('Raw4'!AL85&lt;&gt;"",'Raw4'!AL85,"")</f>
        <v/>
      </c>
      <c r="AM85" t="str">
        <f>IF('Raw4'!AM85&lt;&gt;"",'Raw4'!AM85,"")</f>
        <v/>
      </c>
      <c r="AN85" t="str">
        <f>IF('Raw4'!AN85&lt;&gt;"",'Raw4'!AN85,"")</f>
        <v/>
      </c>
      <c r="AO85" t="str">
        <f>IF('Raw4'!AO85&lt;&gt;"",'Raw4'!AO85,"")</f>
        <v/>
      </c>
      <c r="AP85" t="str">
        <f>IF('Raw4'!AP85&lt;&gt;"",'Raw4'!AP85,"")</f>
        <v/>
      </c>
      <c r="AQ85" t="str">
        <f>IF('Raw4'!AQ85&lt;&gt;"",'Raw4'!AQ85,"")</f>
        <v/>
      </c>
      <c r="AR85" t="str">
        <f>IF('Raw4'!AR85&lt;&gt;"",'Raw4'!AR85,"")</f>
        <v/>
      </c>
      <c r="AS85" t="str">
        <f>IF('Raw4'!AS85&lt;&gt;"",'Raw4'!AS85,"")</f>
        <v/>
      </c>
      <c r="AT85" t="str">
        <f>IF('Raw4'!AT85&lt;&gt;"",'Raw4'!AT85,"")</f>
        <v/>
      </c>
      <c r="AU85" t="str">
        <f>IF('Raw4'!AU85&lt;&gt;"",'Raw4'!AU85,"")</f>
        <v/>
      </c>
      <c r="AV85" t="str">
        <f>IF('Raw4'!AV85&lt;&gt;"",'Raw4'!AV85,"")</f>
        <v/>
      </c>
      <c r="AW85" t="str">
        <f>IF('Raw4'!AW85&lt;&gt;"",'Raw4'!AW85,"")</f>
        <v/>
      </c>
      <c r="AX85" t="str">
        <f>IF('Raw4'!AX85&lt;&gt;"",'Raw4'!AX85,"")</f>
        <v/>
      </c>
      <c r="AY85" t="str">
        <f>IF('Raw4'!AY85&lt;&gt;"",'Raw4'!AY85,"")</f>
        <v/>
      </c>
      <c r="AZ85" t="str">
        <f>IF('Raw4'!AZ85&lt;&gt;"",'Raw4'!AZ85,"")</f>
        <v/>
      </c>
      <c r="BA85" t="str">
        <f>IF('Raw4'!BA85&lt;&gt;"",'Raw4'!BA85,"")</f>
        <v/>
      </c>
    </row>
    <row r="86" spans="1:53" x14ac:dyDescent="0.15">
      <c r="A86">
        <f>'Raw4'!A86</f>
        <v>0</v>
      </c>
      <c r="D86" t="str">
        <f>IF('Raw4'!D86&lt;&gt;"",('Raw4'!D86/(1-'Raw4'!D86*#REF!*0.000000001))-(D$5-1)*$C$2*'Raw4'!D$8,"")</f>
        <v/>
      </c>
      <c r="E86" t="str">
        <f>IF('Raw4'!E86&lt;&gt;"",('Raw4'!E86/(1-'Raw4'!E86*#REF!*0.000000001))-(E$5-1)*$C$2*'Raw4'!E$8,"")</f>
        <v/>
      </c>
      <c r="F86" t="str">
        <f>IF('Raw4'!F86&lt;&gt;"",('Raw4'!F86/(1-'Raw4'!F86*#REF!*0.000000001))-(F$5-1)*$C$2*'Raw4'!F$8,"")</f>
        <v/>
      </c>
      <c r="G86" t="str">
        <f>IF('Raw4'!G86&lt;&gt;"",('Raw4'!G86/(1-'Raw4'!G86*#REF!*0.000000001))-(G$5-1)*$C$2*'Raw4'!G$8,"")</f>
        <v/>
      </c>
      <c r="H86" t="str">
        <f>IF('Raw4'!H86&lt;&gt;"",('Raw4'!H86/(1-'Raw4'!H86*#REF!*0.000000001))-(H$5-1)*$C$2*'Raw4'!H$8,"")</f>
        <v/>
      </c>
      <c r="I86" t="str">
        <f>IF('Raw4'!I86&lt;&gt;"",('Raw4'!I86/(1-'Raw4'!I86*#REF!*0.000000001))-(I$5-1)*$C$2*'Raw4'!I$8,"")</f>
        <v/>
      </c>
      <c r="J86" t="str">
        <f>IF('Raw4'!J86&lt;&gt;"",('Raw4'!J86/(1-'Raw4'!J86*#REF!*0.000000001))-(J$5-1)*$C$2*'Raw4'!J$8,"")</f>
        <v/>
      </c>
      <c r="K86" t="str">
        <f>IF('Raw4'!K86&lt;&gt;"",('Raw4'!K86/(1-'Raw4'!K86*#REF!*0.000000001))-(K$5-1)*$C$2*'Raw4'!K$8,"")</f>
        <v/>
      </c>
      <c r="L86" t="str">
        <f>IF('Raw4'!L86&lt;&gt;"",('Raw4'!L86/(1-'Raw4'!L86*#REF!*0.000000001))-(L$5-1)*$C$2*'Raw4'!L$8,"")</f>
        <v/>
      </c>
      <c r="M86" t="str">
        <f>IF('Raw4'!M86&lt;&gt;"",('Raw4'!M86/(1-'Raw4'!M86*#REF!*0.000000001))-(M$5-1)*$C$2*'Raw4'!M$8,"")</f>
        <v/>
      </c>
      <c r="N86" t="str">
        <f>IF('Raw4'!N86&lt;&gt;"",('Raw4'!N86/(1-'Raw4'!N86*#REF!*0.000000001))-(N$5-1)*$C$2*'Raw4'!N$8,"")</f>
        <v/>
      </c>
      <c r="O86" t="str">
        <f>IF('Raw4'!O86&lt;&gt;"",('Raw4'!O86/(1-'Raw4'!O86*#REF!*0.000000001))-(O$5-1)*$C$2*'Raw4'!O$8,"")</f>
        <v/>
      </c>
      <c r="P86" t="str">
        <f>IF('Raw4'!P86&lt;&gt;"",('Raw4'!P86/(1-'Raw4'!P86*#REF!*0.000000001))-(P$5-1)*$C$2*'Raw4'!P$8,"")</f>
        <v/>
      </c>
      <c r="Q86" t="str">
        <f>IF('Raw4'!Q86&lt;&gt;"",('Raw4'!Q86/(1-'Raw4'!Q86*#REF!*0.000000001))-(Q$5-1)*$C$2*'Raw4'!Q$8,"")</f>
        <v/>
      </c>
      <c r="R86" t="str">
        <f>IF('Raw4'!R86&lt;&gt;"",('Raw4'!R86/(1-'Raw4'!R86*#REF!*0.000000001))-(R$5-1)*$C$2*'Raw4'!R$8,"")</f>
        <v/>
      </c>
      <c r="S86" t="str">
        <f>IF('Raw4'!S86&lt;&gt;"",('Raw4'!S86/(1-'Raw4'!S86*#REF!*0.000000001))-(S$5-1)*$C$2*'Raw4'!S$8,"")</f>
        <v/>
      </c>
      <c r="T86" t="str">
        <f>IF('Raw4'!T86&lt;&gt;"",'Raw4'!T86/(1-'Raw4'!T86*#REF!*0.000000001),"")</f>
        <v/>
      </c>
      <c r="U86" t="str">
        <f>IF('Raw4'!U86&lt;&gt;"",'Raw4'!U86,"")</f>
        <v/>
      </c>
      <c r="V86" t="str">
        <f>IF('Raw4'!V86&lt;&gt;"",'Raw4'!V86,"")</f>
        <v/>
      </c>
      <c r="W86" t="str">
        <f>IF('Raw4'!W86&lt;&gt;"",'Raw4'!W86,"")</f>
        <v/>
      </c>
      <c r="X86" t="str">
        <f>IF('Raw4'!X86&lt;&gt;"",'Raw4'!X86,"")</f>
        <v/>
      </c>
      <c r="Y86" t="str">
        <f>IF('Raw4'!Y86&lt;&gt;"",'Raw4'!Y86,"")</f>
        <v/>
      </c>
      <c r="Z86" t="str">
        <f>IF('Raw4'!Z86&lt;&gt;"",'Raw4'!Z86,"")</f>
        <v/>
      </c>
      <c r="AA86" t="str">
        <f>IF('Raw4'!AA86&lt;&gt;"",'Raw4'!AA86,"")</f>
        <v/>
      </c>
      <c r="AB86" t="str">
        <f>IF('Raw4'!AB86&lt;&gt;"",'Raw4'!AB86,"")</f>
        <v/>
      </c>
      <c r="AC86" t="str">
        <f>IF('Raw4'!AC86&lt;&gt;"",'Raw4'!AC86,"")</f>
        <v/>
      </c>
      <c r="AD86" t="str">
        <f>IF('Raw4'!AD86&lt;&gt;"",'Raw4'!AD86,"")</f>
        <v/>
      </c>
      <c r="AE86" t="str">
        <f>IF('Raw4'!AE86&lt;&gt;"",'Raw4'!AE86,"")</f>
        <v/>
      </c>
      <c r="AF86" t="str">
        <f>IF('Raw4'!AF86&lt;&gt;"",'Raw4'!AF86,"")</f>
        <v/>
      </c>
      <c r="AG86" t="str">
        <f>IF('Raw4'!AG86&lt;&gt;"",'Raw4'!AG86,"")</f>
        <v/>
      </c>
      <c r="AH86" t="str">
        <f>IF('Raw4'!AH86&lt;&gt;"",'Raw4'!AH86,"")</f>
        <v/>
      </c>
      <c r="AI86" t="str">
        <f>IF('Raw4'!AI86&lt;&gt;"",'Raw4'!AI86,"")</f>
        <v/>
      </c>
      <c r="AJ86" t="str">
        <f>IF('Raw4'!AJ86&lt;&gt;"",'Raw4'!AJ86,"")</f>
        <v/>
      </c>
      <c r="AK86" t="str">
        <f>IF('Raw4'!AK86&lt;&gt;"",'Raw4'!AK86,"")</f>
        <v/>
      </c>
      <c r="AL86" t="str">
        <f>IF('Raw4'!AL86&lt;&gt;"",'Raw4'!AL86,"")</f>
        <v/>
      </c>
      <c r="AM86" t="str">
        <f>IF('Raw4'!AM86&lt;&gt;"",'Raw4'!AM86,"")</f>
        <v/>
      </c>
      <c r="AN86" t="str">
        <f>IF('Raw4'!AN86&lt;&gt;"",'Raw4'!AN86,"")</f>
        <v/>
      </c>
      <c r="AO86" t="str">
        <f>IF('Raw4'!AO86&lt;&gt;"",'Raw4'!AO86,"")</f>
        <v/>
      </c>
      <c r="AP86" t="str">
        <f>IF('Raw4'!AP86&lt;&gt;"",'Raw4'!AP86,"")</f>
        <v/>
      </c>
      <c r="AQ86" t="str">
        <f>IF('Raw4'!AQ86&lt;&gt;"",'Raw4'!AQ86,"")</f>
        <v/>
      </c>
      <c r="AR86" t="str">
        <f>IF('Raw4'!AR86&lt;&gt;"",'Raw4'!AR86,"")</f>
        <v/>
      </c>
      <c r="AS86" t="str">
        <f>IF('Raw4'!AS86&lt;&gt;"",'Raw4'!AS86,"")</f>
        <v/>
      </c>
      <c r="AT86" t="str">
        <f>IF('Raw4'!AT86&lt;&gt;"",'Raw4'!AT86,"")</f>
        <v/>
      </c>
      <c r="AU86" t="str">
        <f>IF('Raw4'!AU86&lt;&gt;"",'Raw4'!AU86,"")</f>
        <v/>
      </c>
      <c r="AV86" t="str">
        <f>IF('Raw4'!AV86&lt;&gt;"",'Raw4'!AV86,"")</f>
        <v/>
      </c>
      <c r="AW86" t="str">
        <f>IF('Raw4'!AW86&lt;&gt;"",'Raw4'!AW86,"")</f>
        <v/>
      </c>
      <c r="AX86" t="str">
        <f>IF('Raw4'!AX86&lt;&gt;"",'Raw4'!AX86,"")</f>
        <v/>
      </c>
      <c r="AY86" t="str">
        <f>IF('Raw4'!AY86&lt;&gt;"",'Raw4'!AY86,"")</f>
        <v/>
      </c>
      <c r="AZ86" t="str">
        <f>IF('Raw4'!AZ86&lt;&gt;"",'Raw4'!AZ86,"")</f>
        <v/>
      </c>
      <c r="BA86" t="str">
        <f>IF('Raw4'!BA86&lt;&gt;"",'Raw4'!BA86,"")</f>
        <v/>
      </c>
    </row>
    <row r="87" spans="1:53" x14ac:dyDescent="0.15">
      <c r="A87">
        <f>'Raw4'!A87</f>
        <v>0</v>
      </c>
      <c r="D87" t="str">
        <f>IF('Raw4'!D87&lt;&gt;"",('Raw4'!D87/(1-'Raw4'!D87*#REF!*0.000000001))-(D$5-1)*$C$2*'Raw4'!D$8,"")</f>
        <v/>
      </c>
      <c r="E87" t="str">
        <f>IF('Raw4'!E87&lt;&gt;"",('Raw4'!E87/(1-'Raw4'!E87*#REF!*0.000000001))-(E$5-1)*$C$2*'Raw4'!E$8,"")</f>
        <v/>
      </c>
      <c r="F87" t="str">
        <f>IF('Raw4'!F87&lt;&gt;"",('Raw4'!F87/(1-'Raw4'!F87*#REF!*0.000000001))-(F$5-1)*$C$2*'Raw4'!F$8,"")</f>
        <v/>
      </c>
      <c r="G87" t="str">
        <f>IF('Raw4'!G87&lt;&gt;"",('Raw4'!G87/(1-'Raw4'!G87*#REF!*0.000000001))-(G$5-1)*$C$2*'Raw4'!G$8,"")</f>
        <v/>
      </c>
      <c r="H87" t="str">
        <f>IF('Raw4'!H87&lt;&gt;"",('Raw4'!H87/(1-'Raw4'!H87*#REF!*0.000000001))-(H$5-1)*$C$2*'Raw4'!H$8,"")</f>
        <v/>
      </c>
      <c r="I87" t="str">
        <f>IF('Raw4'!I87&lt;&gt;"",('Raw4'!I87/(1-'Raw4'!I87*#REF!*0.000000001))-(I$5-1)*$C$2*'Raw4'!I$8,"")</f>
        <v/>
      </c>
      <c r="J87" t="str">
        <f>IF('Raw4'!J87&lt;&gt;"",('Raw4'!J87/(1-'Raw4'!J87*#REF!*0.000000001))-(J$5-1)*$C$2*'Raw4'!J$8,"")</f>
        <v/>
      </c>
      <c r="K87" t="str">
        <f>IF('Raw4'!K87&lt;&gt;"",('Raw4'!K87/(1-'Raw4'!K87*#REF!*0.000000001))-(K$5-1)*$C$2*'Raw4'!K$8,"")</f>
        <v/>
      </c>
      <c r="L87" t="str">
        <f>IF('Raw4'!L87&lt;&gt;"",('Raw4'!L87/(1-'Raw4'!L87*#REF!*0.000000001))-(L$5-1)*$C$2*'Raw4'!L$8,"")</f>
        <v/>
      </c>
      <c r="M87" t="str">
        <f>IF('Raw4'!M87&lt;&gt;"",('Raw4'!M87/(1-'Raw4'!M87*#REF!*0.000000001))-(M$5-1)*$C$2*'Raw4'!M$8,"")</f>
        <v/>
      </c>
      <c r="N87" t="str">
        <f>IF('Raw4'!N87&lt;&gt;"",('Raw4'!N87/(1-'Raw4'!N87*#REF!*0.000000001))-(N$5-1)*$C$2*'Raw4'!N$8,"")</f>
        <v/>
      </c>
      <c r="O87" t="str">
        <f>IF('Raw4'!O87&lt;&gt;"",('Raw4'!O87/(1-'Raw4'!O87*#REF!*0.000000001))-(O$5-1)*$C$2*'Raw4'!O$8,"")</f>
        <v/>
      </c>
      <c r="P87" t="str">
        <f>IF('Raw4'!P87&lt;&gt;"",('Raw4'!P87/(1-'Raw4'!P87*#REF!*0.000000001))-(P$5-1)*$C$2*'Raw4'!P$8,"")</f>
        <v/>
      </c>
      <c r="Q87" t="str">
        <f>IF('Raw4'!Q87&lt;&gt;"",('Raw4'!Q87/(1-'Raw4'!Q87*#REF!*0.000000001))-(Q$5-1)*$C$2*'Raw4'!Q$8,"")</f>
        <v/>
      </c>
      <c r="R87" t="str">
        <f>IF('Raw4'!R87&lt;&gt;"",('Raw4'!R87/(1-'Raw4'!R87*#REF!*0.000000001))-(R$5-1)*$C$2*'Raw4'!R$8,"")</f>
        <v/>
      </c>
      <c r="S87" t="str">
        <f>IF('Raw4'!S87&lt;&gt;"",('Raw4'!S87/(1-'Raw4'!S87*#REF!*0.000000001))-(S$5-1)*$C$2*'Raw4'!S$8,"")</f>
        <v/>
      </c>
      <c r="T87" t="str">
        <f>IF('Raw4'!T87&lt;&gt;"",'Raw4'!T87/(1-'Raw4'!T87*#REF!*0.000000001),"")</f>
        <v/>
      </c>
      <c r="U87" t="str">
        <f>IF('Raw4'!U87&lt;&gt;"",'Raw4'!U87,"")</f>
        <v/>
      </c>
      <c r="V87" t="str">
        <f>IF('Raw4'!V87&lt;&gt;"",'Raw4'!V87,"")</f>
        <v/>
      </c>
      <c r="W87" t="str">
        <f>IF('Raw4'!W87&lt;&gt;"",'Raw4'!W87,"")</f>
        <v/>
      </c>
      <c r="X87" t="str">
        <f>IF('Raw4'!X87&lt;&gt;"",'Raw4'!X87,"")</f>
        <v/>
      </c>
      <c r="Y87" t="str">
        <f>IF('Raw4'!Y87&lt;&gt;"",'Raw4'!Y87,"")</f>
        <v/>
      </c>
      <c r="Z87" t="str">
        <f>IF('Raw4'!Z87&lt;&gt;"",'Raw4'!Z87,"")</f>
        <v/>
      </c>
      <c r="AA87" t="str">
        <f>IF('Raw4'!AA87&lt;&gt;"",'Raw4'!AA87,"")</f>
        <v/>
      </c>
      <c r="AB87" t="str">
        <f>IF('Raw4'!AB87&lt;&gt;"",'Raw4'!AB87,"")</f>
        <v/>
      </c>
      <c r="AC87" t="str">
        <f>IF('Raw4'!AC87&lt;&gt;"",'Raw4'!AC87,"")</f>
        <v/>
      </c>
      <c r="AD87" t="str">
        <f>IF('Raw4'!AD87&lt;&gt;"",'Raw4'!AD87,"")</f>
        <v/>
      </c>
      <c r="AE87" t="str">
        <f>IF('Raw4'!AE87&lt;&gt;"",'Raw4'!AE87,"")</f>
        <v/>
      </c>
      <c r="AF87" t="str">
        <f>IF('Raw4'!AF87&lt;&gt;"",'Raw4'!AF87,"")</f>
        <v/>
      </c>
      <c r="AG87" t="str">
        <f>IF('Raw4'!AG87&lt;&gt;"",'Raw4'!AG87,"")</f>
        <v/>
      </c>
      <c r="AH87" t="str">
        <f>IF('Raw4'!AH87&lt;&gt;"",'Raw4'!AH87,"")</f>
        <v/>
      </c>
      <c r="AI87" t="str">
        <f>IF('Raw4'!AI87&lt;&gt;"",'Raw4'!AI87,"")</f>
        <v/>
      </c>
      <c r="AJ87" t="str">
        <f>IF('Raw4'!AJ87&lt;&gt;"",'Raw4'!AJ87,"")</f>
        <v/>
      </c>
      <c r="AK87" t="str">
        <f>IF('Raw4'!AK87&lt;&gt;"",'Raw4'!AK87,"")</f>
        <v/>
      </c>
      <c r="AL87" t="str">
        <f>IF('Raw4'!AL87&lt;&gt;"",'Raw4'!AL87,"")</f>
        <v/>
      </c>
      <c r="AM87" t="str">
        <f>IF('Raw4'!AM87&lt;&gt;"",'Raw4'!AM87,"")</f>
        <v/>
      </c>
      <c r="AN87" t="str">
        <f>IF('Raw4'!AN87&lt;&gt;"",'Raw4'!AN87,"")</f>
        <v/>
      </c>
      <c r="AO87" t="str">
        <f>IF('Raw4'!AO87&lt;&gt;"",'Raw4'!AO87,"")</f>
        <v/>
      </c>
      <c r="AP87" t="str">
        <f>IF('Raw4'!AP87&lt;&gt;"",'Raw4'!AP87,"")</f>
        <v/>
      </c>
      <c r="AQ87" t="str">
        <f>IF('Raw4'!AQ87&lt;&gt;"",'Raw4'!AQ87,"")</f>
        <v/>
      </c>
      <c r="AR87" t="str">
        <f>IF('Raw4'!AR87&lt;&gt;"",'Raw4'!AR87,"")</f>
        <v/>
      </c>
      <c r="AS87" t="str">
        <f>IF('Raw4'!AS87&lt;&gt;"",'Raw4'!AS87,"")</f>
        <v/>
      </c>
      <c r="AT87" t="str">
        <f>IF('Raw4'!AT87&lt;&gt;"",'Raw4'!AT87,"")</f>
        <v/>
      </c>
      <c r="AU87" t="str">
        <f>IF('Raw4'!AU87&lt;&gt;"",'Raw4'!AU87,"")</f>
        <v/>
      </c>
      <c r="AV87" t="str">
        <f>IF('Raw4'!AV87&lt;&gt;"",'Raw4'!AV87,"")</f>
        <v/>
      </c>
      <c r="AW87" t="str">
        <f>IF('Raw4'!AW87&lt;&gt;"",'Raw4'!AW87,"")</f>
        <v/>
      </c>
      <c r="AX87" t="str">
        <f>IF('Raw4'!AX87&lt;&gt;"",'Raw4'!AX87,"")</f>
        <v/>
      </c>
      <c r="AY87" t="str">
        <f>IF('Raw4'!AY87&lt;&gt;"",'Raw4'!AY87,"")</f>
        <v/>
      </c>
      <c r="AZ87" t="str">
        <f>IF('Raw4'!AZ87&lt;&gt;"",'Raw4'!AZ87,"")</f>
        <v/>
      </c>
      <c r="BA87" t="str">
        <f>IF('Raw4'!BA87&lt;&gt;"",'Raw4'!BA87,"")</f>
        <v/>
      </c>
    </row>
    <row r="88" spans="1:53" x14ac:dyDescent="0.15">
      <c r="A88">
        <f>'Raw4'!A88</f>
        <v>0</v>
      </c>
      <c r="D88" t="str">
        <f>IF('Raw4'!D88&lt;&gt;"",('Raw4'!D88/(1-'Raw4'!D88*#REF!*0.000000001))-(D$5-1)*$C$2*'Raw4'!D$8,"")</f>
        <v/>
      </c>
      <c r="E88" t="str">
        <f>IF('Raw4'!E88&lt;&gt;"",('Raw4'!E88/(1-'Raw4'!E88*#REF!*0.000000001))-(E$5-1)*$C$2*'Raw4'!E$8,"")</f>
        <v/>
      </c>
      <c r="F88" t="str">
        <f>IF('Raw4'!F88&lt;&gt;"",('Raw4'!F88/(1-'Raw4'!F88*#REF!*0.000000001))-(F$5-1)*$C$2*'Raw4'!F$8,"")</f>
        <v/>
      </c>
      <c r="G88" t="str">
        <f>IF('Raw4'!G88&lt;&gt;"",('Raw4'!G88/(1-'Raw4'!G88*#REF!*0.000000001))-(G$5-1)*$C$2*'Raw4'!G$8,"")</f>
        <v/>
      </c>
      <c r="H88" t="str">
        <f>IF('Raw4'!H88&lt;&gt;"",('Raw4'!H88/(1-'Raw4'!H88*#REF!*0.000000001))-(H$5-1)*$C$2*'Raw4'!H$8,"")</f>
        <v/>
      </c>
      <c r="I88" t="str">
        <f>IF('Raw4'!I88&lt;&gt;"",('Raw4'!I88/(1-'Raw4'!I88*#REF!*0.000000001))-(I$5-1)*$C$2*'Raw4'!I$8,"")</f>
        <v/>
      </c>
      <c r="J88" t="str">
        <f>IF('Raw4'!J88&lt;&gt;"",('Raw4'!J88/(1-'Raw4'!J88*#REF!*0.000000001))-(J$5-1)*$C$2*'Raw4'!J$8,"")</f>
        <v/>
      </c>
      <c r="K88" t="str">
        <f>IF('Raw4'!K88&lt;&gt;"",('Raw4'!K88/(1-'Raw4'!K88*#REF!*0.000000001))-(K$5-1)*$C$2*'Raw4'!K$8,"")</f>
        <v/>
      </c>
      <c r="L88" t="str">
        <f>IF('Raw4'!L88&lt;&gt;"",('Raw4'!L88/(1-'Raw4'!L88*#REF!*0.000000001))-(L$5-1)*$C$2*'Raw4'!L$8,"")</f>
        <v/>
      </c>
      <c r="M88" t="str">
        <f>IF('Raw4'!M88&lt;&gt;"",('Raw4'!M88/(1-'Raw4'!M88*#REF!*0.000000001))-(M$5-1)*$C$2*'Raw4'!M$8,"")</f>
        <v/>
      </c>
      <c r="N88" t="str">
        <f>IF('Raw4'!N88&lt;&gt;"",('Raw4'!N88/(1-'Raw4'!N88*#REF!*0.000000001))-(N$5-1)*$C$2*'Raw4'!N$8,"")</f>
        <v/>
      </c>
      <c r="O88" t="str">
        <f>IF('Raw4'!O88&lt;&gt;"",('Raw4'!O88/(1-'Raw4'!O88*#REF!*0.000000001))-(O$5-1)*$C$2*'Raw4'!O$8,"")</f>
        <v/>
      </c>
      <c r="P88" t="str">
        <f>IF('Raw4'!P88&lt;&gt;"",('Raw4'!P88/(1-'Raw4'!P88*#REF!*0.000000001))-(P$5-1)*$C$2*'Raw4'!P$8,"")</f>
        <v/>
      </c>
      <c r="Q88" t="str">
        <f>IF('Raw4'!Q88&lt;&gt;"",('Raw4'!Q88/(1-'Raw4'!Q88*#REF!*0.000000001))-(Q$5-1)*$C$2*'Raw4'!Q$8,"")</f>
        <v/>
      </c>
      <c r="R88" t="str">
        <f>IF('Raw4'!R88&lt;&gt;"",('Raw4'!R88/(1-'Raw4'!R88*#REF!*0.000000001))-(R$5-1)*$C$2*'Raw4'!R$8,"")</f>
        <v/>
      </c>
      <c r="S88" t="str">
        <f>IF('Raw4'!S88&lt;&gt;"",('Raw4'!S88/(1-'Raw4'!S88*#REF!*0.000000001))-(S$5-1)*$C$2*'Raw4'!S$8,"")</f>
        <v/>
      </c>
      <c r="T88" t="str">
        <f>IF('Raw4'!T88&lt;&gt;"",'Raw4'!T88/(1-'Raw4'!T88*#REF!*0.000000001),"")</f>
        <v/>
      </c>
      <c r="U88" t="str">
        <f>IF('Raw4'!U88&lt;&gt;"",'Raw4'!U88,"")</f>
        <v/>
      </c>
      <c r="V88" t="str">
        <f>IF('Raw4'!V88&lt;&gt;"",'Raw4'!V88,"")</f>
        <v/>
      </c>
      <c r="W88" t="str">
        <f>IF('Raw4'!W88&lt;&gt;"",'Raw4'!W88,"")</f>
        <v/>
      </c>
      <c r="X88" t="str">
        <f>IF('Raw4'!X88&lt;&gt;"",'Raw4'!X88,"")</f>
        <v/>
      </c>
      <c r="Y88" t="str">
        <f>IF('Raw4'!Y88&lt;&gt;"",'Raw4'!Y88,"")</f>
        <v/>
      </c>
      <c r="Z88" t="str">
        <f>IF('Raw4'!Z88&lt;&gt;"",'Raw4'!Z88,"")</f>
        <v/>
      </c>
      <c r="AA88" t="str">
        <f>IF('Raw4'!AA88&lt;&gt;"",'Raw4'!AA88,"")</f>
        <v/>
      </c>
      <c r="AB88" t="str">
        <f>IF('Raw4'!AB88&lt;&gt;"",'Raw4'!AB88,"")</f>
        <v/>
      </c>
      <c r="AC88" t="str">
        <f>IF('Raw4'!AC88&lt;&gt;"",'Raw4'!AC88,"")</f>
        <v/>
      </c>
      <c r="AD88" t="str">
        <f>IF('Raw4'!AD88&lt;&gt;"",'Raw4'!AD88,"")</f>
        <v/>
      </c>
      <c r="AE88" t="str">
        <f>IF('Raw4'!AE88&lt;&gt;"",'Raw4'!AE88,"")</f>
        <v/>
      </c>
      <c r="AF88" t="str">
        <f>IF('Raw4'!AF88&lt;&gt;"",'Raw4'!AF88,"")</f>
        <v/>
      </c>
      <c r="AG88" t="str">
        <f>IF('Raw4'!AG88&lt;&gt;"",'Raw4'!AG88,"")</f>
        <v/>
      </c>
      <c r="AH88" t="str">
        <f>IF('Raw4'!AH88&lt;&gt;"",'Raw4'!AH88,"")</f>
        <v/>
      </c>
      <c r="AI88" t="str">
        <f>IF('Raw4'!AI88&lt;&gt;"",'Raw4'!AI88,"")</f>
        <v/>
      </c>
      <c r="AJ88" t="str">
        <f>IF('Raw4'!AJ88&lt;&gt;"",'Raw4'!AJ88,"")</f>
        <v/>
      </c>
      <c r="AK88" t="str">
        <f>IF('Raw4'!AK88&lt;&gt;"",'Raw4'!AK88,"")</f>
        <v/>
      </c>
      <c r="AL88" t="str">
        <f>IF('Raw4'!AL88&lt;&gt;"",'Raw4'!AL88,"")</f>
        <v/>
      </c>
      <c r="AM88" t="str">
        <f>IF('Raw4'!AM88&lt;&gt;"",'Raw4'!AM88,"")</f>
        <v/>
      </c>
      <c r="AN88" t="str">
        <f>IF('Raw4'!AN88&lt;&gt;"",'Raw4'!AN88,"")</f>
        <v/>
      </c>
      <c r="AO88" t="str">
        <f>IF('Raw4'!AO88&lt;&gt;"",'Raw4'!AO88,"")</f>
        <v/>
      </c>
      <c r="AP88" t="str">
        <f>IF('Raw4'!AP88&lt;&gt;"",'Raw4'!AP88,"")</f>
        <v/>
      </c>
      <c r="AQ88" t="str">
        <f>IF('Raw4'!AQ88&lt;&gt;"",'Raw4'!AQ88,"")</f>
        <v/>
      </c>
      <c r="AR88" t="str">
        <f>IF('Raw4'!AR88&lt;&gt;"",'Raw4'!AR88,"")</f>
        <v/>
      </c>
      <c r="AS88" t="str">
        <f>IF('Raw4'!AS88&lt;&gt;"",'Raw4'!AS88,"")</f>
        <v/>
      </c>
      <c r="AT88" t="str">
        <f>IF('Raw4'!AT88&lt;&gt;"",'Raw4'!AT88,"")</f>
        <v/>
      </c>
      <c r="AU88" t="str">
        <f>IF('Raw4'!AU88&lt;&gt;"",'Raw4'!AU88,"")</f>
        <v/>
      </c>
      <c r="AV88" t="str">
        <f>IF('Raw4'!AV88&lt;&gt;"",'Raw4'!AV88,"")</f>
        <v/>
      </c>
      <c r="AW88" t="str">
        <f>IF('Raw4'!AW88&lt;&gt;"",'Raw4'!AW88,"")</f>
        <v/>
      </c>
      <c r="AX88" t="str">
        <f>IF('Raw4'!AX88&lt;&gt;"",'Raw4'!AX88,"")</f>
        <v/>
      </c>
      <c r="AY88" t="str">
        <f>IF('Raw4'!AY88&lt;&gt;"",'Raw4'!AY88,"")</f>
        <v/>
      </c>
      <c r="AZ88" t="str">
        <f>IF('Raw4'!AZ88&lt;&gt;"",'Raw4'!AZ88,"")</f>
        <v/>
      </c>
      <c r="BA88" t="str">
        <f>IF('Raw4'!BA88&lt;&gt;"",'Raw4'!BA88,"")</f>
        <v/>
      </c>
    </row>
  </sheetData>
  <phoneticPr fontId="18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C00-000000000000}">
  <sheetPr codeName="Sheet85"/>
  <dimension ref="A5:BI102"/>
  <sheetViews>
    <sheetView topLeftCell="AR3" workbookViewId="0">
      <selection activeCell="AS16" sqref="AS16"/>
    </sheetView>
  </sheetViews>
  <sheetFormatPr baseColWidth="10" defaultColWidth="8.83203125" defaultRowHeight="13" x14ac:dyDescent="0.15"/>
  <cols>
    <col min="4" max="19" width="11.5" bestFit="1" customWidth="1"/>
    <col min="21" max="22" width="12.5" bestFit="1" customWidth="1"/>
    <col min="25" max="25" width="9.1640625" style="32"/>
    <col min="39" max="39" width="11" bestFit="1" customWidth="1"/>
    <col min="52" max="52" width="12.5" bestFit="1" customWidth="1"/>
  </cols>
  <sheetData>
    <row r="5" spans="1:61" ht="14" thickBot="1" x14ac:dyDescent="0.2">
      <c r="U5" s="61">
        <v>-4.0999999999999999E-4</v>
      </c>
      <c r="Y5" s="32" t="e">
        <f>AVERAGE(Y8:Y88)</f>
        <v>#VALUE!</v>
      </c>
    </row>
    <row r="6" spans="1:61" x14ac:dyDescent="0.15">
      <c r="A6" s="3"/>
      <c r="AC6" s="62" t="s">
        <v>206</v>
      </c>
      <c r="AD6" s="62"/>
      <c r="AE6" s="62"/>
      <c r="AF6" s="62"/>
      <c r="AG6" s="62" t="s">
        <v>198</v>
      </c>
      <c r="AH6" s="62" t="s">
        <v>207</v>
      </c>
      <c r="AI6" s="62" t="s">
        <v>199</v>
      </c>
      <c r="AJ6" s="62" t="s">
        <v>207</v>
      </c>
      <c r="AK6" s="3" t="s">
        <v>208</v>
      </c>
      <c r="AL6" s="62" t="s">
        <v>207</v>
      </c>
      <c r="AM6" s="62" t="s">
        <v>202</v>
      </c>
      <c r="AN6" s="62"/>
      <c r="AO6" s="62" t="s">
        <v>203</v>
      </c>
      <c r="AP6" s="62"/>
      <c r="AQ6" s="62" t="s">
        <v>204</v>
      </c>
      <c r="AR6" s="62"/>
      <c r="AT6" s="62" t="s">
        <v>206</v>
      </c>
      <c r="AU6" s="62"/>
      <c r="AV6" s="62"/>
      <c r="AW6" s="62"/>
      <c r="AX6" s="62" t="s">
        <v>198</v>
      </c>
      <c r="AY6" s="62" t="s">
        <v>207</v>
      </c>
      <c r="AZ6" s="63" t="s">
        <v>201</v>
      </c>
      <c r="BA6" s="62" t="s">
        <v>207</v>
      </c>
      <c r="BB6" s="3" t="s">
        <v>208</v>
      </c>
      <c r="BC6" s="62" t="s">
        <v>207</v>
      </c>
      <c r="BD6" s="62" t="s">
        <v>202</v>
      </c>
      <c r="BE6" s="62"/>
      <c r="BF6" s="63" t="s">
        <v>205</v>
      </c>
      <c r="BG6" s="62"/>
      <c r="BH6" s="62" t="s">
        <v>204</v>
      </c>
      <c r="BI6" s="62"/>
    </row>
    <row r="7" spans="1:61" ht="14" thickBot="1" x14ac:dyDescent="0.2">
      <c r="A7" s="6"/>
      <c r="AC7" s="36"/>
      <c r="AD7" s="36"/>
      <c r="AE7" s="36"/>
      <c r="AF7" s="36"/>
      <c r="AG7" s="36" t="s">
        <v>209</v>
      </c>
      <c r="AH7" s="36"/>
      <c r="AI7" s="36" t="s">
        <v>200</v>
      </c>
      <c r="AJ7" s="36"/>
      <c r="AK7" s="21" t="s">
        <v>210</v>
      </c>
      <c r="AL7" s="21"/>
      <c r="AM7" s="36" t="s">
        <v>211</v>
      </c>
      <c r="AN7" s="36"/>
      <c r="AO7" s="36" t="s">
        <v>212</v>
      </c>
      <c r="AP7" s="36"/>
      <c r="AQ7" s="36" t="s">
        <v>213</v>
      </c>
      <c r="AR7" s="36"/>
      <c r="AT7" s="36"/>
      <c r="AU7" s="36"/>
      <c r="AV7" s="36"/>
      <c r="AW7" s="36"/>
      <c r="AX7" s="36" t="s">
        <v>209</v>
      </c>
      <c r="AY7" s="36"/>
      <c r="AZ7" s="36" t="s">
        <v>200</v>
      </c>
      <c r="BA7" s="36"/>
      <c r="BB7" s="21" t="s">
        <v>210</v>
      </c>
      <c r="BC7" s="21"/>
      <c r="BD7" s="36" t="s">
        <v>211</v>
      </c>
      <c r="BE7" s="36"/>
      <c r="BF7" s="36" t="s">
        <v>212</v>
      </c>
      <c r="BG7" s="36"/>
      <c r="BH7" s="36" t="s">
        <v>213</v>
      </c>
      <c r="BI7" s="36"/>
    </row>
    <row r="8" spans="1:61" x14ac:dyDescent="0.15">
      <c r="A8" t="str">
        <f>'Raw1'!A8</f>
        <v>d18O_300118_WM2_Udaipur@5</v>
      </c>
      <c r="D8" s="14" t="e">
        <f>Corr4!D8/Corr1!D8</f>
        <v>#VALUE!</v>
      </c>
      <c r="E8" s="14" t="e">
        <f>Corr4!E8/Corr1!E8</f>
        <v>#VALUE!</v>
      </c>
      <c r="F8" s="14" t="e">
        <f>Corr4!F8/Corr1!F8</f>
        <v>#VALUE!</v>
      </c>
      <c r="G8" s="14" t="e">
        <f>Corr4!G8/Corr1!G8</f>
        <v>#VALUE!</v>
      </c>
      <c r="H8" s="14" t="e">
        <f>Corr4!H8/Corr1!H8</f>
        <v>#VALUE!</v>
      </c>
      <c r="I8" s="14" t="e">
        <f>Corr4!I8/Corr1!I8</f>
        <v>#VALUE!</v>
      </c>
      <c r="J8" s="14" t="e">
        <f>Corr4!J8/Corr1!J8</f>
        <v>#VALUE!</v>
      </c>
      <c r="K8" s="14" t="e">
        <f>Corr4!K8/Corr1!K8</f>
        <v>#VALUE!</v>
      </c>
      <c r="L8" s="14" t="e">
        <f>Corr4!L8/Corr1!L8</f>
        <v>#VALUE!</v>
      </c>
      <c r="M8" s="14" t="e">
        <f>Corr4!M8/Corr1!M8</f>
        <v>#VALUE!</v>
      </c>
      <c r="N8" s="14" t="e">
        <f>Corr4!N8/Corr1!N8</f>
        <v>#VALUE!</v>
      </c>
      <c r="O8" s="14" t="e">
        <f>Corr4!O8/Corr1!O8</f>
        <v>#VALUE!</v>
      </c>
      <c r="P8" s="14" t="e">
        <f>Corr4!P8/Corr1!P8</f>
        <v>#VALUE!</v>
      </c>
      <c r="Q8" s="14" t="e">
        <f>Corr4!Q8/Corr1!Q8</f>
        <v>#VALUE!</v>
      </c>
      <c r="R8" s="14" t="e">
        <f>Corr4!R8/Corr1!R8</f>
        <v>#VALUE!</v>
      </c>
      <c r="S8" s="14" t="e">
        <f>Corr4!S8/Corr1!S8</f>
        <v>#VALUE!</v>
      </c>
      <c r="T8" s="14"/>
      <c r="U8" s="58" t="e">
        <f>AVERAGE(D8:S8)</f>
        <v>#VALUE!</v>
      </c>
      <c r="V8" t="e">
        <f>STDEV(D8:S8)</f>
        <v>#VALUE!</v>
      </c>
      <c r="W8" t="e">
        <f>(100*V8/U8)/SQRT(16)</f>
        <v>#VALUE!</v>
      </c>
      <c r="Y8" s="32" t="e">
        <f>W8/AA8</f>
        <v>#VALUE!</v>
      </c>
      <c r="Z8" s="53">
        <v>1.5014809999999999E-4</v>
      </c>
      <c r="AA8" s="53">
        <v>3.5543720000000001E-2</v>
      </c>
      <c r="AC8" t="str">
        <f>A8</f>
        <v>d18O_300118_WM2_Udaipur@5</v>
      </c>
      <c r="AG8">
        <f>'All ratios'!E5</f>
        <v>2.025668E-3</v>
      </c>
      <c r="AH8">
        <f>'All ratios'!F5</f>
        <v>1.7247309999999998E-2</v>
      </c>
      <c r="AI8">
        <f>'All ratios'!G5</f>
        <v>1064510000</v>
      </c>
      <c r="AJ8">
        <f>'All ratios'!H5</f>
        <v>0.1625886</v>
      </c>
      <c r="AM8">
        <f>'All ratios'!K5</f>
        <v>686288731.10950804</v>
      </c>
      <c r="AN8">
        <f>'All ratios'!L5</f>
        <v>100</v>
      </c>
      <c r="AO8">
        <f>'All ratios'!M5</f>
        <v>10.207460602433697</v>
      </c>
      <c r="AP8">
        <f>'All ratios'!N5</f>
        <v>0.34494619999999998</v>
      </c>
      <c r="AQ8">
        <f>'All ratios'!R5</f>
        <v>0</v>
      </c>
      <c r="AR8">
        <f>'All ratios'!S5</f>
        <v>0</v>
      </c>
      <c r="AT8" t="str">
        <f>AC8</f>
        <v>d18O_300118_WM2_Udaipur@5</v>
      </c>
      <c r="AX8">
        <f>AG8</f>
        <v>2.025668E-3</v>
      </c>
      <c r="AY8">
        <f t="shared" ref="AY8:BI8" si="0">AH8</f>
        <v>1.7247309999999998E-2</v>
      </c>
      <c r="AZ8" s="58" t="e">
        <f>U8</f>
        <v>#VALUE!</v>
      </c>
      <c r="BA8" t="e">
        <f>W8</f>
        <v>#VALUE!</v>
      </c>
      <c r="BD8">
        <f t="shared" si="0"/>
        <v>686288731.10950804</v>
      </c>
      <c r="BE8">
        <f t="shared" si="0"/>
        <v>100</v>
      </c>
      <c r="BF8">
        <f>'All ratios'!T5</f>
        <v>0</v>
      </c>
      <c r="BG8">
        <f t="shared" si="0"/>
        <v>0.34494619999999998</v>
      </c>
      <c r="BH8">
        <f t="shared" si="0"/>
        <v>0</v>
      </c>
      <c r="BI8">
        <f t="shared" si="0"/>
        <v>0</v>
      </c>
    </row>
    <row r="9" spans="1:61" x14ac:dyDescent="0.15">
      <c r="A9" t="str">
        <f>'Raw1'!A9</f>
        <v>d18O_300118_WM2_Udaipur@6</v>
      </c>
      <c r="D9" s="14" t="e">
        <f>Corr4!D9/Corr1!D9</f>
        <v>#VALUE!</v>
      </c>
      <c r="E9" s="14" t="e">
        <f>Corr4!E9/Corr1!E9</f>
        <v>#VALUE!</v>
      </c>
      <c r="F9" s="14" t="e">
        <f>Corr4!F9/Corr1!F9</f>
        <v>#VALUE!</v>
      </c>
      <c r="G9" s="14" t="e">
        <f>Corr4!G9/Corr1!G9</f>
        <v>#VALUE!</v>
      </c>
      <c r="H9" s="14" t="e">
        <f>Corr4!H9/Corr1!H9</f>
        <v>#VALUE!</v>
      </c>
      <c r="I9" s="14" t="e">
        <f>Corr4!I9/Corr1!I9</f>
        <v>#VALUE!</v>
      </c>
      <c r="J9" s="14" t="e">
        <f>Corr4!J9/Corr1!J9</f>
        <v>#VALUE!</v>
      </c>
      <c r="K9" s="14" t="e">
        <f>Corr4!K9/Corr1!K9</f>
        <v>#VALUE!</v>
      </c>
      <c r="L9" s="14" t="e">
        <f>Corr4!L9/Corr1!L9</f>
        <v>#VALUE!</v>
      </c>
      <c r="M9" s="14" t="e">
        <f>Corr4!M9/Corr1!M9</f>
        <v>#VALUE!</v>
      </c>
      <c r="N9" s="14" t="e">
        <f>Corr4!N9/Corr1!N9</f>
        <v>#VALUE!</v>
      </c>
      <c r="O9" s="14" t="e">
        <f>Corr4!O9/Corr1!O9</f>
        <v>#VALUE!</v>
      </c>
      <c r="P9" s="14" t="e">
        <f>Corr4!P9/Corr1!P9</f>
        <v>#VALUE!</v>
      </c>
      <c r="Q9" s="14" t="e">
        <f>Corr4!Q9/Corr1!Q9</f>
        <v>#VALUE!</v>
      </c>
      <c r="R9" s="14" t="e">
        <f>Corr4!R9/Corr1!R9</f>
        <v>#VALUE!</v>
      </c>
      <c r="S9" s="14" t="e">
        <f>Corr4!S9/Corr1!S9</f>
        <v>#VALUE!</v>
      </c>
      <c r="T9" s="14"/>
      <c r="U9" s="58" t="e">
        <f>AVERAGE(D9:S9)</f>
        <v>#VALUE!</v>
      </c>
      <c r="V9" t="e">
        <f>STDEV(D9:S9)</f>
        <v>#VALUE!</v>
      </c>
      <c r="W9" t="e">
        <f>(100*V9/U9)/SQRT(16)</f>
        <v>#VALUE!</v>
      </c>
      <c r="Y9" s="32" t="e">
        <f t="shared" ref="Y9:Y72" si="1">W9/AA9</f>
        <v>#VALUE!</v>
      </c>
      <c r="Z9" s="53">
        <v>1.5051339999999999E-4</v>
      </c>
      <c r="AA9" s="53">
        <v>4.2913220000000002E-2</v>
      </c>
      <c r="AC9" t="str">
        <f t="shared" ref="AC9:AC72" si="2">A9</f>
        <v>d18O_300118_WM2_Udaipur@6</v>
      </c>
      <c r="AG9">
        <f>'All ratios'!E6</f>
        <v>2.026159E-3</v>
      </c>
      <c r="AH9">
        <f>'All ratios'!F6</f>
        <v>1.344455E-2</v>
      </c>
      <c r="AI9">
        <f>'All ratios'!G6</f>
        <v>1071605000</v>
      </c>
      <c r="AJ9">
        <f>'All ratios'!H6</f>
        <v>5.9894610000000001E-2</v>
      </c>
      <c r="AM9">
        <f>'All ratios'!K6</f>
        <v>691595437.91804671</v>
      </c>
      <c r="AN9">
        <f>'All ratios'!L6</f>
        <v>100.77324696851126</v>
      </c>
      <c r="AO9">
        <f>'All ratios'!M6</f>
        <v>10.452323957709996</v>
      </c>
      <c r="AP9">
        <f>'All ratios'!N6</f>
        <v>0.26889099999999999</v>
      </c>
      <c r="AQ9">
        <f>'All ratios'!R6</f>
        <v>0</v>
      </c>
      <c r="AR9">
        <f>'All ratios'!S6</f>
        <v>0</v>
      </c>
      <c r="AT9" t="str">
        <f t="shared" ref="AT9:AT72" si="3">AC9</f>
        <v>d18O_300118_WM2_Udaipur@6</v>
      </c>
      <c r="AX9">
        <f t="shared" ref="AX9:AX72" si="4">AG9</f>
        <v>2.026159E-3</v>
      </c>
      <c r="AY9">
        <f t="shared" ref="AY9:AY72" si="5">AH9</f>
        <v>1.344455E-2</v>
      </c>
      <c r="AZ9" s="58" t="e">
        <f t="shared" ref="AZ9:AZ72" si="6">U9</f>
        <v>#VALUE!</v>
      </c>
      <c r="BA9" t="e">
        <f t="shared" ref="BA9:BA72" si="7">W9</f>
        <v>#VALUE!</v>
      </c>
      <c r="BD9">
        <f t="shared" ref="BD9:BD72" si="8">AM9</f>
        <v>691595437.91804671</v>
      </c>
      <c r="BE9">
        <f t="shared" ref="BE9:BE72" si="9">AN9</f>
        <v>100.77324696851126</v>
      </c>
      <c r="BF9">
        <f>'All ratios'!T6</f>
        <v>0</v>
      </c>
      <c r="BG9">
        <f t="shared" ref="BG9:BG72" si="10">AP9</f>
        <v>0.26889099999999999</v>
      </c>
      <c r="BH9">
        <f t="shared" ref="BH9:BH72" si="11">AQ9</f>
        <v>0</v>
      </c>
      <c r="BI9">
        <f t="shared" ref="BI9:BI72" si="12">AR9</f>
        <v>0</v>
      </c>
    </row>
    <row r="10" spans="1:61" x14ac:dyDescent="0.15">
      <c r="A10" t="str">
        <f>'Raw1'!A10</f>
        <v>d18O_300118_WM2_Udaipur@7</v>
      </c>
      <c r="D10" s="14" t="e">
        <f>Corr4!D10/Corr1!D10</f>
        <v>#VALUE!</v>
      </c>
      <c r="E10" s="14" t="e">
        <f>Corr4!E10/Corr1!E10</f>
        <v>#VALUE!</v>
      </c>
      <c r="F10" s="14" t="e">
        <f>Corr4!F10/Corr1!F10</f>
        <v>#VALUE!</v>
      </c>
      <c r="G10" s="14" t="e">
        <f>Corr4!G10/Corr1!G10</f>
        <v>#VALUE!</v>
      </c>
      <c r="H10" s="14" t="e">
        <f>Corr4!H10/Corr1!H10</f>
        <v>#VALUE!</v>
      </c>
      <c r="I10" s="14" t="e">
        <f>Corr4!I10/Corr1!I10</f>
        <v>#VALUE!</v>
      </c>
      <c r="J10" s="14" t="e">
        <f>Corr4!J10/Corr1!J10</f>
        <v>#VALUE!</v>
      </c>
      <c r="K10" s="14" t="e">
        <f>Corr4!K10/Corr1!K10</f>
        <v>#VALUE!</v>
      </c>
      <c r="L10" s="14" t="e">
        <f>Corr4!L10/Corr1!L10</f>
        <v>#VALUE!</v>
      </c>
      <c r="M10" s="14" t="e">
        <f>Corr4!M10/Corr1!M10</f>
        <v>#VALUE!</v>
      </c>
      <c r="N10" s="14" t="e">
        <f>Corr4!N10/Corr1!N10</f>
        <v>#VALUE!</v>
      </c>
      <c r="O10" s="14" t="e">
        <f>Corr4!O10/Corr1!O10</f>
        <v>#VALUE!</v>
      </c>
      <c r="P10" s="14" t="e">
        <f>Corr4!P10/Corr1!P10</f>
        <v>#VALUE!</v>
      </c>
      <c r="Q10" s="14" t="e">
        <f>Corr4!Q10/Corr1!Q10</f>
        <v>#VALUE!</v>
      </c>
      <c r="R10" s="14" t="e">
        <f>Corr4!R10/Corr1!R10</f>
        <v>#VALUE!</v>
      </c>
      <c r="S10" s="14" t="e">
        <f>Corr4!S10/Corr1!S10</f>
        <v>#VALUE!</v>
      </c>
      <c r="T10" s="14"/>
      <c r="U10" s="58" t="e">
        <f>AVERAGE(D10:S10)</f>
        <v>#VALUE!</v>
      </c>
      <c r="V10" t="e">
        <f>STDEV(D10:S10)</f>
        <v>#VALUE!</v>
      </c>
      <c r="W10" t="e">
        <f>(100*V10/U10)/SQRT(16)</f>
        <v>#VALUE!</v>
      </c>
      <c r="Y10" s="32" t="e">
        <f t="shared" si="1"/>
        <v>#VALUE!</v>
      </c>
      <c r="Z10" s="53">
        <v>1.4803099999999999E-4</v>
      </c>
      <c r="AA10" s="53">
        <v>4.7393610000000003E-2</v>
      </c>
      <c r="AC10" t="str">
        <f t="shared" si="2"/>
        <v>d18O_300118_WM2_Udaipur@7</v>
      </c>
      <c r="AG10">
        <f>'All ratios'!E7</f>
        <v>2.0263569999999999E-3</v>
      </c>
      <c r="AH10">
        <f>'All ratios'!F7</f>
        <v>1.093648E-2</v>
      </c>
      <c r="AI10">
        <f>'All ratios'!G7</f>
        <v>1060662000</v>
      </c>
      <c r="AJ10">
        <f>'All ratios'!H7</f>
        <v>6.0486430000000001E-2</v>
      </c>
      <c r="AM10">
        <f>'All ratios'!K7</f>
        <v>685017111.50995266</v>
      </c>
      <c r="AN10">
        <f>'All ratios'!L7</f>
        <v>99.814710698003211</v>
      </c>
      <c r="AO10">
        <f>'All ratios'!M7</f>
        <v>10.551067225214416</v>
      </c>
      <c r="AP10">
        <f>'All ratios'!N7</f>
        <v>0.2187296</v>
      </c>
      <c r="AQ10">
        <f>'All ratios'!R7</f>
        <v>0</v>
      </c>
      <c r="AR10">
        <f>'All ratios'!S7</f>
        <v>0</v>
      </c>
      <c r="AT10" t="str">
        <f t="shared" si="3"/>
        <v>d18O_300118_WM2_Udaipur@7</v>
      </c>
      <c r="AX10">
        <f t="shared" si="4"/>
        <v>2.0263569999999999E-3</v>
      </c>
      <c r="AY10">
        <f t="shared" si="5"/>
        <v>1.093648E-2</v>
      </c>
      <c r="AZ10" s="58" t="e">
        <f t="shared" si="6"/>
        <v>#VALUE!</v>
      </c>
      <c r="BA10" t="e">
        <f t="shared" si="7"/>
        <v>#VALUE!</v>
      </c>
      <c r="BD10">
        <f t="shared" si="8"/>
        <v>685017111.50995266</v>
      </c>
      <c r="BE10">
        <f t="shared" si="9"/>
        <v>99.814710698003211</v>
      </c>
      <c r="BF10">
        <f>'All ratios'!T7</f>
        <v>0</v>
      </c>
      <c r="BG10">
        <f t="shared" si="10"/>
        <v>0.2187296</v>
      </c>
      <c r="BH10">
        <f t="shared" si="11"/>
        <v>0</v>
      </c>
      <c r="BI10">
        <f t="shared" si="12"/>
        <v>0</v>
      </c>
    </row>
    <row r="11" spans="1:61" x14ac:dyDescent="0.15">
      <c r="A11" t="str">
        <f>'Raw1'!A11</f>
        <v>d18O_300118_WM2_Udaipur@8</v>
      </c>
      <c r="D11" s="14" t="e">
        <f>Corr4!D11/Corr1!D11</f>
        <v>#VALUE!</v>
      </c>
      <c r="E11" s="14" t="e">
        <f>Corr4!E11/Corr1!E11</f>
        <v>#VALUE!</v>
      </c>
      <c r="F11" s="14" t="e">
        <f>Corr4!F11/Corr1!F11</f>
        <v>#VALUE!</v>
      </c>
      <c r="G11" s="14" t="e">
        <f>Corr4!G11/Corr1!G11</f>
        <v>#VALUE!</v>
      </c>
      <c r="H11" s="14" t="e">
        <f>Corr4!H11/Corr1!H11</f>
        <v>#VALUE!</v>
      </c>
      <c r="I11" s="14" t="e">
        <f>Corr4!I11/Corr1!I11</f>
        <v>#VALUE!</v>
      </c>
      <c r="J11" s="14" t="e">
        <f>Corr4!J11/Corr1!J11</f>
        <v>#VALUE!</v>
      </c>
      <c r="K11" s="14" t="e">
        <f>Corr4!K11/Corr1!K11</f>
        <v>#VALUE!</v>
      </c>
      <c r="L11" s="14" t="e">
        <f>Corr4!L11/Corr1!L11</f>
        <v>#VALUE!</v>
      </c>
      <c r="M11" s="14" t="e">
        <f>Corr4!M11/Corr1!M11</f>
        <v>#VALUE!</v>
      </c>
      <c r="N11" s="14" t="e">
        <f>Corr4!N11/Corr1!N11</f>
        <v>#VALUE!</v>
      </c>
      <c r="O11" s="14" t="e">
        <f>Corr4!O11/Corr1!O11</f>
        <v>#VALUE!</v>
      </c>
      <c r="P11" s="14" t="e">
        <f>Corr4!P11/Corr1!P11</f>
        <v>#VALUE!</v>
      </c>
      <c r="Q11" s="14" t="e">
        <f>Corr4!Q11/Corr1!Q11</f>
        <v>#VALUE!</v>
      </c>
      <c r="R11" s="14" t="e">
        <f>Corr4!R11/Corr1!R11</f>
        <v>#VALUE!</v>
      </c>
      <c r="S11" s="14" t="e">
        <f>Corr4!S11/Corr1!S11</f>
        <v>#VALUE!</v>
      </c>
      <c r="T11" s="14"/>
      <c r="U11" s="58" t="e">
        <f t="shared" ref="U11:U39" si="13">AVERAGE(D11:S11)</f>
        <v>#VALUE!</v>
      </c>
      <c r="V11" t="e">
        <f t="shared" ref="V11:V39" si="14">STDEV(D11:S11)</f>
        <v>#VALUE!</v>
      </c>
      <c r="W11" t="e">
        <f t="shared" ref="W11:W39" si="15">(100*V11/U11)/SQRT(16)</f>
        <v>#VALUE!</v>
      </c>
      <c r="Y11" s="32" t="e">
        <f t="shared" si="1"/>
        <v>#VALUE!</v>
      </c>
      <c r="Z11" s="53">
        <v>1.503322E-4</v>
      </c>
      <c r="AA11" s="53">
        <v>5.1951879999999999E-2</v>
      </c>
      <c r="AC11" t="str">
        <f t="shared" si="2"/>
        <v>d18O_300118_WM2_Udaipur@8</v>
      </c>
      <c r="AG11">
        <f>'All ratios'!E8</f>
        <v>2.0270990000000001E-3</v>
      </c>
      <c r="AH11">
        <f>'All ratios'!F8</f>
        <v>1.220102E-2</v>
      </c>
      <c r="AI11">
        <f>'All ratios'!G8</f>
        <v>1077533000</v>
      </c>
      <c r="AJ11">
        <f>'All ratios'!H8</f>
        <v>5.5556109999999999E-2</v>
      </c>
      <c r="AM11">
        <f>'All ratios'!K8</f>
        <v>695386261.52434325</v>
      </c>
      <c r="AN11">
        <f>'All ratios'!L8</f>
        <v>101.32561267618767</v>
      </c>
      <c r="AO11">
        <f>'All ratios'!M8</f>
        <v>10.921105126670724</v>
      </c>
      <c r="AP11">
        <f>'All ratios'!N8</f>
        <v>0.2440204</v>
      </c>
      <c r="AQ11">
        <f>'All ratios'!R8</f>
        <v>0</v>
      </c>
      <c r="AR11">
        <f>'All ratios'!S8</f>
        <v>0</v>
      </c>
      <c r="AT11" t="str">
        <f t="shared" si="3"/>
        <v>d18O_300118_WM2_Udaipur@8</v>
      </c>
      <c r="AX11">
        <f t="shared" si="4"/>
        <v>2.0270990000000001E-3</v>
      </c>
      <c r="AY11">
        <f t="shared" si="5"/>
        <v>1.220102E-2</v>
      </c>
      <c r="AZ11" s="58" t="e">
        <f t="shared" si="6"/>
        <v>#VALUE!</v>
      </c>
      <c r="BA11" t="e">
        <f t="shared" si="7"/>
        <v>#VALUE!</v>
      </c>
      <c r="BD11">
        <f t="shared" si="8"/>
        <v>695386261.52434325</v>
      </c>
      <c r="BE11">
        <f t="shared" si="9"/>
        <v>101.32561267618767</v>
      </c>
      <c r="BF11">
        <f>'All ratios'!T8</f>
        <v>0</v>
      </c>
      <c r="BG11">
        <f t="shared" si="10"/>
        <v>0.2440204</v>
      </c>
      <c r="BH11">
        <f t="shared" si="11"/>
        <v>0</v>
      </c>
      <c r="BI11">
        <f t="shared" si="12"/>
        <v>0</v>
      </c>
    </row>
    <row r="12" spans="1:61" x14ac:dyDescent="0.15">
      <c r="A12" t="str">
        <f>'Raw1'!A12</f>
        <v>d18O_300118_WM2_KAW485@5</v>
      </c>
      <c r="D12" s="14" t="e">
        <f>Corr4!D12/Corr1!D12</f>
        <v>#VALUE!</v>
      </c>
      <c r="E12" s="14" t="e">
        <f>Corr4!E12/Corr1!E12</f>
        <v>#VALUE!</v>
      </c>
      <c r="F12" s="14" t="e">
        <f>Corr4!F12/Corr1!F12</f>
        <v>#VALUE!</v>
      </c>
      <c r="G12" s="14" t="e">
        <f>Corr4!G12/Corr1!G12</f>
        <v>#VALUE!</v>
      </c>
      <c r="H12" s="14" t="e">
        <f>Corr4!H12/Corr1!H12</f>
        <v>#VALUE!</v>
      </c>
      <c r="I12" s="14" t="e">
        <f>Corr4!I12/Corr1!I12</f>
        <v>#VALUE!</v>
      </c>
      <c r="J12" s="14" t="e">
        <f>Corr4!J12/Corr1!J12</f>
        <v>#VALUE!</v>
      </c>
      <c r="K12" s="14" t="e">
        <f>Corr4!K12/Corr1!K12</f>
        <v>#VALUE!</v>
      </c>
      <c r="L12" s="14" t="e">
        <f>Corr4!L12/Corr1!L12</f>
        <v>#VALUE!</v>
      </c>
      <c r="M12" s="14" t="e">
        <f>Corr4!M12/Corr1!M12</f>
        <v>#VALUE!</v>
      </c>
      <c r="N12" s="14" t="e">
        <f>Corr4!N12/Corr1!N12</f>
        <v>#VALUE!</v>
      </c>
      <c r="O12" s="14" t="e">
        <f>Corr4!O12/Corr1!O12</f>
        <v>#VALUE!</v>
      </c>
      <c r="P12" s="14" t="e">
        <f>Corr4!P12/Corr1!P12</f>
        <v>#VALUE!</v>
      </c>
      <c r="Q12" s="14" t="e">
        <f>Corr4!Q12/Corr1!Q12</f>
        <v>#VALUE!</v>
      </c>
      <c r="R12" s="14" t="e">
        <f>Corr4!R12/Corr1!R12</f>
        <v>#VALUE!</v>
      </c>
      <c r="S12" s="14" t="e">
        <f>Corr4!S12/Corr1!S12</f>
        <v>#VALUE!</v>
      </c>
      <c r="T12" s="14"/>
      <c r="U12" s="58" t="e">
        <f t="shared" si="13"/>
        <v>#VALUE!</v>
      </c>
      <c r="V12" t="e">
        <f t="shared" si="14"/>
        <v>#VALUE!</v>
      </c>
      <c r="W12" t="e">
        <f t="shared" si="15"/>
        <v>#VALUE!</v>
      </c>
      <c r="Y12" s="32" t="e">
        <f t="shared" si="1"/>
        <v>#VALUE!</v>
      </c>
      <c r="Z12" s="53">
        <v>1.507623E-4</v>
      </c>
      <c r="AA12" s="53">
        <v>3.9984970000000002E-2</v>
      </c>
      <c r="AC12" t="str">
        <f t="shared" si="2"/>
        <v>d18O_300118_WM2_KAW485@5</v>
      </c>
      <c r="AG12">
        <f>'All ratios'!E9</f>
        <v>2.024667E-3</v>
      </c>
      <c r="AH12">
        <f>'All ratios'!F9</f>
        <v>1.125935E-2</v>
      </c>
      <c r="AI12">
        <f>'All ratios'!G9</f>
        <v>1101977000</v>
      </c>
      <c r="AJ12">
        <f>'All ratios'!H9</f>
        <v>5.9473489999999997E-2</v>
      </c>
      <c r="AM12">
        <f>'All ratios'!K9</f>
        <v>710945564.43288326</v>
      </c>
      <c r="AN12">
        <f>'All ratios'!L9</f>
        <v>103.59277840443526</v>
      </c>
      <c r="AO12">
        <f>'All ratios'!M9</f>
        <v>9.7082585278276525</v>
      </c>
      <c r="AP12">
        <f>'All ratios'!N9</f>
        <v>0.225187</v>
      </c>
      <c r="AQ12">
        <f>'All ratios'!R9</f>
        <v>0</v>
      </c>
      <c r="AR12">
        <f>'All ratios'!S9</f>
        <v>0</v>
      </c>
      <c r="AT12" t="str">
        <f t="shared" si="3"/>
        <v>d18O_300118_WM2_KAW485@5</v>
      </c>
      <c r="AX12">
        <f t="shared" si="4"/>
        <v>2.024667E-3</v>
      </c>
      <c r="AY12">
        <f t="shared" si="5"/>
        <v>1.125935E-2</v>
      </c>
      <c r="AZ12" s="58" t="e">
        <f t="shared" si="6"/>
        <v>#VALUE!</v>
      </c>
      <c r="BA12" t="e">
        <f t="shared" si="7"/>
        <v>#VALUE!</v>
      </c>
      <c r="BD12">
        <f t="shared" si="8"/>
        <v>710945564.43288326</v>
      </c>
      <c r="BE12">
        <f t="shared" si="9"/>
        <v>103.59277840443526</v>
      </c>
      <c r="BF12">
        <f>'All ratios'!T9</f>
        <v>0</v>
      </c>
      <c r="BG12">
        <f t="shared" si="10"/>
        <v>0.225187</v>
      </c>
      <c r="BH12">
        <f t="shared" si="11"/>
        <v>0</v>
      </c>
      <c r="BI12">
        <f t="shared" si="12"/>
        <v>0</v>
      </c>
    </row>
    <row r="13" spans="1:61" x14ac:dyDescent="0.15">
      <c r="A13" t="str">
        <f>'Raw1'!A13</f>
        <v>d18O_300118_WM2_KAW485@6</v>
      </c>
      <c r="D13" s="14" t="e">
        <f>Corr4!D13/Corr1!D13</f>
        <v>#VALUE!</v>
      </c>
      <c r="E13" s="14" t="e">
        <f>Corr4!E13/Corr1!E13</f>
        <v>#VALUE!</v>
      </c>
      <c r="F13" s="14" t="e">
        <f>Corr4!F13/Corr1!F13</f>
        <v>#VALUE!</v>
      </c>
      <c r="G13" s="14" t="e">
        <f>Corr4!G13/Corr1!G13</f>
        <v>#VALUE!</v>
      </c>
      <c r="H13" s="14" t="e">
        <f>Corr4!H13/Corr1!H13</f>
        <v>#VALUE!</v>
      </c>
      <c r="I13" s="14" t="e">
        <f>Corr4!I13/Corr1!I13</f>
        <v>#VALUE!</v>
      </c>
      <c r="J13" s="14" t="e">
        <f>Corr4!J13/Corr1!J13</f>
        <v>#VALUE!</v>
      </c>
      <c r="K13" s="14" t="e">
        <f>Corr4!K13/Corr1!K13</f>
        <v>#VALUE!</v>
      </c>
      <c r="L13" s="14" t="e">
        <f>Corr4!L13/Corr1!L13</f>
        <v>#VALUE!</v>
      </c>
      <c r="M13" s="14" t="e">
        <f>Corr4!M13/Corr1!M13</f>
        <v>#VALUE!</v>
      </c>
      <c r="N13" s="14" t="e">
        <f>Corr4!N13/Corr1!N13</f>
        <v>#VALUE!</v>
      </c>
      <c r="O13" s="14" t="e">
        <f>Corr4!O13/Corr1!O13</f>
        <v>#VALUE!</v>
      </c>
      <c r="P13" s="14" t="e">
        <f>Corr4!P13/Corr1!P13</f>
        <v>#VALUE!</v>
      </c>
      <c r="Q13" s="14" t="e">
        <f>Corr4!Q13/Corr1!Q13</f>
        <v>#VALUE!</v>
      </c>
      <c r="R13" s="14" t="e">
        <f>Corr4!R13/Corr1!R13</f>
        <v>#VALUE!</v>
      </c>
      <c r="S13" s="14" t="e">
        <f>Corr4!S13/Corr1!S13</f>
        <v>#VALUE!</v>
      </c>
      <c r="T13" s="14"/>
      <c r="U13" s="58" t="e">
        <f t="shared" si="13"/>
        <v>#VALUE!</v>
      </c>
      <c r="V13" t="e">
        <f t="shared" si="14"/>
        <v>#VALUE!</v>
      </c>
      <c r="W13" t="e">
        <f t="shared" si="15"/>
        <v>#VALUE!</v>
      </c>
      <c r="Y13" s="32" t="e">
        <f t="shared" si="1"/>
        <v>#VALUE!</v>
      </c>
      <c r="Z13" s="53">
        <v>1.5466669999999999E-4</v>
      </c>
      <c r="AA13" s="53">
        <v>3.0988129999999999E-2</v>
      </c>
      <c r="AC13" t="str">
        <f t="shared" si="2"/>
        <v>d18O_300118_WM2_KAW485@6</v>
      </c>
      <c r="AG13">
        <f>'All ratios'!E10</f>
        <v>2.0243420000000002E-3</v>
      </c>
      <c r="AH13">
        <f>'All ratios'!F10</f>
        <v>1.2775949999999999E-2</v>
      </c>
      <c r="AI13">
        <f>'All ratios'!G10</f>
        <v>1104344000</v>
      </c>
      <c r="AJ13">
        <f>'All ratios'!H10</f>
        <v>7.9887230000000004E-2</v>
      </c>
      <c r="AM13">
        <f>'All ratios'!K10</f>
        <v>713733407.95900929</v>
      </c>
      <c r="AN13">
        <f>'All ratios'!L10</f>
        <v>103.99899861464024</v>
      </c>
      <c r="AO13">
        <f>'All ratios'!M10</f>
        <v>9.5461799321764431</v>
      </c>
      <c r="AP13">
        <f>'All ratios'!N10</f>
        <v>0.255519</v>
      </c>
      <c r="AQ13">
        <f>'All ratios'!R10</f>
        <v>0</v>
      </c>
      <c r="AR13">
        <f>'All ratios'!S10</f>
        <v>0</v>
      </c>
      <c r="AT13" t="str">
        <f t="shared" si="3"/>
        <v>d18O_300118_WM2_KAW485@6</v>
      </c>
      <c r="AX13">
        <f t="shared" si="4"/>
        <v>2.0243420000000002E-3</v>
      </c>
      <c r="AY13">
        <f t="shared" si="5"/>
        <v>1.2775949999999999E-2</v>
      </c>
      <c r="AZ13" s="58" t="e">
        <f t="shared" si="6"/>
        <v>#VALUE!</v>
      </c>
      <c r="BA13" t="e">
        <f t="shared" si="7"/>
        <v>#VALUE!</v>
      </c>
      <c r="BD13">
        <f t="shared" si="8"/>
        <v>713733407.95900929</v>
      </c>
      <c r="BE13">
        <f t="shared" si="9"/>
        <v>103.99899861464024</v>
      </c>
      <c r="BF13">
        <f>'All ratios'!T10</f>
        <v>0</v>
      </c>
      <c r="BG13">
        <f t="shared" si="10"/>
        <v>0.255519</v>
      </c>
      <c r="BH13">
        <f t="shared" si="11"/>
        <v>0</v>
      </c>
      <c r="BI13">
        <f t="shared" si="12"/>
        <v>0</v>
      </c>
    </row>
    <row r="14" spans="1:61" x14ac:dyDescent="0.15">
      <c r="A14" t="str">
        <f>'Raw1'!A14</f>
        <v>d18O_300118_WM2_KAW485@7</v>
      </c>
      <c r="D14" s="14" t="e">
        <f>Corr4!D14/Corr1!D14</f>
        <v>#VALUE!</v>
      </c>
      <c r="E14" s="14" t="e">
        <f>Corr4!E14/Corr1!E14</f>
        <v>#VALUE!</v>
      </c>
      <c r="F14" s="14" t="e">
        <f>Corr4!F14/Corr1!F14</f>
        <v>#VALUE!</v>
      </c>
      <c r="G14" s="14" t="e">
        <f>Corr4!G14/Corr1!G14</f>
        <v>#VALUE!</v>
      </c>
      <c r="H14" s="14" t="e">
        <f>Corr4!H14/Corr1!H14</f>
        <v>#VALUE!</v>
      </c>
      <c r="I14" s="14" t="e">
        <f>Corr4!I14/Corr1!I14</f>
        <v>#VALUE!</v>
      </c>
      <c r="J14" s="14" t="e">
        <f>Corr4!J14/Corr1!J14</f>
        <v>#VALUE!</v>
      </c>
      <c r="K14" s="14" t="e">
        <f>Corr4!K14/Corr1!K14</f>
        <v>#VALUE!</v>
      </c>
      <c r="L14" s="14" t="e">
        <f>Corr4!L14/Corr1!L14</f>
        <v>#VALUE!</v>
      </c>
      <c r="M14" s="14" t="e">
        <f>Corr4!M14/Corr1!M14</f>
        <v>#VALUE!</v>
      </c>
      <c r="N14" s="14" t="e">
        <f>Corr4!N14/Corr1!N14</f>
        <v>#VALUE!</v>
      </c>
      <c r="O14" s="14" t="e">
        <f>Corr4!O14/Corr1!O14</f>
        <v>#VALUE!</v>
      </c>
      <c r="P14" s="14" t="e">
        <f>Corr4!P14/Corr1!P14</f>
        <v>#VALUE!</v>
      </c>
      <c r="Q14" s="14" t="e">
        <f>Corr4!Q14/Corr1!Q14</f>
        <v>#VALUE!</v>
      </c>
      <c r="R14" s="14" t="e">
        <f>Corr4!R14/Corr1!R14</f>
        <v>#VALUE!</v>
      </c>
      <c r="S14" s="14" t="e">
        <f>Corr4!S14/Corr1!S14</f>
        <v>#VALUE!</v>
      </c>
      <c r="T14" s="14"/>
      <c r="U14" s="58" t="e">
        <f t="shared" si="13"/>
        <v>#VALUE!</v>
      </c>
      <c r="V14" t="e">
        <f t="shared" si="14"/>
        <v>#VALUE!</v>
      </c>
      <c r="W14" t="e">
        <f t="shared" si="15"/>
        <v>#VALUE!</v>
      </c>
      <c r="Y14" s="32" t="e">
        <f t="shared" si="1"/>
        <v>#VALUE!</v>
      </c>
      <c r="Z14" s="53">
        <v>1.4772240000000001E-4</v>
      </c>
      <c r="AA14" s="53">
        <v>3.2174429999999997E-2</v>
      </c>
      <c r="AC14" t="str">
        <f t="shared" si="2"/>
        <v>d18O_300118_WM2_KAW485@7</v>
      </c>
      <c r="AG14">
        <f>'All ratios'!E11</f>
        <v>2.0237200000000001E-3</v>
      </c>
      <c r="AH14">
        <f>'All ratios'!F11</f>
        <v>1.498855E-2</v>
      </c>
      <c r="AI14">
        <f>'All ratios'!G11</f>
        <v>1099759000</v>
      </c>
      <c r="AJ14">
        <f>'All ratios'!H11</f>
        <v>6.1117619999999998E-2</v>
      </c>
      <c r="AM14">
        <f>'All ratios'!K11</f>
        <v>709371365.69076622</v>
      </c>
      <c r="AN14">
        <f>'All ratios'!L11</f>
        <v>103.36339991244516</v>
      </c>
      <c r="AO14">
        <f>'All ratios'!M11</f>
        <v>9.2359864352683871</v>
      </c>
      <c r="AP14">
        <f>'All ratios'!N11</f>
        <v>0.29977100000000001</v>
      </c>
      <c r="AQ14">
        <f>'All ratios'!R11</f>
        <v>0</v>
      </c>
      <c r="AR14">
        <f>'All ratios'!S11</f>
        <v>0</v>
      </c>
      <c r="AT14" t="str">
        <f t="shared" si="3"/>
        <v>d18O_300118_WM2_KAW485@7</v>
      </c>
      <c r="AX14">
        <f t="shared" si="4"/>
        <v>2.0237200000000001E-3</v>
      </c>
      <c r="AY14">
        <f t="shared" si="5"/>
        <v>1.498855E-2</v>
      </c>
      <c r="AZ14" s="58" t="e">
        <f t="shared" si="6"/>
        <v>#VALUE!</v>
      </c>
      <c r="BA14" t="e">
        <f t="shared" si="7"/>
        <v>#VALUE!</v>
      </c>
      <c r="BD14">
        <f t="shared" si="8"/>
        <v>709371365.69076622</v>
      </c>
      <c r="BE14">
        <f t="shared" si="9"/>
        <v>103.36339991244516</v>
      </c>
      <c r="BF14">
        <f>'All ratios'!T11</f>
        <v>0</v>
      </c>
      <c r="BG14">
        <f t="shared" si="10"/>
        <v>0.29977100000000001</v>
      </c>
      <c r="BH14">
        <f t="shared" si="11"/>
        <v>0</v>
      </c>
      <c r="BI14">
        <f t="shared" si="12"/>
        <v>0</v>
      </c>
    </row>
    <row r="15" spans="1:61" x14ac:dyDescent="0.15">
      <c r="A15" t="str">
        <f>'Raw1'!A15</f>
        <v>d18O_300118_WM2_Udaipur@9</v>
      </c>
      <c r="D15" s="14" t="e">
        <f>Corr4!D15/Corr1!D15</f>
        <v>#VALUE!</v>
      </c>
      <c r="E15" s="14" t="e">
        <f>Corr4!E15/Corr1!E15</f>
        <v>#VALUE!</v>
      </c>
      <c r="F15" s="14" t="e">
        <f>Corr4!F15/Corr1!F15</f>
        <v>#VALUE!</v>
      </c>
      <c r="G15" s="14" t="e">
        <f>Corr4!G15/Corr1!G15</f>
        <v>#VALUE!</v>
      </c>
      <c r="H15" s="14" t="e">
        <f>Corr4!H15/Corr1!H15</f>
        <v>#VALUE!</v>
      </c>
      <c r="I15" s="14" t="e">
        <f>Corr4!I15/Corr1!I15</f>
        <v>#VALUE!</v>
      </c>
      <c r="J15" s="14" t="e">
        <f>Corr4!J15/Corr1!J15</f>
        <v>#VALUE!</v>
      </c>
      <c r="K15" s="14" t="e">
        <f>Corr4!K15/Corr1!K15</f>
        <v>#VALUE!</v>
      </c>
      <c r="L15" s="14" t="e">
        <f>Corr4!L15/Corr1!L15</f>
        <v>#VALUE!</v>
      </c>
      <c r="M15" s="14" t="e">
        <f>Corr4!M15/Corr1!M15</f>
        <v>#VALUE!</v>
      </c>
      <c r="N15" s="14" t="e">
        <f>Corr4!N15/Corr1!N15</f>
        <v>#VALUE!</v>
      </c>
      <c r="O15" s="14" t="e">
        <f>Corr4!O15/Corr1!O15</f>
        <v>#VALUE!</v>
      </c>
      <c r="P15" s="14" t="e">
        <f>Corr4!P15/Corr1!P15</f>
        <v>#VALUE!</v>
      </c>
      <c r="Q15" s="14" t="e">
        <f>Corr4!Q15/Corr1!Q15</f>
        <v>#VALUE!</v>
      </c>
      <c r="R15" s="14" t="e">
        <f>Corr4!R15/Corr1!R15</f>
        <v>#VALUE!</v>
      </c>
      <c r="S15" s="14" t="e">
        <f>Corr4!S15/Corr1!S15</f>
        <v>#VALUE!</v>
      </c>
      <c r="T15" s="14"/>
      <c r="U15" s="58" t="e">
        <f t="shared" si="13"/>
        <v>#VALUE!</v>
      </c>
      <c r="V15" t="e">
        <f t="shared" si="14"/>
        <v>#VALUE!</v>
      </c>
      <c r="W15" t="e">
        <f t="shared" si="15"/>
        <v>#VALUE!</v>
      </c>
      <c r="Y15" s="32" t="e">
        <f t="shared" si="1"/>
        <v>#VALUE!</v>
      </c>
      <c r="Z15" s="53">
        <v>1.4878499999999999E-4</v>
      </c>
      <c r="AA15" s="53">
        <v>4.3846309999999999E-2</v>
      </c>
      <c r="AC15" t="str">
        <f t="shared" si="2"/>
        <v>d18O_300118_WM2_Udaipur@9</v>
      </c>
      <c r="AG15">
        <f>'All ratios'!E12</f>
        <v>2.0262660000000001E-3</v>
      </c>
      <c r="AH15">
        <f>'All ratios'!F12</f>
        <v>9.4804250000000007E-3</v>
      </c>
      <c r="AI15">
        <f>'All ratios'!G12</f>
        <v>1074910000</v>
      </c>
      <c r="AJ15">
        <f>'All ratios'!H12</f>
        <v>6.4263299999999995E-2</v>
      </c>
      <c r="AM15">
        <f>'All ratios'!K12</f>
        <v>694710323.54883873</v>
      </c>
      <c r="AN15">
        <f>'All ratios'!L12</f>
        <v>101.22712089789319</v>
      </c>
      <c r="AO15">
        <f>'All ratios'!M12</f>
        <v>10.505685218432147</v>
      </c>
      <c r="AP15">
        <f>'All ratios'!N12</f>
        <v>0.18960850000000001</v>
      </c>
      <c r="AQ15">
        <f>'All ratios'!R12</f>
        <v>0</v>
      </c>
      <c r="AR15">
        <f>'All ratios'!S12</f>
        <v>0</v>
      </c>
      <c r="AT15" t="str">
        <f t="shared" si="3"/>
        <v>d18O_300118_WM2_Udaipur@9</v>
      </c>
      <c r="AX15">
        <f t="shared" si="4"/>
        <v>2.0262660000000001E-3</v>
      </c>
      <c r="AY15">
        <f t="shared" si="5"/>
        <v>9.4804250000000007E-3</v>
      </c>
      <c r="AZ15" s="58" t="e">
        <f t="shared" si="6"/>
        <v>#VALUE!</v>
      </c>
      <c r="BA15" t="e">
        <f t="shared" si="7"/>
        <v>#VALUE!</v>
      </c>
      <c r="BD15">
        <f t="shared" si="8"/>
        <v>694710323.54883873</v>
      </c>
      <c r="BE15">
        <f t="shared" si="9"/>
        <v>101.22712089789319</v>
      </c>
      <c r="BF15">
        <f>'All ratios'!T12</f>
        <v>0</v>
      </c>
      <c r="BG15">
        <f t="shared" si="10"/>
        <v>0.18960850000000001</v>
      </c>
      <c r="BH15">
        <f t="shared" si="11"/>
        <v>0</v>
      </c>
      <c r="BI15">
        <f t="shared" si="12"/>
        <v>0</v>
      </c>
    </row>
    <row r="16" spans="1:61" x14ac:dyDescent="0.15">
      <c r="A16" t="str">
        <f>'Raw1'!A16</f>
        <v>d18O_300118_WM2_Nico@5</v>
      </c>
      <c r="D16" s="14" t="e">
        <f>Corr4!D16/Corr1!D16</f>
        <v>#VALUE!</v>
      </c>
      <c r="E16" s="14" t="e">
        <f>Corr4!E16/Corr1!E16</f>
        <v>#VALUE!</v>
      </c>
      <c r="F16" s="14" t="e">
        <f>Corr4!F16/Corr1!F16</f>
        <v>#VALUE!</v>
      </c>
      <c r="G16" s="14" t="e">
        <f>Corr4!G16/Corr1!G16</f>
        <v>#VALUE!</v>
      </c>
      <c r="H16" s="14" t="e">
        <f>Corr4!H16/Corr1!H16</f>
        <v>#VALUE!</v>
      </c>
      <c r="I16" s="14" t="e">
        <f>Corr4!I16/Corr1!I16</f>
        <v>#VALUE!</v>
      </c>
      <c r="J16" s="14" t="e">
        <f>Corr4!J16/Corr1!J16</f>
        <v>#VALUE!</v>
      </c>
      <c r="K16" s="14" t="e">
        <f>Corr4!K16/Corr1!K16</f>
        <v>#VALUE!</v>
      </c>
      <c r="L16" s="14" t="e">
        <f>Corr4!L16/Corr1!L16</f>
        <v>#VALUE!</v>
      </c>
      <c r="M16" s="14" t="e">
        <f>Corr4!M16/Corr1!M16</f>
        <v>#VALUE!</v>
      </c>
      <c r="N16" s="14" t="e">
        <f>Corr4!N16/Corr1!N16</f>
        <v>#VALUE!</v>
      </c>
      <c r="O16" s="14" t="e">
        <f>Corr4!O16/Corr1!O16</f>
        <v>#VALUE!</v>
      </c>
      <c r="P16" s="14" t="e">
        <f>Corr4!P16/Corr1!P16</f>
        <v>#VALUE!</v>
      </c>
      <c r="Q16" s="14" t="e">
        <f>Corr4!Q16/Corr1!Q16</f>
        <v>#VALUE!</v>
      </c>
      <c r="R16" s="14" t="e">
        <f>Corr4!R16/Corr1!R16</f>
        <v>#VALUE!</v>
      </c>
      <c r="S16" s="14" t="e">
        <f>Corr4!S16/Corr1!S16</f>
        <v>#VALUE!</v>
      </c>
      <c r="T16" s="14"/>
      <c r="U16" s="58" t="e">
        <f t="shared" si="13"/>
        <v>#VALUE!</v>
      </c>
      <c r="V16" t="e">
        <f t="shared" si="14"/>
        <v>#VALUE!</v>
      </c>
      <c r="W16" t="e">
        <f t="shared" si="15"/>
        <v>#VALUE!</v>
      </c>
      <c r="Y16" s="32" t="e">
        <f t="shared" si="1"/>
        <v>#VALUE!</v>
      </c>
      <c r="Z16" s="53">
        <v>1.4695579999999999E-4</v>
      </c>
      <c r="AA16" s="53">
        <v>5.1253760000000002E-2</v>
      </c>
      <c r="AC16" t="str">
        <f t="shared" si="2"/>
        <v>d18O_300118_WM2_Nico@5</v>
      </c>
      <c r="AG16">
        <f>'All ratios'!E13</f>
        <v>2.020352E-3</v>
      </c>
      <c r="AH16">
        <f>'All ratios'!F13</f>
        <v>1.6783719999999999E-2</v>
      </c>
      <c r="AI16">
        <f>'All ratios'!G13</f>
        <v>1090263000</v>
      </c>
      <c r="AJ16">
        <f>'All ratios'!H13</f>
        <v>6.8563170000000007E-2</v>
      </c>
      <c r="AM16">
        <f>'All ratios'!K13</f>
        <v>704348399.09219122</v>
      </c>
      <c r="AN16">
        <f>'All ratios'!L13</f>
        <v>102.6314970892042</v>
      </c>
      <c r="AO16">
        <f>'All ratios'!M13</f>
        <v>7.5563534809495554</v>
      </c>
      <c r="AP16">
        <f>'All ratios'!N13</f>
        <v>0.33567439999999998</v>
      </c>
      <c r="AQ16">
        <f>'All ratios'!R13</f>
        <v>0</v>
      </c>
      <c r="AR16">
        <f>'All ratios'!S13</f>
        <v>0</v>
      </c>
      <c r="AT16" t="str">
        <f t="shared" si="3"/>
        <v>d18O_300118_WM2_Nico@5</v>
      </c>
      <c r="AX16">
        <f t="shared" si="4"/>
        <v>2.020352E-3</v>
      </c>
      <c r="AY16">
        <f t="shared" si="5"/>
        <v>1.6783719999999999E-2</v>
      </c>
      <c r="AZ16" s="58" t="e">
        <f t="shared" si="6"/>
        <v>#VALUE!</v>
      </c>
      <c r="BA16" t="e">
        <f t="shared" si="7"/>
        <v>#VALUE!</v>
      </c>
      <c r="BD16">
        <f t="shared" si="8"/>
        <v>704348399.09219122</v>
      </c>
      <c r="BE16">
        <f t="shared" si="9"/>
        <v>102.6314970892042</v>
      </c>
      <c r="BF16">
        <f>'All ratios'!T13</f>
        <v>0</v>
      </c>
      <c r="BG16">
        <f t="shared" si="10"/>
        <v>0.33567439999999998</v>
      </c>
      <c r="BH16">
        <f t="shared" si="11"/>
        <v>0</v>
      </c>
      <c r="BI16">
        <f t="shared" si="12"/>
        <v>0</v>
      </c>
    </row>
    <row r="17" spans="1:61" x14ac:dyDescent="0.15">
      <c r="A17" t="str">
        <f>'Raw1'!A17</f>
        <v>d18O_300118_WM2_Nico@6</v>
      </c>
      <c r="D17" s="14" t="e">
        <f>Corr4!D17/Corr1!D17</f>
        <v>#VALUE!</v>
      </c>
      <c r="E17" s="14" t="e">
        <f>Corr4!E17/Corr1!E17</f>
        <v>#VALUE!</v>
      </c>
      <c r="F17" s="14" t="e">
        <f>Corr4!F17/Corr1!F17</f>
        <v>#VALUE!</v>
      </c>
      <c r="G17" s="14" t="e">
        <f>Corr4!G17/Corr1!G17</f>
        <v>#VALUE!</v>
      </c>
      <c r="H17" s="14" t="e">
        <f>Corr4!H17/Corr1!H17</f>
        <v>#VALUE!</v>
      </c>
      <c r="I17" s="14" t="e">
        <f>Corr4!I17/Corr1!I17</f>
        <v>#VALUE!</v>
      </c>
      <c r="J17" s="14" t="e">
        <f>Corr4!J17/Corr1!J17</f>
        <v>#VALUE!</v>
      </c>
      <c r="K17" s="14" t="e">
        <f>Corr4!K17/Corr1!K17</f>
        <v>#VALUE!</v>
      </c>
      <c r="L17" s="14" t="e">
        <f>Corr4!L17/Corr1!L17</f>
        <v>#VALUE!</v>
      </c>
      <c r="M17" s="14" t="e">
        <f>Corr4!M17/Corr1!M17</f>
        <v>#VALUE!</v>
      </c>
      <c r="N17" s="14" t="e">
        <f>Corr4!N17/Corr1!N17</f>
        <v>#VALUE!</v>
      </c>
      <c r="O17" s="14" t="e">
        <f>Corr4!O17/Corr1!O17</f>
        <v>#VALUE!</v>
      </c>
      <c r="P17" s="14" t="e">
        <f>Corr4!P17/Corr1!P17</f>
        <v>#VALUE!</v>
      </c>
      <c r="Q17" s="14" t="e">
        <f>Corr4!Q17/Corr1!Q17</f>
        <v>#VALUE!</v>
      </c>
      <c r="R17" s="14" t="e">
        <f>Corr4!R17/Corr1!R17</f>
        <v>#VALUE!</v>
      </c>
      <c r="S17" s="14" t="e">
        <f>Corr4!S17/Corr1!S17</f>
        <v>#VALUE!</v>
      </c>
      <c r="T17" s="14"/>
      <c r="U17" s="58" t="e">
        <f t="shared" si="13"/>
        <v>#VALUE!</v>
      </c>
      <c r="V17" t="e">
        <f t="shared" si="14"/>
        <v>#VALUE!</v>
      </c>
      <c r="W17" t="e">
        <f t="shared" si="15"/>
        <v>#VALUE!</v>
      </c>
      <c r="Y17" s="32" t="e">
        <f t="shared" si="1"/>
        <v>#VALUE!</v>
      </c>
      <c r="Z17" s="53">
        <v>1.4729629999999999E-4</v>
      </c>
      <c r="AA17" s="53">
        <v>3.286654E-2</v>
      </c>
      <c r="AC17" t="str">
        <f t="shared" si="2"/>
        <v>d18O_300118_WM2_Nico@6</v>
      </c>
      <c r="AG17">
        <f>'All ratios'!E14</f>
        <v>2.020806E-3</v>
      </c>
      <c r="AH17">
        <f>'All ratios'!F14</f>
        <v>1.105161E-2</v>
      </c>
      <c r="AI17">
        <f>'All ratios'!G14</f>
        <v>1094608000</v>
      </c>
      <c r="AJ17">
        <f>'All ratios'!H14</f>
        <v>7.7958280000000005E-2</v>
      </c>
      <c r="AM17">
        <f>'All ratios'!K14</f>
        <v>708838791.18808305</v>
      </c>
      <c r="AN17">
        <f>'All ratios'!L14</f>
        <v>103.28579780730462</v>
      </c>
      <c r="AO17">
        <f>'All ratios'!M14</f>
        <v>7.7827648114901464</v>
      </c>
      <c r="AP17">
        <f>'All ratios'!N14</f>
        <v>0.22103220000000001</v>
      </c>
      <c r="AQ17">
        <f>'All ratios'!R14</f>
        <v>0</v>
      </c>
      <c r="AR17">
        <f>'All ratios'!S14</f>
        <v>0</v>
      </c>
      <c r="AT17" t="str">
        <f t="shared" si="3"/>
        <v>d18O_300118_WM2_Nico@6</v>
      </c>
      <c r="AX17">
        <f t="shared" si="4"/>
        <v>2.020806E-3</v>
      </c>
      <c r="AY17">
        <f t="shared" si="5"/>
        <v>1.105161E-2</v>
      </c>
      <c r="AZ17" s="58" t="e">
        <f t="shared" si="6"/>
        <v>#VALUE!</v>
      </c>
      <c r="BA17" t="e">
        <f t="shared" si="7"/>
        <v>#VALUE!</v>
      </c>
      <c r="BD17">
        <f t="shared" si="8"/>
        <v>708838791.18808305</v>
      </c>
      <c r="BE17">
        <f t="shared" si="9"/>
        <v>103.28579780730462</v>
      </c>
      <c r="BF17">
        <f>'All ratios'!T14</f>
        <v>0</v>
      </c>
      <c r="BG17">
        <f t="shared" si="10"/>
        <v>0.22103220000000001</v>
      </c>
      <c r="BH17">
        <f t="shared" si="11"/>
        <v>0</v>
      </c>
      <c r="BI17">
        <f t="shared" si="12"/>
        <v>0</v>
      </c>
    </row>
    <row r="18" spans="1:61" x14ac:dyDescent="0.15">
      <c r="A18" t="str">
        <f>'Raw1'!A18</f>
        <v>d18O_300118_WM2_Nico@7</v>
      </c>
      <c r="D18" s="14" t="e">
        <f>Corr4!D18/Corr1!D18</f>
        <v>#VALUE!</v>
      </c>
      <c r="E18" s="14" t="e">
        <f>Corr4!E18/Corr1!E18</f>
        <v>#VALUE!</v>
      </c>
      <c r="F18" s="14" t="e">
        <f>Corr4!F18/Corr1!F18</f>
        <v>#VALUE!</v>
      </c>
      <c r="G18" s="14" t="e">
        <f>Corr4!G18/Corr1!G18</f>
        <v>#VALUE!</v>
      </c>
      <c r="H18" s="14" t="e">
        <f>Corr4!H18/Corr1!H18</f>
        <v>#VALUE!</v>
      </c>
      <c r="I18" s="14" t="e">
        <f>Corr4!I18/Corr1!I18</f>
        <v>#VALUE!</v>
      </c>
      <c r="J18" s="14" t="e">
        <f>Corr4!J18/Corr1!J18</f>
        <v>#VALUE!</v>
      </c>
      <c r="K18" s="14" t="e">
        <f>Corr4!K18/Corr1!K18</f>
        <v>#VALUE!</v>
      </c>
      <c r="L18" s="14" t="e">
        <f>Corr4!L18/Corr1!L18</f>
        <v>#VALUE!</v>
      </c>
      <c r="M18" s="14" t="e">
        <f>Corr4!M18/Corr1!M18</f>
        <v>#VALUE!</v>
      </c>
      <c r="N18" s="14" t="e">
        <f>Corr4!N18/Corr1!N18</f>
        <v>#VALUE!</v>
      </c>
      <c r="O18" s="14" t="e">
        <f>Corr4!O18/Corr1!O18</f>
        <v>#VALUE!</v>
      </c>
      <c r="P18" s="14" t="e">
        <f>Corr4!P18/Corr1!P18</f>
        <v>#VALUE!</v>
      </c>
      <c r="Q18" s="14" t="e">
        <f>Corr4!Q18/Corr1!Q18</f>
        <v>#VALUE!</v>
      </c>
      <c r="R18" s="14" t="e">
        <f>Corr4!R18/Corr1!R18</f>
        <v>#VALUE!</v>
      </c>
      <c r="S18" s="14" t="e">
        <f>Corr4!S18/Corr1!S18</f>
        <v>#VALUE!</v>
      </c>
      <c r="T18" s="14"/>
      <c r="U18" s="58" t="e">
        <f t="shared" si="13"/>
        <v>#VALUE!</v>
      </c>
      <c r="V18" t="e">
        <f t="shared" si="14"/>
        <v>#VALUE!</v>
      </c>
      <c r="W18" t="e">
        <f t="shared" si="15"/>
        <v>#VALUE!</v>
      </c>
      <c r="Y18" s="32" t="e">
        <f t="shared" si="1"/>
        <v>#VALUE!</v>
      </c>
      <c r="Z18" s="53">
        <v>1.4670549999999999E-4</v>
      </c>
      <c r="AA18" s="53">
        <v>3.9843509999999999E-2</v>
      </c>
      <c r="AC18" t="str">
        <f t="shared" si="2"/>
        <v>d18O_300118_WM2_Nico@7</v>
      </c>
      <c r="AG18">
        <f>'All ratios'!E15</f>
        <v>2.0209479999999998E-3</v>
      </c>
      <c r="AH18">
        <f>'All ratios'!F15</f>
        <v>1.312228E-2</v>
      </c>
      <c r="AI18">
        <f>'All ratios'!G15</f>
        <v>1090946000</v>
      </c>
      <c r="AJ18">
        <f>'All ratios'!H15</f>
        <v>5.9376749999999999E-2</v>
      </c>
      <c r="AM18">
        <f>'All ratios'!K15</f>
        <v>706181563.02351296</v>
      </c>
      <c r="AN18">
        <f>'All ratios'!L15</f>
        <v>102.8986097268193</v>
      </c>
      <c r="AO18">
        <f>'All ratios'!M15</f>
        <v>7.8535806902054111</v>
      </c>
      <c r="AP18">
        <f>'All ratios'!N15</f>
        <v>0.2624456</v>
      </c>
      <c r="AQ18">
        <f>'All ratios'!R15</f>
        <v>0</v>
      </c>
      <c r="AR18">
        <f>'All ratios'!S15</f>
        <v>0</v>
      </c>
      <c r="AT18" t="str">
        <f t="shared" si="3"/>
        <v>d18O_300118_WM2_Nico@7</v>
      </c>
      <c r="AX18">
        <f t="shared" si="4"/>
        <v>2.0209479999999998E-3</v>
      </c>
      <c r="AY18">
        <f t="shared" si="5"/>
        <v>1.312228E-2</v>
      </c>
      <c r="AZ18" s="58" t="e">
        <f t="shared" si="6"/>
        <v>#VALUE!</v>
      </c>
      <c r="BA18" t="e">
        <f t="shared" si="7"/>
        <v>#VALUE!</v>
      </c>
      <c r="BD18">
        <f t="shared" si="8"/>
        <v>706181563.02351296</v>
      </c>
      <c r="BE18">
        <f t="shared" si="9"/>
        <v>102.8986097268193</v>
      </c>
      <c r="BF18">
        <f>'All ratios'!T15</f>
        <v>0</v>
      </c>
      <c r="BG18">
        <f t="shared" si="10"/>
        <v>0.2624456</v>
      </c>
      <c r="BH18">
        <f t="shared" si="11"/>
        <v>0</v>
      </c>
      <c r="BI18">
        <f t="shared" si="12"/>
        <v>0</v>
      </c>
    </row>
    <row r="19" spans="1:61" x14ac:dyDescent="0.15">
      <c r="A19" t="str">
        <f>'Raw1'!A19</f>
        <v>d18O_300118_WM2_Udaipur@10</v>
      </c>
      <c r="D19" s="14" t="e">
        <f>Corr4!D19/Corr1!D19</f>
        <v>#VALUE!</v>
      </c>
      <c r="E19" s="14" t="e">
        <f>Corr4!E19/Corr1!E19</f>
        <v>#VALUE!</v>
      </c>
      <c r="F19" s="14" t="e">
        <f>Corr4!F19/Corr1!F19</f>
        <v>#VALUE!</v>
      </c>
      <c r="G19" s="14" t="e">
        <f>Corr4!G19/Corr1!G19</f>
        <v>#VALUE!</v>
      </c>
      <c r="H19" s="14" t="e">
        <f>Corr4!H19/Corr1!H19</f>
        <v>#VALUE!</v>
      </c>
      <c r="I19" s="14" t="e">
        <f>Corr4!I19/Corr1!I19</f>
        <v>#VALUE!</v>
      </c>
      <c r="J19" s="14" t="e">
        <f>Corr4!J19/Corr1!J19</f>
        <v>#VALUE!</v>
      </c>
      <c r="K19" s="14" t="e">
        <f>Corr4!K19/Corr1!K19</f>
        <v>#VALUE!</v>
      </c>
      <c r="L19" s="14" t="e">
        <f>Corr4!L19/Corr1!L19</f>
        <v>#VALUE!</v>
      </c>
      <c r="M19" s="14" t="e">
        <f>Corr4!M19/Corr1!M19</f>
        <v>#VALUE!</v>
      </c>
      <c r="N19" s="14" t="e">
        <f>Corr4!N19/Corr1!N19</f>
        <v>#VALUE!</v>
      </c>
      <c r="O19" s="14" t="e">
        <f>Corr4!O19/Corr1!O19</f>
        <v>#VALUE!</v>
      </c>
      <c r="P19" s="14" t="e">
        <f>Corr4!P19/Corr1!P19</f>
        <v>#VALUE!</v>
      </c>
      <c r="Q19" s="14" t="e">
        <f>Corr4!Q19/Corr1!Q19</f>
        <v>#VALUE!</v>
      </c>
      <c r="R19" s="14" t="e">
        <f>Corr4!R19/Corr1!R19</f>
        <v>#VALUE!</v>
      </c>
      <c r="S19" s="14" t="e">
        <f>Corr4!S19/Corr1!S19</f>
        <v>#VALUE!</v>
      </c>
      <c r="T19" s="14"/>
      <c r="U19" s="58" t="e">
        <f t="shared" si="13"/>
        <v>#VALUE!</v>
      </c>
      <c r="V19" t="e">
        <f t="shared" si="14"/>
        <v>#VALUE!</v>
      </c>
      <c r="W19" t="e">
        <f t="shared" si="15"/>
        <v>#VALUE!</v>
      </c>
      <c r="Y19" s="32" t="e">
        <f t="shared" si="1"/>
        <v>#VALUE!</v>
      </c>
      <c r="Z19" s="53">
        <v>1.4969159999999999E-4</v>
      </c>
      <c r="AA19" s="53">
        <v>3.0220739999999999E-2</v>
      </c>
      <c r="AC19" t="str">
        <f t="shared" si="2"/>
        <v>d18O_300118_WM2_Udaipur@10</v>
      </c>
      <c r="AG19">
        <f>'All ratios'!E16</f>
        <v>2.0267789999999998E-3</v>
      </c>
      <c r="AH19">
        <f>'All ratios'!F16</f>
        <v>1.2636680000000001E-2</v>
      </c>
      <c r="AI19">
        <f>'All ratios'!G16</f>
        <v>1069617000</v>
      </c>
      <c r="AJ19">
        <f>'All ratios'!H16</f>
        <v>5.3155239999999999E-2</v>
      </c>
      <c r="AM19">
        <f>'All ratios'!K16</f>
        <v>694308526.1757164</v>
      </c>
      <c r="AN19">
        <f>'All ratios'!L16</f>
        <v>101.16857449389312</v>
      </c>
      <c r="AO19">
        <f>'All ratios'!M16</f>
        <v>10.761520047875459</v>
      </c>
      <c r="AP19">
        <f>'All ratios'!N16</f>
        <v>0.2527336</v>
      </c>
      <c r="AQ19">
        <f>'All ratios'!R16</f>
        <v>0</v>
      </c>
      <c r="AR19">
        <f>'All ratios'!S16</f>
        <v>0</v>
      </c>
      <c r="AT19" t="str">
        <f t="shared" si="3"/>
        <v>d18O_300118_WM2_Udaipur@10</v>
      </c>
      <c r="AX19">
        <f t="shared" si="4"/>
        <v>2.0267789999999998E-3</v>
      </c>
      <c r="AY19">
        <f t="shared" si="5"/>
        <v>1.2636680000000001E-2</v>
      </c>
      <c r="AZ19" s="58" t="e">
        <f t="shared" si="6"/>
        <v>#VALUE!</v>
      </c>
      <c r="BA19" t="e">
        <f t="shared" si="7"/>
        <v>#VALUE!</v>
      </c>
      <c r="BD19">
        <f t="shared" si="8"/>
        <v>694308526.1757164</v>
      </c>
      <c r="BE19">
        <f t="shared" si="9"/>
        <v>101.16857449389312</v>
      </c>
      <c r="BF19">
        <f>'All ratios'!T16</f>
        <v>0</v>
      </c>
      <c r="BG19">
        <f t="shared" si="10"/>
        <v>0.2527336</v>
      </c>
      <c r="BH19">
        <f t="shared" si="11"/>
        <v>0</v>
      </c>
      <c r="BI19">
        <f t="shared" si="12"/>
        <v>0</v>
      </c>
    </row>
    <row r="20" spans="1:61" x14ac:dyDescent="0.15">
      <c r="A20" t="str">
        <f>'Raw1'!A20</f>
        <v>d18O_300118_WM2_BW28@5</v>
      </c>
      <c r="D20" s="14" t="e">
        <f>Corr4!D20/Corr1!D20</f>
        <v>#VALUE!</v>
      </c>
      <c r="E20" s="14" t="e">
        <f>Corr4!E20/Corr1!E20</f>
        <v>#VALUE!</v>
      </c>
      <c r="F20" s="14" t="e">
        <f>Corr4!F20/Corr1!F20</f>
        <v>#VALUE!</v>
      </c>
      <c r="G20" s="14" t="e">
        <f>Corr4!G20/Corr1!G20</f>
        <v>#VALUE!</v>
      </c>
      <c r="H20" s="14" t="e">
        <f>Corr4!H20/Corr1!H20</f>
        <v>#VALUE!</v>
      </c>
      <c r="I20" s="14" t="e">
        <f>Corr4!I20/Corr1!I20</f>
        <v>#VALUE!</v>
      </c>
      <c r="J20" s="14" t="e">
        <f>Corr4!J20/Corr1!J20</f>
        <v>#VALUE!</v>
      </c>
      <c r="K20" s="14" t="e">
        <f>Corr4!K20/Corr1!K20</f>
        <v>#VALUE!</v>
      </c>
      <c r="L20" s="14" t="e">
        <f>Corr4!L20/Corr1!L20</f>
        <v>#VALUE!</v>
      </c>
      <c r="M20" s="14" t="e">
        <f>Corr4!M20/Corr1!M20</f>
        <v>#VALUE!</v>
      </c>
      <c r="N20" s="14" t="e">
        <f>Corr4!N20/Corr1!N20</f>
        <v>#VALUE!</v>
      </c>
      <c r="O20" s="14" t="e">
        <f>Corr4!O20/Corr1!O20</f>
        <v>#VALUE!</v>
      </c>
      <c r="P20" s="14" t="e">
        <f>Corr4!P20/Corr1!P20</f>
        <v>#VALUE!</v>
      </c>
      <c r="Q20" s="14" t="e">
        <f>Corr4!Q20/Corr1!Q20</f>
        <v>#VALUE!</v>
      </c>
      <c r="R20" s="14" t="e">
        <f>Corr4!R20/Corr1!R20</f>
        <v>#VALUE!</v>
      </c>
      <c r="S20" s="14" t="e">
        <f>Corr4!S20/Corr1!S20</f>
        <v>#VALUE!</v>
      </c>
      <c r="T20" s="14"/>
      <c r="U20" s="58" t="e">
        <f t="shared" si="13"/>
        <v>#VALUE!</v>
      </c>
      <c r="V20" t="e">
        <f t="shared" si="14"/>
        <v>#VALUE!</v>
      </c>
      <c r="W20" t="e">
        <f t="shared" si="15"/>
        <v>#VALUE!</v>
      </c>
      <c r="Y20" s="32" t="e">
        <f t="shared" si="1"/>
        <v>#VALUE!</v>
      </c>
      <c r="Z20" s="53">
        <v>1.533115E-4</v>
      </c>
      <c r="AA20" s="53">
        <v>3.1236570000000002E-2</v>
      </c>
      <c r="AC20" t="str">
        <f t="shared" si="2"/>
        <v>d18O_300118_WM2_BW28@5</v>
      </c>
      <c r="AG20">
        <f>'All ratios'!E17</f>
        <v>2.0193020000000002E-3</v>
      </c>
      <c r="AH20">
        <f>'All ratios'!F17</f>
        <v>1.1915780000000001E-2</v>
      </c>
      <c r="AI20">
        <f>'All ratios'!G17</f>
        <v>1087686000</v>
      </c>
      <c r="AJ20">
        <f>'All ratios'!H17</f>
        <v>5.8893960000000002E-2</v>
      </c>
      <c r="AM20">
        <f>'All ratios'!K17</f>
        <v>705643534.16676939</v>
      </c>
      <c r="AN20">
        <f>'All ratios'!L17</f>
        <v>102.82021286084225</v>
      </c>
      <c r="AO20">
        <f>'All ratios'!M17</f>
        <v>7.0327149411531078</v>
      </c>
      <c r="AP20">
        <f>'All ratios'!N17</f>
        <v>0.23831560000000002</v>
      </c>
      <c r="AQ20">
        <f>'All ratios'!R17</f>
        <v>0</v>
      </c>
      <c r="AR20">
        <f>'All ratios'!S17</f>
        <v>0</v>
      </c>
      <c r="AT20" t="str">
        <f t="shared" si="3"/>
        <v>d18O_300118_WM2_BW28@5</v>
      </c>
      <c r="AX20">
        <f t="shared" si="4"/>
        <v>2.0193020000000002E-3</v>
      </c>
      <c r="AY20">
        <f t="shared" si="5"/>
        <v>1.1915780000000001E-2</v>
      </c>
      <c r="AZ20" s="58" t="e">
        <f t="shared" si="6"/>
        <v>#VALUE!</v>
      </c>
      <c r="BA20" t="e">
        <f t="shared" si="7"/>
        <v>#VALUE!</v>
      </c>
      <c r="BD20">
        <f t="shared" si="8"/>
        <v>705643534.16676939</v>
      </c>
      <c r="BE20">
        <f t="shared" si="9"/>
        <v>102.82021286084225</v>
      </c>
      <c r="BF20">
        <f>'All ratios'!T17</f>
        <v>0</v>
      </c>
      <c r="BG20">
        <f t="shared" si="10"/>
        <v>0.23831560000000002</v>
      </c>
      <c r="BH20">
        <f t="shared" si="11"/>
        <v>0</v>
      </c>
      <c r="BI20">
        <f t="shared" si="12"/>
        <v>0</v>
      </c>
    </row>
    <row r="21" spans="1:61" x14ac:dyDescent="0.15">
      <c r="A21" t="str">
        <f>'Raw1'!A21</f>
        <v>d18O_300118_WM2_BW28@6</v>
      </c>
      <c r="D21" s="14" t="e">
        <f>Corr4!D21/Corr1!D21</f>
        <v>#VALUE!</v>
      </c>
      <c r="E21" s="14" t="e">
        <f>Corr4!E21/Corr1!E21</f>
        <v>#VALUE!</v>
      </c>
      <c r="F21" s="14" t="e">
        <f>Corr4!F21/Corr1!F21</f>
        <v>#VALUE!</v>
      </c>
      <c r="G21" s="14" t="e">
        <f>Corr4!G21/Corr1!G21</f>
        <v>#VALUE!</v>
      </c>
      <c r="H21" s="14" t="e">
        <f>Corr4!H21/Corr1!H21</f>
        <v>#VALUE!</v>
      </c>
      <c r="I21" s="14" t="e">
        <f>Corr4!I21/Corr1!I21</f>
        <v>#VALUE!</v>
      </c>
      <c r="J21" s="14" t="e">
        <f>Corr4!J21/Corr1!J21</f>
        <v>#VALUE!</v>
      </c>
      <c r="K21" s="14" t="e">
        <f>Corr4!K21/Corr1!K21</f>
        <v>#VALUE!</v>
      </c>
      <c r="L21" s="14" t="e">
        <f>Corr4!L21/Corr1!L21</f>
        <v>#VALUE!</v>
      </c>
      <c r="M21" s="14" t="e">
        <f>Corr4!M21/Corr1!M21</f>
        <v>#VALUE!</v>
      </c>
      <c r="N21" s="14" t="e">
        <f>Corr4!N21/Corr1!N21</f>
        <v>#VALUE!</v>
      </c>
      <c r="O21" s="14" t="e">
        <f>Corr4!O21/Corr1!O21</f>
        <v>#VALUE!</v>
      </c>
      <c r="P21" s="14" t="e">
        <f>Corr4!P21/Corr1!P21</f>
        <v>#VALUE!</v>
      </c>
      <c r="Q21" s="14" t="e">
        <f>Corr4!Q21/Corr1!Q21</f>
        <v>#VALUE!</v>
      </c>
      <c r="R21" s="14" t="e">
        <f>Corr4!R21/Corr1!R21</f>
        <v>#VALUE!</v>
      </c>
      <c r="S21" s="14" t="e">
        <f>Corr4!S21/Corr1!S21</f>
        <v>#VALUE!</v>
      </c>
      <c r="T21" s="14"/>
      <c r="U21" s="58" t="e">
        <f t="shared" si="13"/>
        <v>#VALUE!</v>
      </c>
      <c r="V21" t="e">
        <f t="shared" si="14"/>
        <v>#VALUE!</v>
      </c>
      <c r="W21" t="e">
        <f t="shared" si="15"/>
        <v>#VALUE!</v>
      </c>
      <c r="Y21" s="32" t="e">
        <f t="shared" si="1"/>
        <v>#VALUE!</v>
      </c>
      <c r="Z21" s="53">
        <v>1.4995159999999999E-4</v>
      </c>
      <c r="AA21" s="53">
        <v>4.4885639999999997E-2</v>
      </c>
      <c r="AC21" t="str">
        <f t="shared" si="2"/>
        <v>d18O_300118_WM2_BW28@6</v>
      </c>
      <c r="AG21">
        <f>'All ratios'!E18</f>
        <v>2.0195149999999999E-3</v>
      </c>
      <c r="AH21">
        <f>'All ratios'!F18</f>
        <v>1.324999E-2</v>
      </c>
      <c r="AI21">
        <f>'All ratios'!G18</f>
        <v>1091674000</v>
      </c>
      <c r="AJ21">
        <f>'All ratios'!H18</f>
        <v>6.4065520000000001E-2</v>
      </c>
      <c r="AM21">
        <f>'All ratios'!K18</f>
        <v>708014890.91239262</v>
      </c>
      <c r="AN21">
        <f>'All ratios'!L18</f>
        <v>103.16574625489775</v>
      </c>
      <c r="AO21">
        <f>'All ratios'!M18</f>
        <v>7.1389387592260061</v>
      </c>
      <c r="AP21">
        <f>'All ratios'!N18</f>
        <v>0.26499980000000001</v>
      </c>
      <c r="AQ21">
        <f>'All ratios'!R18</f>
        <v>0</v>
      </c>
      <c r="AR21">
        <f>'All ratios'!S18</f>
        <v>0</v>
      </c>
      <c r="AT21" t="str">
        <f t="shared" si="3"/>
        <v>d18O_300118_WM2_BW28@6</v>
      </c>
      <c r="AX21">
        <f t="shared" si="4"/>
        <v>2.0195149999999999E-3</v>
      </c>
      <c r="AY21">
        <f t="shared" si="5"/>
        <v>1.324999E-2</v>
      </c>
      <c r="AZ21" s="58" t="e">
        <f t="shared" si="6"/>
        <v>#VALUE!</v>
      </c>
      <c r="BA21" t="e">
        <f t="shared" si="7"/>
        <v>#VALUE!</v>
      </c>
      <c r="BD21">
        <f t="shared" si="8"/>
        <v>708014890.91239262</v>
      </c>
      <c r="BE21">
        <f t="shared" si="9"/>
        <v>103.16574625489775</v>
      </c>
      <c r="BF21">
        <f>'All ratios'!T18</f>
        <v>0</v>
      </c>
      <c r="BG21">
        <f t="shared" si="10"/>
        <v>0.26499980000000001</v>
      </c>
      <c r="BH21">
        <f t="shared" si="11"/>
        <v>0</v>
      </c>
      <c r="BI21">
        <f t="shared" si="12"/>
        <v>0</v>
      </c>
    </row>
    <row r="22" spans="1:61" x14ac:dyDescent="0.15">
      <c r="A22" t="str">
        <f>'Raw1'!A22</f>
        <v>d18O_300118_WM2_BW28@7</v>
      </c>
      <c r="D22" s="14" t="e">
        <f>Corr4!D22/Corr1!D22</f>
        <v>#VALUE!</v>
      </c>
      <c r="E22" s="14" t="e">
        <f>Corr4!E22/Corr1!E22</f>
        <v>#VALUE!</v>
      </c>
      <c r="F22" s="14" t="e">
        <f>Corr4!F22/Corr1!F22</f>
        <v>#VALUE!</v>
      </c>
      <c r="G22" s="14" t="e">
        <f>Corr4!G22/Corr1!G22</f>
        <v>#VALUE!</v>
      </c>
      <c r="H22" s="14" t="e">
        <f>Corr4!H22/Corr1!H22</f>
        <v>#VALUE!</v>
      </c>
      <c r="I22" s="14" t="e">
        <f>Corr4!I22/Corr1!I22</f>
        <v>#VALUE!</v>
      </c>
      <c r="J22" s="14" t="e">
        <f>Corr4!J22/Corr1!J22</f>
        <v>#VALUE!</v>
      </c>
      <c r="K22" s="14" t="e">
        <f>Corr4!K22/Corr1!K22</f>
        <v>#VALUE!</v>
      </c>
      <c r="L22" s="14" t="e">
        <f>Corr4!L22/Corr1!L22</f>
        <v>#VALUE!</v>
      </c>
      <c r="M22" s="14" t="e">
        <f>Corr4!M22/Corr1!M22</f>
        <v>#VALUE!</v>
      </c>
      <c r="N22" s="14" t="e">
        <f>Corr4!N22/Corr1!N22</f>
        <v>#VALUE!</v>
      </c>
      <c r="O22" s="14" t="e">
        <f>Corr4!O22/Corr1!O22</f>
        <v>#VALUE!</v>
      </c>
      <c r="P22" s="14" t="e">
        <f>Corr4!P22/Corr1!P22</f>
        <v>#VALUE!</v>
      </c>
      <c r="Q22" s="14" t="e">
        <f>Corr4!Q22/Corr1!Q22</f>
        <v>#VALUE!</v>
      </c>
      <c r="R22" s="14" t="e">
        <f>Corr4!R22/Corr1!R22</f>
        <v>#VALUE!</v>
      </c>
      <c r="S22" s="14" t="e">
        <f>Corr4!S22/Corr1!S22</f>
        <v>#VALUE!</v>
      </c>
      <c r="T22" s="14"/>
      <c r="U22" s="58" t="e">
        <f t="shared" si="13"/>
        <v>#VALUE!</v>
      </c>
      <c r="V22" t="e">
        <f t="shared" si="14"/>
        <v>#VALUE!</v>
      </c>
      <c r="W22" t="e">
        <f t="shared" si="15"/>
        <v>#VALUE!</v>
      </c>
      <c r="Y22" s="32" t="e">
        <f t="shared" si="1"/>
        <v>#VALUE!</v>
      </c>
      <c r="Z22" s="53">
        <v>1.501118E-4</v>
      </c>
      <c r="AA22" s="53">
        <v>5.224322E-2</v>
      </c>
      <c r="AC22" t="str">
        <f t="shared" si="2"/>
        <v>d18O_300118_WM2_BW28@7</v>
      </c>
      <c r="AG22">
        <f>'All ratios'!E19</f>
        <v>2.019687E-3</v>
      </c>
      <c r="AH22">
        <f>'All ratios'!F19</f>
        <v>1.5772020000000001E-2</v>
      </c>
      <c r="AI22">
        <f>'All ratios'!G19</f>
        <v>1082721000</v>
      </c>
      <c r="AJ22">
        <f>'All ratios'!H19</f>
        <v>5.8731909999999998E-2</v>
      </c>
      <c r="AM22">
        <f>'All ratios'!K19</f>
        <v>703171973.42195272</v>
      </c>
      <c r="AN22">
        <f>'All ratios'!L19</f>
        <v>102.46007861518429</v>
      </c>
      <c r="AO22">
        <f>'All ratios'!M19</f>
        <v>7.2247157390784427</v>
      </c>
      <c r="AP22">
        <f>'All ratios'!N19</f>
        <v>0.31544040000000001</v>
      </c>
      <c r="AQ22">
        <f>'All ratios'!R19</f>
        <v>0</v>
      </c>
      <c r="AR22">
        <f>'All ratios'!S19</f>
        <v>0</v>
      </c>
      <c r="AT22" t="str">
        <f t="shared" si="3"/>
        <v>d18O_300118_WM2_BW28@7</v>
      </c>
      <c r="AX22">
        <f t="shared" si="4"/>
        <v>2.019687E-3</v>
      </c>
      <c r="AY22">
        <f t="shared" si="5"/>
        <v>1.5772020000000001E-2</v>
      </c>
      <c r="AZ22" s="58" t="e">
        <f t="shared" si="6"/>
        <v>#VALUE!</v>
      </c>
      <c r="BA22" t="e">
        <f t="shared" si="7"/>
        <v>#VALUE!</v>
      </c>
      <c r="BD22">
        <f t="shared" si="8"/>
        <v>703171973.42195272</v>
      </c>
      <c r="BE22">
        <f t="shared" si="9"/>
        <v>102.46007861518429</v>
      </c>
      <c r="BF22">
        <f>'All ratios'!T19</f>
        <v>0</v>
      </c>
      <c r="BG22">
        <f t="shared" si="10"/>
        <v>0.31544040000000001</v>
      </c>
      <c r="BH22">
        <f t="shared" si="11"/>
        <v>0</v>
      </c>
      <c r="BI22">
        <f t="shared" si="12"/>
        <v>0</v>
      </c>
    </row>
    <row r="23" spans="1:61" x14ac:dyDescent="0.15">
      <c r="A23" t="str">
        <f>'Raw1'!A23</f>
        <v>d18O_300118_WM2_Udaipur@11</v>
      </c>
      <c r="D23" s="14" t="e">
        <f>Corr4!D23/Corr1!D23</f>
        <v>#VALUE!</v>
      </c>
      <c r="E23" s="14" t="e">
        <f>Corr4!E23/Corr1!E23</f>
        <v>#VALUE!</v>
      </c>
      <c r="F23" s="14" t="e">
        <f>Corr4!F23/Corr1!F23</f>
        <v>#VALUE!</v>
      </c>
      <c r="G23" s="14" t="e">
        <f>Corr4!G23/Corr1!G23</f>
        <v>#VALUE!</v>
      </c>
      <c r="H23" s="14" t="e">
        <f>Corr4!H23/Corr1!H23</f>
        <v>#VALUE!</v>
      </c>
      <c r="I23" s="14" t="e">
        <f>Corr4!I23/Corr1!I23</f>
        <v>#VALUE!</v>
      </c>
      <c r="J23" s="14" t="e">
        <f>Corr4!J23/Corr1!J23</f>
        <v>#VALUE!</v>
      </c>
      <c r="K23" s="14" t="e">
        <f>Corr4!K23/Corr1!K23</f>
        <v>#VALUE!</v>
      </c>
      <c r="L23" s="14" t="e">
        <f>Corr4!L23/Corr1!L23</f>
        <v>#VALUE!</v>
      </c>
      <c r="M23" s="14" t="e">
        <f>Corr4!M23/Corr1!M23</f>
        <v>#VALUE!</v>
      </c>
      <c r="N23" s="14" t="e">
        <f>Corr4!N23/Corr1!N23</f>
        <v>#VALUE!</v>
      </c>
      <c r="O23" s="14" t="e">
        <f>Corr4!O23/Corr1!O23</f>
        <v>#VALUE!</v>
      </c>
      <c r="P23" s="14" t="e">
        <f>Corr4!P23/Corr1!P23</f>
        <v>#VALUE!</v>
      </c>
      <c r="Q23" s="14" t="e">
        <f>Corr4!Q23/Corr1!Q23</f>
        <v>#VALUE!</v>
      </c>
      <c r="R23" s="14" t="e">
        <f>Corr4!R23/Corr1!R23</f>
        <v>#VALUE!</v>
      </c>
      <c r="S23" s="14" t="e">
        <f>Corr4!S23/Corr1!S23</f>
        <v>#VALUE!</v>
      </c>
      <c r="T23" s="14"/>
      <c r="U23" s="58" t="e">
        <f t="shared" si="13"/>
        <v>#VALUE!</v>
      </c>
      <c r="V23" t="e">
        <f t="shared" si="14"/>
        <v>#VALUE!</v>
      </c>
      <c r="W23" t="e">
        <f t="shared" si="15"/>
        <v>#VALUE!</v>
      </c>
      <c r="Y23" s="32" t="e">
        <f t="shared" si="1"/>
        <v>#VALUE!</v>
      </c>
      <c r="Z23" s="53">
        <v>1.500172E-4</v>
      </c>
      <c r="AA23" s="53">
        <v>5.4093710000000003E-2</v>
      </c>
      <c r="AC23" t="str">
        <f t="shared" si="2"/>
        <v>d18O_300118_WM2_Udaipur@11</v>
      </c>
      <c r="AG23">
        <f>'All ratios'!E20</f>
        <v>2.0275319999999999E-3</v>
      </c>
      <c r="AH23">
        <f>'All ratios'!F20</f>
        <v>1.209035E-2</v>
      </c>
      <c r="AI23">
        <f>'All ratios'!G20</f>
        <v>1069403000</v>
      </c>
      <c r="AJ23">
        <f>'All ratios'!H20</f>
        <v>5.4042890000000003E-2</v>
      </c>
      <c r="AM23">
        <f>'All ratios'!K20</f>
        <v>696255828.70097291</v>
      </c>
      <c r="AN23">
        <f>'All ratios'!L20</f>
        <v>101.4523184105546</v>
      </c>
      <c r="AO23">
        <f>'All ratios'!M20</f>
        <v>11.137043686415275</v>
      </c>
      <c r="AP23">
        <f>'All ratios'!N20</f>
        <v>0.24180699999999999</v>
      </c>
      <c r="AQ23">
        <f>'All ratios'!R20</f>
        <v>0</v>
      </c>
      <c r="AR23">
        <f>'All ratios'!S20</f>
        <v>0</v>
      </c>
      <c r="AT23" t="str">
        <f t="shared" si="3"/>
        <v>d18O_300118_WM2_Udaipur@11</v>
      </c>
      <c r="AX23">
        <f t="shared" si="4"/>
        <v>2.0275319999999999E-3</v>
      </c>
      <c r="AY23">
        <f t="shared" si="5"/>
        <v>1.209035E-2</v>
      </c>
      <c r="AZ23" s="58" t="e">
        <f t="shared" si="6"/>
        <v>#VALUE!</v>
      </c>
      <c r="BA23" t="e">
        <f t="shared" si="7"/>
        <v>#VALUE!</v>
      </c>
      <c r="BD23">
        <f t="shared" si="8"/>
        <v>696255828.70097291</v>
      </c>
      <c r="BE23">
        <f t="shared" si="9"/>
        <v>101.4523184105546</v>
      </c>
      <c r="BF23">
        <f>'All ratios'!T20</f>
        <v>0</v>
      </c>
      <c r="BG23">
        <f t="shared" si="10"/>
        <v>0.24180699999999999</v>
      </c>
      <c r="BH23">
        <f t="shared" si="11"/>
        <v>0</v>
      </c>
      <c r="BI23">
        <f t="shared" si="12"/>
        <v>0</v>
      </c>
    </row>
    <row r="24" spans="1:61" x14ac:dyDescent="0.15">
      <c r="A24" t="str">
        <f>'Raw1'!A24</f>
        <v>d18O_300118_WM2_Andre@5</v>
      </c>
      <c r="D24" s="14" t="e">
        <f>Corr4!D24/Corr1!D24</f>
        <v>#VALUE!</v>
      </c>
      <c r="E24" s="14" t="e">
        <f>Corr4!E24/Corr1!E24</f>
        <v>#VALUE!</v>
      </c>
      <c r="F24" s="14" t="e">
        <f>Corr4!F24/Corr1!F24</f>
        <v>#VALUE!</v>
      </c>
      <c r="G24" s="14" t="e">
        <f>Corr4!G24/Corr1!G24</f>
        <v>#VALUE!</v>
      </c>
      <c r="H24" s="14" t="e">
        <f>Corr4!H24/Corr1!H24</f>
        <v>#VALUE!</v>
      </c>
      <c r="I24" s="14" t="e">
        <f>Corr4!I24/Corr1!I24</f>
        <v>#VALUE!</v>
      </c>
      <c r="J24" s="14" t="e">
        <f>Corr4!J24/Corr1!J24</f>
        <v>#VALUE!</v>
      </c>
      <c r="K24" s="14" t="e">
        <f>Corr4!K24/Corr1!K24</f>
        <v>#VALUE!</v>
      </c>
      <c r="L24" s="14" t="e">
        <f>Corr4!L24/Corr1!L24</f>
        <v>#VALUE!</v>
      </c>
      <c r="M24" s="14" t="e">
        <f>Corr4!M24/Corr1!M24</f>
        <v>#VALUE!</v>
      </c>
      <c r="N24" s="14" t="e">
        <f>Corr4!N24/Corr1!N24</f>
        <v>#VALUE!</v>
      </c>
      <c r="O24" s="14" t="e">
        <f>Corr4!O24/Corr1!O24</f>
        <v>#VALUE!</v>
      </c>
      <c r="P24" s="14" t="e">
        <f>Corr4!P24/Corr1!P24</f>
        <v>#VALUE!</v>
      </c>
      <c r="Q24" s="14" t="e">
        <f>Corr4!Q24/Corr1!Q24</f>
        <v>#VALUE!</v>
      </c>
      <c r="R24" s="14" t="e">
        <f>Corr4!R24/Corr1!R24</f>
        <v>#VALUE!</v>
      </c>
      <c r="S24" s="14" t="e">
        <f>Corr4!S24/Corr1!S24</f>
        <v>#VALUE!</v>
      </c>
      <c r="T24" s="14"/>
      <c r="U24" s="58" t="e">
        <f t="shared" si="13"/>
        <v>#VALUE!</v>
      </c>
      <c r="V24" t="e">
        <f t="shared" si="14"/>
        <v>#VALUE!</v>
      </c>
      <c r="W24" t="e">
        <f t="shared" si="15"/>
        <v>#VALUE!</v>
      </c>
      <c r="Y24" s="32" t="e">
        <f t="shared" si="1"/>
        <v>#VALUE!</v>
      </c>
      <c r="Z24" s="53">
        <v>1.50082E-4</v>
      </c>
      <c r="AA24" s="53">
        <v>6.1049800000000001E-2</v>
      </c>
      <c r="AC24" t="str">
        <f t="shared" si="2"/>
        <v>d18O_300118_WM2_Andre@5</v>
      </c>
      <c r="AG24">
        <f>'All ratios'!E21</f>
        <v>2.0291250000000001E-3</v>
      </c>
      <c r="AH24">
        <f>'All ratios'!F21</f>
        <v>1.516788E-2</v>
      </c>
      <c r="AI24">
        <f>'All ratios'!G21</f>
        <v>1055678000</v>
      </c>
      <c r="AJ24">
        <f>'All ratios'!H21</f>
        <v>7.5513410000000003E-2</v>
      </c>
      <c r="AM24">
        <f>'All ratios'!K21</f>
        <v>685643659.20650208</v>
      </c>
      <c r="AN24">
        <f>'All ratios'!L21</f>
        <v>99.906005756212394</v>
      </c>
      <c r="AO24">
        <f>'All ratios'!M21</f>
        <v>11.931478156792419</v>
      </c>
      <c r="AP24">
        <f>'All ratios'!N21</f>
        <v>0.30335760000000001</v>
      </c>
      <c r="AQ24">
        <f>'All ratios'!R21</f>
        <v>0</v>
      </c>
      <c r="AR24">
        <f>'All ratios'!S21</f>
        <v>0</v>
      </c>
      <c r="AT24" t="str">
        <f t="shared" si="3"/>
        <v>d18O_300118_WM2_Andre@5</v>
      </c>
      <c r="AX24">
        <f t="shared" si="4"/>
        <v>2.0291250000000001E-3</v>
      </c>
      <c r="AY24">
        <f t="shared" si="5"/>
        <v>1.516788E-2</v>
      </c>
      <c r="AZ24" s="58" t="e">
        <f t="shared" si="6"/>
        <v>#VALUE!</v>
      </c>
      <c r="BA24" t="e">
        <f t="shared" si="7"/>
        <v>#VALUE!</v>
      </c>
      <c r="BD24">
        <f t="shared" si="8"/>
        <v>685643659.20650208</v>
      </c>
      <c r="BE24">
        <f t="shared" si="9"/>
        <v>99.906005756212394</v>
      </c>
      <c r="BF24">
        <f>'All ratios'!T21</f>
        <v>0</v>
      </c>
      <c r="BG24">
        <f t="shared" si="10"/>
        <v>0.30335760000000001</v>
      </c>
      <c r="BH24">
        <f t="shared" si="11"/>
        <v>0</v>
      </c>
      <c r="BI24">
        <f t="shared" si="12"/>
        <v>0</v>
      </c>
    </row>
    <row r="25" spans="1:61" x14ac:dyDescent="0.15">
      <c r="A25" t="str">
        <f>'Raw1'!A25</f>
        <v>d18O_300118_WM2_Andre@6</v>
      </c>
      <c r="D25" s="14" t="e">
        <f>Corr4!D25/Corr1!D25</f>
        <v>#VALUE!</v>
      </c>
      <c r="E25" s="14" t="e">
        <f>Corr4!E25/Corr1!E25</f>
        <v>#VALUE!</v>
      </c>
      <c r="F25" s="14" t="e">
        <f>Corr4!F25/Corr1!F25</f>
        <v>#VALUE!</v>
      </c>
      <c r="G25" s="14" t="e">
        <f>Corr4!G25/Corr1!G25</f>
        <v>#VALUE!</v>
      </c>
      <c r="H25" s="14" t="e">
        <f>Corr4!H25/Corr1!H25</f>
        <v>#VALUE!</v>
      </c>
      <c r="I25" s="14" t="e">
        <f>Corr4!I25/Corr1!I25</f>
        <v>#VALUE!</v>
      </c>
      <c r="J25" s="14" t="e">
        <f>Corr4!J25/Corr1!J25</f>
        <v>#VALUE!</v>
      </c>
      <c r="K25" s="14" t="e">
        <f>Corr4!K25/Corr1!K25</f>
        <v>#VALUE!</v>
      </c>
      <c r="L25" s="14" t="e">
        <f>Corr4!L25/Corr1!L25</f>
        <v>#VALUE!</v>
      </c>
      <c r="M25" s="14" t="e">
        <f>Corr4!M25/Corr1!M25</f>
        <v>#VALUE!</v>
      </c>
      <c r="N25" s="14" t="e">
        <f>Corr4!N25/Corr1!N25</f>
        <v>#VALUE!</v>
      </c>
      <c r="O25" s="14" t="e">
        <f>Corr4!O25/Corr1!O25</f>
        <v>#VALUE!</v>
      </c>
      <c r="P25" s="14" t="e">
        <f>Corr4!P25/Corr1!P25</f>
        <v>#VALUE!</v>
      </c>
      <c r="Q25" s="14" t="e">
        <f>Corr4!Q25/Corr1!Q25</f>
        <v>#VALUE!</v>
      </c>
      <c r="R25" s="14" t="e">
        <f>Corr4!R25/Corr1!R25</f>
        <v>#VALUE!</v>
      </c>
      <c r="S25" s="14" t="e">
        <f>Corr4!S25/Corr1!S25</f>
        <v>#VALUE!</v>
      </c>
      <c r="T25" s="14"/>
      <c r="U25" s="58" t="e">
        <f t="shared" si="13"/>
        <v>#VALUE!</v>
      </c>
      <c r="V25" t="e">
        <f t="shared" si="14"/>
        <v>#VALUE!</v>
      </c>
      <c r="W25" t="e">
        <f t="shared" si="15"/>
        <v>#VALUE!</v>
      </c>
      <c r="Y25" s="32" t="e">
        <f t="shared" si="1"/>
        <v>#VALUE!</v>
      </c>
      <c r="Z25" s="53">
        <v>1.5007050000000001E-4</v>
      </c>
      <c r="AA25" s="53">
        <v>6.2241489999999997E-2</v>
      </c>
      <c r="AC25" t="str">
        <f t="shared" si="2"/>
        <v>d18O_300118_WM2_Andre@6</v>
      </c>
      <c r="AG25">
        <f>'All ratios'!E22</f>
        <v>2.0300069999999999E-3</v>
      </c>
      <c r="AH25">
        <f>'All ratios'!F22</f>
        <v>1.295378E-2</v>
      </c>
      <c r="AI25">
        <f>'All ratios'!G22</f>
        <v>1050611000</v>
      </c>
      <c r="AJ25">
        <f>'All ratios'!H22</f>
        <v>5.7144300000000002E-2</v>
      </c>
      <c r="AM25">
        <f>'All ratios'!K22</f>
        <v>681832843.02368224</v>
      </c>
      <c r="AN25">
        <f>'All ratios'!L22</f>
        <v>99.350726904895836</v>
      </c>
      <c r="AO25">
        <f>'All ratios'!M22</f>
        <v>12.3713345302214</v>
      </c>
      <c r="AP25">
        <f>'All ratios'!N22</f>
        <v>0.25907560000000002</v>
      </c>
      <c r="AQ25">
        <f>'All ratios'!R22</f>
        <v>0</v>
      </c>
      <c r="AR25">
        <f>'All ratios'!S22</f>
        <v>0</v>
      </c>
      <c r="AT25" t="str">
        <f t="shared" si="3"/>
        <v>d18O_300118_WM2_Andre@6</v>
      </c>
      <c r="AX25">
        <f t="shared" si="4"/>
        <v>2.0300069999999999E-3</v>
      </c>
      <c r="AY25">
        <f t="shared" si="5"/>
        <v>1.295378E-2</v>
      </c>
      <c r="AZ25" s="58" t="e">
        <f t="shared" si="6"/>
        <v>#VALUE!</v>
      </c>
      <c r="BA25" t="e">
        <f t="shared" si="7"/>
        <v>#VALUE!</v>
      </c>
      <c r="BD25">
        <f t="shared" si="8"/>
        <v>681832843.02368224</v>
      </c>
      <c r="BE25">
        <f t="shared" si="9"/>
        <v>99.350726904895836</v>
      </c>
      <c r="BF25">
        <f>'All ratios'!T22</f>
        <v>0</v>
      </c>
      <c r="BG25">
        <f t="shared" si="10"/>
        <v>0.25907560000000002</v>
      </c>
      <c r="BH25">
        <f t="shared" si="11"/>
        <v>0</v>
      </c>
      <c r="BI25">
        <f t="shared" si="12"/>
        <v>0</v>
      </c>
    </row>
    <row r="26" spans="1:61" x14ac:dyDescent="0.15">
      <c r="A26" t="str">
        <f>'Raw1'!A26</f>
        <v>d18O_300118_WM2_Andre@7</v>
      </c>
      <c r="D26" s="14" t="e">
        <f>Corr4!D26/Corr1!D26</f>
        <v>#VALUE!</v>
      </c>
      <c r="E26" s="14" t="e">
        <f>Corr4!E26/Corr1!E26</f>
        <v>#VALUE!</v>
      </c>
      <c r="F26" s="14" t="e">
        <f>Corr4!F26/Corr1!F26</f>
        <v>#VALUE!</v>
      </c>
      <c r="G26" s="14" t="e">
        <f>Corr4!G26/Corr1!G26</f>
        <v>#VALUE!</v>
      </c>
      <c r="H26" s="14" t="e">
        <f>Corr4!H26/Corr1!H26</f>
        <v>#VALUE!</v>
      </c>
      <c r="I26" s="14" t="e">
        <f>Corr4!I26/Corr1!I26</f>
        <v>#VALUE!</v>
      </c>
      <c r="J26" s="14" t="e">
        <f>Corr4!J26/Corr1!J26</f>
        <v>#VALUE!</v>
      </c>
      <c r="K26" s="14" t="e">
        <f>Corr4!K26/Corr1!K26</f>
        <v>#VALUE!</v>
      </c>
      <c r="L26" s="14" t="e">
        <f>Corr4!L26/Corr1!L26</f>
        <v>#VALUE!</v>
      </c>
      <c r="M26" s="14" t="e">
        <f>Corr4!M26/Corr1!M26</f>
        <v>#VALUE!</v>
      </c>
      <c r="N26" s="14" t="e">
        <f>Corr4!N26/Corr1!N26</f>
        <v>#VALUE!</v>
      </c>
      <c r="O26" s="14" t="e">
        <f>Corr4!O26/Corr1!O26</f>
        <v>#VALUE!</v>
      </c>
      <c r="P26" s="14" t="e">
        <f>Corr4!P26/Corr1!P26</f>
        <v>#VALUE!</v>
      </c>
      <c r="Q26" s="14" t="e">
        <f>Corr4!Q26/Corr1!Q26</f>
        <v>#VALUE!</v>
      </c>
      <c r="R26" s="14" t="e">
        <f>Corr4!R26/Corr1!R26</f>
        <v>#VALUE!</v>
      </c>
      <c r="S26" s="14" t="e">
        <f>Corr4!S26/Corr1!S26</f>
        <v>#VALUE!</v>
      </c>
      <c r="T26" s="14"/>
      <c r="U26" s="58" t="e">
        <f t="shared" si="13"/>
        <v>#VALUE!</v>
      </c>
      <c r="V26" t="e">
        <f t="shared" si="14"/>
        <v>#VALUE!</v>
      </c>
      <c r="W26" t="e">
        <f t="shared" si="15"/>
        <v>#VALUE!</v>
      </c>
      <c r="Y26" s="32" t="e">
        <f t="shared" si="1"/>
        <v>#VALUE!</v>
      </c>
      <c r="Z26" s="53">
        <v>1.499157E-4</v>
      </c>
      <c r="AA26" s="53">
        <v>5.419595E-2</v>
      </c>
      <c r="AC26" t="str">
        <f t="shared" si="2"/>
        <v>d18O_300118_WM2_Andre@7</v>
      </c>
      <c r="AG26">
        <f>'All ratios'!E23</f>
        <v>2.0291599999999999E-3</v>
      </c>
      <c r="AH26">
        <f>'All ratios'!F23</f>
        <v>1.301913E-2</v>
      </c>
      <c r="AI26">
        <f>'All ratios'!G23</f>
        <v>1052562000</v>
      </c>
      <c r="AJ26">
        <f>'All ratios'!H23</f>
        <v>7.3120119999999997E-2</v>
      </c>
      <c r="AM26">
        <f>'All ratios'!K23</f>
        <v>685221122.96732426</v>
      </c>
      <c r="AN26">
        <f>'All ratios'!L23</f>
        <v>99.844437465779478</v>
      </c>
      <c r="AO26">
        <f>'All ratios'!M23</f>
        <v>11.948932774785535</v>
      </c>
      <c r="AP26">
        <f>'All ratios'!N23</f>
        <v>0.26038260000000002</v>
      </c>
      <c r="AQ26">
        <f>'All ratios'!R23</f>
        <v>0</v>
      </c>
      <c r="AR26">
        <f>'All ratios'!S23</f>
        <v>0</v>
      </c>
      <c r="AT26" t="str">
        <f t="shared" si="3"/>
        <v>d18O_300118_WM2_Andre@7</v>
      </c>
      <c r="AX26">
        <f t="shared" si="4"/>
        <v>2.0291599999999999E-3</v>
      </c>
      <c r="AY26">
        <f t="shared" si="5"/>
        <v>1.301913E-2</v>
      </c>
      <c r="AZ26" s="58" t="e">
        <f t="shared" si="6"/>
        <v>#VALUE!</v>
      </c>
      <c r="BA26" t="e">
        <f t="shared" si="7"/>
        <v>#VALUE!</v>
      </c>
      <c r="BD26">
        <f t="shared" si="8"/>
        <v>685221122.96732426</v>
      </c>
      <c r="BE26">
        <f t="shared" si="9"/>
        <v>99.844437465779478</v>
      </c>
      <c r="BF26">
        <f>'All ratios'!T23</f>
        <v>0</v>
      </c>
      <c r="BG26">
        <f t="shared" si="10"/>
        <v>0.26038260000000002</v>
      </c>
      <c r="BH26">
        <f t="shared" si="11"/>
        <v>0</v>
      </c>
      <c r="BI26">
        <f t="shared" si="12"/>
        <v>0</v>
      </c>
    </row>
    <row r="27" spans="1:61" x14ac:dyDescent="0.15">
      <c r="A27" t="str">
        <f>'Raw1'!A27</f>
        <v>d18O_300118_WM2_Udaipur@12</v>
      </c>
      <c r="D27" s="14" t="e">
        <f>Corr4!D27/Corr1!D27</f>
        <v>#VALUE!</v>
      </c>
      <c r="E27" s="14" t="e">
        <f>Corr4!E27/Corr1!E27</f>
        <v>#VALUE!</v>
      </c>
      <c r="F27" s="14" t="e">
        <f>Corr4!F27/Corr1!F27</f>
        <v>#VALUE!</v>
      </c>
      <c r="G27" s="14" t="e">
        <f>Corr4!G27/Corr1!G27</f>
        <v>#VALUE!</v>
      </c>
      <c r="H27" s="14" t="e">
        <f>Corr4!H27/Corr1!H27</f>
        <v>#VALUE!</v>
      </c>
      <c r="I27" s="14" t="e">
        <f>Corr4!I27/Corr1!I27</f>
        <v>#VALUE!</v>
      </c>
      <c r="J27" s="14" t="e">
        <f>Corr4!J27/Corr1!J27</f>
        <v>#VALUE!</v>
      </c>
      <c r="K27" s="14" t="e">
        <f>Corr4!K27/Corr1!K27</f>
        <v>#VALUE!</v>
      </c>
      <c r="L27" s="14" t="e">
        <f>Corr4!L27/Corr1!L27</f>
        <v>#VALUE!</v>
      </c>
      <c r="M27" s="14" t="e">
        <f>Corr4!M27/Corr1!M27</f>
        <v>#VALUE!</v>
      </c>
      <c r="N27" s="14" t="e">
        <f>Corr4!N27/Corr1!N27</f>
        <v>#VALUE!</v>
      </c>
      <c r="O27" s="14" t="e">
        <f>Corr4!O27/Corr1!O27</f>
        <v>#VALUE!</v>
      </c>
      <c r="P27" s="14" t="e">
        <f>Corr4!P27/Corr1!P27</f>
        <v>#VALUE!</v>
      </c>
      <c r="Q27" s="14" t="e">
        <f>Corr4!Q27/Corr1!Q27</f>
        <v>#VALUE!</v>
      </c>
      <c r="R27" s="14" t="e">
        <f>Corr4!R27/Corr1!R27</f>
        <v>#VALUE!</v>
      </c>
      <c r="S27" s="14" t="e">
        <f>Corr4!S27/Corr1!S27</f>
        <v>#VALUE!</v>
      </c>
      <c r="T27" s="14"/>
      <c r="U27" s="58" t="e">
        <f t="shared" si="13"/>
        <v>#VALUE!</v>
      </c>
      <c r="V27" t="e">
        <f t="shared" si="14"/>
        <v>#VALUE!</v>
      </c>
      <c r="W27" t="e">
        <f t="shared" si="15"/>
        <v>#VALUE!</v>
      </c>
      <c r="Y27" s="32" t="e">
        <f t="shared" si="1"/>
        <v>#VALUE!</v>
      </c>
      <c r="Z27" s="53">
        <v>1.4950520000000001E-4</v>
      </c>
      <c r="AA27" s="53">
        <v>5.1785209999999998E-2</v>
      </c>
      <c r="AC27" t="str">
        <f t="shared" si="2"/>
        <v>d18O_300118_WM2_Udaipur@12</v>
      </c>
      <c r="AG27">
        <f>'All ratios'!E24</f>
        <v>2.0268949999999999E-3</v>
      </c>
      <c r="AH27">
        <f>'All ratios'!F24</f>
        <v>8.2278130000000005E-3</v>
      </c>
      <c r="AI27">
        <f>'All ratios'!G24</f>
        <v>1061489000</v>
      </c>
      <c r="AJ27">
        <f>'All ratios'!H24</f>
        <v>7.0893040000000004E-2</v>
      </c>
      <c r="AM27">
        <f>'All ratios'!K24</f>
        <v>692231342.65578306</v>
      </c>
      <c r="AN27">
        <f>'All ratios'!L24</f>
        <v>100.86590545303982</v>
      </c>
      <c r="AO27">
        <f>'All ratios'!M24</f>
        <v>10.81936963893874</v>
      </c>
      <c r="AP27">
        <f>'All ratios'!N24</f>
        <v>0.16455626000000001</v>
      </c>
      <c r="AQ27">
        <f>'All ratios'!R24</f>
        <v>0</v>
      </c>
      <c r="AR27">
        <f>'All ratios'!S24</f>
        <v>0</v>
      </c>
      <c r="AT27" t="str">
        <f t="shared" si="3"/>
        <v>d18O_300118_WM2_Udaipur@12</v>
      </c>
      <c r="AX27">
        <f t="shared" si="4"/>
        <v>2.0268949999999999E-3</v>
      </c>
      <c r="AY27">
        <f t="shared" si="5"/>
        <v>8.2278130000000005E-3</v>
      </c>
      <c r="AZ27" s="58" t="e">
        <f t="shared" si="6"/>
        <v>#VALUE!</v>
      </c>
      <c r="BA27" t="e">
        <f t="shared" si="7"/>
        <v>#VALUE!</v>
      </c>
      <c r="BD27">
        <f t="shared" si="8"/>
        <v>692231342.65578306</v>
      </c>
      <c r="BE27">
        <f t="shared" si="9"/>
        <v>100.86590545303982</v>
      </c>
      <c r="BF27">
        <f>'All ratios'!T24</f>
        <v>0</v>
      </c>
      <c r="BG27">
        <f t="shared" si="10"/>
        <v>0.16455626000000001</v>
      </c>
      <c r="BH27">
        <f t="shared" si="11"/>
        <v>0</v>
      </c>
      <c r="BI27">
        <f t="shared" si="12"/>
        <v>0</v>
      </c>
    </row>
    <row r="28" spans="1:61" x14ac:dyDescent="0.15">
      <c r="A28" t="str">
        <f>'Raw1'!A28</f>
        <v>d18O_300118_WM2_KAW485@8</v>
      </c>
      <c r="D28" s="14" t="e">
        <f>Corr4!D28/Corr1!D28</f>
        <v>#VALUE!</v>
      </c>
      <c r="E28" s="14" t="e">
        <f>Corr4!E28/Corr1!E28</f>
        <v>#VALUE!</v>
      </c>
      <c r="F28" s="14" t="e">
        <f>Corr4!F28/Corr1!F28</f>
        <v>#VALUE!</v>
      </c>
      <c r="G28" s="14" t="e">
        <f>Corr4!G28/Corr1!G28</f>
        <v>#VALUE!</v>
      </c>
      <c r="H28" s="14" t="e">
        <f>Corr4!H28/Corr1!H28</f>
        <v>#VALUE!</v>
      </c>
      <c r="I28" s="14" t="e">
        <f>Corr4!I28/Corr1!I28</f>
        <v>#VALUE!</v>
      </c>
      <c r="J28" s="14" t="e">
        <f>Corr4!J28/Corr1!J28</f>
        <v>#VALUE!</v>
      </c>
      <c r="K28" s="14" t="e">
        <f>Corr4!K28/Corr1!K28</f>
        <v>#VALUE!</v>
      </c>
      <c r="L28" s="14" t="e">
        <f>Corr4!L28/Corr1!L28</f>
        <v>#VALUE!</v>
      </c>
      <c r="M28" s="14" t="e">
        <f>Corr4!M28/Corr1!M28</f>
        <v>#VALUE!</v>
      </c>
      <c r="N28" s="14" t="e">
        <f>Corr4!N28/Corr1!N28</f>
        <v>#VALUE!</v>
      </c>
      <c r="O28" s="14" t="e">
        <f>Corr4!O28/Corr1!O28</f>
        <v>#VALUE!</v>
      </c>
      <c r="P28" s="14" t="e">
        <f>Corr4!P28/Corr1!P28</f>
        <v>#VALUE!</v>
      </c>
      <c r="Q28" s="14" t="e">
        <f>Corr4!Q28/Corr1!Q28</f>
        <v>#VALUE!</v>
      </c>
      <c r="R28" s="14" t="e">
        <f>Corr4!R28/Corr1!R28</f>
        <v>#VALUE!</v>
      </c>
      <c r="S28" s="14" t="e">
        <f>Corr4!S28/Corr1!S28</f>
        <v>#VALUE!</v>
      </c>
      <c r="T28" s="14"/>
      <c r="U28" s="58" t="e">
        <f t="shared" si="13"/>
        <v>#VALUE!</v>
      </c>
      <c r="V28" t="e">
        <f t="shared" si="14"/>
        <v>#VALUE!</v>
      </c>
      <c r="W28" t="e">
        <f t="shared" si="15"/>
        <v>#VALUE!</v>
      </c>
      <c r="Y28" s="32" t="e">
        <f t="shared" si="1"/>
        <v>#VALUE!</v>
      </c>
      <c r="Z28" s="53">
        <v>1.539918E-4</v>
      </c>
      <c r="AA28" s="53">
        <v>5.5952090000000003E-2</v>
      </c>
      <c r="AC28" t="str">
        <f t="shared" si="2"/>
        <v>d18O_300118_WM2_KAW485@8</v>
      </c>
      <c r="AG28">
        <f>'All ratios'!E25</f>
        <v>2.0243240000000001E-3</v>
      </c>
      <c r="AH28">
        <f>'All ratios'!F25</f>
        <v>1.3964590000000001E-2</v>
      </c>
      <c r="AI28">
        <f>'All ratios'!G25</f>
        <v>1092894000</v>
      </c>
      <c r="AJ28">
        <f>'All ratios'!H25</f>
        <v>5.890389E-2</v>
      </c>
      <c r="AM28">
        <f>'All ratios'!K25</f>
        <v>713767713.67105508</v>
      </c>
      <c r="AN28">
        <f>'All ratios'!L25</f>
        <v>104.00399734338089</v>
      </c>
      <c r="AO28">
        <f>'All ratios'!M25</f>
        <v>9.5372032714941835</v>
      </c>
      <c r="AP28">
        <f>'All ratios'!N25</f>
        <v>0.27929180000000003</v>
      </c>
      <c r="AQ28">
        <f>'All ratios'!R25</f>
        <v>0</v>
      </c>
      <c r="AR28">
        <f>'All ratios'!S25</f>
        <v>0</v>
      </c>
      <c r="AT28" t="str">
        <f t="shared" si="3"/>
        <v>d18O_300118_WM2_KAW485@8</v>
      </c>
      <c r="AX28">
        <f t="shared" si="4"/>
        <v>2.0243240000000001E-3</v>
      </c>
      <c r="AY28">
        <f t="shared" si="5"/>
        <v>1.3964590000000001E-2</v>
      </c>
      <c r="AZ28" s="58" t="e">
        <f t="shared" si="6"/>
        <v>#VALUE!</v>
      </c>
      <c r="BA28" t="e">
        <f t="shared" si="7"/>
        <v>#VALUE!</v>
      </c>
      <c r="BD28">
        <f t="shared" si="8"/>
        <v>713767713.67105508</v>
      </c>
      <c r="BE28">
        <f t="shared" si="9"/>
        <v>104.00399734338089</v>
      </c>
      <c r="BF28">
        <f>'All ratios'!T25</f>
        <v>0</v>
      </c>
      <c r="BG28">
        <f t="shared" si="10"/>
        <v>0.27929180000000003</v>
      </c>
      <c r="BH28">
        <f t="shared" si="11"/>
        <v>0</v>
      </c>
      <c r="BI28">
        <f t="shared" si="12"/>
        <v>0</v>
      </c>
    </row>
    <row r="29" spans="1:61" x14ac:dyDescent="0.15">
      <c r="A29" t="str">
        <f>'Raw1'!A29</f>
        <v>d18O_300118_WM2_KAW485@9</v>
      </c>
      <c r="D29" s="14" t="e">
        <f>Corr4!D29/Corr1!D29</f>
        <v>#VALUE!</v>
      </c>
      <c r="E29" s="14" t="e">
        <f>Corr4!E29/Corr1!E29</f>
        <v>#VALUE!</v>
      </c>
      <c r="F29" s="14" t="e">
        <f>Corr4!F29/Corr1!F29</f>
        <v>#VALUE!</v>
      </c>
      <c r="G29" s="14" t="e">
        <f>Corr4!G29/Corr1!G29</f>
        <v>#VALUE!</v>
      </c>
      <c r="H29" s="14" t="e">
        <f>Corr4!H29/Corr1!H29</f>
        <v>#VALUE!</v>
      </c>
      <c r="I29" s="14" t="e">
        <f>Corr4!I29/Corr1!I29</f>
        <v>#VALUE!</v>
      </c>
      <c r="J29" s="14" t="e">
        <f>Corr4!J29/Corr1!J29</f>
        <v>#VALUE!</v>
      </c>
      <c r="K29" s="14" t="e">
        <f>Corr4!K29/Corr1!K29</f>
        <v>#VALUE!</v>
      </c>
      <c r="L29" s="14" t="e">
        <f>Corr4!L29/Corr1!L29</f>
        <v>#VALUE!</v>
      </c>
      <c r="M29" s="14" t="e">
        <f>Corr4!M29/Corr1!M29</f>
        <v>#VALUE!</v>
      </c>
      <c r="N29" s="14" t="e">
        <f>Corr4!N29/Corr1!N29</f>
        <v>#VALUE!</v>
      </c>
      <c r="O29" s="14" t="e">
        <f>Corr4!O29/Corr1!O29</f>
        <v>#VALUE!</v>
      </c>
      <c r="P29" s="14" t="e">
        <f>Corr4!P29/Corr1!P29</f>
        <v>#VALUE!</v>
      </c>
      <c r="Q29" s="14" t="e">
        <f>Corr4!Q29/Corr1!Q29</f>
        <v>#VALUE!</v>
      </c>
      <c r="R29" s="14" t="e">
        <f>Corr4!R29/Corr1!R29</f>
        <v>#VALUE!</v>
      </c>
      <c r="S29" s="14" t="e">
        <f>Corr4!S29/Corr1!S29</f>
        <v>#VALUE!</v>
      </c>
      <c r="T29" s="14"/>
      <c r="U29" s="58" t="e">
        <f t="shared" si="13"/>
        <v>#VALUE!</v>
      </c>
      <c r="V29" t="e">
        <f t="shared" si="14"/>
        <v>#VALUE!</v>
      </c>
      <c r="W29" t="e">
        <f t="shared" si="15"/>
        <v>#VALUE!</v>
      </c>
      <c r="Y29" s="32" t="e">
        <f t="shared" si="1"/>
        <v>#VALUE!</v>
      </c>
      <c r="Z29" s="53">
        <v>1.4846010000000001E-4</v>
      </c>
      <c r="AA29" s="53">
        <v>7.7085219999999996E-2</v>
      </c>
      <c r="AC29" t="str">
        <f t="shared" si="2"/>
        <v>d18O_300118_WM2_KAW485@9</v>
      </c>
      <c r="AG29">
        <f>'All ratios'!E26</f>
        <v>2.0245480000000001E-3</v>
      </c>
      <c r="AH29">
        <f>'All ratios'!F26</f>
        <v>1.1551469999999999E-2</v>
      </c>
      <c r="AI29">
        <f>'All ratios'!G26</f>
        <v>1090991000</v>
      </c>
      <c r="AJ29">
        <f>'All ratios'!H26</f>
        <v>6.3560800000000001E-2</v>
      </c>
      <c r="AM29">
        <f>'All ratios'!K26</f>
        <v>712962097.68118763</v>
      </c>
      <c r="AN29">
        <f>'All ratios'!L26</f>
        <v>103.88661001741313</v>
      </c>
      <c r="AO29">
        <f>'All ratios'!M26</f>
        <v>9.6489128266508057</v>
      </c>
      <c r="AP29">
        <f>'All ratios'!N26</f>
        <v>0.2310294</v>
      </c>
      <c r="AQ29">
        <f>'All ratios'!R26</f>
        <v>0</v>
      </c>
      <c r="AR29">
        <f>'All ratios'!S26</f>
        <v>0</v>
      </c>
      <c r="AT29" t="str">
        <f t="shared" si="3"/>
        <v>d18O_300118_WM2_KAW485@9</v>
      </c>
      <c r="AX29">
        <f t="shared" si="4"/>
        <v>2.0245480000000001E-3</v>
      </c>
      <c r="AY29">
        <f t="shared" si="5"/>
        <v>1.1551469999999999E-2</v>
      </c>
      <c r="AZ29" s="58" t="e">
        <f t="shared" si="6"/>
        <v>#VALUE!</v>
      </c>
      <c r="BA29" t="e">
        <f t="shared" si="7"/>
        <v>#VALUE!</v>
      </c>
      <c r="BD29">
        <f t="shared" si="8"/>
        <v>712962097.68118763</v>
      </c>
      <c r="BE29">
        <f t="shared" si="9"/>
        <v>103.88661001741313</v>
      </c>
      <c r="BF29">
        <f>'All ratios'!T26</f>
        <v>0</v>
      </c>
      <c r="BG29">
        <f t="shared" si="10"/>
        <v>0.2310294</v>
      </c>
      <c r="BH29">
        <f t="shared" si="11"/>
        <v>0</v>
      </c>
      <c r="BI29">
        <f t="shared" si="12"/>
        <v>0</v>
      </c>
    </row>
    <row r="30" spans="1:61" x14ac:dyDescent="0.15">
      <c r="A30" t="str">
        <f>'Raw1'!A30</f>
        <v>d18O_300118_WM2_KAW485@10</v>
      </c>
      <c r="D30" s="14" t="e">
        <f>Corr4!D30/Corr1!D30</f>
        <v>#VALUE!</v>
      </c>
      <c r="E30" s="14" t="e">
        <f>Corr4!E30/Corr1!E30</f>
        <v>#VALUE!</v>
      </c>
      <c r="F30" s="14" t="e">
        <f>Corr4!F30/Corr1!F30</f>
        <v>#VALUE!</v>
      </c>
      <c r="G30" s="14" t="e">
        <f>Corr4!G30/Corr1!G30</f>
        <v>#VALUE!</v>
      </c>
      <c r="H30" s="14" t="e">
        <f>Corr4!H30/Corr1!H30</f>
        <v>#VALUE!</v>
      </c>
      <c r="I30" s="14" t="e">
        <f>Corr4!I30/Corr1!I30</f>
        <v>#VALUE!</v>
      </c>
      <c r="J30" s="14" t="e">
        <f>Corr4!J30/Corr1!J30</f>
        <v>#VALUE!</v>
      </c>
      <c r="K30" s="14" t="e">
        <f>Corr4!K30/Corr1!K30</f>
        <v>#VALUE!</v>
      </c>
      <c r="L30" s="14" t="e">
        <f>Corr4!L30/Corr1!L30</f>
        <v>#VALUE!</v>
      </c>
      <c r="M30" s="14" t="e">
        <f>Corr4!M30/Corr1!M30</f>
        <v>#VALUE!</v>
      </c>
      <c r="N30" s="14" t="e">
        <f>Corr4!N30/Corr1!N30</f>
        <v>#VALUE!</v>
      </c>
      <c r="O30" s="14" t="e">
        <f>Corr4!O30/Corr1!O30</f>
        <v>#VALUE!</v>
      </c>
      <c r="P30" s="14" t="e">
        <f>Corr4!P30/Corr1!P30</f>
        <v>#VALUE!</v>
      </c>
      <c r="Q30" s="14" t="e">
        <f>Corr4!Q30/Corr1!Q30</f>
        <v>#VALUE!</v>
      </c>
      <c r="R30" s="14" t="e">
        <f>Corr4!R30/Corr1!R30</f>
        <v>#VALUE!</v>
      </c>
      <c r="S30" s="14" t="e">
        <f>Corr4!S30/Corr1!S30</f>
        <v>#VALUE!</v>
      </c>
      <c r="T30" s="14"/>
      <c r="U30" s="58" t="e">
        <f t="shared" si="13"/>
        <v>#VALUE!</v>
      </c>
      <c r="V30" t="e">
        <f t="shared" si="14"/>
        <v>#VALUE!</v>
      </c>
      <c r="W30" t="e">
        <f t="shared" si="15"/>
        <v>#VALUE!</v>
      </c>
      <c r="Y30" s="32" t="e">
        <f t="shared" si="1"/>
        <v>#VALUE!</v>
      </c>
      <c r="Z30" s="53">
        <v>1.4847189999999999E-4</v>
      </c>
      <c r="AA30" s="53">
        <v>6.2909000000000007E-2</v>
      </c>
      <c r="AC30" t="str">
        <f t="shared" si="2"/>
        <v>d18O_300118_WM2_KAW485@10</v>
      </c>
      <c r="AG30">
        <f>'All ratios'!E27</f>
        <v>2.024133E-3</v>
      </c>
      <c r="AH30">
        <f>'All ratios'!F27</f>
        <v>7.3523659999999999E-3</v>
      </c>
      <c r="AI30">
        <f>'All ratios'!G27</f>
        <v>1090358000</v>
      </c>
      <c r="AJ30">
        <f>'All ratios'!H27</f>
        <v>7.2535829999999996E-2</v>
      </c>
      <c r="AM30">
        <f>'All ratios'!K27</f>
        <v>713204671.59205008</v>
      </c>
      <c r="AN30">
        <f>'All ratios'!L27</f>
        <v>103.92195576911595</v>
      </c>
      <c r="AO30">
        <f>'All ratios'!M27</f>
        <v>9.441950927588298</v>
      </c>
      <c r="AP30">
        <f>'All ratios'!N27</f>
        <v>0.14704732000000001</v>
      </c>
      <c r="AQ30">
        <f>'All ratios'!R27</f>
        <v>0</v>
      </c>
      <c r="AR30">
        <f>'All ratios'!S27</f>
        <v>0</v>
      </c>
      <c r="AT30" t="str">
        <f t="shared" si="3"/>
        <v>d18O_300118_WM2_KAW485@10</v>
      </c>
      <c r="AX30">
        <f t="shared" si="4"/>
        <v>2.024133E-3</v>
      </c>
      <c r="AY30">
        <f t="shared" si="5"/>
        <v>7.3523659999999999E-3</v>
      </c>
      <c r="AZ30" s="58" t="e">
        <f t="shared" si="6"/>
        <v>#VALUE!</v>
      </c>
      <c r="BA30" t="e">
        <f t="shared" si="7"/>
        <v>#VALUE!</v>
      </c>
      <c r="BD30">
        <f t="shared" si="8"/>
        <v>713204671.59205008</v>
      </c>
      <c r="BE30">
        <f t="shared" si="9"/>
        <v>103.92195576911595</v>
      </c>
      <c r="BF30">
        <f>'All ratios'!T27</f>
        <v>0</v>
      </c>
      <c r="BG30">
        <f t="shared" si="10"/>
        <v>0.14704732000000001</v>
      </c>
      <c r="BH30">
        <f t="shared" si="11"/>
        <v>0</v>
      </c>
      <c r="BI30">
        <f t="shared" si="12"/>
        <v>0</v>
      </c>
    </row>
    <row r="31" spans="1:61" x14ac:dyDescent="0.15">
      <c r="A31" t="str">
        <f>'Raw1'!A31</f>
        <v>d18O_300118_WM2_Udaipur@13</v>
      </c>
      <c r="D31" s="14" t="e">
        <f>Corr4!D31/Corr1!D31</f>
        <v>#VALUE!</v>
      </c>
      <c r="E31" s="14" t="e">
        <f>Corr4!E31/Corr1!E31</f>
        <v>#VALUE!</v>
      </c>
      <c r="F31" s="14" t="e">
        <f>Corr4!F31/Corr1!F31</f>
        <v>#VALUE!</v>
      </c>
      <c r="G31" s="14" t="e">
        <f>Corr4!G31/Corr1!G31</f>
        <v>#VALUE!</v>
      </c>
      <c r="H31" s="14" t="e">
        <f>Corr4!H31/Corr1!H31</f>
        <v>#VALUE!</v>
      </c>
      <c r="I31" s="14" t="e">
        <f>Corr4!I31/Corr1!I31</f>
        <v>#VALUE!</v>
      </c>
      <c r="J31" s="14" t="e">
        <f>Corr4!J31/Corr1!J31</f>
        <v>#VALUE!</v>
      </c>
      <c r="K31" s="14" t="e">
        <f>Corr4!K31/Corr1!K31</f>
        <v>#VALUE!</v>
      </c>
      <c r="L31" s="14" t="e">
        <f>Corr4!L31/Corr1!L31</f>
        <v>#VALUE!</v>
      </c>
      <c r="M31" s="14" t="e">
        <f>Corr4!M31/Corr1!M31</f>
        <v>#VALUE!</v>
      </c>
      <c r="N31" s="14" t="e">
        <f>Corr4!N31/Corr1!N31</f>
        <v>#VALUE!</v>
      </c>
      <c r="O31" s="14" t="e">
        <f>Corr4!O31/Corr1!O31</f>
        <v>#VALUE!</v>
      </c>
      <c r="P31" s="14" t="e">
        <f>Corr4!P31/Corr1!P31</f>
        <v>#VALUE!</v>
      </c>
      <c r="Q31" s="14" t="e">
        <f>Corr4!Q31/Corr1!Q31</f>
        <v>#VALUE!</v>
      </c>
      <c r="R31" s="14" t="e">
        <f>Corr4!R31/Corr1!R31</f>
        <v>#VALUE!</v>
      </c>
      <c r="S31" s="14" t="e">
        <f>Corr4!S31/Corr1!S31</f>
        <v>#VALUE!</v>
      </c>
      <c r="T31" s="14"/>
      <c r="U31" s="58" t="e">
        <f t="shared" si="13"/>
        <v>#VALUE!</v>
      </c>
      <c r="V31" t="e">
        <f t="shared" si="14"/>
        <v>#VALUE!</v>
      </c>
      <c r="W31" t="e">
        <f t="shared" si="15"/>
        <v>#VALUE!</v>
      </c>
      <c r="Y31" s="32" t="e">
        <f t="shared" si="1"/>
        <v>#VALUE!</v>
      </c>
      <c r="Z31" s="53">
        <v>1.4800619999999999E-4</v>
      </c>
      <c r="AA31" s="53">
        <v>6.9953189999999998E-2</v>
      </c>
      <c r="AC31" t="str">
        <f t="shared" si="2"/>
        <v>d18O_300118_WM2_Udaipur@13</v>
      </c>
      <c r="AG31">
        <f>'All ratios'!E28</f>
        <v>2.026828E-3</v>
      </c>
      <c r="AH31">
        <f>'All ratios'!F28</f>
        <v>1.213582E-2</v>
      </c>
      <c r="AI31">
        <f>'All ratios'!G28</f>
        <v>1059893000</v>
      </c>
      <c r="AJ31">
        <f>'All ratios'!H28</f>
        <v>7.0255559999999995E-2</v>
      </c>
      <c r="AM31">
        <f>'All ratios'!K28</f>
        <v>692958374.49551129</v>
      </c>
      <c r="AN31">
        <f>'All ratios'!L28</f>
        <v>100.97184218298625</v>
      </c>
      <c r="AO31">
        <f>'All ratios'!M28</f>
        <v>10.785956513066079</v>
      </c>
      <c r="AP31">
        <f>'All ratios'!N28</f>
        <v>0.2427164</v>
      </c>
      <c r="AQ31">
        <f>'All ratios'!R28</f>
        <v>0</v>
      </c>
      <c r="AR31">
        <f>'All ratios'!S28</f>
        <v>0</v>
      </c>
      <c r="AT31" t="str">
        <f t="shared" si="3"/>
        <v>d18O_300118_WM2_Udaipur@13</v>
      </c>
      <c r="AX31">
        <f t="shared" si="4"/>
        <v>2.026828E-3</v>
      </c>
      <c r="AY31">
        <f t="shared" si="5"/>
        <v>1.213582E-2</v>
      </c>
      <c r="AZ31" s="58" t="e">
        <f t="shared" si="6"/>
        <v>#VALUE!</v>
      </c>
      <c r="BA31" t="e">
        <f t="shared" si="7"/>
        <v>#VALUE!</v>
      </c>
      <c r="BD31">
        <f t="shared" si="8"/>
        <v>692958374.49551129</v>
      </c>
      <c r="BE31">
        <f t="shared" si="9"/>
        <v>100.97184218298625</v>
      </c>
      <c r="BF31">
        <f>'All ratios'!T28</f>
        <v>0</v>
      </c>
      <c r="BG31">
        <f t="shared" si="10"/>
        <v>0.2427164</v>
      </c>
      <c r="BH31">
        <f t="shared" si="11"/>
        <v>0</v>
      </c>
      <c r="BI31">
        <f t="shared" si="12"/>
        <v>0</v>
      </c>
    </row>
    <row r="32" spans="1:61" x14ac:dyDescent="0.15">
      <c r="A32" t="str">
        <f>'Raw1'!A32</f>
        <v>d18O_300118_WM2_Nico@8</v>
      </c>
      <c r="D32" s="14" t="e">
        <f>Corr4!D32/Corr1!D32</f>
        <v>#VALUE!</v>
      </c>
      <c r="E32" s="14" t="e">
        <f>Corr4!E32/Corr1!E32</f>
        <v>#VALUE!</v>
      </c>
      <c r="F32" s="14" t="e">
        <f>Corr4!F32/Corr1!F32</f>
        <v>#VALUE!</v>
      </c>
      <c r="G32" s="14" t="e">
        <f>Corr4!G32/Corr1!G32</f>
        <v>#VALUE!</v>
      </c>
      <c r="H32" s="14" t="e">
        <f>Corr4!H32/Corr1!H32</f>
        <v>#VALUE!</v>
      </c>
      <c r="I32" s="14" t="e">
        <f>Corr4!I32/Corr1!I32</f>
        <v>#VALUE!</v>
      </c>
      <c r="J32" s="14" t="e">
        <f>Corr4!J32/Corr1!J32</f>
        <v>#VALUE!</v>
      </c>
      <c r="K32" s="14" t="e">
        <f>Corr4!K32/Corr1!K32</f>
        <v>#VALUE!</v>
      </c>
      <c r="L32" s="14" t="e">
        <f>Corr4!L32/Corr1!L32</f>
        <v>#VALUE!</v>
      </c>
      <c r="M32" s="14" t="e">
        <f>Corr4!M32/Corr1!M32</f>
        <v>#VALUE!</v>
      </c>
      <c r="N32" s="14" t="e">
        <f>Corr4!N32/Corr1!N32</f>
        <v>#VALUE!</v>
      </c>
      <c r="O32" s="14" t="e">
        <f>Corr4!O32/Corr1!O32</f>
        <v>#VALUE!</v>
      </c>
      <c r="P32" s="14" t="e">
        <f>Corr4!P32/Corr1!P32</f>
        <v>#VALUE!</v>
      </c>
      <c r="Q32" s="14" t="e">
        <f>Corr4!Q32/Corr1!Q32</f>
        <v>#VALUE!</v>
      </c>
      <c r="R32" s="14" t="e">
        <f>Corr4!R32/Corr1!R32</f>
        <v>#VALUE!</v>
      </c>
      <c r="S32" s="14" t="e">
        <f>Corr4!S32/Corr1!S32</f>
        <v>#VALUE!</v>
      </c>
      <c r="T32" s="14"/>
      <c r="U32" s="58" t="e">
        <f t="shared" si="13"/>
        <v>#VALUE!</v>
      </c>
      <c r="V32" t="e">
        <f t="shared" si="14"/>
        <v>#VALUE!</v>
      </c>
      <c r="W32" t="e">
        <f t="shared" si="15"/>
        <v>#VALUE!</v>
      </c>
      <c r="Y32" s="32" t="e">
        <f t="shared" si="1"/>
        <v>#VALUE!</v>
      </c>
      <c r="Z32" s="53">
        <v>1.4607650000000001E-4</v>
      </c>
      <c r="AA32" s="53">
        <v>4.6989749999999997E-2</v>
      </c>
      <c r="AC32" t="str">
        <f t="shared" si="2"/>
        <v>d18O_300118_WM2_Nico@8</v>
      </c>
      <c r="AG32">
        <f>'All ratios'!E29</f>
        <v>2.0214260000000002E-3</v>
      </c>
      <c r="AH32">
        <f>'All ratios'!F29</f>
        <v>1.213506E-2</v>
      </c>
      <c r="AI32">
        <f>'All ratios'!G29</f>
        <v>1084187000</v>
      </c>
      <c r="AJ32">
        <f>'All ratios'!H29</f>
        <v>7.1636000000000005E-2</v>
      </c>
      <c r="AM32">
        <f>'All ratios'!K29</f>
        <v>708877949.52534938</v>
      </c>
      <c r="AN32">
        <f>'All ratios'!L29</f>
        <v>103.29150361821064</v>
      </c>
      <c r="AO32">
        <f>'All ratios'!M29</f>
        <v>8.0919609016558258</v>
      </c>
      <c r="AP32">
        <f>'All ratios'!N29</f>
        <v>0.24270120000000001</v>
      </c>
      <c r="AQ32">
        <f>'All ratios'!R29</f>
        <v>0</v>
      </c>
      <c r="AR32">
        <f>'All ratios'!S29</f>
        <v>0</v>
      </c>
      <c r="AT32" t="str">
        <f t="shared" si="3"/>
        <v>d18O_300118_WM2_Nico@8</v>
      </c>
      <c r="AX32">
        <f t="shared" si="4"/>
        <v>2.0214260000000002E-3</v>
      </c>
      <c r="AY32">
        <f t="shared" si="5"/>
        <v>1.213506E-2</v>
      </c>
      <c r="AZ32" s="58" t="e">
        <f t="shared" si="6"/>
        <v>#VALUE!</v>
      </c>
      <c r="BA32" t="e">
        <f t="shared" si="7"/>
        <v>#VALUE!</v>
      </c>
      <c r="BD32">
        <f t="shared" si="8"/>
        <v>708877949.52534938</v>
      </c>
      <c r="BE32">
        <f t="shared" si="9"/>
        <v>103.29150361821064</v>
      </c>
      <c r="BF32">
        <f>'All ratios'!T29</f>
        <v>0</v>
      </c>
      <c r="BG32">
        <f t="shared" si="10"/>
        <v>0.24270120000000001</v>
      </c>
      <c r="BH32">
        <f t="shared" si="11"/>
        <v>0</v>
      </c>
      <c r="BI32">
        <f t="shared" si="12"/>
        <v>0</v>
      </c>
    </row>
    <row r="33" spans="1:61" x14ac:dyDescent="0.15">
      <c r="A33" t="str">
        <f>'Raw1'!A33</f>
        <v>d18O_300118_WM2_Nico@9</v>
      </c>
      <c r="D33" s="14" t="e">
        <f>Corr4!D33/Corr1!D33</f>
        <v>#VALUE!</v>
      </c>
      <c r="E33" s="14" t="e">
        <f>Corr4!E33/Corr1!E33</f>
        <v>#VALUE!</v>
      </c>
      <c r="F33" s="14" t="e">
        <f>Corr4!F33/Corr1!F33</f>
        <v>#VALUE!</v>
      </c>
      <c r="G33" s="14" t="e">
        <f>Corr4!G33/Corr1!G33</f>
        <v>#VALUE!</v>
      </c>
      <c r="H33" s="14" t="e">
        <f>Corr4!H33/Corr1!H33</f>
        <v>#VALUE!</v>
      </c>
      <c r="I33" s="14" t="e">
        <f>Corr4!I33/Corr1!I33</f>
        <v>#VALUE!</v>
      </c>
      <c r="J33" s="14" t="e">
        <f>Corr4!J33/Corr1!J33</f>
        <v>#VALUE!</v>
      </c>
      <c r="K33" s="14" t="e">
        <f>Corr4!K33/Corr1!K33</f>
        <v>#VALUE!</v>
      </c>
      <c r="L33" s="14" t="e">
        <f>Corr4!L33/Corr1!L33</f>
        <v>#VALUE!</v>
      </c>
      <c r="M33" s="14" t="e">
        <f>Corr4!M33/Corr1!M33</f>
        <v>#VALUE!</v>
      </c>
      <c r="N33" s="14" t="e">
        <f>Corr4!N33/Corr1!N33</f>
        <v>#VALUE!</v>
      </c>
      <c r="O33" s="14" t="e">
        <f>Corr4!O33/Corr1!O33</f>
        <v>#VALUE!</v>
      </c>
      <c r="P33" s="14" t="e">
        <f>Corr4!P33/Corr1!P33</f>
        <v>#VALUE!</v>
      </c>
      <c r="Q33" s="14" t="e">
        <f>Corr4!Q33/Corr1!Q33</f>
        <v>#VALUE!</v>
      </c>
      <c r="R33" s="14" t="e">
        <f>Corr4!R33/Corr1!R33</f>
        <v>#VALUE!</v>
      </c>
      <c r="S33" s="14" t="e">
        <f>Corr4!S33/Corr1!S33</f>
        <v>#VALUE!</v>
      </c>
      <c r="T33" s="14"/>
      <c r="U33" s="58" t="e">
        <f t="shared" si="13"/>
        <v>#VALUE!</v>
      </c>
      <c r="V33" t="e">
        <f t="shared" si="14"/>
        <v>#VALUE!</v>
      </c>
      <c r="W33" t="e">
        <f t="shared" si="15"/>
        <v>#VALUE!</v>
      </c>
      <c r="Y33" s="32" t="e">
        <f t="shared" si="1"/>
        <v>#VALUE!</v>
      </c>
      <c r="Z33" s="53">
        <v>1.4839559999999999E-4</v>
      </c>
      <c r="AA33" s="53">
        <v>5.4009469999999997E-2</v>
      </c>
      <c r="AC33" t="str">
        <f t="shared" si="2"/>
        <v>d18O_300118_WM2_Nico@9</v>
      </c>
      <c r="AG33">
        <f>'All ratios'!E30</f>
        <v>2.021152E-3</v>
      </c>
      <c r="AH33">
        <f>'All ratios'!F30</f>
        <v>1.3327439999999999E-2</v>
      </c>
      <c r="AI33">
        <f>'All ratios'!G30</f>
        <v>1081823000</v>
      </c>
      <c r="AJ33">
        <f>'All ratios'!H30</f>
        <v>6.2889890000000004E-2</v>
      </c>
      <c r="AM33">
        <f>'All ratios'!K30</f>
        <v>708201887.58172333</v>
      </c>
      <c r="AN33">
        <f>'All ratios'!L30</f>
        <v>103.19299377636418</v>
      </c>
      <c r="AO33">
        <f>'All ratios'!M30</f>
        <v>7.9553161779373962</v>
      </c>
      <c r="AP33">
        <f>'All ratios'!N30</f>
        <v>0.26654879999999997</v>
      </c>
      <c r="AQ33">
        <f>'All ratios'!R30</f>
        <v>0</v>
      </c>
      <c r="AR33">
        <f>'All ratios'!S30</f>
        <v>0</v>
      </c>
      <c r="AT33" t="str">
        <f t="shared" si="3"/>
        <v>d18O_300118_WM2_Nico@9</v>
      </c>
      <c r="AX33">
        <f t="shared" si="4"/>
        <v>2.021152E-3</v>
      </c>
      <c r="AY33">
        <f t="shared" si="5"/>
        <v>1.3327439999999999E-2</v>
      </c>
      <c r="AZ33" s="58" t="e">
        <f t="shared" si="6"/>
        <v>#VALUE!</v>
      </c>
      <c r="BA33" t="e">
        <f t="shared" si="7"/>
        <v>#VALUE!</v>
      </c>
      <c r="BD33">
        <f t="shared" si="8"/>
        <v>708201887.58172333</v>
      </c>
      <c r="BE33">
        <f t="shared" si="9"/>
        <v>103.19299377636418</v>
      </c>
      <c r="BF33">
        <f>'All ratios'!T30</f>
        <v>0</v>
      </c>
      <c r="BG33">
        <f t="shared" si="10"/>
        <v>0.26654879999999997</v>
      </c>
      <c r="BH33">
        <f t="shared" si="11"/>
        <v>0</v>
      </c>
      <c r="BI33">
        <f t="shared" si="12"/>
        <v>0</v>
      </c>
    </row>
    <row r="34" spans="1:61" x14ac:dyDescent="0.15">
      <c r="A34" t="str">
        <f>'Raw1'!A34</f>
        <v>d18O_300118_WM2_Nico@10</v>
      </c>
      <c r="D34" s="14" t="e">
        <f>Corr4!D34/Corr1!D34</f>
        <v>#VALUE!</v>
      </c>
      <c r="E34" s="14" t="e">
        <f>Corr4!E34/Corr1!E34</f>
        <v>#VALUE!</v>
      </c>
      <c r="F34" s="14" t="e">
        <f>Corr4!F34/Corr1!F34</f>
        <v>#VALUE!</v>
      </c>
      <c r="G34" s="14" t="e">
        <f>Corr4!G34/Corr1!G34</f>
        <v>#VALUE!</v>
      </c>
      <c r="H34" s="14" t="e">
        <f>Corr4!H34/Corr1!H34</f>
        <v>#VALUE!</v>
      </c>
      <c r="I34" s="14" t="e">
        <f>Corr4!I34/Corr1!I34</f>
        <v>#VALUE!</v>
      </c>
      <c r="J34" s="14" t="e">
        <f>Corr4!J34/Corr1!J34</f>
        <v>#VALUE!</v>
      </c>
      <c r="K34" s="14" t="e">
        <f>Corr4!K34/Corr1!K34</f>
        <v>#VALUE!</v>
      </c>
      <c r="L34" s="14" t="e">
        <f>Corr4!L34/Corr1!L34</f>
        <v>#VALUE!</v>
      </c>
      <c r="M34" s="14" t="e">
        <f>Corr4!M34/Corr1!M34</f>
        <v>#VALUE!</v>
      </c>
      <c r="N34" s="14" t="e">
        <f>Corr4!N34/Corr1!N34</f>
        <v>#VALUE!</v>
      </c>
      <c r="O34" s="14" t="e">
        <f>Corr4!O34/Corr1!O34</f>
        <v>#VALUE!</v>
      </c>
      <c r="P34" s="14" t="e">
        <f>Corr4!P34/Corr1!P34</f>
        <v>#VALUE!</v>
      </c>
      <c r="Q34" s="14" t="e">
        <f>Corr4!Q34/Corr1!Q34</f>
        <v>#VALUE!</v>
      </c>
      <c r="R34" s="14" t="e">
        <f>Corr4!R34/Corr1!R34</f>
        <v>#VALUE!</v>
      </c>
      <c r="S34" s="14" t="e">
        <f>Corr4!S34/Corr1!S34</f>
        <v>#VALUE!</v>
      </c>
      <c r="T34" s="14"/>
      <c r="U34" s="58" t="e">
        <f t="shared" si="13"/>
        <v>#VALUE!</v>
      </c>
      <c r="V34" t="e">
        <f t="shared" si="14"/>
        <v>#VALUE!</v>
      </c>
      <c r="W34" t="e">
        <f t="shared" si="15"/>
        <v>#VALUE!</v>
      </c>
      <c r="Y34" s="32" t="e">
        <f t="shared" si="1"/>
        <v>#VALUE!</v>
      </c>
      <c r="Z34" s="53">
        <v>1.4936459999999999E-4</v>
      </c>
      <c r="AA34" s="53">
        <v>6.4492179999999996E-2</v>
      </c>
      <c r="AC34" t="str">
        <f t="shared" si="2"/>
        <v>d18O_300118_WM2_Nico@10</v>
      </c>
      <c r="AG34">
        <f>'All ratios'!E31</f>
        <v>2.020427E-3</v>
      </c>
      <c r="AH34">
        <f>'All ratios'!F31</f>
        <v>1.6377969999999999E-2</v>
      </c>
      <c r="AI34">
        <f>'All ratios'!G31</f>
        <v>1081139000</v>
      </c>
      <c r="AJ34">
        <f>'All ratios'!H31</f>
        <v>4.9799719999999999E-2</v>
      </c>
      <c r="AM34">
        <f>'All ratios'!K31</f>
        <v>708443283.00603437</v>
      </c>
      <c r="AN34">
        <f>'All ratios'!L31</f>
        <v>103.22816780929938</v>
      </c>
      <c r="AO34">
        <f>'All ratios'!M31</f>
        <v>7.5937562337921589</v>
      </c>
      <c r="AP34">
        <f>'All ratios'!N31</f>
        <v>0.32755939999999995</v>
      </c>
      <c r="AQ34">
        <f>'All ratios'!R31</f>
        <v>0</v>
      </c>
      <c r="AR34">
        <f>'All ratios'!S31</f>
        <v>0</v>
      </c>
      <c r="AT34" t="str">
        <f t="shared" si="3"/>
        <v>d18O_300118_WM2_Nico@10</v>
      </c>
      <c r="AX34">
        <f t="shared" si="4"/>
        <v>2.020427E-3</v>
      </c>
      <c r="AY34">
        <f t="shared" si="5"/>
        <v>1.6377969999999999E-2</v>
      </c>
      <c r="AZ34" s="58" t="e">
        <f t="shared" si="6"/>
        <v>#VALUE!</v>
      </c>
      <c r="BA34" t="e">
        <f t="shared" si="7"/>
        <v>#VALUE!</v>
      </c>
      <c r="BD34">
        <f t="shared" si="8"/>
        <v>708443283.00603437</v>
      </c>
      <c r="BE34">
        <f t="shared" si="9"/>
        <v>103.22816780929938</v>
      </c>
      <c r="BF34">
        <f>'All ratios'!T31</f>
        <v>0</v>
      </c>
      <c r="BG34">
        <f t="shared" si="10"/>
        <v>0.32755939999999995</v>
      </c>
      <c r="BH34">
        <f t="shared" si="11"/>
        <v>0</v>
      </c>
      <c r="BI34">
        <f t="shared" si="12"/>
        <v>0</v>
      </c>
    </row>
    <row r="35" spans="1:61" x14ac:dyDescent="0.15">
      <c r="A35" t="str">
        <f>'Raw1'!A35</f>
        <v>d18O_300118_WM2_Udaipur@14</v>
      </c>
      <c r="D35" s="14" t="e">
        <f>Corr4!D35/Corr1!D35</f>
        <v>#VALUE!</v>
      </c>
      <c r="E35" s="14" t="e">
        <f>Corr4!E35/Corr1!E35</f>
        <v>#VALUE!</v>
      </c>
      <c r="F35" s="14" t="e">
        <f>Corr4!F35/Corr1!F35</f>
        <v>#VALUE!</v>
      </c>
      <c r="G35" s="14" t="e">
        <f>Corr4!G35/Corr1!G35</f>
        <v>#VALUE!</v>
      </c>
      <c r="H35" s="14" t="e">
        <f>Corr4!H35/Corr1!H35</f>
        <v>#VALUE!</v>
      </c>
      <c r="I35" s="14" t="e">
        <f>Corr4!I35/Corr1!I35</f>
        <v>#VALUE!</v>
      </c>
      <c r="J35" s="14" t="e">
        <f>Corr4!J35/Corr1!J35</f>
        <v>#VALUE!</v>
      </c>
      <c r="K35" s="14" t="e">
        <f>Corr4!K35/Corr1!K35</f>
        <v>#VALUE!</v>
      </c>
      <c r="L35" s="14" t="e">
        <f>Corr4!L35/Corr1!L35</f>
        <v>#VALUE!</v>
      </c>
      <c r="M35" s="14" t="e">
        <f>Corr4!M35/Corr1!M35</f>
        <v>#VALUE!</v>
      </c>
      <c r="N35" s="14" t="e">
        <f>Corr4!N35/Corr1!N35</f>
        <v>#VALUE!</v>
      </c>
      <c r="O35" s="14" t="e">
        <f>Corr4!O35/Corr1!O35</f>
        <v>#VALUE!</v>
      </c>
      <c r="P35" s="14" t="e">
        <f>Corr4!P35/Corr1!P35</f>
        <v>#VALUE!</v>
      </c>
      <c r="Q35" s="14" t="e">
        <f>Corr4!Q35/Corr1!Q35</f>
        <v>#VALUE!</v>
      </c>
      <c r="R35" s="14" t="e">
        <f>Corr4!R35/Corr1!R35</f>
        <v>#VALUE!</v>
      </c>
      <c r="S35" s="14" t="e">
        <f>Corr4!S35/Corr1!S35</f>
        <v>#VALUE!</v>
      </c>
      <c r="T35" s="14"/>
      <c r="U35" s="58" t="e">
        <f t="shared" si="13"/>
        <v>#VALUE!</v>
      </c>
      <c r="V35" t="e">
        <f t="shared" si="14"/>
        <v>#VALUE!</v>
      </c>
      <c r="W35" t="e">
        <f t="shared" si="15"/>
        <v>#VALUE!</v>
      </c>
      <c r="Y35" s="32" t="e">
        <f t="shared" si="1"/>
        <v>#VALUE!</v>
      </c>
      <c r="Z35" s="53">
        <v>1.536358E-4</v>
      </c>
      <c r="AA35" s="53">
        <v>6.2319069999999997E-2</v>
      </c>
      <c r="AC35" t="str">
        <f t="shared" si="2"/>
        <v>d18O_300118_WM2_Udaipur@14</v>
      </c>
      <c r="AG35">
        <f>'All ratios'!E32</f>
        <v>2.0275219999999999E-3</v>
      </c>
      <c r="AH35">
        <f>'All ratios'!F32</f>
        <v>1.228195E-2</v>
      </c>
      <c r="AI35">
        <f>'All ratios'!G32</f>
        <v>1054419000</v>
      </c>
      <c r="AJ35">
        <f>'All ratios'!H32</f>
        <v>8.8334590000000004E-2</v>
      </c>
      <c r="AM35">
        <f>'All ratios'!K32</f>
        <v>691891874.15721488</v>
      </c>
      <c r="AN35">
        <f>'All ratios'!L32</f>
        <v>100.81644106827288</v>
      </c>
      <c r="AO35">
        <f>'All ratios'!M32</f>
        <v>11.132056652702955</v>
      </c>
      <c r="AP35">
        <f>'All ratios'!N32</f>
        <v>0.245639</v>
      </c>
      <c r="AQ35">
        <f>'All ratios'!R32</f>
        <v>0</v>
      </c>
      <c r="AR35">
        <f>'All ratios'!S32</f>
        <v>0</v>
      </c>
      <c r="AT35" t="str">
        <f t="shared" si="3"/>
        <v>d18O_300118_WM2_Udaipur@14</v>
      </c>
      <c r="AX35">
        <f t="shared" si="4"/>
        <v>2.0275219999999999E-3</v>
      </c>
      <c r="AY35">
        <f t="shared" si="5"/>
        <v>1.228195E-2</v>
      </c>
      <c r="AZ35" s="58" t="e">
        <f t="shared" si="6"/>
        <v>#VALUE!</v>
      </c>
      <c r="BA35" t="e">
        <f t="shared" si="7"/>
        <v>#VALUE!</v>
      </c>
      <c r="BD35">
        <f t="shared" si="8"/>
        <v>691891874.15721488</v>
      </c>
      <c r="BE35">
        <f t="shared" si="9"/>
        <v>100.81644106827288</v>
      </c>
      <c r="BF35">
        <f>'All ratios'!T32</f>
        <v>0</v>
      </c>
      <c r="BG35">
        <f t="shared" si="10"/>
        <v>0.245639</v>
      </c>
      <c r="BH35">
        <f t="shared" si="11"/>
        <v>0</v>
      </c>
      <c r="BI35">
        <f t="shared" si="12"/>
        <v>0</v>
      </c>
    </row>
    <row r="36" spans="1:61" x14ac:dyDescent="0.15">
      <c r="A36" t="str">
        <f>'Raw1'!A36</f>
        <v>d18O_300118_WM2_BW28@8</v>
      </c>
      <c r="D36" s="14" t="e">
        <f>Corr4!D36/Corr1!D36</f>
        <v>#VALUE!</v>
      </c>
      <c r="E36" s="14" t="e">
        <f>Corr4!E36/Corr1!E36</f>
        <v>#VALUE!</v>
      </c>
      <c r="F36" s="14" t="e">
        <f>Corr4!F36/Corr1!F36</f>
        <v>#VALUE!</v>
      </c>
      <c r="G36" s="14" t="e">
        <f>Corr4!G36/Corr1!G36</f>
        <v>#VALUE!</v>
      </c>
      <c r="H36" s="14" t="e">
        <f>Corr4!H36/Corr1!H36</f>
        <v>#VALUE!</v>
      </c>
      <c r="I36" s="14" t="e">
        <f>Corr4!I36/Corr1!I36</f>
        <v>#VALUE!</v>
      </c>
      <c r="J36" s="14" t="e">
        <f>Corr4!J36/Corr1!J36</f>
        <v>#VALUE!</v>
      </c>
      <c r="K36" s="14" t="e">
        <f>Corr4!K36/Corr1!K36</f>
        <v>#VALUE!</v>
      </c>
      <c r="L36" s="14" t="e">
        <f>Corr4!L36/Corr1!L36</f>
        <v>#VALUE!</v>
      </c>
      <c r="M36" s="14" t="e">
        <f>Corr4!M36/Corr1!M36</f>
        <v>#VALUE!</v>
      </c>
      <c r="N36" s="14" t="e">
        <f>Corr4!N36/Corr1!N36</f>
        <v>#VALUE!</v>
      </c>
      <c r="O36" s="14" t="e">
        <f>Corr4!O36/Corr1!O36</f>
        <v>#VALUE!</v>
      </c>
      <c r="P36" s="14" t="e">
        <f>Corr4!P36/Corr1!P36</f>
        <v>#VALUE!</v>
      </c>
      <c r="Q36" s="14" t="e">
        <f>Corr4!Q36/Corr1!Q36</f>
        <v>#VALUE!</v>
      </c>
      <c r="R36" s="14" t="e">
        <f>Corr4!R36/Corr1!R36</f>
        <v>#VALUE!</v>
      </c>
      <c r="S36" s="14" t="e">
        <f>Corr4!S36/Corr1!S36</f>
        <v>#VALUE!</v>
      </c>
      <c r="T36" s="14"/>
      <c r="U36" s="58" t="e">
        <f t="shared" si="13"/>
        <v>#VALUE!</v>
      </c>
      <c r="V36" t="e">
        <f t="shared" si="14"/>
        <v>#VALUE!</v>
      </c>
      <c r="W36" t="e">
        <f t="shared" si="15"/>
        <v>#VALUE!</v>
      </c>
      <c r="Y36" s="32" t="e">
        <f t="shared" si="1"/>
        <v>#VALUE!</v>
      </c>
      <c r="Z36" s="53">
        <v>1.4933359999999999E-4</v>
      </c>
      <c r="AA36" s="53">
        <v>6.0878149999999999E-2</v>
      </c>
      <c r="AC36" t="str">
        <f t="shared" si="2"/>
        <v>d18O_300118_WM2_BW28@8</v>
      </c>
      <c r="AG36">
        <f>'All ratios'!E33</f>
        <v>2.0186470000000001E-3</v>
      </c>
      <c r="AH36">
        <f>'All ratios'!F33</f>
        <v>1.215339E-2</v>
      </c>
      <c r="AI36">
        <f>'All ratios'!G33</f>
        <v>1075944000</v>
      </c>
      <c r="AJ36">
        <f>'All ratios'!H33</f>
        <v>5.3293489999999999E-2</v>
      </c>
      <c r="AM36">
        <f>'All ratios'!K33</f>
        <v>705726785.56201994</v>
      </c>
      <c r="AN36">
        <f>'All ratios'!L33</f>
        <v>102.83234352705848</v>
      </c>
      <c r="AO36">
        <f>'All ratios'!M33</f>
        <v>6.7060642329943141</v>
      </c>
      <c r="AP36">
        <f>'All ratios'!N33</f>
        <v>0.2430678</v>
      </c>
      <c r="AQ36">
        <f>'All ratios'!R33</f>
        <v>0</v>
      </c>
      <c r="AR36">
        <f>'All ratios'!S33</f>
        <v>0</v>
      </c>
      <c r="AT36" t="str">
        <f t="shared" si="3"/>
        <v>d18O_300118_WM2_BW28@8</v>
      </c>
      <c r="AX36">
        <f t="shared" si="4"/>
        <v>2.0186470000000001E-3</v>
      </c>
      <c r="AY36">
        <f t="shared" si="5"/>
        <v>1.215339E-2</v>
      </c>
      <c r="AZ36" s="58" t="e">
        <f t="shared" si="6"/>
        <v>#VALUE!</v>
      </c>
      <c r="BA36" t="e">
        <f t="shared" si="7"/>
        <v>#VALUE!</v>
      </c>
      <c r="BD36">
        <f t="shared" si="8"/>
        <v>705726785.56201994</v>
      </c>
      <c r="BE36">
        <f t="shared" si="9"/>
        <v>102.83234352705848</v>
      </c>
      <c r="BF36">
        <f>'All ratios'!T33</f>
        <v>0</v>
      </c>
      <c r="BG36">
        <f t="shared" si="10"/>
        <v>0.2430678</v>
      </c>
      <c r="BH36">
        <f t="shared" si="11"/>
        <v>0</v>
      </c>
      <c r="BI36">
        <f t="shared" si="12"/>
        <v>0</v>
      </c>
    </row>
    <row r="37" spans="1:61" x14ac:dyDescent="0.15">
      <c r="A37" t="str">
        <f>'Raw1'!A37</f>
        <v>d18O_300118_WM2_BW28@9</v>
      </c>
      <c r="D37" s="14" t="e">
        <f>Corr4!D37/Corr1!D37</f>
        <v>#VALUE!</v>
      </c>
      <c r="E37" s="14" t="e">
        <f>Corr4!E37/Corr1!E37</f>
        <v>#VALUE!</v>
      </c>
      <c r="F37" s="14" t="e">
        <f>Corr4!F37/Corr1!F37</f>
        <v>#VALUE!</v>
      </c>
      <c r="G37" s="14" t="e">
        <f>Corr4!G37/Corr1!G37</f>
        <v>#VALUE!</v>
      </c>
      <c r="H37" s="14" t="e">
        <f>Corr4!H37/Corr1!H37</f>
        <v>#VALUE!</v>
      </c>
      <c r="I37" s="14" t="e">
        <f>Corr4!I37/Corr1!I37</f>
        <v>#VALUE!</v>
      </c>
      <c r="J37" s="14" t="e">
        <f>Corr4!J37/Corr1!J37</f>
        <v>#VALUE!</v>
      </c>
      <c r="K37" s="14" t="e">
        <f>Corr4!K37/Corr1!K37</f>
        <v>#VALUE!</v>
      </c>
      <c r="L37" s="14" t="e">
        <f>Corr4!L37/Corr1!L37</f>
        <v>#VALUE!</v>
      </c>
      <c r="M37" s="14" t="e">
        <f>Corr4!M37/Corr1!M37</f>
        <v>#VALUE!</v>
      </c>
      <c r="N37" s="14" t="e">
        <f>Corr4!N37/Corr1!N37</f>
        <v>#VALUE!</v>
      </c>
      <c r="O37" s="14" t="e">
        <f>Corr4!O37/Corr1!O37</f>
        <v>#VALUE!</v>
      </c>
      <c r="P37" s="14" t="e">
        <f>Corr4!P37/Corr1!P37</f>
        <v>#VALUE!</v>
      </c>
      <c r="Q37" s="14" t="e">
        <f>Corr4!Q37/Corr1!Q37</f>
        <v>#VALUE!</v>
      </c>
      <c r="R37" s="14" t="e">
        <f>Corr4!R37/Corr1!R37</f>
        <v>#VALUE!</v>
      </c>
      <c r="S37" s="14" t="e">
        <f>Corr4!S37/Corr1!S37</f>
        <v>#VALUE!</v>
      </c>
      <c r="T37" s="14"/>
      <c r="U37" s="58" t="e">
        <f t="shared" si="13"/>
        <v>#VALUE!</v>
      </c>
      <c r="V37" t="e">
        <f t="shared" si="14"/>
        <v>#VALUE!</v>
      </c>
      <c r="W37" t="e">
        <f t="shared" si="15"/>
        <v>#VALUE!</v>
      </c>
      <c r="Y37" s="32" t="e">
        <f t="shared" si="1"/>
        <v>#VALUE!</v>
      </c>
      <c r="Z37" s="53">
        <v>1.482767E-4</v>
      </c>
      <c r="AA37" s="53">
        <v>3.3510369999999998E-2</v>
      </c>
      <c r="AC37" t="str">
        <f t="shared" si="2"/>
        <v>d18O_300118_WM2_BW28@9</v>
      </c>
      <c r="AG37">
        <f>'All ratios'!E34</f>
        <v>2.019266E-3</v>
      </c>
      <c r="AH37">
        <f>'All ratios'!F34</f>
        <v>9.6832289999999998E-3</v>
      </c>
      <c r="AI37">
        <f>'All ratios'!G34</f>
        <v>1071238000</v>
      </c>
      <c r="AJ37">
        <f>'All ratios'!H34</f>
        <v>7.3315560000000002E-2</v>
      </c>
      <c r="AM37">
        <f>'All ratios'!K34</f>
        <v>704519895.14127374</v>
      </c>
      <c r="AN37">
        <f>'All ratios'!L34</f>
        <v>102.65648599566713</v>
      </c>
      <c r="AO37">
        <f>'All ratios'!M34</f>
        <v>7.0147616197885894</v>
      </c>
      <c r="AP37">
        <f>'All ratios'!N34</f>
        <v>0.19366458</v>
      </c>
      <c r="AQ37">
        <f>'All ratios'!R34</f>
        <v>0</v>
      </c>
      <c r="AR37">
        <f>'All ratios'!S34</f>
        <v>0</v>
      </c>
      <c r="AT37" t="str">
        <f t="shared" si="3"/>
        <v>d18O_300118_WM2_BW28@9</v>
      </c>
      <c r="AX37">
        <f t="shared" si="4"/>
        <v>2.019266E-3</v>
      </c>
      <c r="AY37">
        <f t="shared" si="5"/>
        <v>9.6832289999999998E-3</v>
      </c>
      <c r="AZ37" s="58" t="e">
        <f t="shared" si="6"/>
        <v>#VALUE!</v>
      </c>
      <c r="BA37" t="e">
        <f t="shared" si="7"/>
        <v>#VALUE!</v>
      </c>
      <c r="BD37">
        <f t="shared" si="8"/>
        <v>704519895.14127374</v>
      </c>
      <c r="BE37">
        <f t="shared" si="9"/>
        <v>102.65648599566713</v>
      </c>
      <c r="BF37">
        <f>'All ratios'!T34</f>
        <v>0</v>
      </c>
      <c r="BG37">
        <f t="shared" si="10"/>
        <v>0.19366458</v>
      </c>
      <c r="BH37">
        <f t="shared" si="11"/>
        <v>0</v>
      </c>
      <c r="BI37">
        <f t="shared" si="12"/>
        <v>0</v>
      </c>
    </row>
    <row r="38" spans="1:61" x14ac:dyDescent="0.15">
      <c r="A38" t="str">
        <f>'Raw1'!A38</f>
        <v>d18O_300118_WM2_BW28@10</v>
      </c>
      <c r="D38" s="14" t="e">
        <f>Corr4!D38/Corr1!D38</f>
        <v>#VALUE!</v>
      </c>
      <c r="E38" s="14" t="e">
        <f>Corr4!E38/Corr1!E38</f>
        <v>#VALUE!</v>
      </c>
      <c r="F38" s="14" t="e">
        <f>Corr4!F38/Corr1!F38</f>
        <v>#VALUE!</v>
      </c>
      <c r="G38" s="14" t="e">
        <f>Corr4!G38/Corr1!G38</f>
        <v>#VALUE!</v>
      </c>
      <c r="H38" s="14" t="e">
        <f>Corr4!H38/Corr1!H38</f>
        <v>#VALUE!</v>
      </c>
      <c r="I38" s="14" t="e">
        <f>Corr4!I38/Corr1!I38</f>
        <v>#VALUE!</v>
      </c>
      <c r="J38" s="14" t="e">
        <f>Corr4!J38/Corr1!J38</f>
        <v>#VALUE!</v>
      </c>
      <c r="K38" s="14" t="e">
        <f>Corr4!K38/Corr1!K38</f>
        <v>#VALUE!</v>
      </c>
      <c r="L38" s="14" t="e">
        <f>Corr4!L38/Corr1!L38</f>
        <v>#VALUE!</v>
      </c>
      <c r="M38" s="14" t="e">
        <f>Corr4!M38/Corr1!M38</f>
        <v>#VALUE!</v>
      </c>
      <c r="N38" s="14" t="e">
        <f>Corr4!N38/Corr1!N38</f>
        <v>#VALUE!</v>
      </c>
      <c r="O38" s="14" t="e">
        <f>Corr4!O38/Corr1!O38</f>
        <v>#VALUE!</v>
      </c>
      <c r="P38" s="14" t="e">
        <f>Corr4!P38/Corr1!P38</f>
        <v>#VALUE!</v>
      </c>
      <c r="Q38" s="14" t="e">
        <f>Corr4!Q38/Corr1!Q38</f>
        <v>#VALUE!</v>
      </c>
      <c r="R38" s="14" t="e">
        <f>Corr4!R38/Corr1!R38</f>
        <v>#VALUE!</v>
      </c>
      <c r="S38" s="14" t="e">
        <f>Corr4!S38/Corr1!S38</f>
        <v>#VALUE!</v>
      </c>
      <c r="T38" s="14"/>
      <c r="U38" s="58" t="e">
        <f t="shared" si="13"/>
        <v>#VALUE!</v>
      </c>
      <c r="V38" t="e">
        <f t="shared" si="14"/>
        <v>#VALUE!</v>
      </c>
      <c r="W38" t="e">
        <f t="shared" si="15"/>
        <v>#VALUE!</v>
      </c>
      <c r="Y38" s="32" t="e">
        <f t="shared" si="1"/>
        <v>#VALUE!</v>
      </c>
      <c r="Z38" s="53">
        <v>1.4709329999999999E-4</v>
      </c>
      <c r="AA38" s="53">
        <v>8.8376869999999996E-2</v>
      </c>
      <c r="AC38" t="str">
        <f t="shared" si="2"/>
        <v>d18O_300118_WM2_BW28@10</v>
      </c>
      <c r="AG38">
        <f>'All ratios'!E35</f>
        <v>2.0192119999999998E-3</v>
      </c>
      <c r="AH38">
        <f>'All ratios'!F35</f>
        <v>1.550555E-2</v>
      </c>
      <c r="AI38">
        <f>'All ratios'!G35</f>
        <v>1071994000</v>
      </c>
      <c r="AJ38">
        <f>'All ratios'!H35</f>
        <v>8.1070420000000004E-2</v>
      </c>
      <c r="AM38">
        <f>'All ratios'!K35</f>
        <v>706106538.37236261</v>
      </c>
      <c r="AN38">
        <f>'All ratios'!L35</f>
        <v>102.88767778990274</v>
      </c>
      <c r="AO38">
        <f>'All ratios'!M35</f>
        <v>6.9878316377418104</v>
      </c>
      <c r="AP38">
        <f>'All ratios'!N35</f>
        <v>0.31011100000000003</v>
      </c>
      <c r="AQ38">
        <f>'All ratios'!R35</f>
        <v>0</v>
      </c>
      <c r="AR38">
        <f>'All ratios'!S35</f>
        <v>0</v>
      </c>
      <c r="AT38" t="str">
        <f t="shared" si="3"/>
        <v>d18O_300118_WM2_BW28@10</v>
      </c>
      <c r="AX38">
        <f t="shared" si="4"/>
        <v>2.0192119999999998E-3</v>
      </c>
      <c r="AY38">
        <f t="shared" si="5"/>
        <v>1.550555E-2</v>
      </c>
      <c r="AZ38" s="58" t="e">
        <f t="shared" si="6"/>
        <v>#VALUE!</v>
      </c>
      <c r="BA38" t="e">
        <f t="shared" si="7"/>
        <v>#VALUE!</v>
      </c>
      <c r="BD38">
        <f t="shared" si="8"/>
        <v>706106538.37236261</v>
      </c>
      <c r="BE38">
        <f t="shared" si="9"/>
        <v>102.88767778990274</v>
      </c>
      <c r="BF38">
        <f>'All ratios'!T35</f>
        <v>0</v>
      </c>
      <c r="BG38">
        <f t="shared" si="10"/>
        <v>0.31011100000000003</v>
      </c>
      <c r="BH38">
        <f t="shared" si="11"/>
        <v>0</v>
      </c>
      <c r="BI38">
        <f t="shared" si="12"/>
        <v>0</v>
      </c>
    </row>
    <row r="39" spans="1:61" x14ac:dyDescent="0.15">
      <c r="A39" t="str">
        <f>'Raw1'!A39</f>
        <v>d18O_300118_WM2_Udaipur@15</v>
      </c>
      <c r="D39" s="14" t="e">
        <f>Corr4!D39/Corr1!D39</f>
        <v>#VALUE!</v>
      </c>
      <c r="E39" s="14" t="e">
        <f>Corr4!E39/Corr1!E39</f>
        <v>#VALUE!</v>
      </c>
      <c r="F39" s="14" t="e">
        <f>Corr4!F39/Corr1!F39</f>
        <v>#VALUE!</v>
      </c>
      <c r="G39" s="14" t="e">
        <f>Corr4!G39/Corr1!G39</f>
        <v>#VALUE!</v>
      </c>
      <c r="H39" s="14" t="e">
        <f>Corr4!H39/Corr1!H39</f>
        <v>#VALUE!</v>
      </c>
      <c r="I39" s="14" t="e">
        <f>Corr4!I39/Corr1!I39</f>
        <v>#VALUE!</v>
      </c>
      <c r="J39" s="14" t="e">
        <f>Corr4!J39/Corr1!J39</f>
        <v>#VALUE!</v>
      </c>
      <c r="K39" s="14" t="e">
        <f>Corr4!K39/Corr1!K39</f>
        <v>#VALUE!</v>
      </c>
      <c r="L39" s="14" t="e">
        <f>Corr4!L39/Corr1!L39</f>
        <v>#VALUE!</v>
      </c>
      <c r="M39" s="14" t="e">
        <f>Corr4!M39/Corr1!M39</f>
        <v>#VALUE!</v>
      </c>
      <c r="N39" s="14" t="e">
        <f>Corr4!N39/Corr1!N39</f>
        <v>#VALUE!</v>
      </c>
      <c r="O39" s="14" t="e">
        <f>Corr4!O39/Corr1!O39</f>
        <v>#VALUE!</v>
      </c>
      <c r="P39" s="14" t="e">
        <f>Corr4!P39/Corr1!P39</f>
        <v>#VALUE!</v>
      </c>
      <c r="Q39" s="14" t="e">
        <f>Corr4!Q39/Corr1!Q39</f>
        <v>#VALUE!</v>
      </c>
      <c r="R39" s="14" t="e">
        <f>Corr4!R39/Corr1!R39</f>
        <v>#VALUE!</v>
      </c>
      <c r="S39" s="14" t="e">
        <f>Corr4!S39/Corr1!S39</f>
        <v>#VALUE!</v>
      </c>
      <c r="T39" s="14"/>
      <c r="U39" s="58" t="e">
        <f t="shared" si="13"/>
        <v>#VALUE!</v>
      </c>
      <c r="V39" t="e">
        <f t="shared" si="14"/>
        <v>#VALUE!</v>
      </c>
      <c r="W39" t="e">
        <f t="shared" si="15"/>
        <v>#VALUE!</v>
      </c>
      <c r="Y39" s="32" t="e">
        <f t="shared" si="1"/>
        <v>#VALUE!</v>
      </c>
      <c r="Z39" s="53">
        <v>1.5022049999999999E-4</v>
      </c>
      <c r="AA39" s="53">
        <v>6.4189159999999995E-2</v>
      </c>
      <c r="AC39" t="str">
        <f t="shared" si="2"/>
        <v>d18O_300118_WM2_Udaipur@15</v>
      </c>
      <c r="AG39">
        <f>'All ratios'!E36</f>
        <v>2.0270539999999999E-3</v>
      </c>
      <c r="AH39">
        <f>'All ratios'!F36</f>
        <v>1.2299539999999999E-2</v>
      </c>
      <c r="AI39">
        <f>'All ratios'!G36</f>
        <v>1046430000</v>
      </c>
      <c r="AJ39">
        <f>'All ratios'!H36</f>
        <v>6.4446790000000004E-2</v>
      </c>
      <c r="AM39">
        <f>'All ratios'!K36</f>
        <v>689516798.58305204</v>
      </c>
      <c r="AN39">
        <f>'All ratios'!L36</f>
        <v>100.47036579900201</v>
      </c>
      <c r="AO39">
        <f>'All ratios'!M36</f>
        <v>10.898663474965078</v>
      </c>
      <c r="AP39">
        <f>'All ratios'!N36</f>
        <v>0.24599079999999998</v>
      </c>
      <c r="AQ39">
        <f>'All ratios'!R36</f>
        <v>0</v>
      </c>
      <c r="AR39">
        <f>'All ratios'!S36</f>
        <v>0</v>
      </c>
      <c r="AT39" t="str">
        <f t="shared" si="3"/>
        <v>d18O_300118_WM2_Udaipur@15</v>
      </c>
      <c r="AX39">
        <f t="shared" si="4"/>
        <v>2.0270539999999999E-3</v>
      </c>
      <c r="AY39">
        <f t="shared" si="5"/>
        <v>1.2299539999999999E-2</v>
      </c>
      <c r="AZ39" s="58" t="e">
        <f t="shared" si="6"/>
        <v>#VALUE!</v>
      </c>
      <c r="BA39" t="e">
        <f t="shared" si="7"/>
        <v>#VALUE!</v>
      </c>
      <c r="BD39">
        <f t="shared" si="8"/>
        <v>689516798.58305204</v>
      </c>
      <c r="BE39">
        <f t="shared" si="9"/>
        <v>100.47036579900201</v>
      </c>
      <c r="BF39">
        <f>'All ratios'!T36</f>
        <v>0</v>
      </c>
      <c r="BG39">
        <f t="shared" si="10"/>
        <v>0.24599079999999998</v>
      </c>
      <c r="BH39">
        <f t="shared" si="11"/>
        <v>0</v>
      </c>
      <c r="BI39">
        <f t="shared" si="12"/>
        <v>0</v>
      </c>
    </row>
    <row r="40" spans="1:61" x14ac:dyDescent="0.15">
      <c r="A40" t="str">
        <f>'Raw1'!A40</f>
        <v>d18O_300118_WM2_Andre@8</v>
      </c>
      <c r="D40" s="14" t="e">
        <f>Corr4!D40/Corr1!D40</f>
        <v>#VALUE!</v>
      </c>
      <c r="E40" s="14" t="e">
        <f>Corr4!E40/Corr1!E40</f>
        <v>#VALUE!</v>
      </c>
      <c r="F40" s="14" t="e">
        <f>Corr4!F40/Corr1!F40</f>
        <v>#VALUE!</v>
      </c>
      <c r="G40" s="14" t="e">
        <f>Corr4!G40/Corr1!G40</f>
        <v>#VALUE!</v>
      </c>
      <c r="H40" s="14" t="e">
        <f>Corr4!H40/Corr1!H40</f>
        <v>#VALUE!</v>
      </c>
      <c r="I40" s="14" t="e">
        <f>Corr4!I40/Corr1!I40</f>
        <v>#VALUE!</v>
      </c>
      <c r="J40" s="14" t="e">
        <f>Corr4!J40/Corr1!J40</f>
        <v>#VALUE!</v>
      </c>
      <c r="K40" s="14" t="e">
        <f>Corr4!K40/Corr1!K40</f>
        <v>#VALUE!</v>
      </c>
      <c r="L40" s="14" t="e">
        <f>Corr4!L40/Corr1!L40</f>
        <v>#VALUE!</v>
      </c>
      <c r="M40" s="14" t="e">
        <f>Corr4!M40/Corr1!M40</f>
        <v>#VALUE!</v>
      </c>
      <c r="N40" s="14" t="e">
        <f>Corr4!N40/Corr1!N40</f>
        <v>#VALUE!</v>
      </c>
      <c r="O40" s="14" t="e">
        <f>Corr4!O40/Corr1!O40</f>
        <v>#VALUE!</v>
      </c>
      <c r="P40" s="14" t="e">
        <f>Corr4!P40/Corr1!P40</f>
        <v>#VALUE!</v>
      </c>
      <c r="Q40" s="14" t="e">
        <f>Corr4!Q40/Corr1!Q40</f>
        <v>#VALUE!</v>
      </c>
      <c r="R40" s="14" t="e">
        <f>Corr4!R40/Corr1!R40</f>
        <v>#VALUE!</v>
      </c>
      <c r="S40" s="14" t="e">
        <f>Corr4!S40/Corr1!S40</f>
        <v>#VALUE!</v>
      </c>
      <c r="U40" s="58" t="e">
        <f t="shared" ref="U40:U88" si="16">AVERAGE(D40:S40)</f>
        <v>#VALUE!</v>
      </c>
      <c r="V40" t="e">
        <f t="shared" ref="V40:V88" si="17">STDEV(D40:S40)</f>
        <v>#VALUE!</v>
      </c>
      <c r="W40" t="e">
        <f t="shared" ref="W40:W88" si="18">(100*V40/U40)/SQRT(16)</f>
        <v>#VALUE!</v>
      </c>
      <c r="Y40" s="32" t="e">
        <f t="shared" si="1"/>
        <v>#VALUE!</v>
      </c>
      <c r="Z40">
        <v>1.4761660000000001E-4</v>
      </c>
      <c r="AA40">
        <v>2.9746249999999998E-2</v>
      </c>
      <c r="AC40" t="str">
        <f t="shared" si="2"/>
        <v>d18O_300118_WM2_Andre@8</v>
      </c>
      <c r="AG40">
        <f>'All ratios'!E37</f>
        <v>2.0293799999999999E-3</v>
      </c>
      <c r="AH40">
        <f>'All ratios'!F37</f>
        <v>1.049451E-2</v>
      </c>
      <c r="AI40">
        <f>'All ratios'!G37</f>
        <v>1040579000</v>
      </c>
      <c r="AJ40">
        <f>'All ratios'!H37</f>
        <v>5.5192690000000003E-2</v>
      </c>
      <c r="AM40">
        <f>'All ratios'!K37</f>
        <v>685802882.06469989</v>
      </c>
      <c r="AN40">
        <f>'All ratios'!L37</f>
        <v>99.929206320490977</v>
      </c>
      <c r="AO40">
        <f>'All ratios'!M37</f>
        <v>12.058647516457187</v>
      </c>
      <c r="AP40">
        <f>'All ratios'!N37</f>
        <v>0.2098902</v>
      </c>
      <c r="AQ40">
        <f>'All ratios'!R37</f>
        <v>0</v>
      </c>
      <c r="AR40">
        <f>'All ratios'!S37</f>
        <v>0</v>
      </c>
      <c r="AT40" t="str">
        <f t="shared" si="3"/>
        <v>d18O_300118_WM2_Andre@8</v>
      </c>
      <c r="AX40">
        <f t="shared" si="4"/>
        <v>2.0293799999999999E-3</v>
      </c>
      <c r="AY40">
        <f t="shared" si="5"/>
        <v>1.049451E-2</v>
      </c>
      <c r="AZ40" s="58" t="e">
        <f t="shared" si="6"/>
        <v>#VALUE!</v>
      </c>
      <c r="BA40" t="e">
        <f t="shared" si="7"/>
        <v>#VALUE!</v>
      </c>
      <c r="BD40">
        <f t="shared" si="8"/>
        <v>685802882.06469989</v>
      </c>
      <c r="BE40">
        <f t="shared" si="9"/>
        <v>99.929206320490977</v>
      </c>
      <c r="BF40">
        <f>'All ratios'!T37</f>
        <v>0</v>
      </c>
      <c r="BG40">
        <f t="shared" si="10"/>
        <v>0.2098902</v>
      </c>
      <c r="BH40">
        <f t="shared" si="11"/>
        <v>0</v>
      </c>
      <c r="BI40">
        <f t="shared" si="12"/>
        <v>0</v>
      </c>
    </row>
    <row r="41" spans="1:61" x14ac:dyDescent="0.15">
      <c r="A41" t="str">
        <f>'Raw1'!A41</f>
        <v>d18O_300118_WM2_Andre@9</v>
      </c>
      <c r="D41" s="14" t="e">
        <f>Corr4!D41/Corr1!D41</f>
        <v>#VALUE!</v>
      </c>
      <c r="E41" s="14" t="e">
        <f>Corr4!E41/Corr1!E41</f>
        <v>#VALUE!</v>
      </c>
      <c r="F41" s="14" t="e">
        <f>Corr4!F41/Corr1!F41</f>
        <v>#VALUE!</v>
      </c>
      <c r="G41" s="14" t="e">
        <f>Corr4!G41/Corr1!G41</f>
        <v>#VALUE!</v>
      </c>
      <c r="H41" s="14" t="e">
        <f>Corr4!H41/Corr1!H41</f>
        <v>#VALUE!</v>
      </c>
      <c r="I41" s="14" t="e">
        <f>Corr4!I41/Corr1!I41</f>
        <v>#VALUE!</v>
      </c>
      <c r="J41" s="14" t="e">
        <f>Corr4!J41/Corr1!J41</f>
        <v>#VALUE!</v>
      </c>
      <c r="K41" s="14" t="e">
        <f>Corr4!K41/Corr1!K41</f>
        <v>#VALUE!</v>
      </c>
      <c r="L41" s="14" t="e">
        <f>Corr4!L41/Corr1!L41</f>
        <v>#VALUE!</v>
      </c>
      <c r="M41" s="14" t="e">
        <f>Corr4!M41/Corr1!M41</f>
        <v>#VALUE!</v>
      </c>
      <c r="N41" s="14" t="e">
        <f>Corr4!N41/Corr1!N41</f>
        <v>#VALUE!</v>
      </c>
      <c r="O41" s="14" t="e">
        <f>Corr4!O41/Corr1!O41</f>
        <v>#VALUE!</v>
      </c>
      <c r="P41" s="14" t="e">
        <f>Corr4!P41/Corr1!P41</f>
        <v>#VALUE!</v>
      </c>
      <c r="Q41" s="14" t="e">
        <f>Corr4!Q41/Corr1!Q41</f>
        <v>#VALUE!</v>
      </c>
      <c r="R41" s="14" t="e">
        <f>Corr4!R41/Corr1!R41</f>
        <v>#VALUE!</v>
      </c>
      <c r="S41" s="14" t="e">
        <f>Corr4!S41/Corr1!S41</f>
        <v>#VALUE!</v>
      </c>
      <c r="U41" s="58" t="e">
        <f t="shared" si="16"/>
        <v>#VALUE!</v>
      </c>
      <c r="V41" t="e">
        <f t="shared" si="17"/>
        <v>#VALUE!</v>
      </c>
      <c r="W41" t="e">
        <f t="shared" si="18"/>
        <v>#VALUE!</v>
      </c>
      <c r="Y41" s="32" t="e">
        <f t="shared" si="1"/>
        <v>#VALUE!</v>
      </c>
      <c r="Z41">
        <v>1.499545E-4</v>
      </c>
      <c r="AA41">
        <v>4.1628520000000002E-2</v>
      </c>
      <c r="AC41" t="str">
        <f t="shared" si="2"/>
        <v>d18O_300118_WM2_Andre@9</v>
      </c>
      <c r="AG41">
        <f>'All ratios'!E38</f>
        <v>2.0295909999999999E-3</v>
      </c>
      <c r="AH41">
        <f>'All ratios'!F38</f>
        <v>1.1567630000000001E-2</v>
      </c>
      <c r="AI41">
        <f>'All ratios'!G38</f>
        <v>1041854000</v>
      </c>
      <c r="AJ41">
        <f>'All ratios'!H38</f>
        <v>7.3463420000000001E-2</v>
      </c>
      <c r="AM41">
        <f>'All ratios'!K38</f>
        <v>688026658.49548042</v>
      </c>
      <c r="AN41">
        <f>'All ratios'!L38</f>
        <v>100.25323560000217</v>
      </c>
      <c r="AO41">
        <f>'All ratios'!M38</f>
        <v>12.163873927787707</v>
      </c>
      <c r="AP41">
        <f>'All ratios'!N38</f>
        <v>0.23135260000000002</v>
      </c>
      <c r="AQ41">
        <f>'All ratios'!R38</f>
        <v>0</v>
      </c>
      <c r="AR41">
        <f>'All ratios'!S38</f>
        <v>0</v>
      </c>
      <c r="AT41" t="str">
        <f t="shared" si="3"/>
        <v>d18O_300118_WM2_Andre@9</v>
      </c>
      <c r="AX41">
        <f t="shared" si="4"/>
        <v>2.0295909999999999E-3</v>
      </c>
      <c r="AY41">
        <f t="shared" si="5"/>
        <v>1.1567630000000001E-2</v>
      </c>
      <c r="AZ41" s="58" t="e">
        <f t="shared" si="6"/>
        <v>#VALUE!</v>
      </c>
      <c r="BA41" t="e">
        <f t="shared" si="7"/>
        <v>#VALUE!</v>
      </c>
      <c r="BD41">
        <f t="shared" si="8"/>
        <v>688026658.49548042</v>
      </c>
      <c r="BE41">
        <f t="shared" si="9"/>
        <v>100.25323560000217</v>
      </c>
      <c r="BF41">
        <f>'All ratios'!T38</f>
        <v>0</v>
      </c>
      <c r="BG41">
        <f t="shared" si="10"/>
        <v>0.23135260000000002</v>
      </c>
      <c r="BH41">
        <f t="shared" si="11"/>
        <v>0</v>
      </c>
      <c r="BI41">
        <f t="shared" si="12"/>
        <v>0</v>
      </c>
    </row>
    <row r="42" spans="1:61" x14ac:dyDescent="0.15">
      <c r="A42" t="str">
        <f>'Raw1'!A42</f>
        <v>d18O_300118_WM2_Andre@10</v>
      </c>
      <c r="D42" s="14" t="e">
        <f>Corr4!D42/Corr1!D42</f>
        <v>#VALUE!</v>
      </c>
      <c r="E42" s="14" t="e">
        <f>Corr4!E42/Corr1!E42</f>
        <v>#VALUE!</v>
      </c>
      <c r="F42" s="14" t="e">
        <f>Corr4!F42/Corr1!F42</f>
        <v>#VALUE!</v>
      </c>
      <c r="G42" s="14" t="e">
        <f>Corr4!G42/Corr1!G42</f>
        <v>#VALUE!</v>
      </c>
      <c r="H42" s="14" t="e">
        <f>Corr4!H42/Corr1!H42</f>
        <v>#VALUE!</v>
      </c>
      <c r="I42" s="14" t="e">
        <f>Corr4!I42/Corr1!I42</f>
        <v>#VALUE!</v>
      </c>
      <c r="J42" s="14" t="e">
        <f>Corr4!J42/Corr1!J42</f>
        <v>#VALUE!</v>
      </c>
      <c r="K42" s="14" t="e">
        <f>Corr4!K42/Corr1!K42</f>
        <v>#VALUE!</v>
      </c>
      <c r="L42" s="14" t="e">
        <f>Corr4!L42/Corr1!L42</f>
        <v>#VALUE!</v>
      </c>
      <c r="M42" s="14" t="e">
        <f>Corr4!M42/Corr1!M42</f>
        <v>#VALUE!</v>
      </c>
      <c r="N42" s="14" t="e">
        <f>Corr4!N42/Corr1!N42</f>
        <v>#VALUE!</v>
      </c>
      <c r="O42" s="14" t="e">
        <f>Corr4!O42/Corr1!O42</f>
        <v>#VALUE!</v>
      </c>
      <c r="P42" s="14" t="e">
        <f>Corr4!P42/Corr1!P42</f>
        <v>#VALUE!</v>
      </c>
      <c r="Q42" s="14" t="e">
        <f>Corr4!Q42/Corr1!Q42</f>
        <v>#VALUE!</v>
      </c>
      <c r="R42" s="14" t="e">
        <f>Corr4!R42/Corr1!R42</f>
        <v>#VALUE!</v>
      </c>
      <c r="S42" s="14" t="e">
        <f>Corr4!S42/Corr1!S42</f>
        <v>#VALUE!</v>
      </c>
      <c r="U42" s="58" t="e">
        <f t="shared" si="16"/>
        <v>#VALUE!</v>
      </c>
      <c r="V42" t="e">
        <f t="shared" si="17"/>
        <v>#VALUE!</v>
      </c>
      <c r="W42" t="e">
        <f t="shared" si="18"/>
        <v>#VALUE!</v>
      </c>
      <c r="Y42" s="32" t="e">
        <f t="shared" si="1"/>
        <v>#VALUE!</v>
      </c>
      <c r="Z42">
        <v>1.4951879999999999E-4</v>
      </c>
      <c r="AA42">
        <v>5.2501869999999999E-2</v>
      </c>
      <c r="AC42" t="str">
        <f t="shared" si="2"/>
        <v>d18O_300118_WM2_Andre@10</v>
      </c>
      <c r="AG42">
        <f>'All ratios'!E39</f>
        <v>2.0292190000000001E-3</v>
      </c>
      <c r="AH42">
        <f>'All ratios'!F39</f>
        <v>1.365472E-2</v>
      </c>
      <c r="AI42">
        <f>'All ratios'!G39</f>
        <v>1037660000</v>
      </c>
      <c r="AJ42">
        <f>'All ratios'!H39</f>
        <v>5.5568630000000001E-2</v>
      </c>
      <c r="AM42">
        <f>'All ratios'!K39</f>
        <v>685115382.05056596</v>
      </c>
      <c r="AN42">
        <f>'All ratios'!L39</f>
        <v>99.829029822907756</v>
      </c>
      <c r="AO42">
        <f>'All ratios'!M39</f>
        <v>11.978356273688473</v>
      </c>
      <c r="AP42">
        <f>'All ratios'!N39</f>
        <v>0.27309440000000001</v>
      </c>
      <c r="AQ42">
        <f>'All ratios'!R39</f>
        <v>0</v>
      </c>
      <c r="AR42">
        <f>'All ratios'!S39</f>
        <v>0</v>
      </c>
      <c r="AT42" t="str">
        <f t="shared" si="3"/>
        <v>d18O_300118_WM2_Andre@10</v>
      </c>
      <c r="AX42">
        <f t="shared" si="4"/>
        <v>2.0292190000000001E-3</v>
      </c>
      <c r="AY42">
        <f t="shared" si="5"/>
        <v>1.365472E-2</v>
      </c>
      <c r="AZ42" s="58" t="e">
        <f t="shared" si="6"/>
        <v>#VALUE!</v>
      </c>
      <c r="BA42" t="e">
        <f t="shared" si="7"/>
        <v>#VALUE!</v>
      </c>
      <c r="BD42">
        <f t="shared" si="8"/>
        <v>685115382.05056596</v>
      </c>
      <c r="BE42">
        <f t="shared" si="9"/>
        <v>99.829029822907756</v>
      </c>
      <c r="BF42">
        <f>'All ratios'!T39</f>
        <v>0</v>
      </c>
      <c r="BG42">
        <f t="shared" si="10"/>
        <v>0.27309440000000001</v>
      </c>
      <c r="BH42">
        <f t="shared" si="11"/>
        <v>0</v>
      </c>
      <c r="BI42">
        <f t="shared" si="12"/>
        <v>0</v>
      </c>
    </row>
    <row r="43" spans="1:61" x14ac:dyDescent="0.15">
      <c r="A43" t="str">
        <f>'Raw1'!A43</f>
        <v>d18O_300118_WM2_Udaipur@16</v>
      </c>
      <c r="D43" s="14" t="e">
        <f>Corr4!D43/Corr1!D43</f>
        <v>#VALUE!</v>
      </c>
      <c r="E43" s="14" t="e">
        <f>Corr4!E43/Corr1!E43</f>
        <v>#VALUE!</v>
      </c>
      <c r="F43" s="14" t="e">
        <f>Corr4!F43/Corr1!F43</f>
        <v>#VALUE!</v>
      </c>
      <c r="G43" s="14" t="e">
        <f>Corr4!G43/Corr1!G43</f>
        <v>#VALUE!</v>
      </c>
      <c r="H43" s="14" t="e">
        <f>Corr4!H43/Corr1!H43</f>
        <v>#VALUE!</v>
      </c>
      <c r="I43" s="14" t="e">
        <f>Corr4!I43/Corr1!I43</f>
        <v>#VALUE!</v>
      </c>
      <c r="J43" s="14" t="e">
        <f>Corr4!J43/Corr1!J43</f>
        <v>#VALUE!</v>
      </c>
      <c r="K43" s="14" t="e">
        <f>Corr4!K43/Corr1!K43</f>
        <v>#VALUE!</v>
      </c>
      <c r="L43" s="14" t="e">
        <f>Corr4!L43/Corr1!L43</f>
        <v>#VALUE!</v>
      </c>
      <c r="M43" s="14" t="e">
        <f>Corr4!M43/Corr1!M43</f>
        <v>#VALUE!</v>
      </c>
      <c r="N43" s="14" t="e">
        <f>Corr4!N43/Corr1!N43</f>
        <v>#VALUE!</v>
      </c>
      <c r="O43" s="14" t="e">
        <f>Corr4!O43/Corr1!O43</f>
        <v>#VALUE!</v>
      </c>
      <c r="P43" s="14" t="e">
        <f>Corr4!P43/Corr1!P43</f>
        <v>#VALUE!</v>
      </c>
      <c r="Q43" s="14" t="e">
        <f>Corr4!Q43/Corr1!Q43</f>
        <v>#VALUE!</v>
      </c>
      <c r="R43" s="14" t="e">
        <f>Corr4!R43/Corr1!R43</f>
        <v>#VALUE!</v>
      </c>
      <c r="S43" s="14" t="e">
        <f>Corr4!S43/Corr1!S43</f>
        <v>#VALUE!</v>
      </c>
      <c r="U43" s="58" t="e">
        <f t="shared" si="16"/>
        <v>#VALUE!</v>
      </c>
      <c r="V43" t="e">
        <f t="shared" si="17"/>
        <v>#VALUE!</v>
      </c>
      <c r="W43" t="e">
        <f t="shared" si="18"/>
        <v>#VALUE!</v>
      </c>
      <c r="Y43" s="32" t="e">
        <f t="shared" si="1"/>
        <v>#VALUE!</v>
      </c>
      <c r="Z43">
        <v>1.532863E-4</v>
      </c>
      <c r="AA43">
        <v>5.1444660000000003E-2</v>
      </c>
      <c r="AC43" t="str">
        <f t="shared" si="2"/>
        <v>d18O_300118_WM2_Udaipur@16</v>
      </c>
      <c r="AG43">
        <f>'All ratios'!E40</f>
        <v>2.027222E-3</v>
      </c>
      <c r="AH43">
        <f>'All ratios'!F40</f>
        <v>1.101127E-2</v>
      </c>
      <c r="AI43">
        <f>'All ratios'!G40</f>
        <v>1037331000</v>
      </c>
      <c r="AJ43">
        <f>'All ratios'!H40</f>
        <v>5.5178449999999997E-2</v>
      </c>
      <c r="AM43">
        <f>'All ratios'!K40</f>
        <v>686849538.56055248</v>
      </c>
      <c r="AN43">
        <f>'All ratios'!L40</f>
        <v>100.08171596379528</v>
      </c>
      <c r="AO43">
        <f>'All ratios'!M40</f>
        <v>10.982445641332543</v>
      </c>
      <c r="AP43">
        <f>'All ratios'!N40</f>
        <v>0.22022540000000002</v>
      </c>
      <c r="AQ43">
        <f>'All ratios'!R40</f>
        <v>0</v>
      </c>
      <c r="AR43">
        <f>'All ratios'!S40</f>
        <v>0</v>
      </c>
      <c r="AT43" t="str">
        <f t="shared" si="3"/>
        <v>d18O_300118_WM2_Udaipur@16</v>
      </c>
      <c r="AX43">
        <f t="shared" si="4"/>
        <v>2.027222E-3</v>
      </c>
      <c r="AY43">
        <f t="shared" si="5"/>
        <v>1.101127E-2</v>
      </c>
      <c r="AZ43" s="58" t="e">
        <f t="shared" si="6"/>
        <v>#VALUE!</v>
      </c>
      <c r="BA43" t="e">
        <f t="shared" si="7"/>
        <v>#VALUE!</v>
      </c>
      <c r="BD43">
        <f t="shared" si="8"/>
        <v>686849538.56055248</v>
      </c>
      <c r="BE43">
        <f t="shared" si="9"/>
        <v>100.08171596379528</v>
      </c>
      <c r="BF43">
        <f>'All ratios'!T40</f>
        <v>0</v>
      </c>
      <c r="BG43">
        <f t="shared" si="10"/>
        <v>0.22022540000000002</v>
      </c>
      <c r="BH43">
        <f t="shared" si="11"/>
        <v>0</v>
      </c>
      <c r="BI43">
        <f t="shared" si="12"/>
        <v>0</v>
      </c>
    </row>
    <row r="44" spans="1:61" x14ac:dyDescent="0.15">
      <c r="A44" t="str">
        <f>'Raw1'!A44</f>
        <v>d18O_300118_WM2_KAW485@11</v>
      </c>
      <c r="D44" s="14" t="e">
        <f>Corr4!D44/Corr1!D44</f>
        <v>#VALUE!</v>
      </c>
      <c r="E44" s="14" t="e">
        <f>Corr4!E44/Corr1!E44</f>
        <v>#VALUE!</v>
      </c>
      <c r="F44" s="14" t="e">
        <f>Corr4!F44/Corr1!F44</f>
        <v>#VALUE!</v>
      </c>
      <c r="G44" s="14" t="e">
        <f>Corr4!G44/Corr1!G44</f>
        <v>#VALUE!</v>
      </c>
      <c r="H44" s="14" t="e">
        <f>Corr4!H44/Corr1!H44</f>
        <v>#VALUE!</v>
      </c>
      <c r="I44" s="14" t="e">
        <f>Corr4!I44/Corr1!I44</f>
        <v>#VALUE!</v>
      </c>
      <c r="J44" s="14" t="e">
        <f>Corr4!J44/Corr1!J44</f>
        <v>#VALUE!</v>
      </c>
      <c r="K44" s="14" t="e">
        <f>Corr4!K44/Corr1!K44</f>
        <v>#VALUE!</v>
      </c>
      <c r="L44" s="14" t="e">
        <f>Corr4!L44/Corr1!L44</f>
        <v>#VALUE!</v>
      </c>
      <c r="M44" s="14" t="e">
        <f>Corr4!M44/Corr1!M44</f>
        <v>#VALUE!</v>
      </c>
      <c r="N44" s="14" t="e">
        <f>Corr4!N44/Corr1!N44</f>
        <v>#VALUE!</v>
      </c>
      <c r="O44" s="14" t="e">
        <f>Corr4!O44/Corr1!O44</f>
        <v>#VALUE!</v>
      </c>
      <c r="P44" s="14" t="e">
        <f>Corr4!P44/Corr1!P44</f>
        <v>#VALUE!</v>
      </c>
      <c r="Q44" s="14" t="e">
        <f>Corr4!Q44/Corr1!Q44</f>
        <v>#VALUE!</v>
      </c>
      <c r="R44" s="14" t="e">
        <f>Corr4!R44/Corr1!R44</f>
        <v>#VALUE!</v>
      </c>
      <c r="S44" s="14" t="e">
        <f>Corr4!S44/Corr1!S44</f>
        <v>#VALUE!</v>
      </c>
      <c r="U44" s="58" t="e">
        <f t="shared" si="16"/>
        <v>#VALUE!</v>
      </c>
      <c r="V44" t="e">
        <f t="shared" si="17"/>
        <v>#VALUE!</v>
      </c>
      <c r="W44" t="e">
        <f t="shared" si="18"/>
        <v>#VALUE!</v>
      </c>
      <c r="Y44" s="32" t="e">
        <f t="shared" si="1"/>
        <v>#VALUE!</v>
      </c>
      <c r="Z44">
        <v>1.492819E-4</v>
      </c>
      <c r="AA44">
        <v>4.7847349999999997E-2</v>
      </c>
      <c r="AC44" t="str">
        <f t="shared" si="2"/>
        <v>d18O_300118_WM2_KAW485@11</v>
      </c>
      <c r="AG44">
        <f>'All ratios'!E41</f>
        <v>2.0247870000000001E-3</v>
      </c>
      <c r="AH44">
        <f>'All ratios'!F41</f>
        <v>1.0665630000000001E-2</v>
      </c>
      <c r="AI44">
        <f>'All ratios'!G41</f>
        <v>1076562000</v>
      </c>
      <c r="AJ44">
        <f>'All ratios'!H41</f>
        <v>7.6787560000000005E-2</v>
      </c>
      <c r="AM44">
        <f>'All ratios'!K41</f>
        <v>713158051.63059676</v>
      </c>
      <c r="AN44">
        <f>'All ratios'!L41</f>
        <v>103.91516271550162</v>
      </c>
      <c r="AO44">
        <f>'All ratios'!M41</f>
        <v>9.7681029323759052</v>
      </c>
      <c r="AP44">
        <f>'All ratios'!N41</f>
        <v>0.21331260000000002</v>
      </c>
      <c r="AQ44">
        <f>'All ratios'!R41</f>
        <v>0</v>
      </c>
      <c r="AR44">
        <f>'All ratios'!S41</f>
        <v>0</v>
      </c>
      <c r="AT44" t="str">
        <f t="shared" si="3"/>
        <v>d18O_300118_WM2_KAW485@11</v>
      </c>
      <c r="AX44">
        <f t="shared" si="4"/>
        <v>2.0247870000000001E-3</v>
      </c>
      <c r="AY44">
        <f t="shared" si="5"/>
        <v>1.0665630000000001E-2</v>
      </c>
      <c r="AZ44" s="58" t="e">
        <f t="shared" si="6"/>
        <v>#VALUE!</v>
      </c>
      <c r="BA44" t="e">
        <f t="shared" si="7"/>
        <v>#VALUE!</v>
      </c>
      <c r="BD44">
        <f t="shared" si="8"/>
        <v>713158051.63059676</v>
      </c>
      <c r="BE44">
        <f t="shared" si="9"/>
        <v>103.91516271550162</v>
      </c>
      <c r="BF44">
        <f>'All ratios'!T41</f>
        <v>0</v>
      </c>
      <c r="BG44">
        <f t="shared" si="10"/>
        <v>0.21331260000000002</v>
      </c>
      <c r="BH44">
        <f t="shared" si="11"/>
        <v>0</v>
      </c>
      <c r="BI44">
        <f t="shared" si="12"/>
        <v>0</v>
      </c>
    </row>
    <row r="45" spans="1:61" x14ac:dyDescent="0.15">
      <c r="A45" t="str">
        <f>'Raw1'!A45</f>
        <v>d18O_300118_WM2_KAW485@12</v>
      </c>
      <c r="D45" s="14" t="e">
        <f>Corr4!D45/Corr1!D45</f>
        <v>#VALUE!</v>
      </c>
      <c r="E45" s="14" t="e">
        <f>Corr4!E45/Corr1!E45</f>
        <v>#VALUE!</v>
      </c>
      <c r="F45" s="14" t="e">
        <f>Corr4!F45/Corr1!F45</f>
        <v>#VALUE!</v>
      </c>
      <c r="G45" s="14" t="e">
        <f>Corr4!G45/Corr1!G45</f>
        <v>#VALUE!</v>
      </c>
      <c r="H45" s="14" t="e">
        <f>Corr4!H45/Corr1!H45</f>
        <v>#VALUE!</v>
      </c>
      <c r="I45" s="14" t="e">
        <f>Corr4!I45/Corr1!I45</f>
        <v>#VALUE!</v>
      </c>
      <c r="J45" s="14" t="e">
        <f>Corr4!J45/Corr1!J45</f>
        <v>#VALUE!</v>
      </c>
      <c r="K45" s="14" t="e">
        <f>Corr4!K45/Corr1!K45</f>
        <v>#VALUE!</v>
      </c>
      <c r="L45" s="14" t="e">
        <f>Corr4!L45/Corr1!L45</f>
        <v>#VALUE!</v>
      </c>
      <c r="M45" s="14" t="e">
        <f>Corr4!M45/Corr1!M45</f>
        <v>#VALUE!</v>
      </c>
      <c r="N45" s="14" t="e">
        <f>Corr4!N45/Corr1!N45</f>
        <v>#VALUE!</v>
      </c>
      <c r="O45" s="14" t="e">
        <f>Corr4!O45/Corr1!O45</f>
        <v>#VALUE!</v>
      </c>
      <c r="P45" s="14" t="e">
        <f>Corr4!P45/Corr1!P45</f>
        <v>#VALUE!</v>
      </c>
      <c r="Q45" s="14" t="e">
        <f>Corr4!Q45/Corr1!Q45</f>
        <v>#VALUE!</v>
      </c>
      <c r="R45" s="14" t="e">
        <f>Corr4!R45/Corr1!R45</f>
        <v>#VALUE!</v>
      </c>
      <c r="S45" s="14" t="e">
        <f>Corr4!S45/Corr1!S45</f>
        <v>#VALUE!</v>
      </c>
      <c r="U45" s="58" t="e">
        <f t="shared" si="16"/>
        <v>#VALUE!</v>
      </c>
      <c r="V45" t="e">
        <f t="shared" si="17"/>
        <v>#VALUE!</v>
      </c>
      <c r="W45" t="e">
        <f t="shared" si="18"/>
        <v>#VALUE!</v>
      </c>
      <c r="Y45" s="32" t="e">
        <f t="shared" si="1"/>
        <v>#VALUE!</v>
      </c>
      <c r="Z45">
        <v>1.4822690000000001E-4</v>
      </c>
      <c r="AA45">
        <v>7.8138890000000003E-2</v>
      </c>
      <c r="AC45" t="str">
        <f t="shared" si="2"/>
        <v>d18O_300118_WM2_KAW485@12</v>
      </c>
      <c r="AG45">
        <f>'All ratios'!E42</f>
        <v>2.0247709999999999E-3</v>
      </c>
      <c r="AH45">
        <f>'All ratios'!F42</f>
        <v>1.2855439999999999E-2</v>
      </c>
      <c r="AI45">
        <f>'All ratios'!G42</f>
        <v>1078693000</v>
      </c>
      <c r="AJ45">
        <f>'All ratios'!H42</f>
        <v>5.5501929999999998E-2</v>
      </c>
      <c r="AM45">
        <f>'All ratios'!K42</f>
        <v>714866158.05490458</v>
      </c>
      <c r="AN45">
        <f>'All ratios'!L42</f>
        <v>104.16405306541986</v>
      </c>
      <c r="AO45">
        <f>'All ratios'!M42</f>
        <v>9.7601236784360221</v>
      </c>
      <c r="AP45">
        <f>'All ratios'!N42</f>
        <v>0.25710879999999997</v>
      </c>
      <c r="AQ45">
        <f>'All ratios'!R42</f>
        <v>0</v>
      </c>
      <c r="AR45">
        <f>'All ratios'!S42</f>
        <v>0</v>
      </c>
      <c r="AT45" t="str">
        <f t="shared" si="3"/>
        <v>d18O_300118_WM2_KAW485@12</v>
      </c>
      <c r="AX45">
        <f t="shared" si="4"/>
        <v>2.0247709999999999E-3</v>
      </c>
      <c r="AY45">
        <f t="shared" si="5"/>
        <v>1.2855439999999999E-2</v>
      </c>
      <c r="AZ45" s="58" t="e">
        <f t="shared" si="6"/>
        <v>#VALUE!</v>
      </c>
      <c r="BA45" t="e">
        <f t="shared" si="7"/>
        <v>#VALUE!</v>
      </c>
      <c r="BD45">
        <f t="shared" si="8"/>
        <v>714866158.05490458</v>
      </c>
      <c r="BE45">
        <f t="shared" si="9"/>
        <v>104.16405306541986</v>
      </c>
      <c r="BF45">
        <f>'All ratios'!T42</f>
        <v>0</v>
      </c>
      <c r="BG45">
        <f t="shared" si="10"/>
        <v>0.25710879999999997</v>
      </c>
      <c r="BH45">
        <f t="shared" si="11"/>
        <v>0</v>
      </c>
      <c r="BI45">
        <f t="shared" si="12"/>
        <v>0</v>
      </c>
    </row>
    <row r="46" spans="1:61" x14ac:dyDescent="0.15">
      <c r="A46" t="str">
        <f>'Raw1'!A46</f>
        <v>d18O_300118_WM2_KAW485@13</v>
      </c>
      <c r="D46" s="14" t="e">
        <f>Corr4!D46/Corr1!D46</f>
        <v>#VALUE!</v>
      </c>
      <c r="E46" s="14" t="e">
        <f>Corr4!E46/Corr1!E46</f>
        <v>#VALUE!</v>
      </c>
      <c r="F46" s="14" t="e">
        <f>Corr4!F46/Corr1!F46</f>
        <v>#VALUE!</v>
      </c>
      <c r="G46" s="14" t="e">
        <f>Corr4!G46/Corr1!G46</f>
        <v>#VALUE!</v>
      </c>
      <c r="H46" s="14" t="e">
        <f>Corr4!H46/Corr1!H46</f>
        <v>#VALUE!</v>
      </c>
      <c r="I46" s="14" t="e">
        <f>Corr4!I46/Corr1!I46</f>
        <v>#VALUE!</v>
      </c>
      <c r="J46" s="14" t="e">
        <f>Corr4!J46/Corr1!J46</f>
        <v>#VALUE!</v>
      </c>
      <c r="K46" s="14" t="e">
        <f>Corr4!K46/Corr1!K46</f>
        <v>#VALUE!</v>
      </c>
      <c r="L46" s="14" t="e">
        <f>Corr4!L46/Corr1!L46</f>
        <v>#VALUE!</v>
      </c>
      <c r="M46" s="14" t="e">
        <f>Corr4!M46/Corr1!M46</f>
        <v>#VALUE!</v>
      </c>
      <c r="N46" s="14" t="e">
        <f>Corr4!N46/Corr1!N46</f>
        <v>#VALUE!</v>
      </c>
      <c r="O46" s="14" t="e">
        <f>Corr4!O46/Corr1!O46</f>
        <v>#VALUE!</v>
      </c>
      <c r="P46" s="14" t="e">
        <f>Corr4!P46/Corr1!P46</f>
        <v>#VALUE!</v>
      </c>
      <c r="Q46" s="14" t="e">
        <f>Corr4!Q46/Corr1!Q46</f>
        <v>#VALUE!</v>
      </c>
      <c r="R46" s="14" t="e">
        <f>Corr4!R46/Corr1!R46</f>
        <v>#VALUE!</v>
      </c>
      <c r="S46" s="14" t="e">
        <f>Corr4!S46/Corr1!S46</f>
        <v>#VALUE!</v>
      </c>
      <c r="U46" s="58" t="e">
        <f t="shared" si="16"/>
        <v>#VALUE!</v>
      </c>
      <c r="V46" t="e">
        <f t="shared" si="17"/>
        <v>#VALUE!</v>
      </c>
      <c r="W46" t="e">
        <f t="shared" si="18"/>
        <v>#VALUE!</v>
      </c>
      <c r="Y46" s="32" t="e">
        <f t="shared" si="1"/>
        <v>#VALUE!</v>
      </c>
      <c r="Z46">
        <v>1.5033860000000001E-4</v>
      </c>
      <c r="AA46">
        <v>2.887315E-2</v>
      </c>
      <c r="AC46" t="str">
        <f t="shared" si="2"/>
        <v>d18O_300118_WM2_KAW485@13</v>
      </c>
      <c r="AG46">
        <f>'All ratios'!E43</f>
        <v>2.0233500000000001E-3</v>
      </c>
      <c r="AH46">
        <f>'All ratios'!F43</f>
        <v>1.439203E-2</v>
      </c>
      <c r="AI46">
        <f>'All ratios'!G43</f>
        <v>1074810000</v>
      </c>
      <c r="AJ46">
        <f>'All ratios'!H43</f>
        <v>6.5301999999999999E-2</v>
      </c>
      <c r="AM46">
        <f>'All ratios'!K43</f>
        <v>712292835.25432348</v>
      </c>
      <c r="AN46">
        <f>'All ratios'!L43</f>
        <v>103.78909094176369</v>
      </c>
      <c r="AO46">
        <f>'All ratios'!M43</f>
        <v>9.0514661879115295</v>
      </c>
      <c r="AP46">
        <f>'All ratios'!N43</f>
        <v>0.2878406</v>
      </c>
      <c r="AQ46">
        <f>'All ratios'!R43</f>
        <v>0</v>
      </c>
      <c r="AR46">
        <f>'All ratios'!S43</f>
        <v>0</v>
      </c>
      <c r="AT46" t="str">
        <f t="shared" si="3"/>
        <v>d18O_300118_WM2_KAW485@13</v>
      </c>
      <c r="AX46">
        <f t="shared" si="4"/>
        <v>2.0233500000000001E-3</v>
      </c>
      <c r="AY46">
        <f t="shared" si="5"/>
        <v>1.439203E-2</v>
      </c>
      <c r="AZ46" s="58" t="e">
        <f t="shared" si="6"/>
        <v>#VALUE!</v>
      </c>
      <c r="BA46" t="e">
        <f t="shared" si="7"/>
        <v>#VALUE!</v>
      </c>
      <c r="BD46">
        <f t="shared" si="8"/>
        <v>712292835.25432348</v>
      </c>
      <c r="BE46">
        <f t="shared" si="9"/>
        <v>103.78909094176369</v>
      </c>
      <c r="BF46">
        <f>'All ratios'!T43</f>
        <v>0</v>
      </c>
      <c r="BG46">
        <f t="shared" si="10"/>
        <v>0.2878406</v>
      </c>
      <c r="BH46">
        <f t="shared" si="11"/>
        <v>0</v>
      </c>
      <c r="BI46">
        <f t="shared" si="12"/>
        <v>0</v>
      </c>
    </row>
    <row r="47" spans="1:61" x14ac:dyDescent="0.15">
      <c r="A47" t="str">
        <f>'Raw1'!A47</f>
        <v>d18O_300118_WM2_Udaipur@17</v>
      </c>
      <c r="D47" s="14" t="e">
        <f>Corr4!D47/Corr1!D47</f>
        <v>#VALUE!</v>
      </c>
      <c r="E47" s="14" t="e">
        <f>Corr4!E47/Corr1!E47</f>
        <v>#VALUE!</v>
      </c>
      <c r="F47" s="14" t="e">
        <f>Corr4!F47/Corr1!F47</f>
        <v>#VALUE!</v>
      </c>
      <c r="G47" s="14" t="e">
        <f>Corr4!G47/Corr1!G47</f>
        <v>#VALUE!</v>
      </c>
      <c r="H47" s="14" t="e">
        <f>Corr4!H47/Corr1!H47</f>
        <v>#VALUE!</v>
      </c>
      <c r="I47" s="14" t="e">
        <f>Corr4!I47/Corr1!I47</f>
        <v>#VALUE!</v>
      </c>
      <c r="J47" s="14" t="e">
        <f>Corr4!J47/Corr1!J47</f>
        <v>#VALUE!</v>
      </c>
      <c r="K47" s="14" t="e">
        <f>Corr4!K47/Corr1!K47</f>
        <v>#VALUE!</v>
      </c>
      <c r="L47" s="14" t="e">
        <f>Corr4!L47/Corr1!L47</f>
        <v>#VALUE!</v>
      </c>
      <c r="M47" s="14" t="e">
        <f>Corr4!M47/Corr1!M47</f>
        <v>#VALUE!</v>
      </c>
      <c r="N47" s="14" t="e">
        <f>Corr4!N47/Corr1!N47</f>
        <v>#VALUE!</v>
      </c>
      <c r="O47" s="14" t="e">
        <f>Corr4!O47/Corr1!O47</f>
        <v>#VALUE!</v>
      </c>
      <c r="P47" s="14" t="e">
        <f>Corr4!P47/Corr1!P47</f>
        <v>#VALUE!</v>
      </c>
      <c r="Q47" s="14" t="e">
        <f>Corr4!Q47/Corr1!Q47</f>
        <v>#VALUE!</v>
      </c>
      <c r="R47" s="14" t="e">
        <f>Corr4!R47/Corr1!R47</f>
        <v>#VALUE!</v>
      </c>
      <c r="S47" s="14" t="e">
        <f>Corr4!S47/Corr1!S47</f>
        <v>#VALUE!</v>
      </c>
      <c r="U47" s="58" t="e">
        <f t="shared" si="16"/>
        <v>#VALUE!</v>
      </c>
      <c r="V47" t="e">
        <f t="shared" si="17"/>
        <v>#VALUE!</v>
      </c>
      <c r="W47" t="e">
        <f t="shared" si="18"/>
        <v>#VALUE!</v>
      </c>
      <c r="Y47" s="32" t="e">
        <f t="shared" si="1"/>
        <v>#VALUE!</v>
      </c>
      <c r="Z47">
        <v>1.4872750000000001E-4</v>
      </c>
      <c r="AA47">
        <v>3.465186E-2</v>
      </c>
      <c r="AC47" t="str">
        <f t="shared" si="2"/>
        <v>d18O_300118_WM2_Udaipur@17</v>
      </c>
      <c r="AG47">
        <f>'All ratios'!E44</f>
        <v>2.027376E-3</v>
      </c>
      <c r="AH47">
        <f>'All ratios'!F44</f>
        <v>1.2129890000000001E-2</v>
      </c>
      <c r="AI47">
        <f>'All ratios'!G44</f>
        <v>1034994000</v>
      </c>
      <c r="AJ47">
        <f>'All ratios'!H44</f>
        <v>7.3682600000000001E-2</v>
      </c>
      <c r="AM47">
        <f>'All ratios'!K44</f>
        <v>687153018.90976393</v>
      </c>
      <c r="AN47">
        <f>'All ratios'!L44</f>
        <v>100.12593646975066</v>
      </c>
      <c r="AO47">
        <f>'All ratios'!M44</f>
        <v>11.05924596050272</v>
      </c>
      <c r="AP47">
        <f>'All ratios'!N44</f>
        <v>0.24259780000000003</v>
      </c>
      <c r="AQ47">
        <f>'All ratios'!R44</f>
        <v>0</v>
      </c>
      <c r="AR47">
        <f>'All ratios'!S44</f>
        <v>0</v>
      </c>
      <c r="AT47" t="str">
        <f t="shared" si="3"/>
        <v>d18O_300118_WM2_Udaipur@17</v>
      </c>
      <c r="AX47">
        <f t="shared" si="4"/>
        <v>2.027376E-3</v>
      </c>
      <c r="AY47">
        <f t="shared" si="5"/>
        <v>1.2129890000000001E-2</v>
      </c>
      <c r="AZ47" s="58" t="e">
        <f t="shared" si="6"/>
        <v>#VALUE!</v>
      </c>
      <c r="BA47" t="e">
        <f t="shared" si="7"/>
        <v>#VALUE!</v>
      </c>
      <c r="BD47">
        <f t="shared" si="8"/>
        <v>687153018.90976393</v>
      </c>
      <c r="BE47">
        <f t="shared" si="9"/>
        <v>100.12593646975066</v>
      </c>
      <c r="BF47">
        <f>'All ratios'!T44</f>
        <v>0</v>
      </c>
      <c r="BG47">
        <f t="shared" si="10"/>
        <v>0.24259780000000003</v>
      </c>
      <c r="BH47">
        <f t="shared" si="11"/>
        <v>0</v>
      </c>
      <c r="BI47">
        <f t="shared" si="12"/>
        <v>0</v>
      </c>
    </row>
    <row r="48" spans="1:61" x14ac:dyDescent="0.15">
      <c r="A48" t="str">
        <f>'Raw1'!A48</f>
        <v>d18O_300118_WM2_Nico@11</v>
      </c>
      <c r="D48" s="14" t="e">
        <f>Corr4!D48/Corr1!D48</f>
        <v>#VALUE!</v>
      </c>
      <c r="E48" s="14" t="e">
        <f>Corr4!E48/Corr1!E48</f>
        <v>#VALUE!</v>
      </c>
      <c r="F48" s="14" t="e">
        <f>Corr4!F48/Corr1!F48</f>
        <v>#VALUE!</v>
      </c>
      <c r="G48" s="14" t="e">
        <f>Corr4!G48/Corr1!G48</f>
        <v>#VALUE!</v>
      </c>
      <c r="H48" s="14" t="e">
        <f>Corr4!H48/Corr1!H48</f>
        <v>#VALUE!</v>
      </c>
      <c r="I48" s="14" t="e">
        <f>Corr4!I48/Corr1!I48</f>
        <v>#VALUE!</v>
      </c>
      <c r="J48" s="14" t="e">
        <f>Corr4!J48/Corr1!J48</f>
        <v>#VALUE!</v>
      </c>
      <c r="K48" s="14" t="e">
        <f>Corr4!K48/Corr1!K48</f>
        <v>#VALUE!</v>
      </c>
      <c r="L48" s="14" t="e">
        <f>Corr4!L48/Corr1!L48</f>
        <v>#VALUE!</v>
      </c>
      <c r="M48" s="14" t="e">
        <f>Corr4!M48/Corr1!M48</f>
        <v>#VALUE!</v>
      </c>
      <c r="N48" s="14" t="e">
        <f>Corr4!N48/Corr1!N48</f>
        <v>#VALUE!</v>
      </c>
      <c r="O48" s="14" t="e">
        <f>Corr4!O48/Corr1!O48</f>
        <v>#VALUE!</v>
      </c>
      <c r="P48" s="14" t="e">
        <f>Corr4!P48/Corr1!P48</f>
        <v>#VALUE!</v>
      </c>
      <c r="Q48" s="14" t="e">
        <f>Corr4!Q48/Corr1!Q48</f>
        <v>#VALUE!</v>
      </c>
      <c r="R48" s="14" t="e">
        <f>Corr4!R48/Corr1!R48</f>
        <v>#VALUE!</v>
      </c>
      <c r="S48" s="14" t="e">
        <f>Corr4!S48/Corr1!S48</f>
        <v>#VALUE!</v>
      </c>
      <c r="U48" s="58" t="e">
        <f t="shared" si="16"/>
        <v>#VALUE!</v>
      </c>
      <c r="V48" t="e">
        <f t="shared" si="17"/>
        <v>#VALUE!</v>
      </c>
      <c r="W48" t="e">
        <f t="shared" si="18"/>
        <v>#VALUE!</v>
      </c>
      <c r="Y48" s="32" t="e">
        <f t="shared" si="1"/>
        <v>#VALUE!</v>
      </c>
      <c r="Z48">
        <v>1.4782599999999999E-4</v>
      </c>
      <c r="AA48">
        <v>7.4042209999999997E-2</v>
      </c>
      <c r="AC48" t="str">
        <f t="shared" si="2"/>
        <v>d18O_300118_WM2_Nico@11</v>
      </c>
      <c r="AG48">
        <f>'All ratios'!E45</f>
        <v>2.0207300000000001E-3</v>
      </c>
      <c r="AH48">
        <f>'All ratios'!F45</f>
        <v>1.491607E-2</v>
      </c>
      <c r="AI48">
        <f>'All ratios'!G45</f>
        <v>1061576000</v>
      </c>
      <c r="AJ48">
        <f>'All ratios'!H45</f>
        <v>5.2287100000000003E-2</v>
      </c>
      <c r="AM48">
        <f>'All ratios'!K45</f>
        <v>704764838.50323045</v>
      </c>
      <c r="AN48">
        <f>'All ratios'!L45</f>
        <v>102.69217700308914</v>
      </c>
      <c r="AO48">
        <f>'All ratios'!M45</f>
        <v>7.7448633552763537</v>
      </c>
      <c r="AP48">
        <f>'All ratios'!N45</f>
        <v>0.29832140000000001</v>
      </c>
      <c r="AQ48">
        <f>'All ratios'!R45</f>
        <v>0</v>
      </c>
      <c r="AR48">
        <f>'All ratios'!S45</f>
        <v>0</v>
      </c>
      <c r="AT48" t="str">
        <f t="shared" si="3"/>
        <v>d18O_300118_WM2_Nico@11</v>
      </c>
      <c r="AX48">
        <f t="shared" si="4"/>
        <v>2.0207300000000001E-3</v>
      </c>
      <c r="AY48">
        <f t="shared" si="5"/>
        <v>1.491607E-2</v>
      </c>
      <c r="AZ48" s="58" t="e">
        <f t="shared" si="6"/>
        <v>#VALUE!</v>
      </c>
      <c r="BA48" t="e">
        <f t="shared" si="7"/>
        <v>#VALUE!</v>
      </c>
      <c r="BD48">
        <f t="shared" si="8"/>
        <v>704764838.50323045</v>
      </c>
      <c r="BE48">
        <f t="shared" si="9"/>
        <v>102.69217700308914</v>
      </c>
      <c r="BF48">
        <f>'All ratios'!T45</f>
        <v>0</v>
      </c>
      <c r="BG48">
        <f t="shared" si="10"/>
        <v>0.29832140000000001</v>
      </c>
      <c r="BH48">
        <f t="shared" si="11"/>
        <v>0</v>
      </c>
      <c r="BI48">
        <f t="shared" si="12"/>
        <v>0</v>
      </c>
    </row>
    <row r="49" spans="1:61" x14ac:dyDescent="0.15">
      <c r="A49" t="str">
        <f>'Raw1'!A49</f>
        <v>d18O_300118_WM2_Nico@12</v>
      </c>
      <c r="D49" s="14" t="e">
        <f>Corr4!D49/Corr1!D49</f>
        <v>#VALUE!</v>
      </c>
      <c r="E49" s="14" t="e">
        <f>Corr4!E49/Corr1!E49</f>
        <v>#VALUE!</v>
      </c>
      <c r="F49" s="14" t="e">
        <f>Corr4!F49/Corr1!F49</f>
        <v>#VALUE!</v>
      </c>
      <c r="G49" s="14" t="e">
        <f>Corr4!G49/Corr1!G49</f>
        <v>#VALUE!</v>
      </c>
      <c r="H49" s="14" t="e">
        <f>Corr4!H49/Corr1!H49</f>
        <v>#VALUE!</v>
      </c>
      <c r="I49" s="14" t="e">
        <f>Corr4!I49/Corr1!I49</f>
        <v>#VALUE!</v>
      </c>
      <c r="J49" s="14" t="e">
        <f>Corr4!J49/Corr1!J49</f>
        <v>#VALUE!</v>
      </c>
      <c r="K49" s="14" t="e">
        <f>Corr4!K49/Corr1!K49</f>
        <v>#VALUE!</v>
      </c>
      <c r="L49" s="14" t="e">
        <f>Corr4!L49/Corr1!L49</f>
        <v>#VALUE!</v>
      </c>
      <c r="M49" s="14" t="e">
        <f>Corr4!M49/Corr1!M49</f>
        <v>#VALUE!</v>
      </c>
      <c r="N49" s="14" t="e">
        <f>Corr4!N49/Corr1!N49</f>
        <v>#VALUE!</v>
      </c>
      <c r="O49" s="14" t="e">
        <f>Corr4!O49/Corr1!O49</f>
        <v>#VALUE!</v>
      </c>
      <c r="P49" s="14" t="e">
        <f>Corr4!P49/Corr1!P49</f>
        <v>#VALUE!</v>
      </c>
      <c r="Q49" s="14" t="e">
        <f>Corr4!Q49/Corr1!Q49</f>
        <v>#VALUE!</v>
      </c>
      <c r="R49" s="14" t="e">
        <f>Corr4!R49/Corr1!R49</f>
        <v>#VALUE!</v>
      </c>
      <c r="S49" s="14" t="e">
        <f>Corr4!S49/Corr1!S49</f>
        <v>#VALUE!</v>
      </c>
      <c r="U49" s="58" t="e">
        <f t="shared" si="16"/>
        <v>#VALUE!</v>
      </c>
      <c r="V49" t="e">
        <f t="shared" si="17"/>
        <v>#VALUE!</v>
      </c>
      <c r="W49" t="e">
        <f t="shared" si="18"/>
        <v>#VALUE!</v>
      </c>
      <c r="Y49" s="32" t="e">
        <f t="shared" si="1"/>
        <v>#VALUE!</v>
      </c>
      <c r="Z49">
        <v>1.477409E-4</v>
      </c>
      <c r="AA49">
        <v>7.7831639999999994E-2</v>
      </c>
      <c r="AC49" t="str">
        <f t="shared" si="2"/>
        <v>d18O_300118_WM2_Nico@12</v>
      </c>
      <c r="AG49">
        <f>'All ratios'!E46</f>
        <v>2.0208140000000001E-3</v>
      </c>
      <c r="AH49">
        <f>'All ratios'!F46</f>
        <v>1.5245649999999999E-2</v>
      </c>
      <c r="AI49">
        <f>'All ratios'!G46</f>
        <v>1064261000</v>
      </c>
      <c r="AJ49">
        <f>'All ratios'!H46</f>
        <v>5.4085559999999998E-2</v>
      </c>
      <c r="AM49">
        <f>'All ratios'!K46</f>
        <v>708054876.76280057</v>
      </c>
      <c r="AN49">
        <f>'All ratios'!L46</f>
        <v>103.17157264379145</v>
      </c>
      <c r="AO49">
        <f>'All ratios'!M46</f>
        <v>7.7867544384600871</v>
      </c>
      <c r="AP49">
        <f>'All ratios'!N46</f>
        <v>0.30491299999999999</v>
      </c>
      <c r="AQ49">
        <f>'All ratios'!R46</f>
        <v>0</v>
      </c>
      <c r="AR49">
        <f>'All ratios'!S46</f>
        <v>0</v>
      </c>
      <c r="AT49" t="str">
        <f t="shared" si="3"/>
        <v>d18O_300118_WM2_Nico@12</v>
      </c>
      <c r="AX49">
        <f t="shared" si="4"/>
        <v>2.0208140000000001E-3</v>
      </c>
      <c r="AY49">
        <f t="shared" si="5"/>
        <v>1.5245649999999999E-2</v>
      </c>
      <c r="AZ49" s="58" t="e">
        <f t="shared" si="6"/>
        <v>#VALUE!</v>
      </c>
      <c r="BA49" t="e">
        <f t="shared" si="7"/>
        <v>#VALUE!</v>
      </c>
      <c r="BD49">
        <f t="shared" si="8"/>
        <v>708054876.76280057</v>
      </c>
      <c r="BE49">
        <f t="shared" si="9"/>
        <v>103.17157264379145</v>
      </c>
      <c r="BF49">
        <f>'All ratios'!T46</f>
        <v>0</v>
      </c>
      <c r="BG49">
        <f t="shared" si="10"/>
        <v>0.30491299999999999</v>
      </c>
      <c r="BH49">
        <f t="shared" si="11"/>
        <v>0</v>
      </c>
      <c r="BI49">
        <f t="shared" si="12"/>
        <v>0</v>
      </c>
    </row>
    <row r="50" spans="1:61" x14ac:dyDescent="0.15">
      <c r="A50" t="str">
        <f>'Raw1'!A50</f>
        <v>d18O_300118_WM2_Nico@13</v>
      </c>
      <c r="D50" s="14" t="e">
        <f>Corr4!D50/Corr1!D50</f>
        <v>#VALUE!</v>
      </c>
      <c r="E50" s="14" t="e">
        <f>Corr4!E50/Corr1!E50</f>
        <v>#VALUE!</v>
      </c>
      <c r="F50" s="14" t="e">
        <f>Corr4!F50/Corr1!F50</f>
        <v>#VALUE!</v>
      </c>
      <c r="G50" s="14" t="e">
        <f>Corr4!G50/Corr1!G50</f>
        <v>#VALUE!</v>
      </c>
      <c r="H50" s="14" t="e">
        <f>Corr4!H50/Corr1!H50</f>
        <v>#VALUE!</v>
      </c>
      <c r="I50" s="14" t="e">
        <f>Corr4!I50/Corr1!I50</f>
        <v>#VALUE!</v>
      </c>
      <c r="J50" s="14" t="e">
        <f>Corr4!J50/Corr1!J50</f>
        <v>#VALUE!</v>
      </c>
      <c r="K50" s="14" t="e">
        <f>Corr4!K50/Corr1!K50</f>
        <v>#VALUE!</v>
      </c>
      <c r="L50" s="14" t="e">
        <f>Corr4!L50/Corr1!L50</f>
        <v>#VALUE!</v>
      </c>
      <c r="M50" s="14" t="e">
        <f>Corr4!M50/Corr1!M50</f>
        <v>#VALUE!</v>
      </c>
      <c r="N50" s="14" t="e">
        <f>Corr4!N50/Corr1!N50</f>
        <v>#VALUE!</v>
      </c>
      <c r="O50" s="14" t="e">
        <f>Corr4!O50/Corr1!O50</f>
        <v>#VALUE!</v>
      </c>
      <c r="P50" s="14" t="e">
        <f>Corr4!P50/Corr1!P50</f>
        <v>#VALUE!</v>
      </c>
      <c r="Q50" s="14" t="e">
        <f>Corr4!Q50/Corr1!Q50</f>
        <v>#VALUE!</v>
      </c>
      <c r="R50" s="14" t="e">
        <f>Corr4!R50/Corr1!R50</f>
        <v>#VALUE!</v>
      </c>
      <c r="S50" s="14" t="e">
        <f>Corr4!S50/Corr1!S50</f>
        <v>#VALUE!</v>
      </c>
      <c r="U50" s="58" t="e">
        <f t="shared" si="16"/>
        <v>#VALUE!</v>
      </c>
      <c r="V50" t="e">
        <f t="shared" si="17"/>
        <v>#VALUE!</v>
      </c>
      <c r="W50" t="e">
        <f t="shared" si="18"/>
        <v>#VALUE!</v>
      </c>
      <c r="Y50" s="32" t="e">
        <f t="shared" si="1"/>
        <v>#VALUE!</v>
      </c>
      <c r="Z50">
        <v>1.4917939999999999E-4</v>
      </c>
      <c r="AA50">
        <v>6.7168000000000005E-2</v>
      </c>
      <c r="AC50" t="str">
        <f t="shared" si="2"/>
        <v>d18O_300118_WM2_Nico@13</v>
      </c>
      <c r="AG50">
        <f>'All ratios'!E47</f>
        <v>2.0206289999999999E-3</v>
      </c>
      <c r="AH50">
        <f>'All ratios'!F47</f>
        <v>1.34161E-2</v>
      </c>
      <c r="AI50">
        <f>'All ratios'!G47</f>
        <v>1066892000</v>
      </c>
      <c r="AJ50">
        <f>'All ratios'!H47</f>
        <v>6.6240229999999997E-2</v>
      </c>
      <c r="AM50">
        <f>'All ratios'!K47</f>
        <v>710470816.13857651</v>
      </c>
      <c r="AN50">
        <f>'All ratios'!L47</f>
        <v>103.52360222933777</v>
      </c>
      <c r="AO50">
        <f>'All ratios'!M47</f>
        <v>7.6944943147815499</v>
      </c>
      <c r="AP50">
        <f>'All ratios'!N47</f>
        <v>0.268322</v>
      </c>
      <c r="AQ50">
        <f>'All ratios'!R47</f>
        <v>0</v>
      </c>
      <c r="AR50">
        <f>'All ratios'!S47</f>
        <v>0</v>
      </c>
      <c r="AT50" t="str">
        <f t="shared" si="3"/>
        <v>d18O_300118_WM2_Nico@13</v>
      </c>
      <c r="AX50">
        <f t="shared" si="4"/>
        <v>2.0206289999999999E-3</v>
      </c>
      <c r="AY50">
        <f t="shared" si="5"/>
        <v>1.34161E-2</v>
      </c>
      <c r="AZ50" s="58" t="e">
        <f t="shared" si="6"/>
        <v>#VALUE!</v>
      </c>
      <c r="BA50" t="e">
        <f t="shared" si="7"/>
        <v>#VALUE!</v>
      </c>
      <c r="BD50">
        <f t="shared" si="8"/>
        <v>710470816.13857651</v>
      </c>
      <c r="BE50">
        <f t="shared" si="9"/>
        <v>103.52360222933777</v>
      </c>
      <c r="BF50">
        <f>'All ratios'!T47</f>
        <v>0</v>
      </c>
      <c r="BG50">
        <f t="shared" si="10"/>
        <v>0.268322</v>
      </c>
      <c r="BH50">
        <f t="shared" si="11"/>
        <v>0</v>
      </c>
      <c r="BI50">
        <f t="shared" si="12"/>
        <v>0</v>
      </c>
    </row>
    <row r="51" spans="1:61" x14ac:dyDescent="0.15">
      <c r="A51" t="str">
        <f>'Raw1'!A51</f>
        <v>d18O_300118_WM2_Udaipur@18</v>
      </c>
      <c r="D51" s="14" t="e">
        <f>Corr4!D51/Corr1!D51</f>
        <v>#VALUE!</v>
      </c>
      <c r="E51" s="14" t="e">
        <f>Corr4!E51/Corr1!E51</f>
        <v>#VALUE!</v>
      </c>
      <c r="F51" s="14" t="e">
        <f>Corr4!F51/Corr1!F51</f>
        <v>#VALUE!</v>
      </c>
      <c r="G51" s="14" t="e">
        <f>Corr4!G51/Corr1!G51</f>
        <v>#VALUE!</v>
      </c>
      <c r="H51" s="14" t="e">
        <f>Corr4!H51/Corr1!H51</f>
        <v>#VALUE!</v>
      </c>
      <c r="I51" s="14" t="e">
        <f>Corr4!I51/Corr1!I51</f>
        <v>#VALUE!</v>
      </c>
      <c r="J51" s="14" t="e">
        <f>Corr4!J51/Corr1!J51</f>
        <v>#VALUE!</v>
      </c>
      <c r="K51" s="14" t="e">
        <f>Corr4!K51/Corr1!K51</f>
        <v>#VALUE!</v>
      </c>
      <c r="L51" s="14" t="e">
        <f>Corr4!L51/Corr1!L51</f>
        <v>#VALUE!</v>
      </c>
      <c r="M51" s="14" t="e">
        <f>Corr4!M51/Corr1!M51</f>
        <v>#VALUE!</v>
      </c>
      <c r="N51" s="14" t="e">
        <f>Corr4!N51/Corr1!N51</f>
        <v>#VALUE!</v>
      </c>
      <c r="O51" s="14" t="e">
        <f>Corr4!O51/Corr1!O51</f>
        <v>#VALUE!</v>
      </c>
      <c r="P51" s="14" t="e">
        <f>Corr4!P51/Corr1!P51</f>
        <v>#VALUE!</v>
      </c>
      <c r="Q51" s="14" t="e">
        <f>Corr4!Q51/Corr1!Q51</f>
        <v>#VALUE!</v>
      </c>
      <c r="R51" s="14" t="e">
        <f>Corr4!R51/Corr1!R51</f>
        <v>#VALUE!</v>
      </c>
      <c r="S51" s="14" t="e">
        <f>Corr4!S51/Corr1!S51</f>
        <v>#VALUE!</v>
      </c>
      <c r="U51" s="58" t="e">
        <f t="shared" si="16"/>
        <v>#VALUE!</v>
      </c>
      <c r="V51" t="e">
        <f t="shared" si="17"/>
        <v>#VALUE!</v>
      </c>
      <c r="W51" t="e">
        <f t="shared" si="18"/>
        <v>#VALUE!</v>
      </c>
      <c r="Y51" s="32" t="e">
        <f t="shared" si="1"/>
        <v>#VALUE!</v>
      </c>
      <c r="Z51">
        <v>1.533386E-4</v>
      </c>
      <c r="AA51">
        <v>7.8831999999999999E-2</v>
      </c>
      <c r="AC51" t="str">
        <f t="shared" si="2"/>
        <v>d18O_300118_WM2_Udaipur@18</v>
      </c>
      <c r="AG51">
        <f>'All ratios'!E48</f>
        <v>2.027311E-3</v>
      </c>
      <c r="AH51">
        <f>'All ratios'!F48</f>
        <v>1.8607390000000001E-2</v>
      </c>
      <c r="AI51">
        <f>'All ratios'!G48</f>
        <v>1041111000</v>
      </c>
      <c r="AJ51">
        <f>'All ratios'!H48</f>
        <v>7.8121300000000005E-2</v>
      </c>
      <c r="AM51">
        <f>'All ratios'!K48</f>
        <v>693194567.15913081</v>
      </c>
      <c r="AN51">
        <f>'All ratios'!L48</f>
        <v>101.00625811507327</v>
      </c>
      <c r="AO51">
        <f>'All ratios'!M48</f>
        <v>11.026830241372435</v>
      </c>
      <c r="AP51">
        <f>'All ratios'!N48</f>
        <v>0.37214780000000003</v>
      </c>
      <c r="AQ51">
        <f>'All ratios'!R48</f>
        <v>0</v>
      </c>
      <c r="AR51">
        <f>'All ratios'!S48</f>
        <v>0</v>
      </c>
      <c r="AT51" t="str">
        <f t="shared" si="3"/>
        <v>d18O_300118_WM2_Udaipur@18</v>
      </c>
      <c r="AX51">
        <f t="shared" si="4"/>
        <v>2.027311E-3</v>
      </c>
      <c r="AY51">
        <f t="shared" si="5"/>
        <v>1.8607390000000001E-2</v>
      </c>
      <c r="AZ51" s="58" t="e">
        <f t="shared" si="6"/>
        <v>#VALUE!</v>
      </c>
      <c r="BA51" t="e">
        <f t="shared" si="7"/>
        <v>#VALUE!</v>
      </c>
      <c r="BD51">
        <f t="shared" si="8"/>
        <v>693194567.15913081</v>
      </c>
      <c r="BE51">
        <f t="shared" si="9"/>
        <v>101.00625811507327</v>
      </c>
      <c r="BF51">
        <f>'All ratios'!T48</f>
        <v>0</v>
      </c>
      <c r="BG51">
        <f t="shared" si="10"/>
        <v>0.37214780000000003</v>
      </c>
      <c r="BH51">
        <f t="shared" si="11"/>
        <v>0</v>
      </c>
      <c r="BI51">
        <f t="shared" si="12"/>
        <v>0</v>
      </c>
    </row>
    <row r="52" spans="1:61" x14ac:dyDescent="0.15">
      <c r="A52" t="str">
        <f>'Raw1'!A52</f>
        <v>d18O_300118_WM2_BW28@11</v>
      </c>
      <c r="D52" s="14" t="e">
        <f>Corr4!D52/Corr1!D52</f>
        <v>#VALUE!</v>
      </c>
      <c r="E52" s="14" t="e">
        <f>Corr4!E52/Corr1!E52</f>
        <v>#VALUE!</v>
      </c>
      <c r="F52" s="14" t="e">
        <f>Corr4!F52/Corr1!F52</f>
        <v>#VALUE!</v>
      </c>
      <c r="G52" s="14" t="e">
        <f>Corr4!G52/Corr1!G52</f>
        <v>#VALUE!</v>
      </c>
      <c r="H52" s="14" t="e">
        <f>Corr4!H52/Corr1!H52</f>
        <v>#VALUE!</v>
      </c>
      <c r="I52" s="14" t="e">
        <f>Corr4!I52/Corr1!I52</f>
        <v>#VALUE!</v>
      </c>
      <c r="J52" s="14" t="e">
        <f>Corr4!J52/Corr1!J52</f>
        <v>#VALUE!</v>
      </c>
      <c r="K52" s="14" t="e">
        <f>Corr4!K52/Corr1!K52</f>
        <v>#VALUE!</v>
      </c>
      <c r="L52" s="14" t="e">
        <f>Corr4!L52/Corr1!L52</f>
        <v>#VALUE!</v>
      </c>
      <c r="M52" s="14" t="e">
        <f>Corr4!M52/Corr1!M52</f>
        <v>#VALUE!</v>
      </c>
      <c r="N52" s="14" t="e">
        <f>Corr4!N52/Corr1!N52</f>
        <v>#VALUE!</v>
      </c>
      <c r="O52" s="14" t="e">
        <f>Corr4!O52/Corr1!O52</f>
        <v>#VALUE!</v>
      </c>
      <c r="P52" s="14" t="e">
        <f>Corr4!P52/Corr1!P52</f>
        <v>#VALUE!</v>
      </c>
      <c r="Q52" s="14" t="e">
        <f>Corr4!Q52/Corr1!Q52</f>
        <v>#VALUE!</v>
      </c>
      <c r="R52" s="14" t="e">
        <f>Corr4!R52/Corr1!R52</f>
        <v>#VALUE!</v>
      </c>
      <c r="S52" s="14" t="e">
        <f>Corr4!S52/Corr1!S52</f>
        <v>#VALUE!</v>
      </c>
      <c r="U52" s="58" t="e">
        <f t="shared" si="16"/>
        <v>#VALUE!</v>
      </c>
      <c r="V52" t="e">
        <f t="shared" si="17"/>
        <v>#VALUE!</v>
      </c>
      <c r="W52" t="e">
        <f t="shared" si="18"/>
        <v>#VALUE!</v>
      </c>
      <c r="Y52" s="32" t="e">
        <f t="shared" si="1"/>
        <v>#VALUE!</v>
      </c>
      <c r="Z52">
        <v>1.4930919999999999E-4</v>
      </c>
      <c r="AA52">
        <v>7.453398E-2</v>
      </c>
      <c r="AC52" t="str">
        <f t="shared" si="2"/>
        <v>d18O_300118_WM2_BW28@11</v>
      </c>
      <c r="AG52">
        <f>'All ratios'!E49</f>
        <v>2.0190849999999999E-3</v>
      </c>
      <c r="AH52">
        <f>'All ratios'!F49</f>
        <v>1.0518720000000001E-2</v>
      </c>
      <c r="AI52">
        <f>'All ratios'!G49</f>
        <v>1056378000</v>
      </c>
      <c r="AJ52">
        <f>'All ratios'!H49</f>
        <v>6.9316729999999993E-2</v>
      </c>
      <c r="AM52">
        <f>'All ratios'!K49</f>
        <v>704350139.4527638</v>
      </c>
      <c r="AN52">
        <f>'All ratios'!L49</f>
        <v>102.63175067934691</v>
      </c>
      <c r="AO52">
        <f>'All ratios'!M49</f>
        <v>6.9244963095950229</v>
      </c>
      <c r="AP52">
        <f>'All ratios'!N49</f>
        <v>0.21037440000000002</v>
      </c>
      <c r="AQ52">
        <f>'All ratios'!R49</f>
        <v>0</v>
      </c>
      <c r="AR52">
        <f>'All ratios'!S49</f>
        <v>0</v>
      </c>
      <c r="AT52" t="str">
        <f t="shared" si="3"/>
        <v>d18O_300118_WM2_BW28@11</v>
      </c>
      <c r="AX52">
        <f t="shared" si="4"/>
        <v>2.0190849999999999E-3</v>
      </c>
      <c r="AY52">
        <f t="shared" si="5"/>
        <v>1.0518720000000001E-2</v>
      </c>
      <c r="AZ52" s="58" t="e">
        <f t="shared" si="6"/>
        <v>#VALUE!</v>
      </c>
      <c r="BA52" t="e">
        <f t="shared" si="7"/>
        <v>#VALUE!</v>
      </c>
      <c r="BD52">
        <f t="shared" si="8"/>
        <v>704350139.4527638</v>
      </c>
      <c r="BE52">
        <f t="shared" si="9"/>
        <v>102.63175067934691</v>
      </c>
      <c r="BF52">
        <f>'All ratios'!T49</f>
        <v>0</v>
      </c>
      <c r="BG52">
        <f t="shared" si="10"/>
        <v>0.21037440000000002</v>
      </c>
      <c r="BH52">
        <f t="shared" si="11"/>
        <v>0</v>
      </c>
      <c r="BI52">
        <f t="shared" si="12"/>
        <v>0</v>
      </c>
    </row>
    <row r="53" spans="1:61" x14ac:dyDescent="0.15">
      <c r="A53" t="str">
        <f>'Raw1'!A53</f>
        <v>d18O_300118_WM2_BW28@12</v>
      </c>
      <c r="D53" s="14" t="e">
        <f>Corr4!D53/Corr1!D53</f>
        <v>#VALUE!</v>
      </c>
      <c r="E53" s="14" t="e">
        <f>Corr4!E53/Corr1!E53</f>
        <v>#VALUE!</v>
      </c>
      <c r="F53" s="14" t="e">
        <f>Corr4!F53/Corr1!F53</f>
        <v>#VALUE!</v>
      </c>
      <c r="G53" s="14" t="e">
        <f>Corr4!G53/Corr1!G53</f>
        <v>#VALUE!</v>
      </c>
      <c r="H53" s="14" t="e">
        <f>Corr4!H53/Corr1!H53</f>
        <v>#VALUE!</v>
      </c>
      <c r="I53" s="14" t="e">
        <f>Corr4!I53/Corr1!I53</f>
        <v>#VALUE!</v>
      </c>
      <c r="J53" s="14" t="e">
        <f>Corr4!J53/Corr1!J53</f>
        <v>#VALUE!</v>
      </c>
      <c r="K53" s="14" t="e">
        <f>Corr4!K53/Corr1!K53</f>
        <v>#VALUE!</v>
      </c>
      <c r="L53" s="14" t="e">
        <f>Corr4!L53/Corr1!L53</f>
        <v>#VALUE!</v>
      </c>
      <c r="M53" s="14" t="e">
        <f>Corr4!M53/Corr1!M53</f>
        <v>#VALUE!</v>
      </c>
      <c r="N53" s="14" t="e">
        <f>Corr4!N53/Corr1!N53</f>
        <v>#VALUE!</v>
      </c>
      <c r="O53" s="14" t="e">
        <f>Corr4!O53/Corr1!O53</f>
        <v>#VALUE!</v>
      </c>
      <c r="P53" s="14" t="e">
        <f>Corr4!P53/Corr1!P53</f>
        <v>#VALUE!</v>
      </c>
      <c r="Q53" s="14" t="e">
        <f>Corr4!Q53/Corr1!Q53</f>
        <v>#VALUE!</v>
      </c>
      <c r="R53" s="14" t="e">
        <f>Corr4!R53/Corr1!R53</f>
        <v>#VALUE!</v>
      </c>
      <c r="S53" s="14" t="e">
        <f>Corr4!S53/Corr1!S53</f>
        <v>#VALUE!</v>
      </c>
      <c r="U53" s="58" t="e">
        <f t="shared" si="16"/>
        <v>#VALUE!</v>
      </c>
      <c r="V53" t="e">
        <f t="shared" si="17"/>
        <v>#VALUE!</v>
      </c>
      <c r="W53" t="e">
        <f t="shared" si="18"/>
        <v>#VALUE!</v>
      </c>
      <c r="Y53" s="32" t="e">
        <f t="shared" si="1"/>
        <v>#VALUE!</v>
      </c>
      <c r="Z53">
        <v>1.4728920000000001E-4</v>
      </c>
      <c r="AA53">
        <v>4.9951469999999998E-2</v>
      </c>
      <c r="AC53" t="str">
        <f t="shared" si="2"/>
        <v>d18O_300118_WM2_BW28@12</v>
      </c>
      <c r="AG53">
        <f>'All ratios'!E50</f>
        <v>2.0189119999999999E-3</v>
      </c>
      <c r="AH53">
        <f>'All ratios'!F50</f>
        <v>9.8153600000000004E-3</v>
      </c>
      <c r="AI53">
        <f>'All ratios'!G50</f>
        <v>1059995000</v>
      </c>
      <c r="AJ53">
        <f>'All ratios'!H50</f>
        <v>6.6222690000000001E-2</v>
      </c>
      <c r="AM53">
        <f>'All ratios'!K50</f>
        <v>707573744.88508546</v>
      </c>
      <c r="AN53">
        <f>'All ratios'!L50</f>
        <v>103.1014663086725</v>
      </c>
      <c r="AO53">
        <f>'All ratios'!M50</f>
        <v>6.8382206263713972</v>
      </c>
      <c r="AP53">
        <f>'All ratios'!N50</f>
        <v>0.19630720000000002</v>
      </c>
      <c r="AQ53">
        <f>'All ratios'!R50</f>
        <v>0</v>
      </c>
      <c r="AR53">
        <f>'All ratios'!S50</f>
        <v>0</v>
      </c>
      <c r="AT53" t="str">
        <f t="shared" si="3"/>
        <v>d18O_300118_WM2_BW28@12</v>
      </c>
      <c r="AX53">
        <f t="shared" si="4"/>
        <v>2.0189119999999999E-3</v>
      </c>
      <c r="AY53">
        <f t="shared" si="5"/>
        <v>9.8153600000000004E-3</v>
      </c>
      <c r="AZ53" s="58" t="e">
        <f t="shared" si="6"/>
        <v>#VALUE!</v>
      </c>
      <c r="BA53" t="e">
        <f t="shared" si="7"/>
        <v>#VALUE!</v>
      </c>
      <c r="BD53">
        <f t="shared" si="8"/>
        <v>707573744.88508546</v>
      </c>
      <c r="BE53">
        <f t="shared" si="9"/>
        <v>103.1014663086725</v>
      </c>
      <c r="BF53">
        <f>'All ratios'!T50</f>
        <v>0</v>
      </c>
      <c r="BG53">
        <f t="shared" si="10"/>
        <v>0.19630720000000002</v>
      </c>
      <c r="BH53">
        <f t="shared" si="11"/>
        <v>0</v>
      </c>
      <c r="BI53">
        <f t="shared" si="12"/>
        <v>0</v>
      </c>
    </row>
    <row r="54" spans="1:61" x14ac:dyDescent="0.15">
      <c r="A54" t="str">
        <f>'Raw1'!A54</f>
        <v>d18O_300118_WM2_BW28@13</v>
      </c>
      <c r="D54" s="14" t="e">
        <f>Corr4!D54/Corr1!D54</f>
        <v>#VALUE!</v>
      </c>
      <c r="E54" s="14" t="e">
        <f>Corr4!E54/Corr1!E54</f>
        <v>#VALUE!</v>
      </c>
      <c r="F54" s="14" t="e">
        <f>Corr4!F54/Corr1!F54</f>
        <v>#VALUE!</v>
      </c>
      <c r="G54" s="14" t="e">
        <f>Corr4!G54/Corr1!G54</f>
        <v>#VALUE!</v>
      </c>
      <c r="H54" s="14" t="e">
        <f>Corr4!H54/Corr1!H54</f>
        <v>#VALUE!</v>
      </c>
      <c r="I54" s="14" t="e">
        <f>Corr4!I54/Corr1!I54</f>
        <v>#VALUE!</v>
      </c>
      <c r="J54" s="14" t="e">
        <f>Corr4!J54/Corr1!J54</f>
        <v>#VALUE!</v>
      </c>
      <c r="K54" s="14" t="e">
        <f>Corr4!K54/Corr1!K54</f>
        <v>#VALUE!</v>
      </c>
      <c r="L54" s="14" t="e">
        <f>Corr4!L54/Corr1!L54</f>
        <v>#VALUE!</v>
      </c>
      <c r="M54" s="14" t="e">
        <f>Corr4!M54/Corr1!M54</f>
        <v>#VALUE!</v>
      </c>
      <c r="N54" s="14" t="e">
        <f>Corr4!N54/Corr1!N54</f>
        <v>#VALUE!</v>
      </c>
      <c r="O54" s="14" t="e">
        <f>Corr4!O54/Corr1!O54</f>
        <v>#VALUE!</v>
      </c>
      <c r="P54" s="14" t="e">
        <f>Corr4!P54/Corr1!P54</f>
        <v>#VALUE!</v>
      </c>
      <c r="Q54" s="14" t="e">
        <f>Corr4!Q54/Corr1!Q54</f>
        <v>#VALUE!</v>
      </c>
      <c r="R54" s="14" t="e">
        <f>Corr4!R54/Corr1!R54</f>
        <v>#VALUE!</v>
      </c>
      <c r="S54" s="14" t="e">
        <f>Corr4!S54/Corr1!S54</f>
        <v>#VALUE!</v>
      </c>
      <c r="U54" s="58" t="e">
        <f t="shared" si="16"/>
        <v>#VALUE!</v>
      </c>
      <c r="V54" t="e">
        <f t="shared" si="17"/>
        <v>#VALUE!</v>
      </c>
      <c r="W54" t="e">
        <f t="shared" si="18"/>
        <v>#VALUE!</v>
      </c>
      <c r="Y54" s="32" t="e">
        <f t="shared" si="1"/>
        <v>#VALUE!</v>
      </c>
      <c r="Z54">
        <v>1.4738159999999999E-4</v>
      </c>
      <c r="AA54">
        <v>8.2889889999999994E-2</v>
      </c>
      <c r="AC54" t="str">
        <f t="shared" si="2"/>
        <v>d18O_300118_WM2_BW28@13</v>
      </c>
      <c r="AG54">
        <f>'All ratios'!E51</f>
        <v>2.0189040000000002E-3</v>
      </c>
      <c r="AH54">
        <f>'All ratios'!F51</f>
        <v>1.23004E-2</v>
      </c>
      <c r="AI54">
        <f>'All ratios'!G51</f>
        <v>1053119000</v>
      </c>
      <c r="AJ54">
        <f>'All ratios'!H51</f>
        <v>7.8669069999999994E-2</v>
      </c>
      <c r="AM54">
        <f>'All ratios'!K51</f>
        <v>703350991.92673683</v>
      </c>
      <c r="AN54">
        <f>'All ratios'!L51</f>
        <v>102.48616362819256</v>
      </c>
      <c r="AO54">
        <f>'All ratios'!M51</f>
        <v>6.8342309994016723</v>
      </c>
      <c r="AP54">
        <f>'All ratios'!N51</f>
        <v>0.246008</v>
      </c>
      <c r="AQ54">
        <f>'All ratios'!R51</f>
        <v>0</v>
      </c>
      <c r="AR54">
        <f>'All ratios'!S51</f>
        <v>0</v>
      </c>
      <c r="AT54" t="str">
        <f t="shared" si="3"/>
        <v>d18O_300118_WM2_BW28@13</v>
      </c>
      <c r="AX54">
        <f t="shared" si="4"/>
        <v>2.0189040000000002E-3</v>
      </c>
      <c r="AY54">
        <f t="shared" si="5"/>
        <v>1.23004E-2</v>
      </c>
      <c r="AZ54" s="58" t="e">
        <f t="shared" si="6"/>
        <v>#VALUE!</v>
      </c>
      <c r="BA54" t="e">
        <f t="shared" si="7"/>
        <v>#VALUE!</v>
      </c>
      <c r="BD54">
        <f t="shared" si="8"/>
        <v>703350991.92673683</v>
      </c>
      <c r="BE54">
        <f t="shared" si="9"/>
        <v>102.48616362819256</v>
      </c>
      <c r="BF54">
        <f>'All ratios'!T51</f>
        <v>0</v>
      </c>
      <c r="BG54">
        <f t="shared" si="10"/>
        <v>0.246008</v>
      </c>
      <c r="BH54">
        <f t="shared" si="11"/>
        <v>0</v>
      </c>
      <c r="BI54">
        <f t="shared" si="12"/>
        <v>0</v>
      </c>
    </row>
    <row r="55" spans="1:61" x14ac:dyDescent="0.15">
      <c r="A55" t="str">
        <f>'Raw1'!A55</f>
        <v>d18O_300118_WM2_Udaipur@19</v>
      </c>
      <c r="D55" s="14" t="e">
        <f>Corr4!D55/Corr1!D55</f>
        <v>#VALUE!</v>
      </c>
      <c r="E55" s="14" t="e">
        <f>Corr4!E55/Corr1!E55</f>
        <v>#VALUE!</v>
      </c>
      <c r="F55" s="14" t="e">
        <f>Corr4!F55/Corr1!F55</f>
        <v>#VALUE!</v>
      </c>
      <c r="G55" s="14" t="e">
        <f>Corr4!G55/Corr1!G55</f>
        <v>#VALUE!</v>
      </c>
      <c r="H55" s="14" t="e">
        <f>Corr4!H55/Corr1!H55</f>
        <v>#VALUE!</v>
      </c>
      <c r="I55" s="14" t="e">
        <f>Corr4!I55/Corr1!I55</f>
        <v>#VALUE!</v>
      </c>
      <c r="J55" s="14" t="e">
        <f>Corr4!J55/Corr1!J55</f>
        <v>#VALUE!</v>
      </c>
      <c r="K55" s="14" t="e">
        <f>Corr4!K55/Corr1!K55</f>
        <v>#VALUE!</v>
      </c>
      <c r="L55" s="14" t="e">
        <f>Corr4!L55/Corr1!L55</f>
        <v>#VALUE!</v>
      </c>
      <c r="M55" s="14" t="e">
        <f>Corr4!M55/Corr1!M55</f>
        <v>#VALUE!</v>
      </c>
      <c r="N55" s="14" t="e">
        <f>Corr4!N55/Corr1!N55</f>
        <v>#VALUE!</v>
      </c>
      <c r="O55" s="14" t="e">
        <f>Corr4!O55/Corr1!O55</f>
        <v>#VALUE!</v>
      </c>
      <c r="P55" s="14" t="e">
        <f>Corr4!P55/Corr1!P55</f>
        <v>#VALUE!</v>
      </c>
      <c r="Q55" s="14" t="e">
        <f>Corr4!Q55/Corr1!Q55</f>
        <v>#VALUE!</v>
      </c>
      <c r="R55" s="14" t="e">
        <f>Corr4!R55/Corr1!R55</f>
        <v>#VALUE!</v>
      </c>
      <c r="S55" s="14" t="e">
        <f>Corr4!S55/Corr1!S55</f>
        <v>#VALUE!</v>
      </c>
      <c r="U55" s="58" t="e">
        <f t="shared" si="16"/>
        <v>#VALUE!</v>
      </c>
      <c r="V55" t="e">
        <f t="shared" si="17"/>
        <v>#VALUE!</v>
      </c>
      <c r="W55" t="e">
        <f t="shared" si="18"/>
        <v>#VALUE!</v>
      </c>
      <c r="Y55" s="32" t="e">
        <f t="shared" si="1"/>
        <v>#VALUE!</v>
      </c>
      <c r="Z55">
        <v>1.4774499999999999E-4</v>
      </c>
      <c r="AA55">
        <v>5.6219600000000002E-2</v>
      </c>
      <c r="AC55" t="str">
        <f t="shared" si="2"/>
        <v>d18O_300118_WM2_Udaipur@19</v>
      </c>
      <c r="AG55">
        <f>'All ratios'!E52</f>
        <v>2.0274310000000001E-3</v>
      </c>
      <c r="AH55">
        <f>'All ratios'!F52</f>
        <v>1.4853359999999999E-2</v>
      </c>
      <c r="AI55">
        <f>'All ratios'!G52</f>
        <v>1035621000</v>
      </c>
      <c r="AJ55">
        <f>'All ratios'!H52</f>
        <v>7.3691649999999997E-2</v>
      </c>
      <c r="AM55">
        <f>'All ratios'!K52</f>
        <v>691664529.46928036</v>
      </c>
      <c r="AN55">
        <f>'All ratios'!L52</f>
        <v>100.78331438592639</v>
      </c>
      <c r="AO55">
        <f>'All ratios'!M52</f>
        <v>11.086674645920686</v>
      </c>
      <c r="AP55">
        <f>'All ratios'!N52</f>
        <v>0.29706719999999998</v>
      </c>
      <c r="AQ55">
        <f>'All ratios'!R52</f>
        <v>0</v>
      </c>
      <c r="AR55">
        <f>'All ratios'!S52</f>
        <v>0</v>
      </c>
      <c r="AT55" t="str">
        <f t="shared" si="3"/>
        <v>d18O_300118_WM2_Udaipur@19</v>
      </c>
      <c r="AX55">
        <f t="shared" si="4"/>
        <v>2.0274310000000001E-3</v>
      </c>
      <c r="AY55">
        <f t="shared" si="5"/>
        <v>1.4853359999999999E-2</v>
      </c>
      <c r="AZ55" s="58" t="e">
        <f t="shared" si="6"/>
        <v>#VALUE!</v>
      </c>
      <c r="BA55" t="e">
        <f t="shared" si="7"/>
        <v>#VALUE!</v>
      </c>
      <c r="BD55">
        <f t="shared" si="8"/>
        <v>691664529.46928036</v>
      </c>
      <c r="BE55">
        <f t="shared" si="9"/>
        <v>100.78331438592639</v>
      </c>
      <c r="BF55">
        <f>'All ratios'!T52</f>
        <v>0</v>
      </c>
      <c r="BG55">
        <f t="shared" si="10"/>
        <v>0.29706719999999998</v>
      </c>
      <c r="BH55">
        <f t="shared" si="11"/>
        <v>0</v>
      </c>
      <c r="BI55">
        <f t="shared" si="12"/>
        <v>0</v>
      </c>
    </row>
    <row r="56" spans="1:61" x14ac:dyDescent="0.15">
      <c r="A56" t="str">
        <f>'Raw1'!A56</f>
        <v>d18O_300118_WM2_Andre@11</v>
      </c>
      <c r="D56" s="14" t="e">
        <f>Corr4!D56/Corr1!D56</f>
        <v>#VALUE!</v>
      </c>
      <c r="E56" s="14" t="e">
        <f>Corr4!E56/Corr1!E56</f>
        <v>#VALUE!</v>
      </c>
      <c r="F56" s="14" t="e">
        <f>Corr4!F56/Corr1!F56</f>
        <v>#VALUE!</v>
      </c>
      <c r="G56" s="14" t="e">
        <f>Corr4!G56/Corr1!G56</f>
        <v>#VALUE!</v>
      </c>
      <c r="H56" s="14" t="e">
        <f>Corr4!H56/Corr1!H56</f>
        <v>#VALUE!</v>
      </c>
      <c r="I56" s="14" t="e">
        <f>Corr4!I56/Corr1!I56</f>
        <v>#VALUE!</v>
      </c>
      <c r="J56" s="14" t="e">
        <f>Corr4!J56/Corr1!J56</f>
        <v>#VALUE!</v>
      </c>
      <c r="K56" s="14" t="e">
        <f>Corr4!K56/Corr1!K56</f>
        <v>#VALUE!</v>
      </c>
      <c r="L56" s="14" t="e">
        <f>Corr4!L56/Corr1!L56</f>
        <v>#VALUE!</v>
      </c>
      <c r="M56" s="14" t="e">
        <f>Corr4!M56/Corr1!M56</f>
        <v>#VALUE!</v>
      </c>
      <c r="N56" s="14" t="e">
        <f>Corr4!N56/Corr1!N56</f>
        <v>#VALUE!</v>
      </c>
      <c r="O56" s="14" t="e">
        <f>Corr4!O56/Corr1!O56</f>
        <v>#VALUE!</v>
      </c>
      <c r="P56" s="14" t="e">
        <f>Corr4!P56/Corr1!P56</f>
        <v>#VALUE!</v>
      </c>
      <c r="Q56" s="14" t="e">
        <f>Corr4!Q56/Corr1!Q56</f>
        <v>#VALUE!</v>
      </c>
      <c r="R56" s="14" t="e">
        <f>Corr4!R56/Corr1!R56</f>
        <v>#VALUE!</v>
      </c>
      <c r="S56" s="14" t="e">
        <f>Corr4!S56/Corr1!S56</f>
        <v>#VALUE!</v>
      </c>
      <c r="U56" s="58" t="e">
        <f t="shared" si="16"/>
        <v>#VALUE!</v>
      </c>
      <c r="V56" t="e">
        <f t="shared" si="17"/>
        <v>#VALUE!</v>
      </c>
      <c r="W56" t="e">
        <f t="shared" si="18"/>
        <v>#VALUE!</v>
      </c>
      <c r="Y56" s="32" t="e">
        <f t="shared" si="1"/>
        <v>#VALUE!</v>
      </c>
      <c r="Z56">
        <v>1.480366E-4</v>
      </c>
      <c r="AA56">
        <v>7.3012919999999995E-2</v>
      </c>
      <c r="AC56" t="str">
        <f t="shared" si="2"/>
        <v>d18O_300118_WM2_Andre@11</v>
      </c>
      <c r="AG56">
        <f>'All ratios'!E53</f>
        <v>2.030048E-3</v>
      </c>
      <c r="AH56">
        <f>'All ratios'!F53</f>
        <v>1.4818639999999999E-2</v>
      </c>
      <c r="AI56">
        <f>'All ratios'!G53</f>
        <v>1025321000</v>
      </c>
      <c r="AJ56">
        <f>'All ratios'!H53</f>
        <v>6.4374909999999994E-2</v>
      </c>
      <c r="AM56">
        <f>'All ratios'!K53</f>
        <v>683607035.0143913</v>
      </c>
      <c r="AN56">
        <f>'All ratios'!L53</f>
        <v>99.609246666373025</v>
      </c>
      <c r="AO56">
        <f>'All ratios'!M53</f>
        <v>12.39178136844208</v>
      </c>
      <c r="AP56">
        <f>'All ratios'!N53</f>
        <v>0.29637279999999999</v>
      </c>
      <c r="AQ56">
        <f>'All ratios'!R53</f>
        <v>0</v>
      </c>
      <c r="AR56">
        <f>'All ratios'!S53</f>
        <v>0</v>
      </c>
      <c r="AT56" t="str">
        <f t="shared" si="3"/>
        <v>d18O_300118_WM2_Andre@11</v>
      </c>
      <c r="AX56">
        <f t="shared" si="4"/>
        <v>2.030048E-3</v>
      </c>
      <c r="AY56">
        <f t="shared" si="5"/>
        <v>1.4818639999999999E-2</v>
      </c>
      <c r="AZ56" s="58" t="e">
        <f t="shared" si="6"/>
        <v>#VALUE!</v>
      </c>
      <c r="BA56" t="e">
        <f t="shared" si="7"/>
        <v>#VALUE!</v>
      </c>
      <c r="BD56">
        <f t="shared" si="8"/>
        <v>683607035.0143913</v>
      </c>
      <c r="BE56">
        <f t="shared" si="9"/>
        <v>99.609246666373025</v>
      </c>
      <c r="BF56">
        <f>'All ratios'!T53</f>
        <v>0</v>
      </c>
      <c r="BG56">
        <f t="shared" si="10"/>
        <v>0.29637279999999999</v>
      </c>
      <c r="BH56">
        <f t="shared" si="11"/>
        <v>0</v>
      </c>
      <c r="BI56">
        <f t="shared" si="12"/>
        <v>0</v>
      </c>
    </row>
    <row r="57" spans="1:61" x14ac:dyDescent="0.15">
      <c r="A57" t="str">
        <f>'Raw1'!A57</f>
        <v>d18O_300118_WM2_Andre@12</v>
      </c>
      <c r="D57" s="14" t="e">
        <f>Corr4!D57/Corr1!D57</f>
        <v>#VALUE!</v>
      </c>
      <c r="E57" s="14" t="e">
        <f>Corr4!E57/Corr1!E57</f>
        <v>#VALUE!</v>
      </c>
      <c r="F57" s="14" t="e">
        <f>Corr4!F57/Corr1!F57</f>
        <v>#VALUE!</v>
      </c>
      <c r="G57" s="14" t="e">
        <f>Corr4!G57/Corr1!G57</f>
        <v>#VALUE!</v>
      </c>
      <c r="H57" s="14" t="e">
        <f>Corr4!H57/Corr1!H57</f>
        <v>#VALUE!</v>
      </c>
      <c r="I57" s="14" t="e">
        <f>Corr4!I57/Corr1!I57</f>
        <v>#VALUE!</v>
      </c>
      <c r="J57" s="14" t="e">
        <f>Corr4!J57/Corr1!J57</f>
        <v>#VALUE!</v>
      </c>
      <c r="K57" s="14" t="e">
        <f>Corr4!K57/Corr1!K57</f>
        <v>#VALUE!</v>
      </c>
      <c r="L57" s="14" t="e">
        <f>Corr4!L57/Corr1!L57</f>
        <v>#VALUE!</v>
      </c>
      <c r="M57" s="14" t="e">
        <f>Corr4!M57/Corr1!M57</f>
        <v>#VALUE!</v>
      </c>
      <c r="N57" s="14" t="e">
        <f>Corr4!N57/Corr1!N57</f>
        <v>#VALUE!</v>
      </c>
      <c r="O57" s="14" t="e">
        <f>Corr4!O57/Corr1!O57</f>
        <v>#VALUE!</v>
      </c>
      <c r="P57" s="14" t="e">
        <f>Corr4!P57/Corr1!P57</f>
        <v>#VALUE!</v>
      </c>
      <c r="Q57" s="14" t="e">
        <f>Corr4!Q57/Corr1!Q57</f>
        <v>#VALUE!</v>
      </c>
      <c r="R57" s="14" t="e">
        <f>Corr4!R57/Corr1!R57</f>
        <v>#VALUE!</v>
      </c>
      <c r="S57" s="14" t="e">
        <f>Corr4!S57/Corr1!S57</f>
        <v>#VALUE!</v>
      </c>
      <c r="U57" s="58" t="e">
        <f t="shared" si="16"/>
        <v>#VALUE!</v>
      </c>
      <c r="V57" t="e">
        <f t="shared" si="17"/>
        <v>#VALUE!</v>
      </c>
      <c r="W57" t="e">
        <f t="shared" si="18"/>
        <v>#VALUE!</v>
      </c>
      <c r="Y57" s="32" t="e">
        <f t="shared" si="1"/>
        <v>#VALUE!</v>
      </c>
      <c r="Z57">
        <v>1.47594E-4</v>
      </c>
      <c r="AA57">
        <v>5.1003119999999999E-2</v>
      </c>
      <c r="AC57" t="str">
        <f t="shared" si="2"/>
        <v>d18O_300118_WM2_Andre@12</v>
      </c>
      <c r="AG57">
        <f>'All ratios'!E54</f>
        <v>2.0298479999999999E-3</v>
      </c>
      <c r="AH57">
        <f>'All ratios'!F54</f>
        <v>1.1593269999999999E-2</v>
      </c>
      <c r="AI57">
        <f>'All ratios'!G54</f>
        <v>1038617000</v>
      </c>
      <c r="AJ57">
        <f>'All ratios'!H54</f>
        <v>5.888931E-2</v>
      </c>
      <c r="AM57">
        <f>'All ratios'!K54</f>
        <v>694100774.61875546</v>
      </c>
      <c r="AN57">
        <f>'All ratios'!L54</f>
        <v>101.13830275146991</v>
      </c>
      <c r="AO57">
        <f>'All ratios'!M54</f>
        <v>12.292040694195064</v>
      </c>
      <c r="AP57">
        <f>'All ratios'!N54</f>
        <v>0.2318654</v>
      </c>
      <c r="AQ57">
        <f>'All ratios'!R54</f>
        <v>0</v>
      </c>
      <c r="AR57">
        <f>'All ratios'!S54</f>
        <v>0</v>
      </c>
      <c r="AT57" t="str">
        <f t="shared" si="3"/>
        <v>d18O_300118_WM2_Andre@12</v>
      </c>
      <c r="AX57">
        <f t="shared" si="4"/>
        <v>2.0298479999999999E-3</v>
      </c>
      <c r="AY57">
        <f t="shared" si="5"/>
        <v>1.1593269999999999E-2</v>
      </c>
      <c r="AZ57" s="58" t="e">
        <f t="shared" si="6"/>
        <v>#VALUE!</v>
      </c>
      <c r="BA57" t="e">
        <f t="shared" si="7"/>
        <v>#VALUE!</v>
      </c>
      <c r="BD57">
        <f t="shared" si="8"/>
        <v>694100774.61875546</v>
      </c>
      <c r="BE57">
        <f t="shared" si="9"/>
        <v>101.13830275146991</v>
      </c>
      <c r="BF57">
        <f>'All ratios'!T54</f>
        <v>0</v>
      </c>
      <c r="BG57">
        <f t="shared" si="10"/>
        <v>0.2318654</v>
      </c>
      <c r="BH57">
        <f t="shared" si="11"/>
        <v>0</v>
      </c>
      <c r="BI57">
        <f t="shared" si="12"/>
        <v>0</v>
      </c>
    </row>
    <row r="58" spans="1:61" x14ac:dyDescent="0.15">
      <c r="A58" t="str">
        <f>'Raw1'!A58</f>
        <v>d18O_300118_WM2_Andre@13</v>
      </c>
      <c r="D58" s="14" t="e">
        <f>Corr4!D58/Corr1!D58</f>
        <v>#VALUE!</v>
      </c>
      <c r="E58" s="14" t="e">
        <f>Corr4!E58/Corr1!E58</f>
        <v>#VALUE!</v>
      </c>
      <c r="F58" s="14" t="e">
        <f>Corr4!F58/Corr1!F58</f>
        <v>#VALUE!</v>
      </c>
      <c r="G58" s="14" t="e">
        <f>Corr4!G58/Corr1!G58</f>
        <v>#VALUE!</v>
      </c>
      <c r="H58" s="14" t="e">
        <f>Corr4!H58/Corr1!H58</f>
        <v>#VALUE!</v>
      </c>
      <c r="I58" s="14" t="e">
        <f>Corr4!I58/Corr1!I58</f>
        <v>#VALUE!</v>
      </c>
      <c r="J58" s="14" t="e">
        <f>Corr4!J58/Corr1!J58</f>
        <v>#VALUE!</v>
      </c>
      <c r="K58" s="14" t="e">
        <f>Corr4!K58/Corr1!K58</f>
        <v>#VALUE!</v>
      </c>
      <c r="L58" s="14" t="e">
        <f>Corr4!L58/Corr1!L58</f>
        <v>#VALUE!</v>
      </c>
      <c r="M58" s="14" t="e">
        <f>Corr4!M58/Corr1!M58</f>
        <v>#VALUE!</v>
      </c>
      <c r="N58" s="14" t="e">
        <f>Corr4!N58/Corr1!N58</f>
        <v>#VALUE!</v>
      </c>
      <c r="O58" s="14" t="e">
        <f>Corr4!O58/Corr1!O58</f>
        <v>#VALUE!</v>
      </c>
      <c r="P58" s="14" t="e">
        <f>Corr4!P58/Corr1!P58</f>
        <v>#VALUE!</v>
      </c>
      <c r="Q58" s="14" t="e">
        <f>Corr4!Q58/Corr1!Q58</f>
        <v>#VALUE!</v>
      </c>
      <c r="R58" s="14" t="e">
        <f>Corr4!R58/Corr1!R58</f>
        <v>#VALUE!</v>
      </c>
      <c r="S58" s="14" t="e">
        <f>Corr4!S58/Corr1!S58</f>
        <v>#VALUE!</v>
      </c>
      <c r="U58" s="58" t="e">
        <f t="shared" si="16"/>
        <v>#VALUE!</v>
      </c>
      <c r="V58" t="e">
        <f t="shared" si="17"/>
        <v>#VALUE!</v>
      </c>
      <c r="W58" t="e">
        <f t="shared" si="18"/>
        <v>#VALUE!</v>
      </c>
      <c r="Y58" s="32" t="e">
        <f t="shared" si="1"/>
        <v>#VALUE!</v>
      </c>
      <c r="Z58">
        <v>1.4885669999999999E-4</v>
      </c>
      <c r="AA58">
        <v>6.5782339999999995E-2</v>
      </c>
      <c r="AC58" t="str">
        <f t="shared" si="2"/>
        <v>d18O_300118_WM2_Andre@13</v>
      </c>
      <c r="AG58">
        <f>'All ratios'!E55</f>
        <v>2.0294750000000002E-3</v>
      </c>
      <c r="AH58">
        <f>'All ratios'!F55</f>
        <v>1.8385800000000001E-2</v>
      </c>
      <c r="AI58">
        <f>'All ratios'!G55</f>
        <v>1033207000</v>
      </c>
      <c r="AJ58">
        <f>'All ratios'!H55</f>
        <v>8.7651129999999994E-2</v>
      </c>
      <c r="AM58">
        <f>'All ratios'!K55</f>
        <v>691642244.24739897</v>
      </c>
      <c r="AN58">
        <f>'All ratios'!L55</f>
        <v>100.78006717802812</v>
      </c>
      <c r="AO58">
        <f>'All ratios'!M55</f>
        <v>12.106024336724641</v>
      </c>
      <c r="AP58">
        <f>'All ratios'!N55</f>
        <v>0.36771600000000004</v>
      </c>
      <c r="AQ58">
        <f>'All ratios'!R55</f>
        <v>0</v>
      </c>
      <c r="AR58">
        <f>'All ratios'!S55</f>
        <v>0</v>
      </c>
      <c r="AT58" t="str">
        <f t="shared" si="3"/>
        <v>d18O_300118_WM2_Andre@13</v>
      </c>
      <c r="AX58">
        <f t="shared" si="4"/>
        <v>2.0294750000000002E-3</v>
      </c>
      <c r="AY58">
        <f t="shared" si="5"/>
        <v>1.8385800000000001E-2</v>
      </c>
      <c r="AZ58" s="58" t="e">
        <f t="shared" si="6"/>
        <v>#VALUE!</v>
      </c>
      <c r="BA58" t="e">
        <f t="shared" si="7"/>
        <v>#VALUE!</v>
      </c>
      <c r="BD58">
        <f t="shared" si="8"/>
        <v>691642244.24739897</v>
      </c>
      <c r="BE58">
        <f t="shared" si="9"/>
        <v>100.78006717802812</v>
      </c>
      <c r="BF58">
        <f>'All ratios'!T55</f>
        <v>0</v>
      </c>
      <c r="BG58">
        <f t="shared" si="10"/>
        <v>0.36771600000000004</v>
      </c>
      <c r="BH58">
        <f t="shared" si="11"/>
        <v>0</v>
      </c>
      <c r="BI58">
        <f t="shared" si="12"/>
        <v>0</v>
      </c>
    </row>
    <row r="59" spans="1:61" x14ac:dyDescent="0.15">
      <c r="A59" t="str">
        <f>'Raw1'!A59</f>
        <v>d18O_300118_WM2_Udaipur@20</v>
      </c>
      <c r="D59" s="14" t="e">
        <f>Corr4!D59/Corr1!D59</f>
        <v>#VALUE!</v>
      </c>
      <c r="E59" s="14" t="e">
        <f>Corr4!E59/Corr1!E59</f>
        <v>#VALUE!</v>
      </c>
      <c r="F59" s="14" t="e">
        <f>Corr4!F59/Corr1!F59</f>
        <v>#VALUE!</v>
      </c>
      <c r="G59" s="14" t="e">
        <f>Corr4!G59/Corr1!G59</f>
        <v>#VALUE!</v>
      </c>
      <c r="H59" s="14" t="e">
        <f>Corr4!H59/Corr1!H59</f>
        <v>#VALUE!</v>
      </c>
      <c r="I59" s="14" t="e">
        <f>Corr4!I59/Corr1!I59</f>
        <v>#VALUE!</v>
      </c>
      <c r="J59" s="14" t="e">
        <f>Corr4!J59/Corr1!J59</f>
        <v>#VALUE!</v>
      </c>
      <c r="K59" s="14" t="e">
        <f>Corr4!K59/Corr1!K59</f>
        <v>#VALUE!</v>
      </c>
      <c r="L59" s="14" t="e">
        <f>Corr4!L59/Corr1!L59</f>
        <v>#VALUE!</v>
      </c>
      <c r="M59" s="14" t="e">
        <f>Corr4!M59/Corr1!M59</f>
        <v>#VALUE!</v>
      </c>
      <c r="N59" s="14" t="e">
        <f>Corr4!N59/Corr1!N59</f>
        <v>#VALUE!</v>
      </c>
      <c r="O59" s="14" t="e">
        <f>Corr4!O59/Corr1!O59</f>
        <v>#VALUE!</v>
      </c>
      <c r="P59" s="14" t="e">
        <f>Corr4!P59/Corr1!P59</f>
        <v>#VALUE!</v>
      </c>
      <c r="Q59" s="14" t="e">
        <f>Corr4!Q59/Corr1!Q59</f>
        <v>#VALUE!</v>
      </c>
      <c r="R59" s="14" t="e">
        <f>Corr4!R59/Corr1!R59</f>
        <v>#VALUE!</v>
      </c>
      <c r="S59" s="14" t="e">
        <f>Corr4!S59/Corr1!S59</f>
        <v>#VALUE!</v>
      </c>
      <c r="U59" s="58" t="e">
        <f t="shared" si="16"/>
        <v>#VALUE!</v>
      </c>
      <c r="V59" t="e">
        <f t="shared" si="17"/>
        <v>#VALUE!</v>
      </c>
      <c r="W59" t="e">
        <f t="shared" si="18"/>
        <v>#VALUE!</v>
      </c>
      <c r="Y59" s="32" t="e">
        <f t="shared" si="1"/>
        <v>#VALUE!</v>
      </c>
      <c r="Z59">
        <v>1.488296E-4</v>
      </c>
      <c r="AA59">
        <v>6.2367699999999998E-2</v>
      </c>
      <c r="AC59" t="str">
        <f t="shared" si="2"/>
        <v>d18O_300118_WM2_Udaipur@20</v>
      </c>
      <c r="AG59">
        <f>'All ratios'!E56</f>
        <v>2.0272670000000001E-3</v>
      </c>
      <c r="AH59">
        <f>'All ratios'!F56</f>
        <v>9.3141390000000008E-3</v>
      </c>
      <c r="AI59">
        <f>'All ratios'!G56</f>
        <v>1034898000</v>
      </c>
      <c r="AJ59">
        <f>'All ratios'!H56</f>
        <v>5.6509009999999998E-2</v>
      </c>
      <c r="AM59">
        <f>'All ratios'!K56</f>
        <v>691362197.93345833</v>
      </c>
      <c r="AN59">
        <f>'All ratios'!L56</f>
        <v>100.73926127502459</v>
      </c>
      <c r="AO59">
        <f>'All ratios'!M56</f>
        <v>11.004887293038191</v>
      </c>
      <c r="AP59">
        <f>'All ratios'!N56</f>
        <v>0.18628278000000001</v>
      </c>
      <c r="AQ59">
        <f>'All ratios'!R56</f>
        <v>0</v>
      </c>
      <c r="AR59">
        <f>'All ratios'!S56</f>
        <v>0</v>
      </c>
      <c r="AT59" t="str">
        <f t="shared" si="3"/>
        <v>d18O_300118_WM2_Udaipur@20</v>
      </c>
      <c r="AX59">
        <f t="shared" si="4"/>
        <v>2.0272670000000001E-3</v>
      </c>
      <c r="AY59">
        <f t="shared" si="5"/>
        <v>9.3141390000000008E-3</v>
      </c>
      <c r="AZ59" s="58" t="e">
        <f t="shared" si="6"/>
        <v>#VALUE!</v>
      </c>
      <c r="BA59" t="e">
        <f t="shared" si="7"/>
        <v>#VALUE!</v>
      </c>
      <c r="BD59">
        <f t="shared" si="8"/>
        <v>691362197.93345833</v>
      </c>
      <c r="BE59">
        <f t="shared" si="9"/>
        <v>100.73926127502459</v>
      </c>
      <c r="BF59">
        <f>'All ratios'!T56</f>
        <v>0</v>
      </c>
      <c r="BG59">
        <f t="shared" si="10"/>
        <v>0.18628278000000001</v>
      </c>
      <c r="BH59">
        <f t="shared" si="11"/>
        <v>0</v>
      </c>
      <c r="BI59">
        <f t="shared" si="12"/>
        <v>0</v>
      </c>
    </row>
    <row r="60" spans="1:61" x14ac:dyDescent="0.15">
      <c r="A60" t="str">
        <f>'Raw1'!A60</f>
        <v>d18O_300118_WM2_KAW485@14</v>
      </c>
      <c r="D60" s="14" t="e">
        <f>Corr4!D60/Corr1!D60</f>
        <v>#VALUE!</v>
      </c>
      <c r="E60" s="14" t="e">
        <f>Corr4!E60/Corr1!E60</f>
        <v>#VALUE!</v>
      </c>
      <c r="F60" s="14" t="e">
        <f>Corr4!F60/Corr1!F60</f>
        <v>#VALUE!</v>
      </c>
      <c r="G60" s="14" t="e">
        <f>Corr4!G60/Corr1!G60</f>
        <v>#VALUE!</v>
      </c>
      <c r="H60" s="14" t="e">
        <f>Corr4!H60/Corr1!H60</f>
        <v>#VALUE!</v>
      </c>
      <c r="I60" s="14" t="e">
        <f>Corr4!I60/Corr1!I60</f>
        <v>#VALUE!</v>
      </c>
      <c r="J60" s="14" t="e">
        <f>Corr4!J60/Corr1!J60</f>
        <v>#VALUE!</v>
      </c>
      <c r="K60" s="14" t="e">
        <f>Corr4!K60/Corr1!K60</f>
        <v>#VALUE!</v>
      </c>
      <c r="L60" s="14" t="e">
        <f>Corr4!L60/Corr1!L60</f>
        <v>#VALUE!</v>
      </c>
      <c r="M60" s="14" t="e">
        <f>Corr4!M60/Corr1!M60</f>
        <v>#VALUE!</v>
      </c>
      <c r="N60" s="14" t="e">
        <f>Corr4!N60/Corr1!N60</f>
        <v>#VALUE!</v>
      </c>
      <c r="O60" s="14" t="e">
        <f>Corr4!O60/Corr1!O60</f>
        <v>#VALUE!</v>
      </c>
      <c r="P60" s="14" t="e">
        <f>Corr4!P60/Corr1!P60</f>
        <v>#VALUE!</v>
      </c>
      <c r="Q60" s="14" t="e">
        <f>Corr4!Q60/Corr1!Q60</f>
        <v>#VALUE!</v>
      </c>
      <c r="R60" s="14" t="e">
        <f>Corr4!R60/Corr1!R60</f>
        <v>#VALUE!</v>
      </c>
      <c r="S60" s="14" t="e">
        <f>Corr4!S60/Corr1!S60</f>
        <v>#VALUE!</v>
      </c>
      <c r="U60" s="58" t="e">
        <f t="shared" si="16"/>
        <v>#VALUE!</v>
      </c>
      <c r="V60" t="e">
        <f t="shared" si="17"/>
        <v>#VALUE!</v>
      </c>
      <c r="W60" t="e">
        <f t="shared" si="18"/>
        <v>#VALUE!</v>
      </c>
      <c r="Y60" s="32" t="e">
        <f t="shared" si="1"/>
        <v>#VALUE!</v>
      </c>
      <c r="Z60">
        <v>1.5333E-4</v>
      </c>
      <c r="AA60">
        <v>5.6487450000000002E-2</v>
      </c>
      <c r="AC60" t="str">
        <f t="shared" si="2"/>
        <v>d18O_300118_WM2_KAW485@14</v>
      </c>
      <c r="AG60">
        <f>'All ratios'!E57</f>
        <v>2.0243650000000002E-3</v>
      </c>
      <c r="AH60">
        <f>'All ratios'!F57</f>
        <v>1.250563E-2</v>
      </c>
      <c r="AI60">
        <f>'All ratios'!G57</f>
        <v>1068152000</v>
      </c>
      <c r="AJ60">
        <f>'All ratios'!H57</f>
        <v>7.7821089999999996E-2</v>
      </c>
      <c r="AM60">
        <f>'All ratios'!K57</f>
        <v>715034883.11378813</v>
      </c>
      <c r="AN60">
        <f>'All ratios'!L57</f>
        <v>104.18863820739222</v>
      </c>
      <c r="AO60">
        <f>'All ratios'!M57</f>
        <v>9.5576501097148618</v>
      </c>
      <c r="AP60">
        <f>'All ratios'!N57</f>
        <v>0.25011260000000002</v>
      </c>
      <c r="AQ60">
        <f>'All ratios'!R57</f>
        <v>0</v>
      </c>
      <c r="AR60">
        <f>'All ratios'!S57</f>
        <v>0</v>
      </c>
      <c r="AT60" t="str">
        <f t="shared" si="3"/>
        <v>d18O_300118_WM2_KAW485@14</v>
      </c>
      <c r="AX60">
        <f t="shared" si="4"/>
        <v>2.0243650000000002E-3</v>
      </c>
      <c r="AY60">
        <f t="shared" si="5"/>
        <v>1.250563E-2</v>
      </c>
      <c r="AZ60" s="58" t="e">
        <f t="shared" si="6"/>
        <v>#VALUE!</v>
      </c>
      <c r="BA60" t="e">
        <f t="shared" si="7"/>
        <v>#VALUE!</v>
      </c>
      <c r="BD60">
        <f t="shared" si="8"/>
        <v>715034883.11378813</v>
      </c>
      <c r="BE60">
        <f t="shared" si="9"/>
        <v>104.18863820739222</v>
      </c>
      <c r="BF60">
        <f>'All ratios'!T57</f>
        <v>0</v>
      </c>
      <c r="BG60">
        <f t="shared" si="10"/>
        <v>0.25011260000000002</v>
      </c>
      <c r="BH60">
        <f t="shared" si="11"/>
        <v>0</v>
      </c>
      <c r="BI60">
        <f t="shared" si="12"/>
        <v>0</v>
      </c>
    </row>
    <row r="61" spans="1:61" x14ac:dyDescent="0.15">
      <c r="A61" t="str">
        <f>'Raw1'!A61</f>
        <v>d18O_300118_WM2_KAW485@15</v>
      </c>
      <c r="D61" s="14" t="e">
        <f>Corr4!D61/Corr1!D61</f>
        <v>#VALUE!</v>
      </c>
      <c r="E61" s="14" t="e">
        <f>Corr4!E61/Corr1!E61</f>
        <v>#VALUE!</v>
      </c>
      <c r="F61" s="14" t="e">
        <f>Corr4!F61/Corr1!F61</f>
        <v>#VALUE!</v>
      </c>
      <c r="G61" s="14" t="e">
        <f>Corr4!G61/Corr1!G61</f>
        <v>#VALUE!</v>
      </c>
      <c r="H61" s="14" t="e">
        <f>Corr4!H61/Corr1!H61</f>
        <v>#VALUE!</v>
      </c>
      <c r="I61" s="14" t="e">
        <f>Corr4!I61/Corr1!I61</f>
        <v>#VALUE!</v>
      </c>
      <c r="J61" s="14" t="e">
        <f>Corr4!J61/Corr1!J61</f>
        <v>#VALUE!</v>
      </c>
      <c r="K61" s="14" t="e">
        <f>Corr4!K61/Corr1!K61</f>
        <v>#VALUE!</v>
      </c>
      <c r="L61" s="14" t="e">
        <f>Corr4!L61/Corr1!L61</f>
        <v>#VALUE!</v>
      </c>
      <c r="M61" s="14" t="e">
        <f>Corr4!M61/Corr1!M61</f>
        <v>#VALUE!</v>
      </c>
      <c r="N61" s="14" t="e">
        <f>Corr4!N61/Corr1!N61</f>
        <v>#VALUE!</v>
      </c>
      <c r="O61" s="14" t="e">
        <f>Corr4!O61/Corr1!O61</f>
        <v>#VALUE!</v>
      </c>
      <c r="P61" s="14" t="e">
        <f>Corr4!P61/Corr1!P61</f>
        <v>#VALUE!</v>
      </c>
      <c r="Q61" s="14" t="e">
        <f>Corr4!Q61/Corr1!Q61</f>
        <v>#VALUE!</v>
      </c>
      <c r="R61" s="14" t="e">
        <f>Corr4!R61/Corr1!R61</f>
        <v>#VALUE!</v>
      </c>
      <c r="S61" s="14" t="e">
        <f>Corr4!S61/Corr1!S61</f>
        <v>#VALUE!</v>
      </c>
      <c r="U61" s="58" t="e">
        <f t="shared" si="16"/>
        <v>#VALUE!</v>
      </c>
      <c r="V61" t="e">
        <f t="shared" si="17"/>
        <v>#VALUE!</v>
      </c>
      <c r="W61" t="e">
        <f t="shared" si="18"/>
        <v>#VALUE!</v>
      </c>
      <c r="Y61" s="32" t="e">
        <f t="shared" si="1"/>
        <v>#VALUE!</v>
      </c>
      <c r="Z61">
        <v>1.4913400000000001E-4</v>
      </c>
      <c r="AA61">
        <v>7.1100129999999997E-2</v>
      </c>
      <c r="AC61" t="str">
        <f t="shared" si="2"/>
        <v>d18O_300118_WM2_KAW485@15</v>
      </c>
      <c r="AG61">
        <f>'All ratios'!E58</f>
        <v>2.023557E-3</v>
      </c>
      <c r="AH61">
        <f>'All ratios'!F58</f>
        <v>1.6772720000000001E-2</v>
      </c>
      <c r="AI61">
        <f>'All ratios'!G58</f>
        <v>1060546000</v>
      </c>
      <c r="AJ61">
        <f>'All ratios'!H58</f>
        <v>7.8699699999999997E-2</v>
      </c>
      <c r="AM61">
        <f>'All ratios'!K58</f>
        <v>709089389.52759516</v>
      </c>
      <c r="AN61">
        <f>'All ratios'!L58</f>
        <v>103.32231280866667</v>
      </c>
      <c r="AO61">
        <f>'All ratios'!M58</f>
        <v>9.1546977857570795</v>
      </c>
      <c r="AP61">
        <f>'All ratios'!N58</f>
        <v>0.33545440000000004</v>
      </c>
      <c r="AQ61">
        <f>'All ratios'!R58</f>
        <v>0</v>
      </c>
      <c r="AR61">
        <f>'All ratios'!S58</f>
        <v>0</v>
      </c>
      <c r="AT61" t="str">
        <f t="shared" si="3"/>
        <v>d18O_300118_WM2_KAW485@15</v>
      </c>
      <c r="AX61">
        <f t="shared" si="4"/>
        <v>2.023557E-3</v>
      </c>
      <c r="AY61">
        <f t="shared" si="5"/>
        <v>1.6772720000000001E-2</v>
      </c>
      <c r="AZ61" s="58" t="e">
        <f t="shared" si="6"/>
        <v>#VALUE!</v>
      </c>
      <c r="BA61" t="e">
        <f t="shared" si="7"/>
        <v>#VALUE!</v>
      </c>
      <c r="BD61">
        <f t="shared" si="8"/>
        <v>709089389.52759516</v>
      </c>
      <c r="BE61">
        <f t="shared" si="9"/>
        <v>103.32231280866667</v>
      </c>
      <c r="BF61">
        <f>'All ratios'!T58</f>
        <v>0</v>
      </c>
      <c r="BG61">
        <f t="shared" si="10"/>
        <v>0.33545440000000004</v>
      </c>
      <c r="BH61">
        <f t="shared" si="11"/>
        <v>0</v>
      </c>
      <c r="BI61">
        <f t="shared" si="12"/>
        <v>0</v>
      </c>
    </row>
    <row r="62" spans="1:61" x14ac:dyDescent="0.15">
      <c r="A62" t="str">
        <f>'Raw1'!A62</f>
        <v>d18O_300118_WM2_KAW485@16</v>
      </c>
      <c r="D62" s="14" t="e">
        <f>Corr4!D62/Corr1!D62</f>
        <v>#VALUE!</v>
      </c>
      <c r="E62" s="14" t="e">
        <f>Corr4!E62/Corr1!E62</f>
        <v>#VALUE!</v>
      </c>
      <c r="F62" s="14" t="e">
        <f>Corr4!F62/Corr1!F62</f>
        <v>#VALUE!</v>
      </c>
      <c r="G62" s="14" t="e">
        <f>Corr4!G62/Corr1!G62</f>
        <v>#VALUE!</v>
      </c>
      <c r="H62" s="14" t="e">
        <f>Corr4!H62/Corr1!H62</f>
        <v>#VALUE!</v>
      </c>
      <c r="I62" s="14" t="e">
        <f>Corr4!I62/Corr1!I62</f>
        <v>#VALUE!</v>
      </c>
      <c r="J62" s="14" t="e">
        <f>Corr4!J62/Corr1!J62</f>
        <v>#VALUE!</v>
      </c>
      <c r="K62" s="14" t="e">
        <f>Corr4!K62/Corr1!K62</f>
        <v>#VALUE!</v>
      </c>
      <c r="L62" s="14" t="e">
        <f>Corr4!L62/Corr1!L62</f>
        <v>#VALUE!</v>
      </c>
      <c r="M62" s="14" t="e">
        <f>Corr4!M62/Corr1!M62</f>
        <v>#VALUE!</v>
      </c>
      <c r="N62" s="14" t="e">
        <f>Corr4!N62/Corr1!N62</f>
        <v>#VALUE!</v>
      </c>
      <c r="O62" s="14" t="e">
        <f>Corr4!O62/Corr1!O62</f>
        <v>#VALUE!</v>
      </c>
      <c r="P62" s="14" t="e">
        <f>Corr4!P62/Corr1!P62</f>
        <v>#VALUE!</v>
      </c>
      <c r="Q62" s="14" t="e">
        <f>Corr4!Q62/Corr1!Q62</f>
        <v>#VALUE!</v>
      </c>
      <c r="R62" s="14" t="e">
        <f>Corr4!R62/Corr1!R62</f>
        <v>#VALUE!</v>
      </c>
      <c r="S62" s="14" t="e">
        <f>Corr4!S62/Corr1!S62</f>
        <v>#VALUE!</v>
      </c>
      <c r="U62" s="58" t="e">
        <f t="shared" si="16"/>
        <v>#VALUE!</v>
      </c>
      <c r="V62" t="e">
        <f t="shared" si="17"/>
        <v>#VALUE!</v>
      </c>
      <c r="W62" t="e">
        <f t="shared" si="18"/>
        <v>#VALUE!</v>
      </c>
      <c r="Y62" s="32" t="e">
        <f t="shared" si="1"/>
        <v>#VALUE!</v>
      </c>
      <c r="Z62">
        <v>1.4915100000000001E-4</v>
      </c>
      <c r="AA62">
        <v>6.8344849999999999E-2</v>
      </c>
      <c r="AC62" t="str">
        <f t="shared" si="2"/>
        <v>d18O_300118_WM2_KAW485@16</v>
      </c>
      <c r="AG62">
        <f>'All ratios'!E59</f>
        <v>2.0238539999999998E-3</v>
      </c>
      <c r="AH62">
        <f>'All ratios'!F59</f>
        <v>9.602714E-3</v>
      </c>
      <c r="AI62">
        <f>'All ratios'!G59</f>
        <v>1064909000</v>
      </c>
      <c r="AJ62">
        <f>'All ratios'!H59</f>
        <v>7.9737829999999996E-2</v>
      </c>
      <c r="AM62">
        <f>'All ratios'!K59</f>
        <v>713648880.21267891</v>
      </c>
      <c r="AN62">
        <f>'All ratios'!L59</f>
        <v>103.986681969692</v>
      </c>
      <c r="AO62">
        <f>'All ratios'!M59</f>
        <v>9.3028126870137111</v>
      </c>
      <c r="AP62">
        <f>'All ratios'!N59</f>
        <v>0.19205427999999999</v>
      </c>
      <c r="AQ62">
        <f>'All ratios'!R59</f>
        <v>0</v>
      </c>
      <c r="AR62">
        <f>'All ratios'!S59</f>
        <v>0</v>
      </c>
      <c r="AT62" t="str">
        <f t="shared" si="3"/>
        <v>d18O_300118_WM2_KAW485@16</v>
      </c>
      <c r="AX62">
        <f t="shared" si="4"/>
        <v>2.0238539999999998E-3</v>
      </c>
      <c r="AY62">
        <f t="shared" si="5"/>
        <v>9.602714E-3</v>
      </c>
      <c r="AZ62" s="58" t="e">
        <f t="shared" si="6"/>
        <v>#VALUE!</v>
      </c>
      <c r="BA62" t="e">
        <f t="shared" si="7"/>
        <v>#VALUE!</v>
      </c>
      <c r="BD62">
        <f t="shared" si="8"/>
        <v>713648880.21267891</v>
      </c>
      <c r="BE62">
        <f t="shared" si="9"/>
        <v>103.986681969692</v>
      </c>
      <c r="BF62">
        <f>'All ratios'!T59</f>
        <v>0</v>
      </c>
      <c r="BG62">
        <f t="shared" si="10"/>
        <v>0.19205427999999999</v>
      </c>
      <c r="BH62">
        <f t="shared" si="11"/>
        <v>0</v>
      </c>
      <c r="BI62">
        <f t="shared" si="12"/>
        <v>0</v>
      </c>
    </row>
    <row r="63" spans="1:61" x14ac:dyDescent="0.15">
      <c r="A63" t="str">
        <f>'Raw1'!A63</f>
        <v>d18O_300118_WM2_Udaipur@21</v>
      </c>
      <c r="D63" s="14" t="e">
        <f>Corr4!D63/Corr1!D63</f>
        <v>#VALUE!</v>
      </c>
      <c r="E63" s="14" t="e">
        <f>Corr4!E63/Corr1!E63</f>
        <v>#VALUE!</v>
      </c>
      <c r="F63" s="14" t="e">
        <f>Corr4!F63/Corr1!F63</f>
        <v>#VALUE!</v>
      </c>
      <c r="G63" s="14" t="e">
        <f>Corr4!G63/Corr1!G63</f>
        <v>#VALUE!</v>
      </c>
      <c r="H63" s="14" t="e">
        <f>Corr4!H63/Corr1!H63</f>
        <v>#VALUE!</v>
      </c>
      <c r="I63" s="14" t="e">
        <f>Corr4!I63/Corr1!I63</f>
        <v>#VALUE!</v>
      </c>
      <c r="J63" s="14" t="e">
        <f>Corr4!J63/Corr1!J63</f>
        <v>#VALUE!</v>
      </c>
      <c r="K63" s="14" t="e">
        <f>Corr4!K63/Corr1!K63</f>
        <v>#VALUE!</v>
      </c>
      <c r="L63" s="14" t="e">
        <f>Corr4!L63/Corr1!L63</f>
        <v>#VALUE!</v>
      </c>
      <c r="M63" s="14" t="e">
        <f>Corr4!M63/Corr1!M63</f>
        <v>#VALUE!</v>
      </c>
      <c r="N63" s="14" t="e">
        <f>Corr4!N63/Corr1!N63</f>
        <v>#VALUE!</v>
      </c>
      <c r="O63" s="14" t="e">
        <f>Corr4!O63/Corr1!O63</f>
        <v>#VALUE!</v>
      </c>
      <c r="P63" s="14" t="e">
        <f>Corr4!P63/Corr1!P63</f>
        <v>#VALUE!</v>
      </c>
      <c r="Q63" s="14" t="e">
        <f>Corr4!Q63/Corr1!Q63</f>
        <v>#VALUE!</v>
      </c>
      <c r="R63" s="14" t="e">
        <f>Corr4!R63/Corr1!R63</f>
        <v>#VALUE!</v>
      </c>
      <c r="S63" s="14" t="e">
        <f>Corr4!S63/Corr1!S63</f>
        <v>#VALUE!</v>
      </c>
      <c r="U63" s="58" t="e">
        <f t="shared" si="16"/>
        <v>#VALUE!</v>
      </c>
      <c r="V63" t="e">
        <f t="shared" si="17"/>
        <v>#VALUE!</v>
      </c>
      <c r="W63" t="e">
        <f t="shared" si="18"/>
        <v>#VALUE!</v>
      </c>
      <c r="Y63" s="32" t="e">
        <f t="shared" si="1"/>
        <v>#VALUE!</v>
      </c>
      <c r="Z63">
        <v>1.5292309999999999E-4</v>
      </c>
      <c r="AA63">
        <v>6.5368919999999997E-2</v>
      </c>
      <c r="AC63" t="str">
        <f t="shared" si="2"/>
        <v>d18O_300118_WM2_Udaipur@21</v>
      </c>
      <c r="AG63">
        <f>'All ratios'!E60</f>
        <v>2.0272430000000002E-3</v>
      </c>
      <c r="AH63">
        <f>'All ratios'!F60</f>
        <v>1.219929E-2</v>
      </c>
      <c r="AI63">
        <f>'All ratios'!G60</f>
        <v>1033013000</v>
      </c>
      <c r="AJ63">
        <f>'All ratios'!H60</f>
        <v>5.1392640000000003E-2</v>
      </c>
      <c r="AM63">
        <f>'All ratios'!K60</f>
        <v>692346616.65927196</v>
      </c>
      <c r="AN63">
        <f>'All ratios'!L60</f>
        <v>100.88270217405002</v>
      </c>
      <c r="AO63">
        <f>'All ratios'!M60</f>
        <v>10.992918412128583</v>
      </c>
      <c r="AP63">
        <f>'All ratios'!N60</f>
        <v>0.2439858</v>
      </c>
      <c r="AQ63">
        <f>'All ratios'!R60</f>
        <v>0</v>
      </c>
      <c r="AR63">
        <f>'All ratios'!S60</f>
        <v>0</v>
      </c>
      <c r="AT63" t="str">
        <f t="shared" si="3"/>
        <v>d18O_300118_WM2_Udaipur@21</v>
      </c>
      <c r="AX63">
        <f t="shared" si="4"/>
        <v>2.0272430000000002E-3</v>
      </c>
      <c r="AY63">
        <f t="shared" si="5"/>
        <v>1.219929E-2</v>
      </c>
      <c r="AZ63" s="58" t="e">
        <f t="shared" si="6"/>
        <v>#VALUE!</v>
      </c>
      <c r="BA63" t="e">
        <f t="shared" si="7"/>
        <v>#VALUE!</v>
      </c>
      <c r="BD63">
        <f t="shared" si="8"/>
        <v>692346616.65927196</v>
      </c>
      <c r="BE63">
        <f t="shared" si="9"/>
        <v>100.88270217405002</v>
      </c>
      <c r="BF63">
        <f>'All ratios'!T60</f>
        <v>0</v>
      </c>
      <c r="BG63">
        <f t="shared" si="10"/>
        <v>0.2439858</v>
      </c>
      <c r="BH63">
        <f t="shared" si="11"/>
        <v>0</v>
      </c>
      <c r="BI63">
        <f t="shared" si="12"/>
        <v>0</v>
      </c>
    </row>
    <row r="64" spans="1:61" x14ac:dyDescent="0.15">
      <c r="A64" t="str">
        <f>'Raw1'!A64</f>
        <v>d18O_300118_WM2_Nico_2@1</v>
      </c>
      <c r="D64" s="14" t="e">
        <f>Corr4!D64/Corr1!D64</f>
        <v>#VALUE!</v>
      </c>
      <c r="E64" s="14" t="e">
        <f>Corr4!E64/Corr1!E64</f>
        <v>#VALUE!</v>
      </c>
      <c r="F64" s="14" t="e">
        <f>Corr4!F64/Corr1!F64</f>
        <v>#VALUE!</v>
      </c>
      <c r="G64" s="14" t="e">
        <f>Corr4!G64/Corr1!G64</f>
        <v>#VALUE!</v>
      </c>
      <c r="H64" s="14" t="e">
        <f>Corr4!H64/Corr1!H64</f>
        <v>#VALUE!</v>
      </c>
      <c r="I64" s="14" t="e">
        <f>Corr4!I64/Corr1!I64</f>
        <v>#VALUE!</v>
      </c>
      <c r="J64" s="14" t="e">
        <f>Corr4!J64/Corr1!J64</f>
        <v>#VALUE!</v>
      </c>
      <c r="K64" s="14" t="e">
        <f>Corr4!K64/Corr1!K64</f>
        <v>#VALUE!</v>
      </c>
      <c r="L64" s="14" t="e">
        <f>Corr4!L64/Corr1!L64</f>
        <v>#VALUE!</v>
      </c>
      <c r="M64" s="14" t="e">
        <f>Corr4!M64/Corr1!M64</f>
        <v>#VALUE!</v>
      </c>
      <c r="N64" s="14" t="e">
        <f>Corr4!N64/Corr1!N64</f>
        <v>#VALUE!</v>
      </c>
      <c r="O64" s="14" t="e">
        <f>Corr4!O64/Corr1!O64</f>
        <v>#VALUE!</v>
      </c>
      <c r="P64" s="14" t="e">
        <f>Corr4!P64/Corr1!P64</f>
        <v>#VALUE!</v>
      </c>
      <c r="Q64" s="14" t="e">
        <f>Corr4!Q64/Corr1!Q64</f>
        <v>#VALUE!</v>
      </c>
      <c r="R64" s="14" t="e">
        <f>Corr4!R64/Corr1!R64</f>
        <v>#VALUE!</v>
      </c>
      <c r="S64" s="14" t="e">
        <f>Corr4!S64/Corr1!S64</f>
        <v>#VALUE!</v>
      </c>
      <c r="U64" s="58" t="e">
        <f t="shared" si="16"/>
        <v>#VALUE!</v>
      </c>
      <c r="V64" t="e">
        <f t="shared" si="17"/>
        <v>#VALUE!</v>
      </c>
      <c r="W64" t="e">
        <f t="shared" si="18"/>
        <v>#VALUE!</v>
      </c>
      <c r="Y64" s="32" t="e">
        <f t="shared" si="1"/>
        <v>#VALUE!</v>
      </c>
      <c r="Z64">
        <v>1.487468E-4</v>
      </c>
      <c r="AA64">
        <v>5.762565E-2</v>
      </c>
      <c r="AC64" t="str">
        <f t="shared" si="2"/>
        <v>d18O_300118_WM2_Nico_2@1</v>
      </c>
      <c r="AG64">
        <f>'All ratios'!E61</f>
        <v>2.019468E-3</v>
      </c>
      <c r="AH64">
        <f>'All ratios'!F61</f>
        <v>1.1500079999999999E-2</v>
      </c>
      <c r="AI64">
        <f>'All ratios'!G61</f>
        <v>1067110000</v>
      </c>
      <c r="AJ64">
        <f>'All ratios'!H61</f>
        <v>6.748651E-2</v>
      </c>
      <c r="AM64">
        <f>'All ratios'!K61</f>
        <v>716099985.97474527</v>
      </c>
      <c r="AN64">
        <f>'All ratios'!L61</f>
        <v>104.34383569391296</v>
      </c>
      <c r="AO64">
        <f>'All ratios'!M61</f>
        <v>7.1154997007779803</v>
      </c>
      <c r="AP64">
        <f>'All ratios'!N61</f>
        <v>0.23000159999999997</v>
      </c>
      <c r="AQ64">
        <f>'All ratios'!R61</f>
        <v>0</v>
      </c>
      <c r="AR64">
        <f>'All ratios'!S61</f>
        <v>0</v>
      </c>
      <c r="AT64" t="str">
        <f t="shared" si="3"/>
        <v>d18O_300118_WM2_Nico_2@1</v>
      </c>
      <c r="AX64">
        <f t="shared" si="4"/>
        <v>2.019468E-3</v>
      </c>
      <c r="AY64">
        <f t="shared" si="5"/>
        <v>1.1500079999999999E-2</v>
      </c>
      <c r="AZ64" s="58" t="e">
        <f t="shared" si="6"/>
        <v>#VALUE!</v>
      </c>
      <c r="BA64" t="e">
        <f t="shared" si="7"/>
        <v>#VALUE!</v>
      </c>
      <c r="BD64">
        <f t="shared" si="8"/>
        <v>716099985.97474527</v>
      </c>
      <c r="BE64">
        <f t="shared" si="9"/>
        <v>104.34383569391296</v>
      </c>
      <c r="BF64">
        <f>'All ratios'!T61</f>
        <v>0</v>
      </c>
      <c r="BG64">
        <f t="shared" si="10"/>
        <v>0.23000159999999997</v>
      </c>
      <c r="BH64">
        <f t="shared" si="11"/>
        <v>0</v>
      </c>
      <c r="BI64">
        <f t="shared" si="12"/>
        <v>0</v>
      </c>
    </row>
    <row r="65" spans="1:61" x14ac:dyDescent="0.15">
      <c r="A65" t="str">
        <f>'Raw1'!A65</f>
        <v>d18O_300118_WM2_Nico_2@2</v>
      </c>
      <c r="D65" s="14" t="e">
        <f>Corr4!D65/Corr1!D65</f>
        <v>#VALUE!</v>
      </c>
      <c r="E65" s="14" t="e">
        <f>Corr4!E65/Corr1!E65</f>
        <v>#VALUE!</v>
      </c>
      <c r="F65" s="14" t="e">
        <f>Corr4!F65/Corr1!F65</f>
        <v>#VALUE!</v>
      </c>
      <c r="G65" s="14" t="e">
        <f>Corr4!G65/Corr1!G65</f>
        <v>#VALUE!</v>
      </c>
      <c r="H65" s="14" t="e">
        <f>Corr4!H65/Corr1!H65</f>
        <v>#VALUE!</v>
      </c>
      <c r="I65" s="14" t="e">
        <f>Corr4!I65/Corr1!I65</f>
        <v>#VALUE!</v>
      </c>
      <c r="J65" s="14" t="e">
        <f>Corr4!J65/Corr1!J65</f>
        <v>#VALUE!</v>
      </c>
      <c r="K65" s="14" t="e">
        <f>Corr4!K65/Corr1!K65</f>
        <v>#VALUE!</v>
      </c>
      <c r="L65" s="14" t="e">
        <f>Corr4!L65/Corr1!L65</f>
        <v>#VALUE!</v>
      </c>
      <c r="M65" s="14" t="e">
        <f>Corr4!M65/Corr1!M65</f>
        <v>#VALUE!</v>
      </c>
      <c r="N65" s="14" t="e">
        <f>Corr4!N65/Corr1!N65</f>
        <v>#VALUE!</v>
      </c>
      <c r="O65" s="14" t="e">
        <f>Corr4!O65/Corr1!O65</f>
        <v>#VALUE!</v>
      </c>
      <c r="P65" s="14" t="e">
        <f>Corr4!P65/Corr1!P65</f>
        <v>#VALUE!</v>
      </c>
      <c r="Q65" s="14" t="e">
        <f>Corr4!Q65/Corr1!Q65</f>
        <v>#VALUE!</v>
      </c>
      <c r="R65" s="14" t="e">
        <f>Corr4!R65/Corr1!R65</f>
        <v>#VALUE!</v>
      </c>
      <c r="S65" s="14" t="e">
        <f>Corr4!S65/Corr1!S65</f>
        <v>#VALUE!</v>
      </c>
      <c r="U65" s="58" t="e">
        <f t="shared" si="16"/>
        <v>#VALUE!</v>
      </c>
      <c r="V65" t="e">
        <f t="shared" si="17"/>
        <v>#VALUE!</v>
      </c>
      <c r="W65" t="e">
        <f t="shared" si="18"/>
        <v>#VALUE!</v>
      </c>
      <c r="Y65" s="32" t="e">
        <f t="shared" si="1"/>
        <v>#VALUE!</v>
      </c>
      <c r="Z65">
        <v>1.477122E-4</v>
      </c>
      <c r="AA65">
        <v>4.8920100000000001E-2</v>
      </c>
      <c r="AC65" t="str">
        <f t="shared" si="2"/>
        <v>d18O_300118_WM2_Nico_2@2</v>
      </c>
      <c r="AG65">
        <f>'All ratios'!E62</f>
        <v>2.0203299999999999E-3</v>
      </c>
      <c r="AH65">
        <f>'All ratios'!F62</f>
        <v>1.929347E-2</v>
      </c>
      <c r="AI65">
        <f>'All ratios'!G62</f>
        <v>1070710000</v>
      </c>
      <c r="AJ65">
        <f>'All ratios'!H62</f>
        <v>5.6765650000000001E-2</v>
      </c>
      <c r="AM65">
        <f>'All ratios'!K62</f>
        <v>718289752.44157207</v>
      </c>
      <c r="AN65">
        <f>'All ratios'!L62</f>
        <v>104.66290933851248</v>
      </c>
      <c r="AO65">
        <f>'All ratios'!M62</f>
        <v>7.545382006782325</v>
      </c>
      <c r="AP65">
        <f>'All ratios'!N62</f>
        <v>0.38586940000000003</v>
      </c>
      <c r="AQ65">
        <f>'All ratios'!R62</f>
        <v>0</v>
      </c>
      <c r="AR65">
        <f>'All ratios'!S62</f>
        <v>0</v>
      </c>
      <c r="AT65" t="str">
        <f t="shared" si="3"/>
        <v>d18O_300118_WM2_Nico_2@2</v>
      </c>
      <c r="AX65">
        <f t="shared" si="4"/>
        <v>2.0203299999999999E-3</v>
      </c>
      <c r="AY65">
        <f t="shared" si="5"/>
        <v>1.929347E-2</v>
      </c>
      <c r="AZ65" s="58" t="e">
        <f t="shared" si="6"/>
        <v>#VALUE!</v>
      </c>
      <c r="BA65" t="e">
        <f t="shared" si="7"/>
        <v>#VALUE!</v>
      </c>
      <c r="BD65">
        <f t="shared" si="8"/>
        <v>718289752.44157207</v>
      </c>
      <c r="BE65">
        <f t="shared" si="9"/>
        <v>104.66290933851248</v>
      </c>
      <c r="BF65">
        <f>'All ratios'!T62</f>
        <v>0</v>
      </c>
      <c r="BG65">
        <f t="shared" si="10"/>
        <v>0.38586940000000003</v>
      </c>
      <c r="BH65">
        <f t="shared" si="11"/>
        <v>0</v>
      </c>
      <c r="BI65">
        <f t="shared" si="12"/>
        <v>0</v>
      </c>
    </row>
    <row r="66" spans="1:61" x14ac:dyDescent="0.15">
      <c r="A66" t="str">
        <f>'Raw1'!A66</f>
        <v>d18O_300118_WM2_Nico_2@3</v>
      </c>
      <c r="D66" s="14" t="e">
        <f>Corr4!D66/Corr1!D66</f>
        <v>#VALUE!</v>
      </c>
      <c r="E66" s="14" t="e">
        <f>Corr4!E66/Corr1!E66</f>
        <v>#VALUE!</v>
      </c>
      <c r="F66" s="14" t="e">
        <f>Corr4!F66/Corr1!F66</f>
        <v>#VALUE!</v>
      </c>
      <c r="G66" s="14" t="e">
        <f>Corr4!G66/Corr1!G66</f>
        <v>#VALUE!</v>
      </c>
      <c r="H66" s="14" t="e">
        <f>Corr4!H66/Corr1!H66</f>
        <v>#VALUE!</v>
      </c>
      <c r="I66" s="14" t="e">
        <f>Corr4!I66/Corr1!I66</f>
        <v>#VALUE!</v>
      </c>
      <c r="J66" s="14" t="e">
        <f>Corr4!J66/Corr1!J66</f>
        <v>#VALUE!</v>
      </c>
      <c r="K66" s="14" t="e">
        <f>Corr4!K66/Corr1!K66</f>
        <v>#VALUE!</v>
      </c>
      <c r="L66" s="14" t="e">
        <f>Corr4!L66/Corr1!L66</f>
        <v>#VALUE!</v>
      </c>
      <c r="M66" s="14" t="e">
        <f>Corr4!M66/Corr1!M66</f>
        <v>#VALUE!</v>
      </c>
      <c r="N66" s="14" t="e">
        <f>Corr4!N66/Corr1!N66</f>
        <v>#VALUE!</v>
      </c>
      <c r="O66" s="14" t="e">
        <f>Corr4!O66/Corr1!O66</f>
        <v>#VALUE!</v>
      </c>
      <c r="P66" s="14" t="e">
        <f>Corr4!P66/Corr1!P66</f>
        <v>#VALUE!</v>
      </c>
      <c r="Q66" s="14" t="e">
        <f>Corr4!Q66/Corr1!Q66</f>
        <v>#VALUE!</v>
      </c>
      <c r="R66" s="14" t="e">
        <f>Corr4!R66/Corr1!R66</f>
        <v>#VALUE!</v>
      </c>
      <c r="S66" s="14" t="e">
        <f>Corr4!S66/Corr1!S66</f>
        <v>#VALUE!</v>
      </c>
      <c r="U66" s="58" t="e">
        <f t="shared" si="16"/>
        <v>#VALUE!</v>
      </c>
      <c r="V66" t="e">
        <f t="shared" si="17"/>
        <v>#VALUE!</v>
      </c>
      <c r="W66" t="e">
        <f t="shared" si="18"/>
        <v>#VALUE!</v>
      </c>
      <c r="Y66" s="32" t="e">
        <f t="shared" si="1"/>
        <v>#VALUE!</v>
      </c>
      <c r="Z66">
        <v>1.495787E-4</v>
      </c>
      <c r="AA66">
        <v>5.5448740000000003E-2</v>
      </c>
      <c r="AC66" t="str">
        <f t="shared" si="2"/>
        <v>d18O_300118_WM2_Nico_2@3</v>
      </c>
      <c r="AG66">
        <f>'All ratios'!E63</f>
        <v>2.0204480000000002E-3</v>
      </c>
      <c r="AH66">
        <f>'All ratios'!F63</f>
        <v>1.282488E-2</v>
      </c>
      <c r="AI66">
        <f>'All ratios'!G63</f>
        <v>1068890000</v>
      </c>
      <c r="AJ66">
        <f>'All ratios'!H63</f>
        <v>6.8672179999999999E-2</v>
      </c>
      <c r="AM66">
        <f>'All ratios'!K63</f>
        <v>718993332.65171039</v>
      </c>
      <c r="AN66">
        <f>'All ratios'!L63</f>
        <v>104.76542890181652</v>
      </c>
      <c r="AO66">
        <f>'All ratios'!M63</f>
        <v>7.6042290045882002</v>
      </c>
      <c r="AP66">
        <f>'All ratios'!N63</f>
        <v>0.25649759999999999</v>
      </c>
      <c r="AQ66">
        <f>'All ratios'!R63</f>
        <v>0</v>
      </c>
      <c r="AR66">
        <f>'All ratios'!S63</f>
        <v>0</v>
      </c>
      <c r="AT66" t="str">
        <f t="shared" si="3"/>
        <v>d18O_300118_WM2_Nico_2@3</v>
      </c>
      <c r="AX66">
        <f t="shared" si="4"/>
        <v>2.0204480000000002E-3</v>
      </c>
      <c r="AY66">
        <f t="shared" si="5"/>
        <v>1.282488E-2</v>
      </c>
      <c r="AZ66" s="58" t="e">
        <f t="shared" si="6"/>
        <v>#VALUE!</v>
      </c>
      <c r="BA66" t="e">
        <f t="shared" si="7"/>
        <v>#VALUE!</v>
      </c>
      <c r="BD66">
        <f t="shared" si="8"/>
        <v>718993332.65171039</v>
      </c>
      <c r="BE66">
        <f t="shared" si="9"/>
        <v>104.76542890181652</v>
      </c>
      <c r="BF66">
        <f>'All ratios'!T63</f>
        <v>0</v>
      </c>
      <c r="BG66">
        <f t="shared" si="10"/>
        <v>0.25649759999999999</v>
      </c>
      <c r="BH66">
        <f t="shared" si="11"/>
        <v>0</v>
      </c>
      <c r="BI66">
        <f t="shared" si="12"/>
        <v>0</v>
      </c>
    </row>
    <row r="67" spans="1:61" x14ac:dyDescent="0.15">
      <c r="A67" t="str">
        <f>'Raw1'!A67</f>
        <v>d18O_300118_WM2_Udaipur@22</v>
      </c>
      <c r="D67" s="14" t="e">
        <f>Corr4!D67/Corr1!D67</f>
        <v>#VALUE!</v>
      </c>
      <c r="E67" s="14" t="e">
        <f>Corr4!E67/Corr1!E67</f>
        <v>#VALUE!</v>
      </c>
      <c r="F67" s="14" t="e">
        <f>Corr4!F67/Corr1!F67</f>
        <v>#VALUE!</v>
      </c>
      <c r="G67" s="14" t="e">
        <f>Corr4!G67/Corr1!G67</f>
        <v>#VALUE!</v>
      </c>
      <c r="H67" s="14" t="e">
        <f>Corr4!H67/Corr1!H67</f>
        <v>#VALUE!</v>
      </c>
      <c r="I67" s="14" t="e">
        <f>Corr4!I67/Corr1!I67</f>
        <v>#VALUE!</v>
      </c>
      <c r="J67" s="14" t="e">
        <f>Corr4!J67/Corr1!J67</f>
        <v>#VALUE!</v>
      </c>
      <c r="K67" s="14" t="e">
        <f>Corr4!K67/Corr1!K67</f>
        <v>#VALUE!</v>
      </c>
      <c r="L67" s="14" t="e">
        <f>Corr4!L67/Corr1!L67</f>
        <v>#VALUE!</v>
      </c>
      <c r="M67" s="14" t="e">
        <f>Corr4!M67/Corr1!M67</f>
        <v>#VALUE!</v>
      </c>
      <c r="N67" s="14" t="e">
        <f>Corr4!N67/Corr1!N67</f>
        <v>#VALUE!</v>
      </c>
      <c r="O67" s="14" t="e">
        <f>Corr4!O67/Corr1!O67</f>
        <v>#VALUE!</v>
      </c>
      <c r="P67" s="14" t="e">
        <f>Corr4!P67/Corr1!P67</f>
        <v>#VALUE!</v>
      </c>
      <c r="Q67" s="14" t="e">
        <f>Corr4!Q67/Corr1!Q67</f>
        <v>#VALUE!</v>
      </c>
      <c r="R67" s="14" t="e">
        <f>Corr4!R67/Corr1!R67</f>
        <v>#VALUE!</v>
      </c>
      <c r="S67" s="14" t="e">
        <f>Corr4!S67/Corr1!S67</f>
        <v>#VALUE!</v>
      </c>
      <c r="U67" s="58" t="e">
        <f t="shared" si="16"/>
        <v>#VALUE!</v>
      </c>
      <c r="V67" t="e">
        <f t="shared" si="17"/>
        <v>#VALUE!</v>
      </c>
      <c r="W67" t="e">
        <f t="shared" si="18"/>
        <v>#VALUE!</v>
      </c>
      <c r="Y67" s="32" t="e">
        <f t="shared" si="1"/>
        <v>#VALUE!</v>
      </c>
      <c r="Z67">
        <v>1.4754279999999999E-4</v>
      </c>
      <c r="AA67">
        <v>6.0683300000000003E-2</v>
      </c>
      <c r="AC67" t="str">
        <f t="shared" si="2"/>
        <v>d18O_300118_WM2_Udaipur@22</v>
      </c>
      <c r="AG67">
        <f>'All ratios'!E64</f>
        <v>2.0275739999999999E-3</v>
      </c>
      <c r="AH67">
        <f>'All ratios'!F64</f>
        <v>1.393057E-2</v>
      </c>
      <c r="AI67">
        <f>'All ratios'!G64</f>
        <v>1030093000</v>
      </c>
      <c r="AJ67">
        <f>'All ratios'!H64</f>
        <v>6.6769999999999996E-2</v>
      </c>
      <c r="AM67">
        <f>'All ratios'!K64</f>
        <v>692969084.26012385</v>
      </c>
      <c r="AN67">
        <f>'All ratios'!L64</f>
        <v>100.97340271634883</v>
      </c>
      <c r="AO67">
        <f>'All ratios'!M64</f>
        <v>11.157989228007141</v>
      </c>
      <c r="AP67">
        <f>'All ratios'!N64</f>
        <v>0.27861140000000001</v>
      </c>
      <c r="AQ67">
        <f>'All ratios'!R64</f>
        <v>0</v>
      </c>
      <c r="AR67">
        <f>'All ratios'!S64</f>
        <v>0</v>
      </c>
      <c r="AT67" t="str">
        <f t="shared" si="3"/>
        <v>d18O_300118_WM2_Udaipur@22</v>
      </c>
      <c r="AX67">
        <f t="shared" si="4"/>
        <v>2.0275739999999999E-3</v>
      </c>
      <c r="AY67">
        <f t="shared" si="5"/>
        <v>1.393057E-2</v>
      </c>
      <c r="AZ67" s="58" t="e">
        <f t="shared" si="6"/>
        <v>#VALUE!</v>
      </c>
      <c r="BA67" t="e">
        <f t="shared" si="7"/>
        <v>#VALUE!</v>
      </c>
      <c r="BD67">
        <f t="shared" si="8"/>
        <v>692969084.26012385</v>
      </c>
      <c r="BE67">
        <f t="shared" si="9"/>
        <v>100.97340271634883</v>
      </c>
      <c r="BF67">
        <f>'All ratios'!T64</f>
        <v>0</v>
      </c>
      <c r="BG67">
        <f t="shared" si="10"/>
        <v>0.27861140000000001</v>
      </c>
      <c r="BH67">
        <f t="shared" si="11"/>
        <v>0</v>
      </c>
      <c r="BI67">
        <f t="shared" si="12"/>
        <v>0</v>
      </c>
    </row>
    <row r="68" spans="1:61" x14ac:dyDescent="0.15">
      <c r="A68" t="str">
        <f>'Raw1'!A68</f>
        <v>d18O_300118_WM2_BW28@14</v>
      </c>
      <c r="D68" s="14" t="e">
        <f>Corr4!D68/Corr1!D68</f>
        <v>#VALUE!</v>
      </c>
      <c r="E68" s="14" t="e">
        <f>Corr4!E68/Corr1!E68</f>
        <v>#VALUE!</v>
      </c>
      <c r="F68" s="14" t="e">
        <f>Corr4!F68/Corr1!F68</f>
        <v>#VALUE!</v>
      </c>
      <c r="G68" s="14" t="e">
        <f>Corr4!G68/Corr1!G68</f>
        <v>#VALUE!</v>
      </c>
      <c r="H68" s="14" t="e">
        <f>Corr4!H68/Corr1!H68</f>
        <v>#VALUE!</v>
      </c>
      <c r="I68" s="14" t="e">
        <f>Corr4!I68/Corr1!I68</f>
        <v>#VALUE!</v>
      </c>
      <c r="J68" s="14" t="e">
        <f>Corr4!J68/Corr1!J68</f>
        <v>#VALUE!</v>
      </c>
      <c r="K68" s="14" t="e">
        <f>Corr4!K68/Corr1!K68</f>
        <v>#VALUE!</v>
      </c>
      <c r="L68" s="14" t="e">
        <f>Corr4!L68/Corr1!L68</f>
        <v>#VALUE!</v>
      </c>
      <c r="M68" s="14" t="e">
        <f>Corr4!M68/Corr1!M68</f>
        <v>#VALUE!</v>
      </c>
      <c r="N68" s="14" t="e">
        <f>Corr4!N68/Corr1!N68</f>
        <v>#VALUE!</v>
      </c>
      <c r="O68" s="14" t="e">
        <f>Corr4!O68/Corr1!O68</f>
        <v>#VALUE!</v>
      </c>
      <c r="P68" s="14" t="e">
        <f>Corr4!P68/Corr1!P68</f>
        <v>#VALUE!</v>
      </c>
      <c r="Q68" s="14" t="e">
        <f>Corr4!Q68/Corr1!Q68</f>
        <v>#VALUE!</v>
      </c>
      <c r="R68" s="14" t="e">
        <f>Corr4!R68/Corr1!R68</f>
        <v>#VALUE!</v>
      </c>
      <c r="S68" s="14" t="e">
        <f>Corr4!S68/Corr1!S68</f>
        <v>#VALUE!</v>
      </c>
      <c r="U68" s="58" t="e">
        <f t="shared" si="16"/>
        <v>#VALUE!</v>
      </c>
      <c r="V68" t="e">
        <f t="shared" si="17"/>
        <v>#VALUE!</v>
      </c>
      <c r="W68" t="e">
        <f t="shared" si="18"/>
        <v>#VALUE!</v>
      </c>
      <c r="Y68" s="32" t="e">
        <f t="shared" si="1"/>
        <v>#VALUE!</v>
      </c>
      <c r="Z68">
        <v>1.4723939999999999E-4</v>
      </c>
      <c r="AA68">
        <v>5.77294E-2</v>
      </c>
      <c r="AC68" t="str">
        <f t="shared" si="2"/>
        <v>d18O_300118_WM2_BW28@14</v>
      </c>
      <c r="AG68">
        <f>'All ratios'!E65</f>
        <v>2.019556E-3</v>
      </c>
      <c r="AH68">
        <f>'All ratios'!F65</f>
        <v>1.3028919999999999E-2</v>
      </c>
      <c r="AI68">
        <f>'All ratios'!G65</f>
        <v>1049107000</v>
      </c>
      <c r="AJ68">
        <f>'All ratios'!H65</f>
        <v>5.43849E-2</v>
      </c>
      <c r="AM68">
        <f>'All ratios'!K65</f>
        <v>705686214.89417803</v>
      </c>
      <c r="AN68">
        <f>'All ratios'!L65</f>
        <v>102.826431923676</v>
      </c>
      <c r="AO68">
        <f>'All ratios'!M65</f>
        <v>7.1593855974466845</v>
      </c>
      <c r="AP68">
        <f>'All ratios'!N65</f>
        <v>0.26057839999999999</v>
      </c>
      <c r="AQ68">
        <f>'All ratios'!R65</f>
        <v>0</v>
      </c>
      <c r="AR68">
        <f>'All ratios'!S65</f>
        <v>0</v>
      </c>
      <c r="AT68" t="str">
        <f t="shared" si="3"/>
        <v>d18O_300118_WM2_BW28@14</v>
      </c>
      <c r="AX68">
        <f t="shared" si="4"/>
        <v>2.019556E-3</v>
      </c>
      <c r="AY68">
        <f t="shared" si="5"/>
        <v>1.3028919999999999E-2</v>
      </c>
      <c r="AZ68" s="58" t="e">
        <f t="shared" si="6"/>
        <v>#VALUE!</v>
      </c>
      <c r="BA68" t="e">
        <f t="shared" si="7"/>
        <v>#VALUE!</v>
      </c>
      <c r="BD68">
        <f t="shared" si="8"/>
        <v>705686214.89417803</v>
      </c>
      <c r="BE68">
        <f t="shared" si="9"/>
        <v>102.826431923676</v>
      </c>
      <c r="BF68">
        <f>'All ratios'!T65</f>
        <v>0</v>
      </c>
      <c r="BG68">
        <f t="shared" si="10"/>
        <v>0.26057839999999999</v>
      </c>
      <c r="BH68">
        <f t="shared" si="11"/>
        <v>0</v>
      </c>
      <c r="BI68">
        <f t="shared" si="12"/>
        <v>0</v>
      </c>
    </row>
    <row r="69" spans="1:61" x14ac:dyDescent="0.15">
      <c r="A69" t="str">
        <f>'Raw1'!A69</f>
        <v>d18O_300118_WM2_BW28@15</v>
      </c>
      <c r="D69" s="14" t="e">
        <f>Corr4!D69/Corr1!D69</f>
        <v>#VALUE!</v>
      </c>
      <c r="E69" s="14" t="e">
        <f>Corr4!E69/Corr1!E69</f>
        <v>#VALUE!</v>
      </c>
      <c r="F69" s="14" t="e">
        <f>Corr4!F69/Corr1!F69</f>
        <v>#VALUE!</v>
      </c>
      <c r="G69" s="14" t="e">
        <f>Corr4!G69/Corr1!G69</f>
        <v>#VALUE!</v>
      </c>
      <c r="H69" s="14" t="e">
        <f>Corr4!H69/Corr1!H69</f>
        <v>#VALUE!</v>
      </c>
      <c r="I69" s="14" t="e">
        <f>Corr4!I69/Corr1!I69</f>
        <v>#VALUE!</v>
      </c>
      <c r="J69" s="14" t="e">
        <f>Corr4!J69/Corr1!J69</f>
        <v>#VALUE!</v>
      </c>
      <c r="K69" s="14" t="e">
        <f>Corr4!K69/Corr1!K69</f>
        <v>#VALUE!</v>
      </c>
      <c r="L69" s="14" t="e">
        <f>Corr4!L69/Corr1!L69</f>
        <v>#VALUE!</v>
      </c>
      <c r="M69" s="14" t="e">
        <f>Corr4!M69/Corr1!M69</f>
        <v>#VALUE!</v>
      </c>
      <c r="N69" s="14" t="e">
        <f>Corr4!N69/Corr1!N69</f>
        <v>#VALUE!</v>
      </c>
      <c r="O69" s="14" t="e">
        <f>Corr4!O69/Corr1!O69</f>
        <v>#VALUE!</v>
      </c>
      <c r="P69" s="14" t="e">
        <f>Corr4!P69/Corr1!P69</f>
        <v>#VALUE!</v>
      </c>
      <c r="Q69" s="14" t="e">
        <f>Corr4!Q69/Corr1!Q69</f>
        <v>#VALUE!</v>
      </c>
      <c r="R69" s="14" t="e">
        <f>Corr4!R69/Corr1!R69</f>
        <v>#VALUE!</v>
      </c>
      <c r="S69" s="14" t="e">
        <f>Corr4!S69/Corr1!S69</f>
        <v>#VALUE!</v>
      </c>
      <c r="U69" s="58" t="e">
        <f t="shared" si="16"/>
        <v>#VALUE!</v>
      </c>
      <c r="V69" t="e">
        <f t="shared" si="17"/>
        <v>#VALUE!</v>
      </c>
      <c r="W69" t="e">
        <f t="shared" si="18"/>
        <v>#VALUE!</v>
      </c>
      <c r="Y69" s="32" t="e">
        <f t="shared" si="1"/>
        <v>#VALUE!</v>
      </c>
      <c r="Z69">
        <v>1.481694E-4</v>
      </c>
      <c r="AA69">
        <v>8.7664030000000004E-2</v>
      </c>
      <c r="AC69" t="str">
        <f t="shared" si="2"/>
        <v>d18O_300118_WM2_BW28@15</v>
      </c>
      <c r="AG69">
        <f>'All ratios'!E66</f>
        <v>2.0192779999999998E-3</v>
      </c>
      <c r="AH69">
        <f>'All ratios'!F66</f>
        <v>1.269492E-2</v>
      </c>
      <c r="AI69">
        <f>'All ratios'!G66</f>
        <v>1045286000</v>
      </c>
      <c r="AJ69">
        <f>'All ratios'!H66</f>
        <v>7.2371539999999998E-2</v>
      </c>
      <c r="AM69">
        <f>'All ratios'!K66</f>
        <v>703782553.66136122</v>
      </c>
      <c r="AN69">
        <f>'All ratios'!L66</f>
        <v>102.54904703499521</v>
      </c>
      <c r="AO69">
        <f>'All ratios'!M66</f>
        <v>7.020746060243285</v>
      </c>
      <c r="AP69">
        <f>'All ratios'!N66</f>
        <v>0.25389840000000002</v>
      </c>
      <c r="AQ69">
        <f>'All ratios'!R66</f>
        <v>0</v>
      </c>
      <c r="AR69">
        <f>'All ratios'!S66</f>
        <v>0</v>
      </c>
      <c r="AT69" t="str">
        <f t="shared" si="3"/>
        <v>d18O_300118_WM2_BW28@15</v>
      </c>
      <c r="AX69">
        <f t="shared" si="4"/>
        <v>2.0192779999999998E-3</v>
      </c>
      <c r="AY69">
        <f t="shared" si="5"/>
        <v>1.269492E-2</v>
      </c>
      <c r="AZ69" s="58" t="e">
        <f t="shared" si="6"/>
        <v>#VALUE!</v>
      </c>
      <c r="BA69" t="e">
        <f t="shared" si="7"/>
        <v>#VALUE!</v>
      </c>
      <c r="BD69">
        <f t="shared" si="8"/>
        <v>703782553.66136122</v>
      </c>
      <c r="BE69">
        <f t="shared" si="9"/>
        <v>102.54904703499521</v>
      </c>
      <c r="BF69">
        <f>'All ratios'!T66</f>
        <v>0</v>
      </c>
      <c r="BG69">
        <f t="shared" si="10"/>
        <v>0.25389840000000002</v>
      </c>
      <c r="BH69">
        <f t="shared" si="11"/>
        <v>0</v>
      </c>
      <c r="BI69">
        <f t="shared" si="12"/>
        <v>0</v>
      </c>
    </row>
    <row r="70" spans="1:61" x14ac:dyDescent="0.15">
      <c r="A70" t="str">
        <f>'Raw1'!A70</f>
        <v>d18O_300118_WM2_BW28@16</v>
      </c>
      <c r="D70" s="14" t="e">
        <f>Corr4!D70/Corr1!D70</f>
        <v>#VALUE!</v>
      </c>
      <c r="E70" s="14" t="e">
        <f>Corr4!E70/Corr1!E70</f>
        <v>#VALUE!</v>
      </c>
      <c r="F70" s="14" t="e">
        <f>Corr4!F70/Corr1!F70</f>
        <v>#VALUE!</v>
      </c>
      <c r="G70" s="14" t="e">
        <f>Corr4!G70/Corr1!G70</f>
        <v>#VALUE!</v>
      </c>
      <c r="H70" s="14" t="e">
        <f>Corr4!H70/Corr1!H70</f>
        <v>#VALUE!</v>
      </c>
      <c r="I70" s="14" t="e">
        <f>Corr4!I70/Corr1!I70</f>
        <v>#VALUE!</v>
      </c>
      <c r="J70" s="14" t="e">
        <f>Corr4!J70/Corr1!J70</f>
        <v>#VALUE!</v>
      </c>
      <c r="K70" s="14" t="e">
        <f>Corr4!K70/Corr1!K70</f>
        <v>#VALUE!</v>
      </c>
      <c r="L70" s="14" t="e">
        <f>Corr4!L70/Corr1!L70</f>
        <v>#VALUE!</v>
      </c>
      <c r="M70" s="14" t="e">
        <f>Corr4!M70/Corr1!M70</f>
        <v>#VALUE!</v>
      </c>
      <c r="N70" s="14" t="e">
        <f>Corr4!N70/Corr1!N70</f>
        <v>#VALUE!</v>
      </c>
      <c r="O70" s="14" t="e">
        <f>Corr4!O70/Corr1!O70</f>
        <v>#VALUE!</v>
      </c>
      <c r="P70" s="14" t="e">
        <f>Corr4!P70/Corr1!P70</f>
        <v>#VALUE!</v>
      </c>
      <c r="Q70" s="14" t="e">
        <f>Corr4!Q70/Corr1!Q70</f>
        <v>#VALUE!</v>
      </c>
      <c r="R70" s="14" t="e">
        <f>Corr4!R70/Corr1!R70</f>
        <v>#VALUE!</v>
      </c>
      <c r="S70" s="14" t="e">
        <f>Corr4!S70/Corr1!S70</f>
        <v>#VALUE!</v>
      </c>
      <c r="U70" s="58" t="e">
        <f t="shared" si="16"/>
        <v>#VALUE!</v>
      </c>
      <c r="V70" t="e">
        <f t="shared" si="17"/>
        <v>#VALUE!</v>
      </c>
      <c r="W70" t="e">
        <f t="shared" si="18"/>
        <v>#VALUE!</v>
      </c>
      <c r="Y70" s="32" t="e">
        <f t="shared" si="1"/>
        <v>#VALUE!</v>
      </c>
      <c r="Z70">
        <v>1.4922199999999999E-4</v>
      </c>
      <c r="AA70">
        <v>6.7472519999999994E-2</v>
      </c>
      <c r="AC70" t="str">
        <f t="shared" si="2"/>
        <v>d18O_300118_WM2_BW28@16</v>
      </c>
      <c r="AG70">
        <f>'All ratios'!E67</f>
        <v>2.019786E-3</v>
      </c>
      <c r="AH70">
        <f>'All ratios'!F67</f>
        <v>9.4654319999999993E-3</v>
      </c>
      <c r="AI70">
        <f>'All ratios'!G67</f>
        <v>1038473000</v>
      </c>
      <c r="AJ70">
        <f>'All ratios'!H67</f>
        <v>8.0699000000000007E-2</v>
      </c>
      <c r="AM70">
        <f>'All ratios'!K67</f>
        <v>700745772.13597727</v>
      </c>
      <c r="AN70">
        <f>'All ratios'!L67</f>
        <v>102.10655375370901</v>
      </c>
      <c r="AO70">
        <f>'All ratios'!M67</f>
        <v>7.2740873728306541</v>
      </c>
      <c r="AP70">
        <f>'All ratios'!N67</f>
        <v>0.18930863999999997</v>
      </c>
      <c r="AQ70">
        <f>'All ratios'!R67</f>
        <v>0</v>
      </c>
      <c r="AR70">
        <f>'All ratios'!S67</f>
        <v>0</v>
      </c>
      <c r="AT70" t="str">
        <f t="shared" si="3"/>
        <v>d18O_300118_WM2_BW28@16</v>
      </c>
      <c r="AX70">
        <f t="shared" si="4"/>
        <v>2.019786E-3</v>
      </c>
      <c r="AY70">
        <f t="shared" si="5"/>
        <v>9.4654319999999993E-3</v>
      </c>
      <c r="AZ70" s="58" t="e">
        <f t="shared" si="6"/>
        <v>#VALUE!</v>
      </c>
      <c r="BA70" t="e">
        <f t="shared" si="7"/>
        <v>#VALUE!</v>
      </c>
      <c r="BD70">
        <f t="shared" si="8"/>
        <v>700745772.13597727</v>
      </c>
      <c r="BE70">
        <f t="shared" si="9"/>
        <v>102.10655375370901</v>
      </c>
      <c r="BF70">
        <f>'All ratios'!T67</f>
        <v>0</v>
      </c>
      <c r="BG70">
        <f t="shared" si="10"/>
        <v>0.18930863999999997</v>
      </c>
      <c r="BH70">
        <f t="shared" si="11"/>
        <v>0</v>
      </c>
      <c r="BI70">
        <f t="shared" si="12"/>
        <v>0</v>
      </c>
    </row>
    <row r="71" spans="1:61" x14ac:dyDescent="0.15">
      <c r="A71" t="str">
        <f>'Raw1'!A71</f>
        <v>d18O_300118_WM2_Udaipur@23</v>
      </c>
      <c r="D71" s="14" t="e">
        <f>Corr4!D71/Corr1!D71</f>
        <v>#VALUE!</v>
      </c>
      <c r="E71" s="14" t="e">
        <f>Corr4!E71/Corr1!E71</f>
        <v>#VALUE!</v>
      </c>
      <c r="F71" s="14" t="e">
        <f>Corr4!F71/Corr1!F71</f>
        <v>#VALUE!</v>
      </c>
      <c r="G71" s="14" t="e">
        <f>Corr4!G71/Corr1!G71</f>
        <v>#VALUE!</v>
      </c>
      <c r="H71" s="14" t="e">
        <f>Corr4!H71/Corr1!H71</f>
        <v>#VALUE!</v>
      </c>
      <c r="I71" s="14" t="e">
        <f>Corr4!I71/Corr1!I71</f>
        <v>#VALUE!</v>
      </c>
      <c r="J71" s="14" t="e">
        <f>Corr4!J71/Corr1!J71</f>
        <v>#VALUE!</v>
      </c>
      <c r="K71" s="14" t="e">
        <f>Corr4!K71/Corr1!K71</f>
        <v>#VALUE!</v>
      </c>
      <c r="L71" s="14" t="e">
        <f>Corr4!L71/Corr1!L71</f>
        <v>#VALUE!</v>
      </c>
      <c r="M71" s="14" t="e">
        <f>Corr4!M71/Corr1!M71</f>
        <v>#VALUE!</v>
      </c>
      <c r="N71" s="14" t="e">
        <f>Corr4!N71/Corr1!N71</f>
        <v>#VALUE!</v>
      </c>
      <c r="O71" s="14" t="e">
        <f>Corr4!O71/Corr1!O71</f>
        <v>#VALUE!</v>
      </c>
      <c r="P71" s="14" t="e">
        <f>Corr4!P71/Corr1!P71</f>
        <v>#VALUE!</v>
      </c>
      <c r="Q71" s="14" t="e">
        <f>Corr4!Q71/Corr1!Q71</f>
        <v>#VALUE!</v>
      </c>
      <c r="R71" s="14" t="e">
        <f>Corr4!R71/Corr1!R71</f>
        <v>#VALUE!</v>
      </c>
      <c r="S71" s="14" t="e">
        <f>Corr4!S71/Corr1!S71</f>
        <v>#VALUE!</v>
      </c>
      <c r="U71" s="58" t="e">
        <f t="shared" si="16"/>
        <v>#VALUE!</v>
      </c>
      <c r="V71" t="e">
        <f t="shared" si="17"/>
        <v>#VALUE!</v>
      </c>
      <c r="W71" t="e">
        <f t="shared" si="18"/>
        <v>#VALUE!</v>
      </c>
      <c r="Y71" s="32" t="e">
        <f t="shared" si="1"/>
        <v>#VALUE!</v>
      </c>
      <c r="Z71">
        <v>1.489129E-4</v>
      </c>
      <c r="AA71">
        <v>4.9814110000000002E-2</v>
      </c>
      <c r="AC71" t="str">
        <f t="shared" si="2"/>
        <v>d18O_300118_WM2_Udaipur@23</v>
      </c>
      <c r="AG71">
        <f>'All ratios'!E68</f>
        <v>2.027231E-3</v>
      </c>
      <c r="AH71">
        <f>'All ratios'!F68</f>
        <v>2.0731139999999999E-2</v>
      </c>
      <c r="AI71">
        <f>'All ratios'!G68</f>
        <v>1017238000</v>
      </c>
      <c r="AJ71">
        <f>'All ratios'!H68</f>
        <v>5.9011170000000002E-2</v>
      </c>
      <c r="AM71">
        <f>'All ratios'!K68</f>
        <v>686416717.38798916</v>
      </c>
      <c r="AN71">
        <f>'All ratios'!L68</f>
        <v>100.01864904269581</v>
      </c>
      <c r="AO71">
        <f>'All ratios'!M68</f>
        <v>10.986933971673674</v>
      </c>
      <c r="AP71">
        <f>'All ratios'!N68</f>
        <v>0.41462279999999996</v>
      </c>
      <c r="AQ71">
        <f>'All ratios'!R68</f>
        <v>0</v>
      </c>
      <c r="AR71">
        <f>'All ratios'!S68</f>
        <v>0</v>
      </c>
      <c r="AT71" t="str">
        <f t="shared" si="3"/>
        <v>d18O_300118_WM2_Udaipur@23</v>
      </c>
      <c r="AX71">
        <f t="shared" si="4"/>
        <v>2.027231E-3</v>
      </c>
      <c r="AY71">
        <f t="shared" si="5"/>
        <v>2.0731139999999999E-2</v>
      </c>
      <c r="AZ71" s="58" t="e">
        <f t="shared" si="6"/>
        <v>#VALUE!</v>
      </c>
      <c r="BA71" t="e">
        <f t="shared" si="7"/>
        <v>#VALUE!</v>
      </c>
      <c r="BD71">
        <f t="shared" si="8"/>
        <v>686416717.38798916</v>
      </c>
      <c r="BE71">
        <f t="shared" si="9"/>
        <v>100.01864904269581</v>
      </c>
      <c r="BF71">
        <f>'All ratios'!T68</f>
        <v>0</v>
      </c>
      <c r="BG71">
        <f t="shared" si="10"/>
        <v>0.41462279999999996</v>
      </c>
      <c r="BH71">
        <f t="shared" si="11"/>
        <v>0</v>
      </c>
      <c r="BI71">
        <f t="shared" si="12"/>
        <v>0</v>
      </c>
    </row>
    <row r="72" spans="1:61" x14ac:dyDescent="0.15">
      <c r="A72" t="str">
        <f>'Raw1'!A72</f>
        <v>d18O_300118_WM2_Andre@14</v>
      </c>
      <c r="D72" s="14" t="e">
        <f>Corr4!D72/Corr1!D72</f>
        <v>#VALUE!</v>
      </c>
      <c r="E72" s="14" t="e">
        <f>Corr4!E72/Corr1!E72</f>
        <v>#VALUE!</v>
      </c>
      <c r="F72" s="14" t="e">
        <f>Corr4!F72/Corr1!F72</f>
        <v>#VALUE!</v>
      </c>
      <c r="G72" s="14" t="e">
        <f>Corr4!G72/Corr1!G72</f>
        <v>#VALUE!</v>
      </c>
      <c r="H72" s="14" t="e">
        <f>Corr4!H72/Corr1!H72</f>
        <v>#VALUE!</v>
      </c>
      <c r="I72" s="14" t="e">
        <f>Corr4!I72/Corr1!I72</f>
        <v>#VALUE!</v>
      </c>
      <c r="J72" s="14" t="e">
        <f>Corr4!J72/Corr1!J72</f>
        <v>#VALUE!</v>
      </c>
      <c r="K72" s="14" t="e">
        <f>Corr4!K72/Corr1!K72</f>
        <v>#VALUE!</v>
      </c>
      <c r="L72" s="14" t="e">
        <f>Corr4!L72/Corr1!L72</f>
        <v>#VALUE!</v>
      </c>
      <c r="M72" s="14" t="e">
        <f>Corr4!M72/Corr1!M72</f>
        <v>#VALUE!</v>
      </c>
      <c r="N72" s="14" t="e">
        <f>Corr4!N72/Corr1!N72</f>
        <v>#VALUE!</v>
      </c>
      <c r="O72" s="14" t="e">
        <f>Corr4!O72/Corr1!O72</f>
        <v>#VALUE!</v>
      </c>
      <c r="P72" s="14" t="e">
        <f>Corr4!P72/Corr1!P72</f>
        <v>#VALUE!</v>
      </c>
      <c r="Q72" s="14" t="e">
        <f>Corr4!Q72/Corr1!Q72</f>
        <v>#VALUE!</v>
      </c>
      <c r="R72" s="14" t="e">
        <f>Corr4!R72/Corr1!R72</f>
        <v>#VALUE!</v>
      </c>
      <c r="S72" s="14" t="e">
        <f>Corr4!S72/Corr1!S72</f>
        <v>#VALUE!</v>
      </c>
      <c r="U72" s="58" t="e">
        <f t="shared" si="16"/>
        <v>#VALUE!</v>
      </c>
      <c r="V72" t="e">
        <f t="shared" si="17"/>
        <v>#VALUE!</v>
      </c>
      <c r="W72" t="e">
        <f t="shared" si="18"/>
        <v>#VALUE!</v>
      </c>
      <c r="Y72" s="32" t="e">
        <f t="shared" si="1"/>
        <v>#VALUE!</v>
      </c>
      <c r="Z72">
        <v>1.5079469999999999E-4</v>
      </c>
      <c r="AA72">
        <v>5.9168320000000003E-2</v>
      </c>
      <c r="AC72" t="str">
        <f t="shared" si="2"/>
        <v>d18O_300118_WM2_Andre@14</v>
      </c>
      <c r="AG72">
        <f>'All ratios'!E69</f>
        <v>2.0296839999999999E-3</v>
      </c>
      <c r="AH72">
        <f>'All ratios'!F69</f>
        <v>1.3914080000000001E-2</v>
      </c>
      <c r="AI72">
        <f>'All ratios'!G69</f>
        <v>1017084000</v>
      </c>
      <c r="AJ72">
        <f>'All ratios'!H69</f>
        <v>6.3544110000000001E-2</v>
      </c>
      <c r="AM72">
        <f>'All ratios'!K69</f>
        <v>687655673.19784188</v>
      </c>
      <c r="AN72">
        <f>'All ratios'!L69</f>
        <v>100.1991788625356</v>
      </c>
      <c r="AO72">
        <f>'All ratios'!M69</f>
        <v>12.210253341312569</v>
      </c>
      <c r="AP72">
        <f>'All ratios'!N69</f>
        <v>0.27828160000000002</v>
      </c>
      <c r="AQ72">
        <f>'All ratios'!R69</f>
        <v>0</v>
      </c>
      <c r="AR72">
        <f>'All ratios'!S69</f>
        <v>0</v>
      </c>
      <c r="AT72" t="str">
        <f t="shared" si="3"/>
        <v>d18O_300118_WM2_Andre@14</v>
      </c>
      <c r="AX72">
        <f t="shared" si="4"/>
        <v>2.0296839999999999E-3</v>
      </c>
      <c r="AY72">
        <f t="shared" si="5"/>
        <v>1.3914080000000001E-2</v>
      </c>
      <c r="AZ72" s="58" t="e">
        <f t="shared" si="6"/>
        <v>#VALUE!</v>
      </c>
      <c r="BA72" t="e">
        <f t="shared" si="7"/>
        <v>#VALUE!</v>
      </c>
      <c r="BD72">
        <f t="shared" si="8"/>
        <v>687655673.19784188</v>
      </c>
      <c r="BE72">
        <f t="shared" si="9"/>
        <v>100.1991788625356</v>
      </c>
      <c r="BF72">
        <f>'All ratios'!T69</f>
        <v>0</v>
      </c>
      <c r="BG72">
        <f t="shared" si="10"/>
        <v>0.27828160000000002</v>
      </c>
      <c r="BH72">
        <f t="shared" si="11"/>
        <v>0</v>
      </c>
      <c r="BI72">
        <f t="shared" si="12"/>
        <v>0</v>
      </c>
    </row>
    <row r="73" spans="1:61" x14ac:dyDescent="0.15">
      <c r="A73" t="str">
        <f>'Raw1'!A73</f>
        <v>d18O_300118_WM2_Andre@15</v>
      </c>
      <c r="D73" s="14" t="e">
        <f>Corr4!D73/Corr1!D73</f>
        <v>#VALUE!</v>
      </c>
      <c r="E73" s="14" t="e">
        <f>Corr4!E73/Corr1!E73</f>
        <v>#VALUE!</v>
      </c>
      <c r="F73" s="14" t="e">
        <f>Corr4!F73/Corr1!F73</f>
        <v>#VALUE!</v>
      </c>
      <c r="G73" s="14" t="e">
        <f>Corr4!G73/Corr1!G73</f>
        <v>#VALUE!</v>
      </c>
      <c r="H73" s="14" t="e">
        <f>Corr4!H73/Corr1!H73</f>
        <v>#VALUE!</v>
      </c>
      <c r="I73" s="14" t="e">
        <f>Corr4!I73/Corr1!I73</f>
        <v>#VALUE!</v>
      </c>
      <c r="J73" s="14" t="e">
        <f>Corr4!J73/Corr1!J73</f>
        <v>#VALUE!</v>
      </c>
      <c r="K73" s="14" t="e">
        <f>Corr4!K73/Corr1!K73</f>
        <v>#VALUE!</v>
      </c>
      <c r="L73" s="14" t="e">
        <f>Corr4!L73/Corr1!L73</f>
        <v>#VALUE!</v>
      </c>
      <c r="M73" s="14" t="e">
        <f>Corr4!M73/Corr1!M73</f>
        <v>#VALUE!</v>
      </c>
      <c r="N73" s="14" t="e">
        <f>Corr4!N73/Corr1!N73</f>
        <v>#VALUE!</v>
      </c>
      <c r="O73" s="14" t="e">
        <f>Corr4!O73/Corr1!O73</f>
        <v>#VALUE!</v>
      </c>
      <c r="P73" s="14" t="e">
        <f>Corr4!P73/Corr1!P73</f>
        <v>#VALUE!</v>
      </c>
      <c r="Q73" s="14" t="e">
        <f>Corr4!Q73/Corr1!Q73</f>
        <v>#VALUE!</v>
      </c>
      <c r="R73" s="14" t="e">
        <f>Corr4!R73/Corr1!R73</f>
        <v>#VALUE!</v>
      </c>
      <c r="S73" s="14" t="e">
        <f>Corr4!S73/Corr1!S73</f>
        <v>#VALUE!</v>
      </c>
      <c r="U73" s="58" t="e">
        <f t="shared" si="16"/>
        <v>#VALUE!</v>
      </c>
      <c r="V73" t="e">
        <f t="shared" si="17"/>
        <v>#VALUE!</v>
      </c>
      <c r="W73" t="e">
        <f t="shared" si="18"/>
        <v>#VALUE!</v>
      </c>
      <c r="Y73" s="32" t="e">
        <f t="shared" ref="Y73:Y88" si="19">W73/AA73</f>
        <v>#VALUE!</v>
      </c>
      <c r="Z73">
        <v>1.487712E-4</v>
      </c>
      <c r="AA73">
        <v>5.7016699999999997E-2</v>
      </c>
      <c r="AC73" t="str">
        <f t="shared" ref="AC73:AC88" si="20">A73</f>
        <v>d18O_300118_WM2_Andre@15</v>
      </c>
      <c r="AG73">
        <f>'All ratios'!E70</f>
        <v>2.0296839999999999E-3</v>
      </c>
      <c r="AH73">
        <f>'All ratios'!F70</f>
        <v>1.409762E-2</v>
      </c>
      <c r="AI73">
        <f>'All ratios'!G70</f>
        <v>1009709000</v>
      </c>
      <c r="AJ73">
        <f>'All ratios'!H70</f>
        <v>5.6612040000000002E-2</v>
      </c>
      <c r="AM73">
        <f>'All ratios'!K70</f>
        <v>683139123.82792652</v>
      </c>
      <c r="AN73">
        <f>'All ratios'!L70</f>
        <v>99.541066734916413</v>
      </c>
      <c r="AO73">
        <f>'All ratios'!M70</f>
        <v>12.210253341312569</v>
      </c>
      <c r="AP73">
        <f>'All ratios'!N70</f>
        <v>0.28195239999999999</v>
      </c>
      <c r="AQ73">
        <f>'All ratios'!R70</f>
        <v>0</v>
      </c>
      <c r="AR73">
        <f>'All ratios'!S70</f>
        <v>0</v>
      </c>
      <c r="AT73" t="str">
        <f t="shared" ref="AT73:AT88" si="21">AC73</f>
        <v>d18O_300118_WM2_Andre@15</v>
      </c>
      <c r="AX73">
        <f t="shared" ref="AX73:AX88" si="22">AG73</f>
        <v>2.0296839999999999E-3</v>
      </c>
      <c r="AY73">
        <f t="shared" ref="AY73:AY88" si="23">AH73</f>
        <v>1.409762E-2</v>
      </c>
      <c r="AZ73" s="58" t="e">
        <f t="shared" ref="AZ73:AZ88" si="24">U73</f>
        <v>#VALUE!</v>
      </c>
      <c r="BA73" t="e">
        <f t="shared" ref="BA73:BA88" si="25">W73</f>
        <v>#VALUE!</v>
      </c>
      <c r="BD73">
        <f t="shared" ref="BD73:BD88" si="26">AM73</f>
        <v>683139123.82792652</v>
      </c>
      <c r="BE73">
        <f t="shared" ref="BE73:BE88" si="27">AN73</f>
        <v>99.541066734916413</v>
      </c>
      <c r="BF73">
        <f>'All ratios'!T70</f>
        <v>0</v>
      </c>
      <c r="BG73">
        <f t="shared" ref="BG73:BG88" si="28">AP73</f>
        <v>0.28195239999999999</v>
      </c>
      <c r="BH73">
        <f t="shared" ref="BH73:BH88" si="29">AQ73</f>
        <v>0</v>
      </c>
      <c r="BI73">
        <f t="shared" ref="BI73:BI88" si="30">AR73</f>
        <v>0</v>
      </c>
    </row>
    <row r="74" spans="1:61" x14ac:dyDescent="0.15">
      <c r="A74" t="str">
        <f>'Raw1'!A74</f>
        <v>d18O_300118_WM2_Andre@16</v>
      </c>
      <c r="D74" s="14" t="e">
        <f>Corr4!D74/Corr1!D74</f>
        <v>#VALUE!</v>
      </c>
      <c r="E74" s="14" t="e">
        <f>Corr4!E74/Corr1!E74</f>
        <v>#VALUE!</v>
      </c>
      <c r="F74" s="14" t="e">
        <f>Corr4!F74/Corr1!F74</f>
        <v>#VALUE!</v>
      </c>
      <c r="G74" s="14" t="e">
        <f>Corr4!G74/Corr1!G74</f>
        <v>#VALUE!</v>
      </c>
      <c r="H74" s="14" t="e">
        <f>Corr4!H74/Corr1!H74</f>
        <v>#VALUE!</v>
      </c>
      <c r="I74" s="14" t="e">
        <f>Corr4!I74/Corr1!I74</f>
        <v>#VALUE!</v>
      </c>
      <c r="J74" s="14" t="e">
        <f>Corr4!J74/Corr1!J74</f>
        <v>#VALUE!</v>
      </c>
      <c r="K74" s="14" t="e">
        <f>Corr4!K74/Corr1!K74</f>
        <v>#VALUE!</v>
      </c>
      <c r="L74" s="14" t="e">
        <f>Corr4!L74/Corr1!L74</f>
        <v>#VALUE!</v>
      </c>
      <c r="M74" s="14" t="e">
        <f>Corr4!M74/Corr1!M74</f>
        <v>#VALUE!</v>
      </c>
      <c r="N74" s="14" t="e">
        <f>Corr4!N74/Corr1!N74</f>
        <v>#VALUE!</v>
      </c>
      <c r="O74" s="14" t="e">
        <f>Corr4!O74/Corr1!O74</f>
        <v>#VALUE!</v>
      </c>
      <c r="P74" s="14" t="e">
        <f>Corr4!P74/Corr1!P74</f>
        <v>#VALUE!</v>
      </c>
      <c r="Q74" s="14" t="e">
        <f>Corr4!Q74/Corr1!Q74</f>
        <v>#VALUE!</v>
      </c>
      <c r="R74" s="14" t="e">
        <f>Corr4!R74/Corr1!R74</f>
        <v>#VALUE!</v>
      </c>
      <c r="S74" s="14" t="e">
        <f>Corr4!S74/Corr1!S74</f>
        <v>#VALUE!</v>
      </c>
      <c r="U74" s="58" t="e">
        <f t="shared" si="16"/>
        <v>#VALUE!</v>
      </c>
      <c r="V74" t="e">
        <f t="shared" si="17"/>
        <v>#VALUE!</v>
      </c>
      <c r="W74" t="e">
        <f t="shared" si="18"/>
        <v>#VALUE!</v>
      </c>
      <c r="Y74" s="32" t="e">
        <f t="shared" si="19"/>
        <v>#VALUE!</v>
      </c>
      <c r="Z74">
        <v>1.466145E-4</v>
      </c>
      <c r="AA74">
        <v>4.5032799999999998E-2</v>
      </c>
      <c r="AC74" t="str">
        <f t="shared" si="20"/>
        <v>d18O_300118_WM2_Andre@16</v>
      </c>
      <c r="AG74">
        <f>'All ratios'!E71</f>
        <v>2.0297510000000002E-3</v>
      </c>
      <c r="AH74">
        <f>'All ratios'!F71</f>
        <v>1.3179959999999999E-2</v>
      </c>
      <c r="AI74">
        <f>'All ratios'!G71</f>
        <v>1019972000</v>
      </c>
      <c r="AJ74">
        <f>'All ratios'!H71</f>
        <v>8.0499280000000006E-2</v>
      </c>
      <c r="AM74">
        <f>'All ratios'!K71</f>
        <v>689681473.36235034</v>
      </c>
      <c r="AN74">
        <f>'All ratios'!L71</f>
        <v>100.49436076960747</v>
      </c>
      <c r="AO74">
        <f>'All ratios'!M71</f>
        <v>12.243666467185449</v>
      </c>
      <c r="AP74">
        <f>'All ratios'!N71</f>
        <v>0.26359919999999998</v>
      </c>
      <c r="AQ74">
        <f>'All ratios'!R71</f>
        <v>0</v>
      </c>
      <c r="AR74">
        <f>'All ratios'!S71</f>
        <v>0</v>
      </c>
      <c r="AT74" t="str">
        <f t="shared" si="21"/>
        <v>d18O_300118_WM2_Andre@16</v>
      </c>
      <c r="AX74">
        <f t="shared" si="22"/>
        <v>2.0297510000000002E-3</v>
      </c>
      <c r="AY74">
        <f t="shared" si="23"/>
        <v>1.3179959999999999E-2</v>
      </c>
      <c r="AZ74" s="58" t="e">
        <f t="shared" si="24"/>
        <v>#VALUE!</v>
      </c>
      <c r="BA74" t="e">
        <f t="shared" si="25"/>
        <v>#VALUE!</v>
      </c>
      <c r="BD74">
        <f t="shared" si="26"/>
        <v>689681473.36235034</v>
      </c>
      <c r="BE74">
        <f t="shared" si="27"/>
        <v>100.49436076960747</v>
      </c>
      <c r="BF74">
        <f>'All ratios'!T71</f>
        <v>0</v>
      </c>
      <c r="BG74">
        <f t="shared" si="28"/>
        <v>0.26359919999999998</v>
      </c>
      <c r="BH74">
        <f t="shared" si="29"/>
        <v>0</v>
      </c>
      <c r="BI74">
        <f t="shared" si="30"/>
        <v>0</v>
      </c>
    </row>
    <row r="75" spans="1:61" x14ac:dyDescent="0.15">
      <c r="A75" t="str">
        <f>'Raw1'!A75</f>
        <v>d18O_300118_WM2_Udaipur@24</v>
      </c>
      <c r="D75" s="14" t="e">
        <f>Corr4!D75/Corr1!D75</f>
        <v>#VALUE!</v>
      </c>
      <c r="E75" s="14" t="e">
        <f>Corr4!E75/Corr1!E75</f>
        <v>#VALUE!</v>
      </c>
      <c r="F75" s="14" t="e">
        <f>Corr4!F75/Corr1!F75</f>
        <v>#VALUE!</v>
      </c>
      <c r="G75" s="14" t="e">
        <f>Corr4!G75/Corr1!G75</f>
        <v>#VALUE!</v>
      </c>
      <c r="H75" s="14" t="e">
        <f>Corr4!H75/Corr1!H75</f>
        <v>#VALUE!</v>
      </c>
      <c r="I75" s="14" t="e">
        <f>Corr4!I75/Corr1!I75</f>
        <v>#VALUE!</v>
      </c>
      <c r="J75" s="14" t="e">
        <f>Corr4!J75/Corr1!J75</f>
        <v>#VALUE!</v>
      </c>
      <c r="K75" s="14" t="e">
        <f>Corr4!K75/Corr1!K75</f>
        <v>#VALUE!</v>
      </c>
      <c r="L75" s="14" t="e">
        <f>Corr4!L75/Corr1!L75</f>
        <v>#VALUE!</v>
      </c>
      <c r="M75" s="14" t="e">
        <f>Corr4!M75/Corr1!M75</f>
        <v>#VALUE!</v>
      </c>
      <c r="N75" s="14" t="e">
        <f>Corr4!N75/Corr1!N75</f>
        <v>#VALUE!</v>
      </c>
      <c r="O75" s="14" t="e">
        <f>Corr4!O75/Corr1!O75</f>
        <v>#VALUE!</v>
      </c>
      <c r="P75" s="14" t="e">
        <f>Corr4!P75/Corr1!P75</f>
        <v>#VALUE!</v>
      </c>
      <c r="Q75" s="14" t="e">
        <f>Corr4!Q75/Corr1!Q75</f>
        <v>#VALUE!</v>
      </c>
      <c r="R75" s="14" t="e">
        <f>Corr4!R75/Corr1!R75</f>
        <v>#VALUE!</v>
      </c>
      <c r="S75" s="14" t="e">
        <f>Corr4!S75/Corr1!S75</f>
        <v>#VALUE!</v>
      </c>
      <c r="U75" s="58" t="e">
        <f t="shared" si="16"/>
        <v>#VALUE!</v>
      </c>
      <c r="V75" t="e">
        <f t="shared" si="17"/>
        <v>#VALUE!</v>
      </c>
      <c r="W75" t="e">
        <f t="shared" si="18"/>
        <v>#VALUE!</v>
      </c>
      <c r="Y75" s="32" t="e">
        <f t="shared" si="19"/>
        <v>#VALUE!</v>
      </c>
      <c r="Z75">
        <v>1.479493E-4</v>
      </c>
      <c r="AA75">
        <v>6.0253950000000001E-2</v>
      </c>
      <c r="AC75" t="str">
        <f t="shared" si="20"/>
        <v>d18O_300118_WM2_Udaipur@24</v>
      </c>
      <c r="AG75">
        <f>'All ratios'!E72</f>
        <v>2.026824E-3</v>
      </c>
      <c r="AH75">
        <f>'All ratios'!F72</f>
        <v>1.5418309999999999E-2</v>
      </c>
      <c r="AI75">
        <f>'All ratios'!G72</f>
        <v>1019193000</v>
      </c>
      <c r="AJ75">
        <f>'All ratios'!H72</f>
        <v>6.146915E-2</v>
      </c>
      <c r="AM75">
        <f>'All ratios'!K72</f>
        <v>690688918.13463926</v>
      </c>
      <c r="AN75">
        <f>'All ratios'!L72</f>
        <v>100.64115682302076</v>
      </c>
      <c r="AO75">
        <f>'All ratios'!M72</f>
        <v>10.783961699581106</v>
      </c>
      <c r="AP75">
        <f>'All ratios'!N72</f>
        <v>0.30836619999999998</v>
      </c>
      <c r="AQ75">
        <f>'All ratios'!R72</f>
        <v>0</v>
      </c>
      <c r="AR75">
        <f>'All ratios'!S72</f>
        <v>0</v>
      </c>
      <c r="AT75" t="str">
        <f t="shared" si="21"/>
        <v>d18O_300118_WM2_Udaipur@24</v>
      </c>
      <c r="AX75">
        <f t="shared" si="22"/>
        <v>2.026824E-3</v>
      </c>
      <c r="AY75">
        <f t="shared" si="23"/>
        <v>1.5418309999999999E-2</v>
      </c>
      <c r="AZ75" s="58" t="e">
        <f t="shared" si="24"/>
        <v>#VALUE!</v>
      </c>
      <c r="BA75" t="e">
        <f t="shared" si="25"/>
        <v>#VALUE!</v>
      </c>
      <c r="BD75">
        <f t="shared" si="26"/>
        <v>690688918.13463926</v>
      </c>
      <c r="BE75">
        <f t="shared" si="27"/>
        <v>100.64115682302076</v>
      </c>
      <c r="BF75">
        <f>'All ratios'!T72</f>
        <v>0</v>
      </c>
      <c r="BG75">
        <f t="shared" si="28"/>
        <v>0.30836619999999998</v>
      </c>
      <c r="BH75">
        <f t="shared" si="29"/>
        <v>0</v>
      </c>
      <c r="BI75">
        <f t="shared" si="30"/>
        <v>0</v>
      </c>
    </row>
    <row r="76" spans="1:61" x14ac:dyDescent="0.15">
      <c r="A76" t="str">
        <f>'Raw1'!A76</f>
        <v>d18O_300118_WM2_KAW485_2@1</v>
      </c>
      <c r="D76" s="14" t="e">
        <f>Corr4!D76/Corr1!D76</f>
        <v>#VALUE!</v>
      </c>
      <c r="E76" s="14" t="e">
        <f>Corr4!E76/Corr1!E76</f>
        <v>#VALUE!</v>
      </c>
      <c r="F76" s="14" t="e">
        <f>Corr4!F76/Corr1!F76</f>
        <v>#VALUE!</v>
      </c>
      <c r="G76" s="14" t="e">
        <f>Corr4!G76/Corr1!G76</f>
        <v>#VALUE!</v>
      </c>
      <c r="H76" s="14" t="e">
        <f>Corr4!H76/Corr1!H76</f>
        <v>#VALUE!</v>
      </c>
      <c r="I76" s="14" t="e">
        <f>Corr4!I76/Corr1!I76</f>
        <v>#VALUE!</v>
      </c>
      <c r="J76" s="14" t="e">
        <f>Corr4!J76/Corr1!J76</f>
        <v>#VALUE!</v>
      </c>
      <c r="K76" s="14" t="e">
        <f>Corr4!K76/Corr1!K76</f>
        <v>#VALUE!</v>
      </c>
      <c r="L76" s="14" t="e">
        <f>Corr4!L76/Corr1!L76</f>
        <v>#VALUE!</v>
      </c>
      <c r="M76" s="14" t="e">
        <f>Corr4!M76/Corr1!M76</f>
        <v>#VALUE!</v>
      </c>
      <c r="N76" s="14" t="e">
        <f>Corr4!N76/Corr1!N76</f>
        <v>#VALUE!</v>
      </c>
      <c r="O76" s="14" t="e">
        <f>Corr4!O76/Corr1!O76</f>
        <v>#VALUE!</v>
      </c>
      <c r="P76" s="14" t="e">
        <f>Corr4!P76/Corr1!P76</f>
        <v>#VALUE!</v>
      </c>
      <c r="Q76" s="14" t="e">
        <f>Corr4!Q76/Corr1!Q76</f>
        <v>#VALUE!</v>
      </c>
      <c r="R76" s="14" t="e">
        <f>Corr4!R76/Corr1!R76</f>
        <v>#VALUE!</v>
      </c>
      <c r="S76" s="14" t="e">
        <f>Corr4!S76/Corr1!S76</f>
        <v>#VALUE!</v>
      </c>
      <c r="U76" s="58" t="e">
        <f t="shared" si="16"/>
        <v>#VALUE!</v>
      </c>
      <c r="V76" t="e">
        <f t="shared" si="17"/>
        <v>#VALUE!</v>
      </c>
      <c r="W76" t="e">
        <f t="shared" si="18"/>
        <v>#VALUE!</v>
      </c>
      <c r="Y76" s="32" t="e">
        <f t="shared" si="19"/>
        <v>#VALUE!</v>
      </c>
      <c r="Z76">
        <v>1.468365E-4</v>
      </c>
      <c r="AA76">
        <v>4.5689849999999997E-2</v>
      </c>
      <c r="AC76" t="str">
        <f t="shared" si="20"/>
        <v>d18O_300118_WM2_KAW485_2@1</v>
      </c>
      <c r="AG76">
        <f>'All ratios'!E73</f>
        <v>2.0237639999999999E-3</v>
      </c>
      <c r="AH76">
        <f>'All ratios'!F73</f>
        <v>1.3685610000000001E-2</v>
      </c>
      <c r="AI76">
        <f>'All ratios'!G73</f>
        <v>1045877000</v>
      </c>
      <c r="AJ76">
        <f>'All ratios'!H73</f>
        <v>5.0050190000000001E-2</v>
      </c>
      <c r="AM76">
        <f>'All ratios'!K73</f>
        <v>710089756.12405634</v>
      </c>
      <c r="AN76">
        <f>'All ratios'!L73</f>
        <v>103.4680774921176</v>
      </c>
      <c r="AO76">
        <f>'All ratios'!M73</f>
        <v>9.2579293836026295</v>
      </c>
      <c r="AP76">
        <f>'All ratios'!N73</f>
        <v>0.27371220000000002</v>
      </c>
      <c r="AQ76">
        <f>'All ratios'!R73</f>
        <v>0</v>
      </c>
      <c r="AR76">
        <f>'All ratios'!S73</f>
        <v>0</v>
      </c>
      <c r="AT76" t="str">
        <f t="shared" si="21"/>
        <v>d18O_300118_WM2_KAW485_2@1</v>
      </c>
      <c r="AX76">
        <f t="shared" si="22"/>
        <v>2.0237639999999999E-3</v>
      </c>
      <c r="AY76">
        <f t="shared" si="23"/>
        <v>1.3685610000000001E-2</v>
      </c>
      <c r="AZ76" s="58" t="e">
        <f t="shared" si="24"/>
        <v>#VALUE!</v>
      </c>
      <c r="BA76" t="e">
        <f t="shared" si="25"/>
        <v>#VALUE!</v>
      </c>
      <c r="BD76">
        <f t="shared" si="26"/>
        <v>710089756.12405634</v>
      </c>
      <c r="BE76">
        <f t="shared" si="27"/>
        <v>103.4680774921176</v>
      </c>
      <c r="BF76">
        <f>'All ratios'!T73</f>
        <v>0</v>
      </c>
      <c r="BG76">
        <f t="shared" si="28"/>
        <v>0.27371220000000002</v>
      </c>
      <c r="BH76">
        <f t="shared" si="29"/>
        <v>0</v>
      </c>
      <c r="BI76">
        <f t="shared" si="30"/>
        <v>0</v>
      </c>
    </row>
    <row r="77" spans="1:61" x14ac:dyDescent="0.15">
      <c r="A77" t="str">
        <f>'Raw1'!A77</f>
        <v>d18O_300118_WM2_KAW485_2@2</v>
      </c>
      <c r="D77" s="14" t="e">
        <f>Corr4!D77/Corr1!D77</f>
        <v>#VALUE!</v>
      </c>
      <c r="E77" s="14" t="e">
        <f>Corr4!E77/Corr1!E77</f>
        <v>#VALUE!</v>
      </c>
      <c r="F77" s="14" t="e">
        <f>Corr4!F77/Corr1!F77</f>
        <v>#VALUE!</v>
      </c>
      <c r="G77" s="14" t="e">
        <f>Corr4!G77/Corr1!G77</f>
        <v>#VALUE!</v>
      </c>
      <c r="H77" s="14" t="e">
        <f>Corr4!H77/Corr1!H77</f>
        <v>#VALUE!</v>
      </c>
      <c r="I77" s="14" t="e">
        <f>Corr4!I77/Corr1!I77</f>
        <v>#VALUE!</v>
      </c>
      <c r="J77" s="14" t="e">
        <f>Corr4!J77/Corr1!J77</f>
        <v>#VALUE!</v>
      </c>
      <c r="K77" s="14" t="e">
        <f>Corr4!K77/Corr1!K77</f>
        <v>#VALUE!</v>
      </c>
      <c r="L77" s="14" t="e">
        <f>Corr4!L77/Corr1!L77</f>
        <v>#VALUE!</v>
      </c>
      <c r="M77" s="14" t="e">
        <f>Corr4!M77/Corr1!M77</f>
        <v>#VALUE!</v>
      </c>
      <c r="N77" s="14" t="e">
        <f>Corr4!N77/Corr1!N77</f>
        <v>#VALUE!</v>
      </c>
      <c r="O77" s="14" t="e">
        <f>Corr4!O77/Corr1!O77</f>
        <v>#VALUE!</v>
      </c>
      <c r="P77" s="14" t="e">
        <f>Corr4!P77/Corr1!P77</f>
        <v>#VALUE!</v>
      </c>
      <c r="Q77" s="14" t="e">
        <f>Corr4!Q77/Corr1!Q77</f>
        <v>#VALUE!</v>
      </c>
      <c r="R77" s="14" t="e">
        <f>Corr4!R77/Corr1!R77</f>
        <v>#VALUE!</v>
      </c>
      <c r="S77" s="14" t="e">
        <f>Corr4!S77/Corr1!S77</f>
        <v>#VALUE!</v>
      </c>
      <c r="U77" s="58" t="e">
        <f t="shared" si="16"/>
        <v>#VALUE!</v>
      </c>
      <c r="V77" t="e">
        <f t="shared" si="17"/>
        <v>#VALUE!</v>
      </c>
      <c r="W77" t="e">
        <f t="shared" si="18"/>
        <v>#VALUE!</v>
      </c>
      <c r="Y77" s="32" t="e">
        <f t="shared" si="19"/>
        <v>#VALUE!</v>
      </c>
      <c r="Z77">
        <v>1.4793989999999999E-4</v>
      </c>
      <c r="AA77">
        <v>4.2471879999999997E-2</v>
      </c>
      <c r="AC77" t="str">
        <f t="shared" si="20"/>
        <v>d18O_300118_WM2_KAW485_2@2</v>
      </c>
      <c r="AG77">
        <f>'All ratios'!E74</f>
        <v>2.0232010000000001E-3</v>
      </c>
      <c r="AH77">
        <f>'All ratios'!F74</f>
        <v>1.0961540000000001E-2</v>
      </c>
      <c r="AI77">
        <f>'All ratios'!G74</f>
        <v>1044886000</v>
      </c>
      <c r="AJ77">
        <f>'All ratios'!H74</f>
        <v>7.4528440000000001E-2</v>
      </c>
      <c r="AM77">
        <f>'All ratios'!K74</f>
        <v>709831870.3766731</v>
      </c>
      <c r="AN77">
        <f>'All ratios'!L74</f>
        <v>103.43050063332724</v>
      </c>
      <c r="AO77">
        <f>'All ratios'!M74</f>
        <v>8.9771593855975098</v>
      </c>
      <c r="AP77">
        <f>'All ratios'!N74</f>
        <v>0.2192308</v>
      </c>
      <c r="AQ77">
        <f>'All ratios'!R74</f>
        <v>0</v>
      </c>
      <c r="AR77">
        <f>'All ratios'!S74</f>
        <v>0</v>
      </c>
      <c r="AT77" t="str">
        <f t="shared" si="21"/>
        <v>d18O_300118_WM2_KAW485_2@2</v>
      </c>
      <c r="AX77">
        <f t="shared" si="22"/>
        <v>2.0232010000000001E-3</v>
      </c>
      <c r="AY77">
        <f t="shared" si="23"/>
        <v>1.0961540000000001E-2</v>
      </c>
      <c r="AZ77" s="58" t="e">
        <f t="shared" si="24"/>
        <v>#VALUE!</v>
      </c>
      <c r="BA77" t="e">
        <f t="shared" si="25"/>
        <v>#VALUE!</v>
      </c>
      <c r="BD77">
        <f t="shared" si="26"/>
        <v>709831870.3766731</v>
      </c>
      <c r="BE77">
        <f t="shared" si="27"/>
        <v>103.43050063332724</v>
      </c>
      <c r="BF77">
        <f>'All ratios'!T74</f>
        <v>0</v>
      </c>
      <c r="BG77">
        <f t="shared" si="28"/>
        <v>0.2192308</v>
      </c>
      <c r="BH77">
        <f t="shared" si="29"/>
        <v>0</v>
      </c>
      <c r="BI77">
        <f t="shared" si="30"/>
        <v>0</v>
      </c>
    </row>
    <row r="78" spans="1:61" x14ac:dyDescent="0.15">
      <c r="A78" t="str">
        <f>'Raw1'!A78</f>
        <v>d18O_300118_WM2_KAW485_2@3</v>
      </c>
      <c r="D78" s="14" t="e">
        <f>Corr4!D78/Corr1!D78</f>
        <v>#VALUE!</v>
      </c>
      <c r="E78" s="14" t="e">
        <f>Corr4!E78/Corr1!E78</f>
        <v>#VALUE!</v>
      </c>
      <c r="F78" s="14" t="e">
        <f>Corr4!F78/Corr1!F78</f>
        <v>#VALUE!</v>
      </c>
      <c r="G78" s="14" t="e">
        <f>Corr4!G78/Corr1!G78</f>
        <v>#VALUE!</v>
      </c>
      <c r="H78" s="14" t="e">
        <f>Corr4!H78/Corr1!H78</f>
        <v>#VALUE!</v>
      </c>
      <c r="I78" s="14" t="e">
        <f>Corr4!I78/Corr1!I78</f>
        <v>#VALUE!</v>
      </c>
      <c r="J78" s="14" t="e">
        <f>Corr4!J78/Corr1!J78</f>
        <v>#VALUE!</v>
      </c>
      <c r="K78" s="14" t="e">
        <f>Corr4!K78/Corr1!K78</f>
        <v>#VALUE!</v>
      </c>
      <c r="L78" s="14" t="e">
        <f>Corr4!L78/Corr1!L78</f>
        <v>#VALUE!</v>
      </c>
      <c r="M78" s="14" t="e">
        <f>Corr4!M78/Corr1!M78</f>
        <v>#VALUE!</v>
      </c>
      <c r="N78" s="14" t="e">
        <f>Corr4!N78/Corr1!N78</f>
        <v>#VALUE!</v>
      </c>
      <c r="O78" s="14" t="e">
        <f>Corr4!O78/Corr1!O78</f>
        <v>#VALUE!</v>
      </c>
      <c r="P78" s="14" t="e">
        <f>Corr4!P78/Corr1!P78</f>
        <v>#VALUE!</v>
      </c>
      <c r="Q78" s="14" t="e">
        <f>Corr4!Q78/Corr1!Q78</f>
        <v>#VALUE!</v>
      </c>
      <c r="R78" s="14" t="e">
        <f>Corr4!R78/Corr1!R78</f>
        <v>#VALUE!</v>
      </c>
      <c r="S78" s="14" t="e">
        <f>Corr4!S78/Corr1!S78</f>
        <v>#VALUE!</v>
      </c>
      <c r="U78" s="58" t="e">
        <f t="shared" si="16"/>
        <v>#VALUE!</v>
      </c>
      <c r="V78" t="e">
        <f t="shared" si="17"/>
        <v>#VALUE!</v>
      </c>
      <c r="W78" t="e">
        <f t="shared" si="18"/>
        <v>#VALUE!</v>
      </c>
      <c r="Y78" s="32" t="e">
        <f t="shared" si="19"/>
        <v>#VALUE!</v>
      </c>
      <c r="Z78">
        <v>1.484035E-4</v>
      </c>
      <c r="AA78">
        <v>7.2011649999999996E-2</v>
      </c>
      <c r="AC78" t="str">
        <f t="shared" si="20"/>
        <v>d18O_300118_WM2_KAW485_2@3</v>
      </c>
      <c r="AG78">
        <f>'All ratios'!E75</f>
        <v>2.0236820000000002E-3</v>
      </c>
      <c r="AH78">
        <f>'All ratios'!F75</f>
        <v>1.9444719999999999E-2</v>
      </c>
      <c r="AI78">
        <f>'All ratios'!G75</f>
        <v>1042694000</v>
      </c>
      <c r="AJ78">
        <f>'All ratios'!H75</f>
        <v>7.9213290000000006E-2</v>
      </c>
      <c r="AM78">
        <f>'All ratios'!K75</f>
        <v>707703334.37630868</v>
      </c>
      <c r="AN78">
        <f>'All ratios'!L75</f>
        <v>103.12034895752697</v>
      </c>
      <c r="AO78">
        <f>'All ratios'!M75</f>
        <v>9.2170357071614912</v>
      </c>
      <c r="AP78">
        <f>'All ratios'!N75</f>
        <v>0.38889439999999997</v>
      </c>
      <c r="AQ78">
        <f>'All ratios'!R75</f>
        <v>0</v>
      </c>
      <c r="AR78">
        <f>'All ratios'!S75</f>
        <v>0</v>
      </c>
      <c r="AT78" t="str">
        <f t="shared" si="21"/>
        <v>d18O_300118_WM2_KAW485_2@3</v>
      </c>
      <c r="AX78">
        <f t="shared" si="22"/>
        <v>2.0236820000000002E-3</v>
      </c>
      <c r="AY78">
        <f t="shared" si="23"/>
        <v>1.9444719999999999E-2</v>
      </c>
      <c r="AZ78" s="58" t="e">
        <f t="shared" si="24"/>
        <v>#VALUE!</v>
      </c>
      <c r="BA78" t="e">
        <f t="shared" si="25"/>
        <v>#VALUE!</v>
      </c>
      <c r="BD78">
        <f t="shared" si="26"/>
        <v>707703334.37630868</v>
      </c>
      <c r="BE78">
        <f t="shared" si="27"/>
        <v>103.12034895752697</v>
      </c>
      <c r="BF78">
        <f>'All ratios'!T75</f>
        <v>0</v>
      </c>
      <c r="BG78">
        <f t="shared" si="28"/>
        <v>0.38889439999999997</v>
      </c>
      <c r="BH78">
        <f t="shared" si="29"/>
        <v>0</v>
      </c>
      <c r="BI78">
        <f t="shared" si="30"/>
        <v>0</v>
      </c>
    </row>
    <row r="79" spans="1:61" x14ac:dyDescent="0.15">
      <c r="A79" t="str">
        <f>'Raw1'!A79</f>
        <v>d18O_300118_WM2_Udaipur@25</v>
      </c>
      <c r="D79" s="14" t="e">
        <f>Corr4!D79/Corr1!D79</f>
        <v>#VALUE!</v>
      </c>
      <c r="E79" s="14" t="e">
        <f>Corr4!E79/Corr1!E79</f>
        <v>#VALUE!</v>
      </c>
      <c r="F79" s="14" t="e">
        <f>Corr4!F79/Corr1!F79</f>
        <v>#VALUE!</v>
      </c>
      <c r="G79" s="14" t="e">
        <f>Corr4!G79/Corr1!G79</f>
        <v>#VALUE!</v>
      </c>
      <c r="H79" s="14" t="e">
        <f>Corr4!H79/Corr1!H79</f>
        <v>#VALUE!</v>
      </c>
      <c r="I79" s="14" t="e">
        <f>Corr4!I79/Corr1!I79</f>
        <v>#VALUE!</v>
      </c>
      <c r="J79" s="14" t="e">
        <f>Corr4!J79/Corr1!J79</f>
        <v>#VALUE!</v>
      </c>
      <c r="K79" s="14" t="e">
        <f>Corr4!K79/Corr1!K79</f>
        <v>#VALUE!</v>
      </c>
      <c r="L79" s="14" t="e">
        <f>Corr4!L79/Corr1!L79</f>
        <v>#VALUE!</v>
      </c>
      <c r="M79" s="14" t="e">
        <f>Corr4!M79/Corr1!M79</f>
        <v>#VALUE!</v>
      </c>
      <c r="N79" s="14" t="e">
        <f>Corr4!N79/Corr1!N79</f>
        <v>#VALUE!</v>
      </c>
      <c r="O79" s="14" t="e">
        <f>Corr4!O79/Corr1!O79</f>
        <v>#VALUE!</v>
      </c>
      <c r="P79" s="14" t="e">
        <f>Corr4!P79/Corr1!P79</f>
        <v>#VALUE!</v>
      </c>
      <c r="Q79" s="14" t="e">
        <f>Corr4!Q79/Corr1!Q79</f>
        <v>#VALUE!</v>
      </c>
      <c r="R79" s="14" t="e">
        <f>Corr4!R79/Corr1!R79</f>
        <v>#VALUE!</v>
      </c>
      <c r="S79" s="14" t="e">
        <f>Corr4!S79/Corr1!S79</f>
        <v>#VALUE!</v>
      </c>
      <c r="U79" s="58" t="e">
        <f t="shared" si="16"/>
        <v>#VALUE!</v>
      </c>
      <c r="V79" t="e">
        <f t="shared" si="17"/>
        <v>#VALUE!</v>
      </c>
      <c r="W79" t="e">
        <f t="shared" si="18"/>
        <v>#VALUE!</v>
      </c>
      <c r="Y79" s="32" t="e">
        <f t="shared" si="19"/>
        <v>#VALUE!</v>
      </c>
      <c r="Z79">
        <v>1.467412E-4</v>
      </c>
      <c r="AA79">
        <v>5.7180660000000001E-2</v>
      </c>
      <c r="AC79" t="str">
        <f t="shared" si="20"/>
        <v>d18O_300118_WM2_Udaipur@25</v>
      </c>
      <c r="AG79">
        <f>'All ratios'!E76</f>
        <v>2.0267639999999999E-3</v>
      </c>
      <c r="AH79">
        <f>'All ratios'!F76</f>
        <v>1.0263889999999999E-2</v>
      </c>
      <c r="AI79">
        <f>'All ratios'!G76</f>
        <v>1018165000</v>
      </c>
      <c r="AJ79">
        <f>'All ratios'!H76</f>
        <v>6.7886959999999996E-2</v>
      </c>
      <c r="AM79">
        <f>'All ratios'!K76</f>
        <v>691863025.16668618</v>
      </c>
      <c r="AN79">
        <f>'All ratios'!L76</f>
        <v>100.81223744533388</v>
      </c>
      <c r="AO79">
        <f>'All ratios'!M76</f>
        <v>10.754039497306982</v>
      </c>
      <c r="AP79">
        <f>'All ratios'!N76</f>
        <v>0.20527779999999998</v>
      </c>
      <c r="AQ79">
        <f>'All ratios'!R76</f>
        <v>0</v>
      </c>
      <c r="AR79">
        <f>'All ratios'!S76</f>
        <v>0</v>
      </c>
      <c r="AT79" t="str">
        <f t="shared" si="21"/>
        <v>d18O_300118_WM2_Udaipur@25</v>
      </c>
      <c r="AX79">
        <f t="shared" si="22"/>
        <v>2.0267639999999999E-3</v>
      </c>
      <c r="AY79">
        <f t="shared" si="23"/>
        <v>1.0263889999999999E-2</v>
      </c>
      <c r="AZ79" s="58" t="e">
        <f t="shared" si="24"/>
        <v>#VALUE!</v>
      </c>
      <c r="BA79" t="e">
        <f t="shared" si="25"/>
        <v>#VALUE!</v>
      </c>
      <c r="BD79">
        <f t="shared" si="26"/>
        <v>691863025.16668618</v>
      </c>
      <c r="BE79">
        <f t="shared" si="27"/>
        <v>100.81223744533388</v>
      </c>
      <c r="BF79">
        <f>'All ratios'!T76</f>
        <v>0</v>
      </c>
      <c r="BG79">
        <f t="shared" si="28"/>
        <v>0.20527779999999998</v>
      </c>
      <c r="BH79">
        <f t="shared" si="29"/>
        <v>0</v>
      </c>
      <c r="BI79">
        <f t="shared" si="30"/>
        <v>0</v>
      </c>
    </row>
    <row r="80" spans="1:61" x14ac:dyDescent="0.15">
      <c r="A80" t="str">
        <f>'Raw1'!A80</f>
        <v>d18O_300118_WM2_Nico_2@4</v>
      </c>
      <c r="D80" s="14" t="e">
        <f>Corr4!D80/Corr1!D80</f>
        <v>#VALUE!</v>
      </c>
      <c r="E80" s="14" t="e">
        <f>Corr4!E80/Corr1!E80</f>
        <v>#VALUE!</v>
      </c>
      <c r="F80" s="14" t="e">
        <f>Corr4!F80/Corr1!F80</f>
        <v>#VALUE!</v>
      </c>
      <c r="G80" s="14" t="e">
        <f>Corr4!G80/Corr1!G80</f>
        <v>#VALUE!</v>
      </c>
      <c r="H80" s="14" t="e">
        <f>Corr4!H80/Corr1!H80</f>
        <v>#VALUE!</v>
      </c>
      <c r="I80" s="14" t="e">
        <f>Corr4!I80/Corr1!I80</f>
        <v>#VALUE!</v>
      </c>
      <c r="J80" s="14" t="e">
        <f>Corr4!J80/Corr1!J80</f>
        <v>#VALUE!</v>
      </c>
      <c r="K80" s="14" t="e">
        <f>Corr4!K80/Corr1!K80</f>
        <v>#VALUE!</v>
      </c>
      <c r="L80" s="14" t="e">
        <f>Corr4!L80/Corr1!L80</f>
        <v>#VALUE!</v>
      </c>
      <c r="M80" s="14" t="e">
        <f>Corr4!M80/Corr1!M80</f>
        <v>#VALUE!</v>
      </c>
      <c r="N80" s="14" t="e">
        <f>Corr4!N80/Corr1!N80</f>
        <v>#VALUE!</v>
      </c>
      <c r="O80" s="14" t="e">
        <f>Corr4!O80/Corr1!O80</f>
        <v>#VALUE!</v>
      </c>
      <c r="P80" s="14" t="e">
        <f>Corr4!P80/Corr1!P80</f>
        <v>#VALUE!</v>
      </c>
      <c r="Q80" s="14" t="e">
        <f>Corr4!Q80/Corr1!Q80</f>
        <v>#VALUE!</v>
      </c>
      <c r="R80" s="14" t="e">
        <f>Corr4!R80/Corr1!R80</f>
        <v>#VALUE!</v>
      </c>
      <c r="S80" s="14" t="e">
        <f>Corr4!S80/Corr1!S80</f>
        <v>#VALUE!</v>
      </c>
      <c r="U80" s="58" t="e">
        <f t="shared" si="16"/>
        <v>#VALUE!</v>
      </c>
      <c r="V80" t="e">
        <f t="shared" si="17"/>
        <v>#VALUE!</v>
      </c>
      <c r="W80" t="e">
        <f t="shared" si="18"/>
        <v>#VALUE!</v>
      </c>
      <c r="Y80" s="32" t="e">
        <f t="shared" si="19"/>
        <v>#VALUE!</v>
      </c>
      <c r="Z80">
        <v>1.467029E-4</v>
      </c>
      <c r="AA80">
        <v>6.5898429999999994E-2</v>
      </c>
      <c r="AC80" t="str">
        <f t="shared" si="20"/>
        <v>d18O_300118_WM2_Nico_2@4</v>
      </c>
      <c r="AG80">
        <f>'All ratios'!E77</f>
        <v>2.020535E-3</v>
      </c>
      <c r="AH80">
        <f>'All ratios'!F77</f>
        <v>1.4072640000000001E-2</v>
      </c>
      <c r="AI80">
        <f>'All ratios'!G77</f>
        <v>1046653000</v>
      </c>
      <c r="AJ80">
        <f>'All ratios'!H77</f>
        <v>5.7115390000000002E-2</v>
      </c>
      <c r="AM80">
        <f>'All ratios'!K77</f>
        <v>711561576.26090813</v>
      </c>
      <c r="AN80">
        <f>'All ratios'!L77</f>
        <v>103.68253826790104</v>
      </c>
      <c r="AO80">
        <f>'All ratios'!M77</f>
        <v>7.6476161978854984</v>
      </c>
      <c r="AP80">
        <f>'All ratios'!N77</f>
        <v>0.2814528</v>
      </c>
      <c r="AQ80">
        <f>'All ratios'!R77</f>
        <v>0</v>
      </c>
      <c r="AR80">
        <f>'All ratios'!S77</f>
        <v>0</v>
      </c>
      <c r="AT80" t="str">
        <f t="shared" si="21"/>
        <v>d18O_300118_WM2_Nico_2@4</v>
      </c>
      <c r="AX80">
        <f t="shared" si="22"/>
        <v>2.020535E-3</v>
      </c>
      <c r="AY80">
        <f t="shared" si="23"/>
        <v>1.4072640000000001E-2</v>
      </c>
      <c r="AZ80" s="58" t="e">
        <f t="shared" si="24"/>
        <v>#VALUE!</v>
      </c>
      <c r="BA80" t="e">
        <f t="shared" si="25"/>
        <v>#VALUE!</v>
      </c>
      <c r="BD80">
        <f t="shared" si="26"/>
        <v>711561576.26090813</v>
      </c>
      <c r="BE80">
        <f t="shared" si="27"/>
        <v>103.68253826790104</v>
      </c>
      <c r="BF80">
        <f>'All ratios'!T77</f>
        <v>0</v>
      </c>
      <c r="BG80">
        <f t="shared" si="28"/>
        <v>0.2814528</v>
      </c>
      <c r="BH80">
        <f t="shared" si="29"/>
        <v>0</v>
      </c>
      <c r="BI80">
        <f t="shared" si="30"/>
        <v>0</v>
      </c>
    </row>
    <row r="81" spans="1:61" x14ac:dyDescent="0.15">
      <c r="A81" t="str">
        <f>'Raw1'!A81</f>
        <v>d18O_300118_WM2_Nico_2@5</v>
      </c>
      <c r="D81" s="14" t="e">
        <f>Corr4!D81/Corr1!D81</f>
        <v>#VALUE!</v>
      </c>
      <c r="E81" s="14" t="e">
        <f>Corr4!E81/Corr1!E81</f>
        <v>#VALUE!</v>
      </c>
      <c r="F81" s="14" t="e">
        <f>Corr4!F81/Corr1!F81</f>
        <v>#VALUE!</v>
      </c>
      <c r="G81" s="14" t="e">
        <f>Corr4!G81/Corr1!G81</f>
        <v>#VALUE!</v>
      </c>
      <c r="H81" s="14" t="e">
        <f>Corr4!H81/Corr1!H81</f>
        <v>#VALUE!</v>
      </c>
      <c r="I81" s="14" t="e">
        <f>Corr4!I81/Corr1!I81</f>
        <v>#VALUE!</v>
      </c>
      <c r="J81" s="14" t="e">
        <f>Corr4!J81/Corr1!J81</f>
        <v>#VALUE!</v>
      </c>
      <c r="K81" s="14" t="e">
        <f>Corr4!K81/Corr1!K81</f>
        <v>#VALUE!</v>
      </c>
      <c r="L81" s="14" t="e">
        <f>Corr4!L81/Corr1!L81</f>
        <v>#VALUE!</v>
      </c>
      <c r="M81" s="14" t="e">
        <f>Corr4!M81/Corr1!M81</f>
        <v>#VALUE!</v>
      </c>
      <c r="N81" s="14" t="e">
        <f>Corr4!N81/Corr1!N81</f>
        <v>#VALUE!</v>
      </c>
      <c r="O81" s="14" t="e">
        <f>Corr4!O81/Corr1!O81</f>
        <v>#VALUE!</v>
      </c>
      <c r="P81" s="14" t="e">
        <f>Corr4!P81/Corr1!P81</f>
        <v>#VALUE!</v>
      </c>
      <c r="Q81" s="14" t="e">
        <f>Corr4!Q81/Corr1!Q81</f>
        <v>#VALUE!</v>
      </c>
      <c r="R81" s="14" t="e">
        <f>Corr4!R81/Corr1!R81</f>
        <v>#VALUE!</v>
      </c>
      <c r="S81" s="14" t="e">
        <f>Corr4!S81/Corr1!S81</f>
        <v>#VALUE!</v>
      </c>
      <c r="U81" s="58" t="e">
        <f t="shared" si="16"/>
        <v>#VALUE!</v>
      </c>
      <c r="V81" t="e">
        <f t="shared" si="17"/>
        <v>#VALUE!</v>
      </c>
      <c r="W81" t="e">
        <f t="shared" si="18"/>
        <v>#VALUE!</v>
      </c>
      <c r="Y81" s="32" t="e">
        <f t="shared" si="19"/>
        <v>#VALUE!</v>
      </c>
      <c r="Z81">
        <v>1.4666740000000001E-4</v>
      </c>
      <c r="AA81">
        <v>5.4313100000000003E-2</v>
      </c>
      <c r="AC81" t="str">
        <f t="shared" si="20"/>
        <v>d18O_300118_WM2_Nico_2@5</v>
      </c>
      <c r="AG81">
        <f>'All ratios'!E78</f>
        <v>2.020287E-3</v>
      </c>
      <c r="AH81">
        <f>'All ratios'!F78</f>
        <v>2.0712049999999999E-2</v>
      </c>
      <c r="AI81">
        <f>'All ratios'!G78</f>
        <v>1047250000</v>
      </c>
      <c r="AJ81">
        <f>'All ratios'!H78</f>
        <v>6.9557380000000002E-2</v>
      </c>
      <c r="AM81">
        <f>'All ratios'!K78</f>
        <v>713941927.49663234</v>
      </c>
      <c r="AN81">
        <f>'All ratios'!L78</f>
        <v>104.02938226049814</v>
      </c>
      <c r="AO81">
        <f>'All ratios'!M78</f>
        <v>7.52393776181927</v>
      </c>
      <c r="AP81">
        <f>'All ratios'!N78</f>
        <v>0.41424099999999997</v>
      </c>
      <c r="AQ81">
        <f>'All ratios'!R78</f>
        <v>0</v>
      </c>
      <c r="AR81">
        <f>'All ratios'!S78</f>
        <v>0</v>
      </c>
      <c r="AT81" t="str">
        <f t="shared" si="21"/>
        <v>d18O_300118_WM2_Nico_2@5</v>
      </c>
      <c r="AX81">
        <f t="shared" si="22"/>
        <v>2.020287E-3</v>
      </c>
      <c r="AY81">
        <f t="shared" si="23"/>
        <v>2.0712049999999999E-2</v>
      </c>
      <c r="AZ81" s="58" t="e">
        <f t="shared" si="24"/>
        <v>#VALUE!</v>
      </c>
      <c r="BA81" t="e">
        <f t="shared" si="25"/>
        <v>#VALUE!</v>
      </c>
      <c r="BD81">
        <f t="shared" si="26"/>
        <v>713941927.49663234</v>
      </c>
      <c r="BE81">
        <f t="shared" si="27"/>
        <v>104.02938226049814</v>
      </c>
      <c r="BF81">
        <f>'All ratios'!T78</f>
        <v>0</v>
      </c>
      <c r="BG81">
        <f t="shared" si="28"/>
        <v>0.41424099999999997</v>
      </c>
      <c r="BH81">
        <f t="shared" si="29"/>
        <v>0</v>
      </c>
      <c r="BI81">
        <f t="shared" si="30"/>
        <v>0</v>
      </c>
    </row>
    <row r="82" spans="1:61" x14ac:dyDescent="0.15">
      <c r="A82" t="str">
        <f>'Raw1'!A82</f>
        <v>d18O_300118_WM2_Nico_2@6</v>
      </c>
      <c r="D82" s="14" t="e">
        <f>Corr4!D82/Corr1!D82</f>
        <v>#VALUE!</v>
      </c>
      <c r="E82" s="14" t="e">
        <f>Corr4!E82/Corr1!E82</f>
        <v>#VALUE!</v>
      </c>
      <c r="F82" s="14" t="e">
        <f>Corr4!F82/Corr1!F82</f>
        <v>#VALUE!</v>
      </c>
      <c r="G82" s="14" t="e">
        <f>Corr4!G82/Corr1!G82</f>
        <v>#VALUE!</v>
      </c>
      <c r="H82" s="14" t="e">
        <f>Corr4!H82/Corr1!H82</f>
        <v>#VALUE!</v>
      </c>
      <c r="I82" s="14" t="e">
        <f>Corr4!I82/Corr1!I82</f>
        <v>#VALUE!</v>
      </c>
      <c r="J82" s="14" t="e">
        <f>Corr4!J82/Corr1!J82</f>
        <v>#VALUE!</v>
      </c>
      <c r="K82" s="14" t="e">
        <f>Corr4!K82/Corr1!K82</f>
        <v>#VALUE!</v>
      </c>
      <c r="L82" s="14" t="e">
        <f>Corr4!L82/Corr1!L82</f>
        <v>#VALUE!</v>
      </c>
      <c r="M82" s="14" t="e">
        <f>Corr4!M82/Corr1!M82</f>
        <v>#VALUE!</v>
      </c>
      <c r="N82" s="14" t="e">
        <f>Corr4!N82/Corr1!N82</f>
        <v>#VALUE!</v>
      </c>
      <c r="O82" s="14" t="e">
        <f>Corr4!O82/Corr1!O82</f>
        <v>#VALUE!</v>
      </c>
      <c r="P82" s="14" t="e">
        <f>Corr4!P82/Corr1!P82</f>
        <v>#VALUE!</v>
      </c>
      <c r="Q82" s="14" t="e">
        <f>Corr4!Q82/Corr1!Q82</f>
        <v>#VALUE!</v>
      </c>
      <c r="R82" s="14" t="e">
        <f>Corr4!R82/Corr1!R82</f>
        <v>#VALUE!</v>
      </c>
      <c r="S82" s="14" t="e">
        <f>Corr4!S82/Corr1!S82</f>
        <v>#VALUE!</v>
      </c>
      <c r="U82" s="58" t="e">
        <f t="shared" si="16"/>
        <v>#VALUE!</v>
      </c>
      <c r="V82" t="e">
        <f t="shared" si="17"/>
        <v>#VALUE!</v>
      </c>
      <c r="W82" t="e">
        <f t="shared" si="18"/>
        <v>#VALUE!</v>
      </c>
      <c r="Y82" s="32" t="e">
        <f t="shared" si="19"/>
        <v>#VALUE!</v>
      </c>
      <c r="Z82">
        <v>1.4669039999999999E-4</v>
      </c>
      <c r="AA82">
        <v>5.1757930000000001E-2</v>
      </c>
      <c r="AC82" t="str">
        <f t="shared" si="20"/>
        <v>d18O_300118_WM2_Nico_2@6</v>
      </c>
      <c r="AG82">
        <f>'All ratios'!E79</f>
        <v>2.0210390000000001E-3</v>
      </c>
      <c r="AH82">
        <f>'All ratios'!F79</f>
        <v>1.0517250000000001E-2</v>
      </c>
      <c r="AI82">
        <f>'All ratios'!G79</f>
        <v>1041951000</v>
      </c>
      <c r="AJ82">
        <f>'All ratios'!H79</f>
        <v>4.9939459999999998E-2</v>
      </c>
      <c r="AM82">
        <f>'All ratios'!K79</f>
        <v>709988688.70778704</v>
      </c>
      <c r="AN82">
        <f>'All ratios'!L79</f>
        <v>103.45335083091977</v>
      </c>
      <c r="AO82">
        <f>'All ratios'!M79</f>
        <v>7.8989626969878968</v>
      </c>
      <c r="AP82">
        <f>'All ratios'!N79</f>
        <v>0.210345</v>
      </c>
      <c r="AQ82">
        <f>'All ratios'!R79</f>
        <v>0</v>
      </c>
      <c r="AR82">
        <f>'All ratios'!S79</f>
        <v>0</v>
      </c>
      <c r="AT82" t="str">
        <f t="shared" si="21"/>
        <v>d18O_300118_WM2_Nico_2@6</v>
      </c>
      <c r="AX82">
        <f t="shared" si="22"/>
        <v>2.0210390000000001E-3</v>
      </c>
      <c r="AY82">
        <f t="shared" si="23"/>
        <v>1.0517250000000001E-2</v>
      </c>
      <c r="AZ82" s="58" t="e">
        <f t="shared" si="24"/>
        <v>#VALUE!</v>
      </c>
      <c r="BA82" t="e">
        <f t="shared" si="25"/>
        <v>#VALUE!</v>
      </c>
      <c r="BD82">
        <f t="shared" si="26"/>
        <v>709988688.70778704</v>
      </c>
      <c r="BE82">
        <f t="shared" si="27"/>
        <v>103.45335083091977</v>
      </c>
      <c r="BF82">
        <f>'All ratios'!T79</f>
        <v>0</v>
      </c>
      <c r="BG82">
        <f t="shared" si="28"/>
        <v>0.210345</v>
      </c>
      <c r="BH82">
        <f t="shared" si="29"/>
        <v>0</v>
      </c>
      <c r="BI82">
        <f t="shared" si="30"/>
        <v>0</v>
      </c>
    </row>
    <row r="83" spans="1:61" x14ac:dyDescent="0.15">
      <c r="A83" t="str">
        <f>'Raw1'!A83</f>
        <v>d18O_300118_WM2_Udaipur@26</v>
      </c>
      <c r="D83" s="14" t="e">
        <f>Corr4!D83/Corr1!D83</f>
        <v>#VALUE!</v>
      </c>
      <c r="E83" s="14" t="e">
        <f>Corr4!E83/Corr1!E83</f>
        <v>#VALUE!</v>
      </c>
      <c r="F83" s="14" t="e">
        <f>Corr4!F83/Corr1!F83</f>
        <v>#VALUE!</v>
      </c>
      <c r="G83" s="14" t="e">
        <f>Corr4!G83/Corr1!G83</f>
        <v>#VALUE!</v>
      </c>
      <c r="H83" s="14" t="e">
        <f>Corr4!H83/Corr1!H83</f>
        <v>#VALUE!</v>
      </c>
      <c r="I83" s="14" t="e">
        <f>Corr4!I83/Corr1!I83</f>
        <v>#VALUE!</v>
      </c>
      <c r="J83" s="14" t="e">
        <f>Corr4!J83/Corr1!J83</f>
        <v>#VALUE!</v>
      </c>
      <c r="K83" s="14" t="e">
        <f>Corr4!K83/Corr1!K83</f>
        <v>#VALUE!</v>
      </c>
      <c r="L83" s="14" t="e">
        <f>Corr4!L83/Corr1!L83</f>
        <v>#VALUE!</v>
      </c>
      <c r="M83" s="14" t="e">
        <f>Corr4!M83/Corr1!M83</f>
        <v>#VALUE!</v>
      </c>
      <c r="N83" s="14" t="e">
        <f>Corr4!N83/Corr1!N83</f>
        <v>#VALUE!</v>
      </c>
      <c r="O83" s="14" t="e">
        <f>Corr4!O83/Corr1!O83</f>
        <v>#VALUE!</v>
      </c>
      <c r="P83" s="14" t="e">
        <f>Corr4!P83/Corr1!P83</f>
        <v>#VALUE!</v>
      </c>
      <c r="Q83" s="14" t="e">
        <f>Corr4!Q83/Corr1!Q83</f>
        <v>#VALUE!</v>
      </c>
      <c r="R83" s="14" t="e">
        <f>Corr4!R83/Corr1!R83</f>
        <v>#VALUE!</v>
      </c>
      <c r="S83" s="14" t="e">
        <f>Corr4!S83/Corr1!S83</f>
        <v>#VALUE!</v>
      </c>
      <c r="U83" s="58" t="e">
        <f t="shared" si="16"/>
        <v>#VALUE!</v>
      </c>
      <c r="V83" t="e">
        <f t="shared" si="17"/>
        <v>#VALUE!</v>
      </c>
      <c r="W83" t="e">
        <f t="shared" si="18"/>
        <v>#VALUE!</v>
      </c>
      <c r="Y83" s="32" t="e">
        <f t="shared" si="19"/>
        <v>#VALUE!</v>
      </c>
      <c r="Z83">
        <v>1.4682209999999999E-4</v>
      </c>
      <c r="AA83">
        <v>5.2686749999999997E-2</v>
      </c>
      <c r="AC83" t="str">
        <f t="shared" si="20"/>
        <v>d18O_300118_WM2_Udaipur@26</v>
      </c>
      <c r="AG83">
        <f>'All ratios'!E80</f>
        <v>2.026262E-3</v>
      </c>
      <c r="AH83">
        <f>'All ratios'!F80</f>
        <v>1.2521579999999999E-2</v>
      </c>
      <c r="AI83">
        <f>'All ratios'!G80</f>
        <v>1017949000</v>
      </c>
      <c r="AJ83">
        <f>'All ratios'!H80</f>
        <v>7.8039839999999999E-2</v>
      </c>
      <c r="AM83">
        <f>'All ratios'!K80</f>
        <v>694744723.12216723</v>
      </c>
      <c r="AN83">
        <f>'All ratios'!L80</f>
        <v>101.23213330328018</v>
      </c>
      <c r="AO83">
        <f>'All ratios'!M80</f>
        <v>10.503690404947177</v>
      </c>
      <c r="AP83">
        <f>'All ratios'!N80</f>
        <v>0.25043159999999998</v>
      </c>
      <c r="AQ83">
        <f>'All ratios'!R80</f>
        <v>0</v>
      </c>
      <c r="AR83">
        <f>'All ratios'!S80</f>
        <v>0</v>
      </c>
      <c r="AT83" t="str">
        <f t="shared" si="21"/>
        <v>d18O_300118_WM2_Udaipur@26</v>
      </c>
      <c r="AX83">
        <f t="shared" si="22"/>
        <v>2.026262E-3</v>
      </c>
      <c r="AY83">
        <f t="shared" si="23"/>
        <v>1.2521579999999999E-2</v>
      </c>
      <c r="AZ83" s="58" t="e">
        <f t="shared" si="24"/>
        <v>#VALUE!</v>
      </c>
      <c r="BA83" t="e">
        <f t="shared" si="25"/>
        <v>#VALUE!</v>
      </c>
      <c r="BD83">
        <f t="shared" si="26"/>
        <v>694744723.12216723</v>
      </c>
      <c r="BE83">
        <f t="shared" si="27"/>
        <v>101.23213330328018</v>
      </c>
      <c r="BF83">
        <f>'All ratios'!T80</f>
        <v>0</v>
      </c>
      <c r="BG83">
        <f t="shared" si="28"/>
        <v>0.25043159999999998</v>
      </c>
      <c r="BH83">
        <f t="shared" si="29"/>
        <v>0</v>
      </c>
      <c r="BI83">
        <f t="shared" si="30"/>
        <v>0</v>
      </c>
    </row>
    <row r="84" spans="1:61" x14ac:dyDescent="0.15">
      <c r="A84" t="str">
        <f>'Raw1'!A84</f>
        <v>d18O_300118_WM2_BW28_2@1</v>
      </c>
      <c r="D84" s="14" t="e">
        <f>Corr4!D84/Corr1!D84</f>
        <v>#VALUE!</v>
      </c>
      <c r="E84" s="14" t="e">
        <f>Corr4!E84/Corr1!E84</f>
        <v>#VALUE!</v>
      </c>
      <c r="F84" s="14" t="e">
        <f>Corr4!F84/Corr1!F84</f>
        <v>#VALUE!</v>
      </c>
      <c r="G84" s="14" t="e">
        <f>Corr4!G84/Corr1!G84</f>
        <v>#VALUE!</v>
      </c>
      <c r="H84" s="14" t="e">
        <f>Corr4!H84/Corr1!H84</f>
        <v>#VALUE!</v>
      </c>
      <c r="I84" s="14" t="e">
        <f>Corr4!I84/Corr1!I84</f>
        <v>#VALUE!</v>
      </c>
      <c r="J84" s="14" t="e">
        <f>Corr4!J84/Corr1!J84</f>
        <v>#VALUE!</v>
      </c>
      <c r="K84" s="14" t="e">
        <f>Corr4!K84/Corr1!K84</f>
        <v>#VALUE!</v>
      </c>
      <c r="L84" s="14" t="e">
        <f>Corr4!L84/Corr1!L84</f>
        <v>#VALUE!</v>
      </c>
      <c r="M84" s="14" t="e">
        <f>Corr4!M84/Corr1!M84</f>
        <v>#VALUE!</v>
      </c>
      <c r="N84" s="14" t="e">
        <f>Corr4!N84/Corr1!N84</f>
        <v>#VALUE!</v>
      </c>
      <c r="O84" s="14" t="e">
        <f>Corr4!O84/Corr1!O84</f>
        <v>#VALUE!</v>
      </c>
      <c r="P84" s="14" t="e">
        <f>Corr4!P84/Corr1!P84</f>
        <v>#VALUE!</v>
      </c>
      <c r="Q84" s="14" t="e">
        <f>Corr4!Q84/Corr1!Q84</f>
        <v>#VALUE!</v>
      </c>
      <c r="R84" s="14" t="e">
        <f>Corr4!R84/Corr1!R84</f>
        <v>#VALUE!</v>
      </c>
      <c r="S84" s="14" t="e">
        <f>Corr4!S84/Corr1!S84</f>
        <v>#VALUE!</v>
      </c>
      <c r="U84" s="58" t="e">
        <f t="shared" si="16"/>
        <v>#VALUE!</v>
      </c>
      <c r="V84" t="e">
        <f t="shared" si="17"/>
        <v>#VALUE!</v>
      </c>
      <c r="W84" t="e">
        <f t="shared" si="18"/>
        <v>#VALUE!</v>
      </c>
      <c r="Y84" s="32" t="e">
        <f t="shared" si="19"/>
        <v>#VALUE!</v>
      </c>
      <c r="Z84">
        <v>1.4667E-4</v>
      </c>
      <c r="AA84">
        <v>6.421251E-2</v>
      </c>
      <c r="AC84" t="str">
        <f t="shared" si="20"/>
        <v>d18O_300118_WM2_BW28_2@1</v>
      </c>
      <c r="AG84">
        <f>'All ratios'!E81</f>
        <v>2.019337E-3</v>
      </c>
      <c r="AH84">
        <f>'All ratios'!F81</f>
        <v>1.468563E-2</v>
      </c>
      <c r="AI84">
        <f>'All ratios'!G81</f>
        <v>1036176000</v>
      </c>
      <c r="AJ84">
        <f>'All ratios'!H81</f>
        <v>5.7267190000000003E-2</v>
      </c>
      <c r="AM84">
        <f>'All ratios'!K81</f>
        <v>707789346.84735453</v>
      </c>
      <c r="AN84">
        <f>'All ratios'!L81</f>
        <v>103.13288194359347</v>
      </c>
      <c r="AO84">
        <f>'All ratios'!M81</f>
        <v>7.0501695591462221</v>
      </c>
      <c r="AP84">
        <f>'All ratios'!N81</f>
        <v>0.29371259999999999</v>
      </c>
      <c r="AQ84">
        <f>'All ratios'!R81</f>
        <v>0</v>
      </c>
      <c r="AR84">
        <f>'All ratios'!S81</f>
        <v>0</v>
      </c>
      <c r="AT84" t="str">
        <f t="shared" si="21"/>
        <v>d18O_300118_WM2_BW28_2@1</v>
      </c>
      <c r="AX84">
        <f t="shared" si="22"/>
        <v>2.019337E-3</v>
      </c>
      <c r="AY84">
        <f t="shared" si="23"/>
        <v>1.468563E-2</v>
      </c>
      <c r="AZ84" s="58" t="e">
        <f t="shared" si="24"/>
        <v>#VALUE!</v>
      </c>
      <c r="BA84" t="e">
        <f t="shared" si="25"/>
        <v>#VALUE!</v>
      </c>
      <c r="BD84">
        <f t="shared" si="26"/>
        <v>707789346.84735453</v>
      </c>
      <c r="BE84">
        <f t="shared" si="27"/>
        <v>103.13288194359347</v>
      </c>
      <c r="BF84">
        <f>'All ratios'!T81</f>
        <v>0</v>
      </c>
      <c r="BG84">
        <f t="shared" si="28"/>
        <v>0.29371259999999999</v>
      </c>
      <c r="BH84">
        <f t="shared" si="29"/>
        <v>0</v>
      </c>
      <c r="BI84">
        <f t="shared" si="30"/>
        <v>0</v>
      </c>
    </row>
    <row r="85" spans="1:61" x14ac:dyDescent="0.15">
      <c r="A85" t="str">
        <f>'Raw1'!A85</f>
        <v>d18O_300118_WM2_BW28_2@2</v>
      </c>
      <c r="D85" s="14" t="e">
        <f>Corr4!D85/Corr1!D85</f>
        <v>#VALUE!</v>
      </c>
      <c r="E85" s="14" t="e">
        <f>Corr4!E85/Corr1!E85</f>
        <v>#VALUE!</v>
      </c>
      <c r="F85" s="14" t="e">
        <f>Corr4!F85/Corr1!F85</f>
        <v>#VALUE!</v>
      </c>
      <c r="G85" s="14" t="e">
        <f>Corr4!G85/Corr1!G85</f>
        <v>#VALUE!</v>
      </c>
      <c r="H85" s="14" t="e">
        <f>Corr4!H85/Corr1!H85</f>
        <v>#VALUE!</v>
      </c>
      <c r="I85" s="14" t="e">
        <f>Corr4!I85/Corr1!I85</f>
        <v>#VALUE!</v>
      </c>
      <c r="J85" s="14" t="e">
        <f>Corr4!J85/Corr1!J85</f>
        <v>#VALUE!</v>
      </c>
      <c r="K85" s="14" t="e">
        <f>Corr4!K85/Corr1!K85</f>
        <v>#VALUE!</v>
      </c>
      <c r="L85" s="14" t="e">
        <f>Corr4!L85/Corr1!L85</f>
        <v>#VALUE!</v>
      </c>
      <c r="M85" s="14" t="e">
        <f>Corr4!M85/Corr1!M85</f>
        <v>#VALUE!</v>
      </c>
      <c r="N85" s="14" t="e">
        <f>Corr4!N85/Corr1!N85</f>
        <v>#VALUE!</v>
      </c>
      <c r="O85" s="14" t="e">
        <f>Corr4!O85/Corr1!O85</f>
        <v>#VALUE!</v>
      </c>
      <c r="P85" s="14" t="e">
        <f>Corr4!P85/Corr1!P85</f>
        <v>#VALUE!</v>
      </c>
      <c r="Q85" s="14" t="e">
        <f>Corr4!Q85/Corr1!Q85</f>
        <v>#VALUE!</v>
      </c>
      <c r="R85" s="14" t="e">
        <f>Corr4!R85/Corr1!R85</f>
        <v>#VALUE!</v>
      </c>
      <c r="S85" s="14" t="e">
        <f>Corr4!S85/Corr1!S85</f>
        <v>#VALUE!</v>
      </c>
      <c r="U85" s="58" t="e">
        <f t="shared" si="16"/>
        <v>#VALUE!</v>
      </c>
      <c r="V85" t="e">
        <f t="shared" si="17"/>
        <v>#VALUE!</v>
      </c>
      <c r="W85" t="e">
        <f t="shared" si="18"/>
        <v>#VALUE!</v>
      </c>
      <c r="Y85" s="32" t="e">
        <f t="shared" si="19"/>
        <v>#VALUE!</v>
      </c>
      <c r="Z85">
        <v>1.4852870000000001E-4</v>
      </c>
      <c r="AA85">
        <v>6.4144090000000001E-2</v>
      </c>
      <c r="AC85" t="str">
        <f t="shared" si="20"/>
        <v>d18O_300118_WM2_BW28_2@2</v>
      </c>
      <c r="AG85">
        <f>'All ratios'!E82</f>
        <v>2.0182429999999999E-3</v>
      </c>
      <c r="AH85">
        <f>'All ratios'!F82</f>
        <v>1.269695E-2</v>
      </c>
      <c r="AI85">
        <f>'All ratios'!G82</f>
        <v>1036383000</v>
      </c>
      <c r="AJ85">
        <f>'All ratios'!H82</f>
        <v>6.2416489999999998E-2</v>
      </c>
      <c r="AM85">
        <f>'All ratios'!K82</f>
        <v>709143198.09395826</v>
      </c>
      <c r="AN85">
        <f>'All ratios'!L82</f>
        <v>103.33015332300472</v>
      </c>
      <c r="AO85">
        <f>'All ratios'!M82</f>
        <v>6.5045880710153146</v>
      </c>
      <c r="AP85">
        <f>'All ratios'!N82</f>
        <v>0.25393900000000003</v>
      </c>
      <c r="AQ85">
        <f>'All ratios'!R82</f>
        <v>0</v>
      </c>
      <c r="AR85">
        <f>'All ratios'!S82</f>
        <v>0</v>
      </c>
      <c r="AT85" t="str">
        <f t="shared" si="21"/>
        <v>d18O_300118_WM2_BW28_2@2</v>
      </c>
      <c r="AX85">
        <f t="shared" si="22"/>
        <v>2.0182429999999999E-3</v>
      </c>
      <c r="AY85">
        <f t="shared" si="23"/>
        <v>1.269695E-2</v>
      </c>
      <c r="AZ85" s="58" t="e">
        <f t="shared" si="24"/>
        <v>#VALUE!</v>
      </c>
      <c r="BA85" t="e">
        <f t="shared" si="25"/>
        <v>#VALUE!</v>
      </c>
      <c r="BD85">
        <f t="shared" si="26"/>
        <v>709143198.09395826</v>
      </c>
      <c r="BE85">
        <f t="shared" si="27"/>
        <v>103.33015332300472</v>
      </c>
      <c r="BF85">
        <f>'All ratios'!T82</f>
        <v>0</v>
      </c>
      <c r="BG85">
        <f t="shared" si="28"/>
        <v>0.25393900000000003</v>
      </c>
      <c r="BH85">
        <f t="shared" si="29"/>
        <v>0</v>
      </c>
      <c r="BI85">
        <f t="shared" si="30"/>
        <v>0</v>
      </c>
    </row>
    <row r="86" spans="1:61" x14ac:dyDescent="0.15">
      <c r="A86" t="str">
        <f>'Raw1'!A86</f>
        <v>d18O_300118_WM2_BW28_2@3</v>
      </c>
      <c r="D86" s="14" t="e">
        <f>Corr4!D86/Corr1!D86</f>
        <v>#VALUE!</v>
      </c>
      <c r="E86" s="14" t="e">
        <f>Corr4!E86/Corr1!E86</f>
        <v>#VALUE!</v>
      </c>
      <c r="F86" s="14" t="e">
        <f>Corr4!F86/Corr1!F86</f>
        <v>#VALUE!</v>
      </c>
      <c r="G86" s="14" t="e">
        <f>Corr4!G86/Corr1!G86</f>
        <v>#VALUE!</v>
      </c>
      <c r="H86" s="14" t="e">
        <f>Corr4!H86/Corr1!H86</f>
        <v>#VALUE!</v>
      </c>
      <c r="I86" s="14" t="e">
        <f>Corr4!I86/Corr1!I86</f>
        <v>#VALUE!</v>
      </c>
      <c r="J86" s="14" t="e">
        <f>Corr4!J86/Corr1!J86</f>
        <v>#VALUE!</v>
      </c>
      <c r="K86" s="14" t="e">
        <f>Corr4!K86/Corr1!K86</f>
        <v>#VALUE!</v>
      </c>
      <c r="L86" s="14" t="e">
        <f>Corr4!L86/Corr1!L86</f>
        <v>#VALUE!</v>
      </c>
      <c r="M86" s="14" t="e">
        <f>Corr4!M86/Corr1!M86</f>
        <v>#VALUE!</v>
      </c>
      <c r="N86" s="14" t="e">
        <f>Corr4!N86/Corr1!N86</f>
        <v>#VALUE!</v>
      </c>
      <c r="O86" s="14" t="e">
        <f>Corr4!O86/Corr1!O86</f>
        <v>#VALUE!</v>
      </c>
      <c r="P86" s="14" t="e">
        <f>Corr4!P86/Corr1!P86</f>
        <v>#VALUE!</v>
      </c>
      <c r="Q86" s="14" t="e">
        <f>Corr4!Q86/Corr1!Q86</f>
        <v>#VALUE!</v>
      </c>
      <c r="R86" s="14" t="e">
        <f>Corr4!R86/Corr1!R86</f>
        <v>#VALUE!</v>
      </c>
      <c r="S86" s="14" t="e">
        <f>Corr4!S86/Corr1!S86</f>
        <v>#VALUE!</v>
      </c>
      <c r="U86" s="58" t="e">
        <f t="shared" si="16"/>
        <v>#VALUE!</v>
      </c>
      <c r="V86" t="e">
        <f t="shared" si="17"/>
        <v>#VALUE!</v>
      </c>
      <c r="W86" t="e">
        <f t="shared" si="18"/>
        <v>#VALUE!</v>
      </c>
      <c r="Y86" s="32" t="e">
        <f t="shared" si="19"/>
        <v>#VALUE!</v>
      </c>
      <c r="Z86">
        <v>1.5293840000000001E-4</v>
      </c>
      <c r="AA86">
        <v>5.3378139999999998E-2</v>
      </c>
      <c r="AC86" t="str">
        <f t="shared" si="20"/>
        <v>d18O_300118_WM2_BW28_2@3</v>
      </c>
      <c r="AG86">
        <f>'All ratios'!E83</f>
        <v>2.0192330000000001E-3</v>
      </c>
      <c r="AH86">
        <f>'All ratios'!F83</f>
        <v>1.3066090000000001E-2</v>
      </c>
      <c r="AI86">
        <f>'All ratios'!G83</f>
        <v>1035887000</v>
      </c>
      <c r="AJ86">
        <f>'All ratios'!H83</f>
        <v>4.6434469999999999E-2</v>
      </c>
      <c r="AM86">
        <f>'All ratios'!K83</f>
        <v>707970111.65414488</v>
      </c>
      <c r="AN86">
        <f>'All ratios'!L83</f>
        <v>103.15922141247825</v>
      </c>
      <c r="AO86">
        <f>'All ratios'!M83</f>
        <v>6.9983044085378525</v>
      </c>
      <c r="AP86">
        <f>'All ratios'!N83</f>
        <v>0.26132179999999999</v>
      </c>
      <c r="AQ86">
        <f>'All ratios'!R83</f>
        <v>0</v>
      </c>
      <c r="AR86">
        <f>'All ratios'!S83</f>
        <v>0</v>
      </c>
      <c r="AT86" t="str">
        <f t="shared" si="21"/>
        <v>d18O_300118_WM2_BW28_2@3</v>
      </c>
      <c r="AX86">
        <f t="shared" si="22"/>
        <v>2.0192330000000001E-3</v>
      </c>
      <c r="AY86">
        <f t="shared" si="23"/>
        <v>1.3066090000000001E-2</v>
      </c>
      <c r="AZ86" s="58" t="e">
        <f t="shared" si="24"/>
        <v>#VALUE!</v>
      </c>
      <c r="BA86" t="e">
        <f t="shared" si="25"/>
        <v>#VALUE!</v>
      </c>
      <c r="BD86">
        <f t="shared" si="26"/>
        <v>707970111.65414488</v>
      </c>
      <c r="BE86">
        <f t="shared" si="27"/>
        <v>103.15922141247825</v>
      </c>
      <c r="BF86">
        <f>'All ratios'!T83</f>
        <v>0</v>
      </c>
      <c r="BG86">
        <f t="shared" si="28"/>
        <v>0.26132179999999999</v>
      </c>
      <c r="BH86">
        <f t="shared" si="29"/>
        <v>0</v>
      </c>
      <c r="BI86">
        <f t="shared" si="30"/>
        <v>0</v>
      </c>
    </row>
    <row r="87" spans="1:61" x14ac:dyDescent="0.15">
      <c r="A87" t="str">
        <f>'Raw1'!A87</f>
        <v>d18O_300118_WM2_Udaipur@27</v>
      </c>
      <c r="D87" s="14" t="e">
        <f>Corr4!D87/Corr1!D87</f>
        <v>#VALUE!</v>
      </c>
      <c r="E87" s="14" t="e">
        <f>Corr4!E87/Corr1!E87</f>
        <v>#VALUE!</v>
      </c>
      <c r="F87" s="14" t="e">
        <f>Corr4!F87/Corr1!F87</f>
        <v>#VALUE!</v>
      </c>
      <c r="G87" s="14" t="e">
        <f>Corr4!G87/Corr1!G87</f>
        <v>#VALUE!</v>
      </c>
      <c r="H87" s="14" t="e">
        <f>Corr4!H87/Corr1!H87</f>
        <v>#VALUE!</v>
      </c>
      <c r="I87" s="14" t="e">
        <f>Corr4!I87/Corr1!I87</f>
        <v>#VALUE!</v>
      </c>
      <c r="J87" s="14" t="e">
        <f>Corr4!J87/Corr1!J87</f>
        <v>#VALUE!</v>
      </c>
      <c r="K87" s="14" t="e">
        <f>Corr4!K87/Corr1!K87</f>
        <v>#VALUE!</v>
      </c>
      <c r="L87" s="14" t="e">
        <f>Corr4!L87/Corr1!L87</f>
        <v>#VALUE!</v>
      </c>
      <c r="M87" s="14" t="e">
        <f>Corr4!M87/Corr1!M87</f>
        <v>#VALUE!</v>
      </c>
      <c r="N87" s="14" t="e">
        <f>Corr4!N87/Corr1!N87</f>
        <v>#VALUE!</v>
      </c>
      <c r="O87" s="14" t="e">
        <f>Corr4!O87/Corr1!O87</f>
        <v>#VALUE!</v>
      </c>
      <c r="P87" s="14" t="e">
        <f>Corr4!P87/Corr1!P87</f>
        <v>#VALUE!</v>
      </c>
      <c r="Q87" s="14" t="e">
        <f>Corr4!Q87/Corr1!Q87</f>
        <v>#VALUE!</v>
      </c>
      <c r="R87" s="14" t="e">
        <f>Corr4!R87/Corr1!R87</f>
        <v>#VALUE!</v>
      </c>
      <c r="S87" s="14" t="e">
        <f>Corr4!S87/Corr1!S87</f>
        <v>#VALUE!</v>
      </c>
      <c r="U87" s="58" t="e">
        <f t="shared" si="16"/>
        <v>#VALUE!</v>
      </c>
      <c r="V87" t="e">
        <f t="shared" si="17"/>
        <v>#VALUE!</v>
      </c>
      <c r="W87" t="e">
        <f t="shared" si="18"/>
        <v>#VALUE!</v>
      </c>
      <c r="Y87" s="32" t="e">
        <f t="shared" si="19"/>
        <v>#VALUE!</v>
      </c>
      <c r="Z87">
        <v>1.4859310000000001E-4</v>
      </c>
      <c r="AA87">
        <v>6.2434870000000003E-2</v>
      </c>
      <c r="AC87" t="str">
        <f t="shared" si="20"/>
        <v>d18O_300118_WM2_Udaipur@27</v>
      </c>
      <c r="AG87">
        <f>'All ratios'!E84</f>
        <v>2.0261739999999999E-3</v>
      </c>
      <c r="AH87">
        <f>'All ratios'!F84</f>
        <v>1.2008329999999999E-2</v>
      </c>
      <c r="AI87">
        <f>'All ratios'!G84</f>
        <v>1011776000</v>
      </c>
      <c r="AJ87">
        <f>'All ratios'!H84</f>
        <v>7.6427850000000006E-2</v>
      </c>
      <c r="AM87">
        <f>'All ratios'!K84</f>
        <v>692862484.28387892</v>
      </c>
      <c r="AN87">
        <f>'All ratios'!L84</f>
        <v>100.95786989883153</v>
      </c>
      <c r="AO87">
        <f>'All ratios'!M84</f>
        <v>10.459804508278474</v>
      </c>
      <c r="AP87">
        <f>'All ratios'!N84</f>
        <v>0.24016659999999998</v>
      </c>
      <c r="AQ87">
        <f>'All ratios'!R84</f>
        <v>0</v>
      </c>
      <c r="AR87">
        <f>'All ratios'!S84</f>
        <v>0</v>
      </c>
      <c r="AT87" t="str">
        <f t="shared" si="21"/>
        <v>d18O_300118_WM2_Udaipur@27</v>
      </c>
      <c r="AX87">
        <f t="shared" si="22"/>
        <v>2.0261739999999999E-3</v>
      </c>
      <c r="AY87">
        <f t="shared" si="23"/>
        <v>1.2008329999999999E-2</v>
      </c>
      <c r="AZ87" s="58" t="e">
        <f t="shared" si="24"/>
        <v>#VALUE!</v>
      </c>
      <c r="BA87" t="e">
        <f t="shared" si="25"/>
        <v>#VALUE!</v>
      </c>
      <c r="BD87">
        <f t="shared" si="26"/>
        <v>692862484.28387892</v>
      </c>
      <c r="BE87">
        <f t="shared" si="27"/>
        <v>100.95786989883153</v>
      </c>
      <c r="BF87">
        <f>'All ratios'!T84</f>
        <v>0</v>
      </c>
      <c r="BG87">
        <f t="shared" si="28"/>
        <v>0.24016659999999998</v>
      </c>
      <c r="BH87">
        <f t="shared" si="29"/>
        <v>0</v>
      </c>
      <c r="BI87">
        <f t="shared" si="30"/>
        <v>0</v>
      </c>
    </row>
    <row r="88" spans="1:61" x14ac:dyDescent="0.15">
      <c r="A88" t="str">
        <f>'Raw1'!A88</f>
        <v>d18O_300118_WM2_Andre@17</v>
      </c>
      <c r="D88" s="14" t="e">
        <f>Corr4!D88/Corr1!D88</f>
        <v>#VALUE!</v>
      </c>
      <c r="E88" s="14" t="e">
        <f>Corr4!E88/Corr1!E88</f>
        <v>#VALUE!</v>
      </c>
      <c r="F88" s="14" t="e">
        <f>Corr4!F88/Corr1!F88</f>
        <v>#VALUE!</v>
      </c>
      <c r="G88" s="14" t="e">
        <f>Corr4!G88/Corr1!G88</f>
        <v>#VALUE!</v>
      </c>
      <c r="H88" s="14" t="e">
        <f>Corr4!H88/Corr1!H88</f>
        <v>#VALUE!</v>
      </c>
      <c r="I88" s="14" t="e">
        <f>Corr4!I88/Corr1!I88</f>
        <v>#VALUE!</v>
      </c>
      <c r="J88" s="14" t="e">
        <f>Corr4!J88/Corr1!J88</f>
        <v>#VALUE!</v>
      </c>
      <c r="K88" s="14" t="e">
        <f>Corr4!K88/Corr1!K88</f>
        <v>#VALUE!</v>
      </c>
      <c r="L88" s="14" t="e">
        <f>Corr4!L88/Corr1!L88</f>
        <v>#VALUE!</v>
      </c>
      <c r="M88" s="14" t="e">
        <f>Corr4!M88/Corr1!M88</f>
        <v>#VALUE!</v>
      </c>
      <c r="N88" s="14" t="e">
        <f>Corr4!N88/Corr1!N88</f>
        <v>#VALUE!</v>
      </c>
      <c r="O88" s="14" t="e">
        <f>Corr4!O88/Corr1!O88</f>
        <v>#VALUE!</v>
      </c>
      <c r="P88" s="14" t="e">
        <f>Corr4!P88/Corr1!P88</f>
        <v>#VALUE!</v>
      </c>
      <c r="Q88" s="14" t="e">
        <f>Corr4!Q88/Corr1!Q88</f>
        <v>#VALUE!</v>
      </c>
      <c r="R88" s="14" t="e">
        <f>Corr4!R88/Corr1!R88</f>
        <v>#VALUE!</v>
      </c>
      <c r="S88" s="14" t="e">
        <f>Corr4!S88/Corr1!S88</f>
        <v>#VALUE!</v>
      </c>
      <c r="U88" s="58" t="e">
        <f t="shared" si="16"/>
        <v>#VALUE!</v>
      </c>
      <c r="V88" t="e">
        <f t="shared" si="17"/>
        <v>#VALUE!</v>
      </c>
      <c r="W88" t="e">
        <f t="shared" si="18"/>
        <v>#VALUE!</v>
      </c>
      <c r="Y88" s="32" t="e">
        <f t="shared" si="19"/>
        <v>#VALUE!</v>
      </c>
      <c r="Z88">
        <v>1.4882090000000001E-4</v>
      </c>
      <c r="AA88">
        <v>5.3246149999999999E-2</v>
      </c>
      <c r="AC88" t="str">
        <f t="shared" si="20"/>
        <v>d18O_300118_WM2_Andre@17</v>
      </c>
      <c r="AG88">
        <f>'All ratios'!E85</f>
        <v>2.0300320000000002E-3</v>
      </c>
      <c r="AH88">
        <f>'All ratios'!F85</f>
        <v>1.362849E-2</v>
      </c>
      <c r="AI88">
        <f>'All ratios'!G85</f>
        <v>1007380000</v>
      </c>
      <c r="AJ88">
        <f>'All ratios'!H85</f>
        <v>5.6982900000000003E-2</v>
      </c>
      <c r="AM88">
        <f>'All ratios'!K85</f>
        <v>689150352.55180192</v>
      </c>
      <c r="AN88">
        <f>'All ratios'!L85</f>
        <v>100.41697048378859</v>
      </c>
      <c r="AO88">
        <f>'All ratios'!M85</f>
        <v>12.383802114502414</v>
      </c>
      <c r="AP88">
        <f>'All ratios'!N85</f>
        <v>0.27256979999999997</v>
      </c>
      <c r="AQ88">
        <f>'All ratios'!R85</f>
        <v>0</v>
      </c>
      <c r="AR88">
        <f>'All ratios'!S85</f>
        <v>0</v>
      </c>
      <c r="AT88" t="str">
        <f t="shared" si="21"/>
        <v>d18O_300118_WM2_Andre@17</v>
      </c>
      <c r="AX88">
        <f t="shared" si="22"/>
        <v>2.0300320000000002E-3</v>
      </c>
      <c r="AY88">
        <f t="shared" si="23"/>
        <v>1.362849E-2</v>
      </c>
      <c r="AZ88" s="58" t="e">
        <f t="shared" si="24"/>
        <v>#VALUE!</v>
      </c>
      <c r="BA88" t="e">
        <f t="shared" si="25"/>
        <v>#VALUE!</v>
      </c>
      <c r="BD88">
        <f t="shared" si="26"/>
        <v>689150352.55180192</v>
      </c>
      <c r="BE88">
        <f t="shared" si="27"/>
        <v>100.41697048378859</v>
      </c>
      <c r="BF88">
        <f>'All ratios'!T85</f>
        <v>0</v>
      </c>
      <c r="BG88">
        <f t="shared" si="28"/>
        <v>0.27256979999999997</v>
      </c>
      <c r="BH88">
        <f t="shared" si="29"/>
        <v>0</v>
      </c>
      <c r="BI88">
        <f t="shared" si="30"/>
        <v>0</v>
      </c>
    </row>
    <row r="89" spans="1:61" x14ac:dyDescent="0.15"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</row>
    <row r="90" spans="1:61" x14ac:dyDescent="0.15"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</row>
    <row r="91" spans="1:61" x14ac:dyDescent="0.15"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</row>
    <row r="92" spans="1:61" x14ac:dyDescent="0.15"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</row>
    <row r="93" spans="1:61" x14ac:dyDescent="0.15"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</row>
    <row r="94" spans="1:61" x14ac:dyDescent="0.15"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</row>
    <row r="95" spans="1:61" x14ac:dyDescent="0.15"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</row>
    <row r="96" spans="1:61" x14ac:dyDescent="0.15"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</row>
    <row r="97" spans="4:19" x14ac:dyDescent="0.15"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</row>
    <row r="98" spans="4:19" x14ac:dyDescent="0.15"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</row>
    <row r="99" spans="4:19" x14ac:dyDescent="0.15"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</row>
    <row r="100" spans="4:19" x14ac:dyDescent="0.15"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</row>
    <row r="101" spans="4:19" x14ac:dyDescent="0.15"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</row>
    <row r="102" spans="4:19" x14ac:dyDescent="0.15"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</row>
  </sheetData>
  <phoneticPr fontId="18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D00-000000000000}">
  <sheetPr codeName="Sheet29"/>
  <dimension ref="A1"/>
  <sheetViews>
    <sheetView topLeftCell="A2" workbookViewId="0">
      <selection activeCell="R11" sqref="R11"/>
    </sheetView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E00-000000000000}">
  <sheetPr codeName="Sheet87"/>
  <dimension ref="A1"/>
  <sheetViews>
    <sheetView workbookViewId="0"/>
  </sheetViews>
  <sheetFormatPr baseColWidth="10" defaultColWidth="8.83203125" defaultRowHeight="13" x14ac:dyDescent="0.15"/>
  <sheetData/>
  <pageMargins left="0.7" right="0.7" top="0.75" bottom="0.75" header="0.3" footer="0.3"/>
  <pageSetup paperSize="9" orientation="portrait" horizontalDpi="4294967293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F00-000000000000}">
  <sheetPr codeName="Sheet89"/>
  <dimension ref="A1"/>
  <sheetViews>
    <sheetView workbookViewId="0"/>
  </sheetViews>
  <sheetFormatPr baseColWidth="10" defaultColWidth="8.83203125" defaultRowHeight="13" x14ac:dyDescent="0.15"/>
  <sheetData/>
  <pageMargins left="0.7" right="0.7" top="0.75" bottom="0.75" header="0.3" footer="0.3"/>
  <pageSetup paperSize="9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5"/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pageSetup paperSize="9" orientation="portrait" horizontalDpi="4294967293" r:id="rId1"/>
  <headerFooter alignWithMargins="0"/>
  <cellWatches>
    <cellWatch r="T32"/>
  </cellWatches>
</worksheet>
</file>

<file path=xl/worksheets/sheet9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400-000000000000}">
  <sheetPr codeName="Sheet104"/>
  <dimension ref="A1:O211"/>
  <sheetViews>
    <sheetView topLeftCell="A2" workbookViewId="0">
      <selection activeCell="A13" sqref="A13:A211"/>
    </sheetView>
  </sheetViews>
  <sheetFormatPr baseColWidth="10" defaultColWidth="8.83203125" defaultRowHeight="13" x14ac:dyDescent="0.15"/>
  <cols>
    <col min="1" max="1" width="12.5" bestFit="1" customWidth="1"/>
    <col min="5" max="6" width="13.33203125" bestFit="1" customWidth="1"/>
  </cols>
  <sheetData>
    <row r="1" spans="1:15" x14ac:dyDescent="0.15">
      <c r="O1" s="41" t="s">
        <v>479</v>
      </c>
    </row>
    <row r="2" spans="1:15" x14ac:dyDescent="0.15">
      <c r="O2" t="s">
        <v>796</v>
      </c>
    </row>
    <row r="3" spans="1:15" x14ac:dyDescent="0.15">
      <c r="O3" t="s">
        <v>797</v>
      </c>
    </row>
    <row r="4" spans="1:15" x14ac:dyDescent="0.15">
      <c r="B4">
        <v>2</v>
      </c>
      <c r="C4">
        <v>3</v>
      </c>
      <c r="O4" t="s">
        <v>798</v>
      </c>
    </row>
    <row r="7" spans="1:15" ht="14" x14ac:dyDescent="0.2">
      <c r="A7" s="41"/>
      <c r="D7" s="11" t="s">
        <v>346</v>
      </c>
      <c r="E7" s="86">
        <f>AVERAGE(B12:B211)</f>
        <v>2.0271212956777941E-3</v>
      </c>
      <c r="F7" s="86">
        <f>AVERAGE(C12:C211)</f>
        <v>996236510.92565656</v>
      </c>
    </row>
    <row r="8" spans="1:15" x14ac:dyDescent="0.15">
      <c r="A8" s="41"/>
      <c r="D8" s="41"/>
    </row>
    <row r="9" spans="1:15" ht="14" thickBot="1" x14ac:dyDescent="0.2">
      <c r="A9" s="41"/>
      <c r="D9" s="41"/>
    </row>
    <row r="10" spans="1:15" x14ac:dyDescent="0.15">
      <c r="A10" s="3" t="s">
        <v>29</v>
      </c>
      <c r="B10" s="3" t="s">
        <v>796</v>
      </c>
      <c r="C10" s="3" t="s">
        <v>797</v>
      </c>
      <c r="E10" s="3" t="str">
        <f>"Δ("&amp;B10&amp;") ‰"</f>
        <v>Δ(18O/16O) ‰</v>
      </c>
      <c r="F10" s="3" t="str">
        <f>"Δ("&amp;C10&amp;") ‰"</f>
        <v>Δ(16O/Coeff) ‰</v>
      </c>
    </row>
    <row r="11" spans="1:15" ht="14" thickBot="1" x14ac:dyDescent="0.2">
      <c r="A11" s="6"/>
      <c r="B11" s="7"/>
      <c r="C11" s="7"/>
      <c r="E11" s="7"/>
      <c r="F11" s="7"/>
    </row>
    <row r="12" spans="1:15" x14ac:dyDescent="0.15">
      <c r="A12" t="e">
        <f>IF(#REF!&lt;&gt;"",#REF!,"")</f>
        <v>#REF!</v>
      </c>
      <c r="B12">
        <v>2.027711221562022E-3</v>
      </c>
      <c r="C12">
        <v>990207951.78138864</v>
      </c>
      <c r="E12" s="60">
        <f>IF(B12&lt;&gt;"",1000*((B12/E$7)-1),"")</f>
        <v>0.29101656890762051</v>
      </c>
      <c r="F12" s="60">
        <f>IF(C12&lt;&gt;"",1000*((C12/F$7)-1),"")</f>
        <v>-6.0513332709182244</v>
      </c>
    </row>
    <row r="13" spans="1:15" x14ac:dyDescent="0.15">
      <c r="A13" t="e">
        <f>IF(#REF!&lt;&gt;"",#REF!,"")</f>
        <v>#REF!</v>
      </c>
      <c r="B13">
        <v>2.0277268760559375E-3</v>
      </c>
      <c r="C13">
        <v>991595720.13722336</v>
      </c>
      <c r="E13" s="60">
        <f t="shared" ref="E13:E76" si="0">IF(B13&lt;&gt;"",1000*((B13/E$7)-1),"")</f>
        <v>0.29873909342992278</v>
      </c>
      <c r="F13" s="60">
        <f t="shared" ref="F13:F76" si="1">IF(C13&lt;&gt;"",1000*((C13/F$7)-1),"")</f>
        <v>-4.6583223336406077</v>
      </c>
    </row>
    <row r="14" spans="1:15" x14ac:dyDescent="0.15">
      <c r="A14" t="e">
        <f>IF(#REF!&lt;&gt;"",#REF!,"")</f>
        <v>#REF!</v>
      </c>
      <c r="B14">
        <v>2.0262790245501355E-3</v>
      </c>
      <c r="C14">
        <v>991690028.6533525</v>
      </c>
      <c r="E14" s="60">
        <f t="shared" si="0"/>
        <v>-0.41550109973909066</v>
      </c>
      <c r="F14" s="60">
        <f t="shared" si="1"/>
        <v>-4.5636575476235564</v>
      </c>
    </row>
    <row r="15" spans="1:15" x14ac:dyDescent="0.15">
      <c r="A15" t="e">
        <f>IF(#REF!&lt;&gt;"",#REF!,"")</f>
        <v>#REF!</v>
      </c>
      <c r="B15">
        <v>2.0257867536171981E-3</v>
      </c>
      <c r="C15">
        <v>991986684.55956113</v>
      </c>
      <c r="E15" s="60">
        <f t="shared" si="0"/>
        <v>-0.65834346639326302</v>
      </c>
      <c r="F15" s="60">
        <f t="shared" si="1"/>
        <v>-4.2658809624902538</v>
      </c>
    </row>
    <row r="16" spans="1:15" x14ac:dyDescent="0.15">
      <c r="A16" t="e">
        <f>IF(#REF!&lt;&gt;"",#REF!,"")</f>
        <v>#REF!</v>
      </c>
      <c r="B16">
        <v>2.0263761929333532E-3</v>
      </c>
      <c r="C16">
        <v>993206281.08748436</v>
      </c>
      <c r="E16" s="60">
        <f t="shared" si="0"/>
        <v>-0.36756692657202716</v>
      </c>
      <c r="F16" s="60">
        <f t="shared" si="1"/>
        <v>-3.0416771569199419</v>
      </c>
    </row>
    <row r="17" spans="1:6" x14ac:dyDescent="0.15">
      <c r="A17" t="e">
        <f>IF(#REF!&lt;&gt;"",#REF!,"")</f>
        <v>#REF!</v>
      </c>
      <c r="B17">
        <v>2.026519507958889E-3</v>
      </c>
      <c r="C17">
        <v>993750684.76401317</v>
      </c>
      <c r="E17" s="60">
        <f t="shared" si="0"/>
        <v>-0.29686813521634381</v>
      </c>
      <c r="F17" s="60">
        <f t="shared" si="1"/>
        <v>-2.4952168831211541</v>
      </c>
    </row>
    <row r="18" spans="1:6" x14ac:dyDescent="0.15">
      <c r="A18" t="e">
        <f>IF(#REF!&lt;&gt;"",#REF!,"")</f>
        <v>#REF!</v>
      </c>
      <c r="B18">
        <v>2.0283565217307808E-3</v>
      </c>
      <c r="C18">
        <v>993966662.29032385</v>
      </c>
      <c r="E18" s="60">
        <f t="shared" si="0"/>
        <v>0.60934984779659196</v>
      </c>
      <c r="F18" s="60">
        <f t="shared" si="1"/>
        <v>-2.27842345712026</v>
      </c>
    </row>
    <row r="19" spans="1:6" x14ac:dyDescent="0.15">
      <c r="A19" t="e">
        <f>IF(#REF!&lt;&gt;"",#REF!,"")</f>
        <v>#REF!</v>
      </c>
      <c r="B19">
        <v>2.0280961044697112E-3</v>
      </c>
      <c r="C19">
        <v>994596254.31829774</v>
      </c>
      <c r="E19" s="60">
        <f t="shared" si="0"/>
        <v>0.48088330678353053</v>
      </c>
      <c r="F19" s="60">
        <f t="shared" si="1"/>
        <v>-1.6464530152933143</v>
      </c>
    </row>
    <row r="20" spans="1:6" x14ac:dyDescent="0.15">
      <c r="A20" t="e">
        <f>IF(#REF!&lt;&gt;"",#REF!,"")</f>
        <v>#REF!</v>
      </c>
      <c r="B20">
        <v>2.0243462778796362E-3</v>
      </c>
      <c r="C20">
        <v>995544250.33749616</v>
      </c>
      <c r="E20" s="60">
        <f t="shared" si="0"/>
        <v>-1.3689451164440314</v>
      </c>
      <c r="F20" s="60">
        <f t="shared" si="1"/>
        <v>-0.69487574543636299</v>
      </c>
    </row>
    <row r="21" spans="1:6" x14ac:dyDescent="0.15">
      <c r="A21" t="e">
        <f>IF(#REF!&lt;&gt;"",#REF!,"")</f>
        <v>#REF!</v>
      </c>
      <c r="B21">
        <v>2.0297273229095904E-3</v>
      </c>
      <c r="C21">
        <v>995637456.41613603</v>
      </c>
      <c r="E21" s="60">
        <f t="shared" si="0"/>
        <v>1.2855803139915079</v>
      </c>
      <c r="F21" s="60">
        <f t="shared" si="1"/>
        <v>-0.6013175615937616</v>
      </c>
    </row>
    <row r="22" spans="1:6" x14ac:dyDescent="0.15">
      <c r="A22" t="e">
        <f>IF(#REF!&lt;&gt;"",#REF!,"")</f>
        <v>#REF!</v>
      </c>
      <c r="B22">
        <v>2.026563055282662E-3</v>
      </c>
      <c r="C22">
        <v>995739682.43787014</v>
      </c>
      <c r="E22" s="60">
        <f t="shared" si="0"/>
        <v>-0.2753857878767807</v>
      </c>
      <c r="F22" s="60">
        <f t="shared" si="1"/>
        <v>-0.49870535995988341</v>
      </c>
    </row>
    <row r="23" spans="1:6" x14ac:dyDescent="0.15">
      <c r="A23" t="e">
        <f>IF(#REF!&lt;&gt;"",#REF!,"")</f>
        <v>#REF!</v>
      </c>
      <c r="B23">
        <v>2.0316908379080199E-3</v>
      </c>
      <c r="C23">
        <v>997182071.56021965</v>
      </c>
      <c r="E23" s="60">
        <f t="shared" si="0"/>
        <v>2.2542026665937076</v>
      </c>
      <c r="F23" s="60">
        <f t="shared" si="1"/>
        <v>0.94913268505347759</v>
      </c>
    </row>
    <row r="24" spans="1:6" x14ac:dyDescent="0.15">
      <c r="A24" t="e">
        <f>IF(#REF!&lt;&gt;"",#REF!,"")</f>
        <v>#REF!</v>
      </c>
      <c r="B24">
        <v>2.0273585338248632E-3</v>
      </c>
      <c r="C24">
        <v>997861674.16157115</v>
      </c>
      <c r="E24" s="60">
        <f t="shared" si="0"/>
        <v>0.11703204321067417</v>
      </c>
      <c r="F24" s="60">
        <f t="shared" si="1"/>
        <v>1.6313026255225793</v>
      </c>
    </row>
    <row r="25" spans="1:6" x14ac:dyDescent="0.15">
      <c r="A25" t="e">
        <f>IF(#REF!&lt;&gt;"",#REF!,"")</f>
        <v>#REF!</v>
      </c>
      <c r="B25">
        <v>2.0286329978283957E-3</v>
      </c>
      <c r="C25">
        <v>998461801.04210401</v>
      </c>
      <c r="E25" s="60">
        <f t="shared" si="0"/>
        <v>0.74573837975311363</v>
      </c>
      <c r="F25" s="60">
        <f t="shared" si="1"/>
        <v>2.2336966092317834</v>
      </c>
    </row>
    <row r="26" spans="1:6" x14ac:dyDescent="0.15">
      <c r="A26" t="e">
        <f>IF(#REF!&lt;&gt;"",#REF!,"")</f>
        <v>#REF!</v>
      </c>
      <c r="B26">
        <v>2.0268718542236996E-3</v>
      </c>
      <c r="C26">
        <v>999888254.93165386</v>
      </c>
      <c r="E26" s="60">
        <f t="shared" si="0"/>
        <v>-0.12305206137708247</v>
      </c>
      <c r="F26" s="60">
        <f t="shared" si="1"/>
        <v>3.6655392228139849</v>
      </c>
    </row>
    <row r="27" spans="1:6" x14ac:dyDescent="0.15">
      <c r="A27" t="e">
        <f>IF(#REF!&lt;&gt;"",#REF!,"")</f>
        <v>#REF!</v>
      </c>
      <c r="B27">
        <v>2.026095214853316E-3</v>
      </c>
      <c r="C27">
        <v>999489272.78212118</v>
      </c>
      <c r="E27" s="60">
        <f t="shared" si="0"/>
        <v>-0.5061763332395719</v>
      </c>
      <c r="F27" s="60">
        <f t="shared" si="1"/>
        <v>3.2650498358490765</v>
      </c>
    </row>
    <row r="28" spans="1:6" x14ac:dyDescent="0.15">
      <c r="A28" t="e">
        <f>IF(#REF!&lt;&gt;"",#REF!,"")</f>
        <v>#REF!</v>
      </c>
      <c r="B28">
        <v>2.0280440562943113E-3</v>
      </c>
      <c r="C28">
        <v>1000203050.9456408</v>
      </c>
      <c r="E28" s="60">
        <f t="shared" si="0"/>
        <v>0.45520740100002399</v>
      </c>
      <c r="F28" s="60">
        <f t="shared" si="1"/>
        <v>3.9815244437273467</v>
      </c>
    </row>
    <row r="29" spans="1:6" x14ac:dyDescent="0.15">
      <c r="A29" t="e">
        <f>IF(#REF!&lt;&gt;"",#REF!,"")</f>
        <v>#REF!</v>
      </c>
      <c r="B29">
        <v>2.0244970200005807E-3</v>
      </c>
      <c r="C29">
        <v>1000837353.3883415</v>
      </c>
      <c r="E29" s="60">
        <f t="shared" si="0"/>
        <v>-1.2945824617445201</v>
      </c>
      <c r="F29" s="60">
        <f t="shared" si="1"/>
        <v>4.6182230948452752</v>
      </c>
    </row>
    <row r="30" spans="1:6" x14ac:dyDescent="0.15">
      <c r="A30" t="e">
        <f>IF(#REF!&lt;&gt;"",#REF!,"")</f>
        <v>#REF!</v>
      </c>
      <c r="B30">
        <v>2.0258147507785512E-3</v>
      </c>
      <c r="C30">
        <v>1001136214.1695288</v>
      </c>
      <c r="E30" s="60">
        <f t="shared" si="0"/>
        <v>-0.64453217576510013</v>
      </c>
      <c r="F30" s="60">
        <f t="shared" si="1"/>
        <v>4.9182128843276995</v>
      </c>
    </row>
    <row r="31" spans="1:6" x14ac:dyDescent="0.15">
      <c r="A31" t="e">
        <f>IF(#REF!&lt;&gt;"",#REF!,"")</f>
        <v>#REF!</v>
      </c>
      <c r="B31">
        <v>2.0259317888942376E-3</v>
      </c>
      <c r="C31">
        <v>1001748868.7488036</v>
      </c>
      <c r="E31" s="60">
        <f t="shared" si="0"/>
        <v>-0.58679605709477389</v>
      </c>
      <c r="F31" s="60">
        <f t="shared" si="1"/>
        <v>5.5331818927468746</v>
      </c>
    </row>
    <row r="32" spans="1:6" x14ac:dyDescent="0.15">
      <c r="A32" t="e">
        <f>IF(#REF!&lt;&gt;"",#REF!,"")</f>
        <v>#REF!</v>
      </c>
      <c r="E32" s="60" t="str">
        <f t="shared" si="0"/>
        <v/>
      </c>
      <c r="F32" s="60" t="str">
        <f t="shared" si="1"/>
        <v/>
      </c>
    </row>
    <row r="33" spans="1:6" x14ac:dyDescent="0.15">
      <c r="A33" t="e">
        <f>IF(#REF!&lt;&gt;"",#REF!,"")</f>
        <v>#REF!</v>
      </c>
      <c r="E33" s="60" t="str">
        <f t="shared" si="0"/>
        <v/>
      </c>
      <c r="F33" s="60" t="str">
        <f t="shared" si="1"/>
        <v/>
      </c>
    </row>
    <row r="34" spans="1:6" x14ac:dyDescent="0.15">
      <c r="A34" t="e">
        <f>IF(#REF!&lt;&gt;"",#REF!,"")</f>
        <v>#REF!</v>
      </c>
      <c r="E34" s="60" t="str">
        <f t="shared" si="0"/>
        <v/>
      </c>
      <c r="F34" s="60" t="str">
        <f t="shared" si="1"/>
        <v/>
      </c>
    </row>
    <row r="35" spans="1:6" x14ac:dyDescent="0.15">
      <c r="A35" t="e">
        <f>IF(#REF!&lt;&gt;"",#REF!,"")</f>
        <v>#REF!</v>
      </c>
      <c r="E35" s="60" t="str">
        <f t="shared" si="0"/>
        <v/>
      </c>
      <c r="F35" s="60" t="str">
        <f t="shared" si="1"/>
        <v/>
      </c>
    </row>
    <row r="36" spans="1:6" x14ac:dyDescent="0.15">
      <c r="A36" t="e">
        <f>IF(#REF!&lt;&gt;"",#REF!,"")</f>
        <v>#REF!</v>
      </c>
      <c r="E36" s="60" t="str">
        <f t="shared" si="0"/>
        <v/>
      </c>
      <c r="F36" s="60" t="str">
        <f t="shared" si="1"/>
        <v/>
      </c>
    </row>
    <row r="37" spans="1:6" x14ac:dyDescent="0.15">
      <c r="A37" t="e">
        <f>IF(#REF!&lt;&gt;"",#REF!,"")</f>
        <v>#REF!</v>
      </c>
      <c r="E37" s="60" t="str">
        <f t="shared" si="0"/>
        <v/>
      </c>
      <c r="F37" s="60" t="str">
        <f t="shared" si="1"/>
        <v/>
      </c>
    </row>
    <row r="38" spans="1:6" x14ac:dyDescent="0.15">
      <c r="A38" t="e">
        <f>IF(#REF!&lt;&gt;"",#REF!,"")</f>
        <v>#REF!</v>
      </c>
      <c r="E38" s="60" t="str">
        <f t="shared" si="0"/>
        <v/>
      </c>
      <c r="F38" s="60" t="str">
        <f t="shared" si="1"/>
        <v/>
      </c>
    </row>
    <row r="39" spans="1:6" x14ac:dyDescent="0.15">
      <c r="A39" t="e">
        <f>IF(#REF!&lt;&gt;"",#REF!,"")</f>
        <v>#REF!</v>
      </c>
      <c r="E39" s="60" t="str">
        <f t="shared" si="0"/>
        <v/>
      </c>
      <c r="F39" s="60" t="str">
        <f t="shared" si="1"/>
        <v/>
      </c>
    </row>
    <row r="40" spans="1:6" x14ac:dyDescent="0.15">
      <c r="A40" t="e">
        <f>IF(#REF!&lt;&gt;"",#REF!,"")</f>
        <v>#REF!</v>
      </c>
      <c r="E40" s="60" t="str">
        <f t="shared" si="0"/>
        <v/>
      </c>
      <c r="F40" s="60" t="str">
        <f t="shared" si="1"/>
        <v/>
      </c>
    </row>
    <row r="41" spans="1:6" x14ac:dyDescent="0.15">
      <c r="A41" t="e">
        <f>IF(#REF!&lt;&gt;"",#REF!,"")</f>
        <v>#REF!</v>
      </c>
      <c r="E41" s="60" t="str">
        <f t="shared" si="0"/>
        <v/>
      </c>
      <c r="F41" s="60" t="str">
        <f t="shared" si="1"/>
        <v/>
      </c>
    </row>
    <row r="42" spans="1:6" x14ac:dyDescent="0.15">
      <c r="A42" t="e">
        <f>IF(#REF!&lt;&gt;"",#REF!,"")</f>
        <v>#REF!</v>
      </c>
      <c r="E42" s="60" t="str">
        <f t="shared" si="0"/>
        <v/>
      </c>
      <c r="F42" s="60" t="str">
        <f t="shared" si="1"/>
        <v/>
      </c>
    </row>
    <row r="43" spans="1:6" x14ac:dyDescent="0.15">
      <c r="A43" t="e">
        <f>IF(#REF!&lt;&gt;"",#REF!,"")</f>
        <v>#REF!</v>
      </c>
      <c r="E43" s="60" t="str">
        <f t="shared" si="0"/>
        <v/>
      </c>
      <c r="F43" s="60" t="str">
        <f t="shared" si="1"/>
        <v/>
      </c>
    </row>
    <row r="44" spans="1:6" x14ac:dyDescent="0.15">
      <c r="A44" t="e">
        <f>IF(#REF!&lt;&gt;"",#REF!,"")</f>
        <v>#REF!</v>
      </c>
      <c r="E44" s="60" t="str">
        <f t="shared" si="0"/>
        <v/>
      </c>
      <c r="F44" s="60" t="str">
        <f t="shared" si="1"/>
        <v/>
      </c>
    </row>
    <row r="45" spans="1:6" x14ac:dyDescent="0.15">
      <c r="A45" t="e">
        <f>IF(#REF!&lt;&gt;"",#REF!,"")</f>
        <v>#REF!</v>
      </c>
      <c r="E45" s="60" t="str">
        <f t="shared" si="0"/>
        <v/>
      </c>
      <c r="F45" s="60" t="str">
        <f t="shared" si="1"/>
        <v/>
      </c>
    </row>
    <row r="46" spans="1:6" x14ac:dyDescent="0.15">
      <c r="A46" t="e">
        <f>IF(#REF!&lt;&gt;"",#REF!,"")</f>
        <v>#REF!</v>
      </c>
      <c r="E46" s="60" t="str">
        <f t="shared" si="0"/>
        <v/>
      </c>
      <c r="F46" s="60" t="str">
        <f t="shared" si="1"/>
        <v/>
      </c>
    </row>
    <row r="47" spans="1:6" x14ac:dyDescent="0.15">
      <c r="A47" t="e">
        <f>IF(#REF!&lt;&gt;"",#REF!,"")</f>
        <v>#REF!</v>
      </c>
      <c r="E47" s="60" t="str">
        <f t="shared" si="0"/>
        <v/>
      </c>
      <c r="F47" s="60" t="str">
        <f t="shared" si="1"/>
        <v/>
      </c>
    </row>
    <row r="48" spans="1:6" x14ac:dyDescent="0.15">
      <c r="A48" t="e">
        <f>IF(#REF!&lt;&gt;"",#REF!,"")</f>
        <v>#REF!</v>
      </c>
      <c r="E48" s="60" t="str">
        <f t="shared" si="0"/>
        <v/>
      </c>
      <c r="F48" s="60" t="str">
        <f t="shared" si="1"/>
        <v/>
      </c>
    </row>
    <row r="49" spans="1:6" x14ac:dyDescent="0.15">
      <c r="A49" t="e">
        <f>IF(#REF!&lt;&gt;"",#REF!,"")</f>
        <v>#REF!</v>
      </c>
      <c r="E49" s="60" t="str">
        <f t="shared" si="0"/>
        <v/>
      </c>
      <c r="F49" s="60" t="str">
        <f t="shared" si="1"/>
        <v/>
      </c>
    </row>
    <row r="50" spans="1:6" x14ac:dyDescent="0.15">
      <c r="A50" t="e">
        <f>IF(#REF!&lt;&gt;"",#REF!,"")</f>
        <v>#REF!</v>
      </c>
      <c r="E50" s="60" t="str">
        <f t="shared" si="0"/>
        <v/>
      </c>
      <c r="F50" s="60" t="str">
        <f t="shared" si="1"/>
        <v/>
      </c>
    </row>
    <row r="51" spans="1:6" x14ac:dyDescent="0.15">
      <c r="A51" t="e">
        <f>IF(#REF!&lt;&gt;"",#REF!,"")</f>
        <v>#REF!</v>
      </c>
      <c r="E51" s="60" t="str">
        <f t="shared" si="0"/>
        <v/>
      </c>
      <c r="F51" s="60" t="str">
        <f t="shared" si="1"/>
        <v/>
      </c>
    </row>
    <row r="52" spans="1:6" x14ac:dyDescent="0.15">
      <c r="A52" t="e">
        <f>IF(#REF!&lt;&gt;"",#REF!,"")</f>
        <v>#REF!</v>
      </c>
      <c r="E52" s="60" t="str">
        <f t="shared" si="0"/>
        <v/>
      </c>
      <c r="F52" s="60" t="str">
        <f t="shared" si="1"/>
        <v/>
      </c>
    </row>
    <row r="53" spans="1:6" x14ac:dyDescent="0.15">
      <c r="A53" t="e">
        <f>IF(#REF!&lt;&gt;"",#REF!,"")</f>
        <v>#REF!</v>
      </c>
      <c r="E53" s="60" t="str">
        <f t="shared" si="0"/>
        <v/>
      </c>
      <c r="F53" s="60" t="str">
        <f t="shared" si="1"/>
        <v/>
      </c>
    </row>
    <row r="54" spans="1:6" x14ac:dyDescent="0.15">
      <c r="A54" t="e">
        <f>IF(#REF!&lt;&gt;"",#REF!,"")</f>
        <v>#REF!</v>
      </c>
      <c r="E54" s="60" t="str">
        <f t="shared" si="0"/>
        <v/>
      </c>
      <c r="F54" s="60" t="str">
        <f t="shared" si="1"/>
        <v/>
      </c>
    </row>
    <row r="55" spans="1:6" x14ac:dyDescent="0.15">
      <c r="A55" t="e">
        <f>IF(#REF!&lt;&gt;"",#REF!,"")</f>
        <v>#REF!</v>
      </c>
      <c r="E55" s="60" t="str">
        <f t="shared" si="0"/>
        <v/>
      </c>
      <c r="F55" s="60" t="str">
        <f t="shared" si="1"/>
        <v/>
      </c>
    </row>
    <row r="56" spans="1:6" x14ac:dyDescent="0.15">
      <c r="A56" t="e">
        <f>IF(#REF!&lt;&gt;"",#REF!,"")</f>
        <v>#REF!</v>
      </c>
      <c r="E56" s="60" t="str">
        <f t="shared" si="0"/>
        <v/>
      </c>
      <c r="F56" s="60" t="str">
        <f t="shared" si="1"/>
        <v/>
      </c>
    </row>
    <row r="57" spans="1:6" x14ac:dyDescent="0.15">
      <c r="A57" t="e">
        <f>IF(#REF!&lt;&gt;"",#REF!,"")</f>
        <v>#REF!</v>
      </c>
      <c r="E57" s="60" t="str">
        <f t="shared" si="0"/>
        <v/>
      </c>
      <c r="F57" s="60" t="str">
        <f t="shared" si="1"/>
        <v/>
      </c>
    </row>
    <row r="58" spans="1:6" x14ac:dyDescent="0.15">
      <c r="A58" t="e">
        <f>IF(#REF!&lt;&gt;"",#REF!,"")</f>
        <v>#REF!</v>
      </c>
      <c r="E58" s="60" t="str">
        <f t="shared" si="0"/>
        <v/>
      </c>
      <c r="F58" s="60" t="str">
        <f t="shared" si="1"/>
        <v/>
      </c>
    </row>
    <row r="59" spans="1:6" x14ac:dyDescent="0.15">
      <c r="A59" t="e">
        <f>IF(#REF!&lt;&gt;"",#REF!,"")</f>
        <v>#REF!</v>
      </c>
      <c r="E59" s="60" t="str">
        <f t="shared" si="0"/>
        <v/>
      </c>
      <c r="F59" s="60" t="str">
        <f t="shared" si="1"/>
        <v/>
      </c>
    </row>
    <row r="60" spans="1:6" x14ac:dyDescent="0.15">
      <c r="A60" t="e">
        <f>IF(#REF!&lt;&gt;"",#REF!,"")</f>
        <v>#REF!</v>
      </c>
      <c r="E60" s="60" t="str">
        <f t="shared" si="0"/>
        <v/>
      </c>
      <c r="F60" s="60" t="str">
        <f t="shared" si="1"/>
        <v/>
      </c>
    </row>
    <row r="61" spans="1:6" x14ac:dyDescent="0.15">
      <c r="A61" t="e">
        <f>IF(#REF!&lt;&gt;"",#REF!,"")</f>
        <v>#REF!</v>
      </c>
      <c r="E61" s="60" t="str">
        <f t="shared" si="0"/>
        <v/>
      </c>
      <c r="F61" s="60" t="str">
        <f t="shared" si="1"/>
        <v/>
      </c>
    </row>
    <row r="62" spans="1:6" x14ac:dyDescent="0.15">
      <c r="A62" t="e">
        <f>IF(#REF!&lt;&gt;"",#REF!,"")</f>
        <v>#REF!</v>
      </c>
      <c r="E62" s="60" t="str">
        <f t="shared" si="0"/>
        <v/>
      </c>
      <c r="F62" s="60" t="str">
        <f t="shared" si="1"/>
        <v/>
      </c>
    </row>
    <row r="63" spans="1:6" x14ac:dyDescent="0.15">
      <c r="A63" t="e">
        <f>IF(#REF!&lt;&gt;"",#REF!,"")</f>
        <v>#REF!</v>
      </c>
      <c r="E63" s="60" t="str">
        <f t="shared" si="0"/>
        <v/>
      </c>
      <c r="F63" s="60" t="str">
        <f t="shared" si="1"/>
        <v/>
      </c>
    </row>
    <row r="64" spans="1:6" x14ac:dyDescent="0.15">
      <c r="A64" t="e">
        <f>IF(#REF!&lt;&gt;"",#REF!,"")</f>
        <v>#REF!</v>
      </c>
      <c r="E64" s="60" t="str">
        <f t="shared" si="0"/>
        <v/>
      </c>
      <c r="F64" s="60" t="str">
        <f t="shared" si="1"/>
        <v/>
      </c>
    </row>
    <row r="65" spans="1:6" x14ac:dyDescent="0.15">
      <c r="A65" t="e">
        <f>IF(#REF!&lt;&gt;"",#REF!,"")</f>
        <v>#REF!</v>
      </c>
      <c r="E65" s="60" t="str">
        <f t="shared" si="0"/>
        <v/>
      </c>
      <c r="F65" s="60" t="str">
        <f t="shared" si="1"/>
        <v/>
      </c>
    </row>
    <row r="66" spans="1:6" x14ac:dyDescent="0.15">
      <c r="A66" t="e">
        <f>IF(#REF!&lt;&gt;"",#REF!,"")</f>
        <v>#REF!</v>
      </c>
      <c r="E66" s="60" t="str">
        <f t="shared" si="0"/>
        <v/>
      </c>
      <c r="F66" s="60" t="str">
        <f t="shared" si="1"/>
        <v/>
      </c>
    </row>
    <row r="67" spans="1:6" x14ac:dyDescent="0.15">
      <c r="A67" t="e">
        <f>IF(#REF!&lt;&gt;"",#REF!,"")</f>
        <v>#REF!</v>
      </c>
      <c r="E67" s="60" t="str">
        <f t="shared" si="0"/>
        <v/>
      </c>
      <c r="F67" s="60" t="str">
        <f t="shared" si="1"/>
        <v/>
      </c>
    </row>
    <row r="68" spans="1:6" x14ac:dyDescent="0.15">
      <c r="A68" t="e">
        <f>IF(#REF!&lt;&gt;"",#REF!,"")</f>
        <v>#REF!</v>
      </c>
      <c r="E68" s="60" t="str">
        <f t="shared" si="0"/>
        <v/>
      </c>
      <c r="F68" s="60" t="str">
        <f t="shared" si="1"/>
        <v/>
      </c>
    </row>
    <row r="69" spans="1:6" x14ac:dyDescent="0.15">
      <c r="A69" t="e">
        <f>IF(#REF!&lt;&gt;"",#REF!,"")</f>
        <v>#REF!</v>
      </c>
      <c r="E69" s="60" t="str">
        <f t="shared" si="0"/>
        <v/>
      </c>
      <c r="F69" s="60" t="str">
        <f t="shared" si="1"/>
        <v/>
      </c>
    </row>
    <row r="70" spans="1:6" x14ac:dyDescent="0.15">
      <c r="A70" t="e">
        <f>IF(#REF!&lt;&gt;"",#REF!,"")</f>
        <v>#REF!</v>
      </c>
      <c r="E70" s="60" t="str">
        <f t="shared" si="0"/>
        <v/>
      </c>
      <c r="F70" s="60" t="str">
        <f t="shared" si="1"/>
        <v/>
      </c>
    </row>
    <row r="71" spans="1:6" x14ac:dyDescent="0.15">
      <c r="A71" t="e">
        <f>IF(#REF!&lt;&gt;"",#REF!,"")</f>
        <v>#REF!</v>
      </c>
      <c r="E71" s="60" t="str">
        <f t="shared" si="0"/>
        <v/>
      </c>
      <c r="F71" s="60" t="str">
        <f t="shared" si="1"/>
        <v/>
      </c>
    </row>
    <row r="72" spans="1:6" x14ac:dyDescent="0.15">
      <c r="A72" t="e">
        <f>IF(#REF!&lt;&gt;"",#REF!,"")</f>
        <v>#REF!</v>
      </c>
      <c r="E72" s="60" t="str">
        <f t="shared" si="0"/>
        <v/>
      </c>
      <c r="F72" s="60" t="str">
        <f t="shared" si="1"/>
        <v/>
      </c>
    </row>
    <row r="73" spans="1:6" x14ac:dyDescent="0.15">
      <c r="A73" t="e">
        <f>IF(#REF!&lt;&gt;"",#REF!,"")</f>
        <v>#REF!</v>
      </c>
      <c r="E73" s="60" t="str">
        <f t="shared" si="0"/>
        <v/>
      </c>
      <c r="F73" s="60" t="str">
        <f t="shared" si="1"/>
        <v/>
      </c>
    </row>
    <row r="74" spans="1:6" x14ac:dyDescent="0.15">
      <c r="A74" t="e">
        <f>IF(#REF!&lt;&gt;"",#REF!,"")</f>
        <v>#REF!</v>
      </c>
      <c r="E74" s="60" t="str">
        <f t="shared" si="0"/>
        <v/>
      </c>
      <c r="F74" s="60" t="str">
        <f t="shared" si="1"/>
        <v/>
      </c>
    </row>
    <row r="75" spans="1:6" x14ac:dyDescent="0.15">
      <c r="A75" t="e">
        <f>IF(#REF!&lt;&gt;"",#REF!,"")</f>
        <v>#REF!</v>
      </c>
      <c r="E75" s="60" t="str">
        <f t="shared" si="0"/>
        <v/>
      </c>
      <c r="F75" s="60" t="str">
        <f t="shared" si="1"/>
        <v/>
      </c>
    </row>
    <row r="76" spans="1:6" x14ac:dyDescent="0.15">
      <c r="A76" t="e">
        <f>IF(#REF!&lt;&gt;"",#REF!,"")</f>
        <v>#REF!</v>
      </c>
      <c r="E76" s="60" t="str">
        <f t="shared" si="0"/>
        <v/>
      </c>
      <c r="F76" s="60" t="str">
        <f t="shared" si="1"/>
        <v/>
      </c>
    </row>
    <row r="77" spans="1:6" x14ac:dyDescent="0.15">
      <c r="A77" t="e">
        <f>IF(#REF!&lt;&gt;"",#REF!,"")</f>
        <v>#REF!</v>
      </c>
      <c r="E77" s="60" t="str">
        <f t="shared" ref="E77:E140" si="2">IF(B77&lt;&gt;"",1000*((B77/E$7)-1),"")</f>
        <v/>
      </c>
      <c r="F77" s="60" t="str">
        <f t="shared" ref="F77:F140" si="3">IF(C77&lt;&gt;"",1000*((C77/F$7)-1),"")</f>
        <v/>
      </c>
    </row>
    <row r="78" spans="1:6" x14ac:dyDescent="0.15">
      <c r="A78" t="e">
        <f>IF(#REF!&lt;&gt;"",#REF!,"")</f>
        <v>#REF!</v>
      </c>
      <c r="E78" s="60" t="str">
        <f t="shared" si="2"/>
        <v/>
      </c>
      <c r="F78" s="60" t="str">
        <f t="shared" si="3"/>
        <v/>
      </c>
    </row>
    <row r="79" spans="1:6" x14ac:dyDescent="0.15">
      <c r="A79" t="e">
        <f>IF(#REF!&lt;&gt;"",#REF!,"")</f>
        <v>#REF!</v>
      </c>
      <c r="E79" s="60" t="str">
        <f t="shared" si="2"/>
        <v/>
      </c>
      <c r="F79" s="60" t="str">
        <f t="shared" si="3"/>
        <v/>
      </c>
    </row>
    <row r="80" spans="1:6" x14ac:dyDescent="0.15">
      <c r="A80" t="e">
        <f>IF(#REF!&lt;&gt;"",#REF!,"")</f>
        <v>#REF!</v>
      </c>
      <c r="E80" s="60" t="str">
        <f t="shared" si="2"/>
        <v/>
      </c>
      <c r="F80" s="60" t="str">
        <f t="shared" si="3"/>
        <v/>
      </c>
    </row>
    <row r="81" spans="1:6" x14ac:dyDescent="0.15">
      <c r="A81" t="e">
        <f>IF(#REF!&lt;&gt;"",#REF!,"")</f>
        <v>#REF!</v>
      </c>
      <c r="E81" s="60" t="str">
        <f t="shared" si="2"/>
        <v/>
      </c>
      <c r="F81" s="60" t="str">
        <f t="shared" si="3"/>
        <v/>
      </c>
    </row>
    <row r="82" spans="1:6" x14ac:dyDescent="0.15">
      <c r="A82" t="e">
        <f>IF(#REF!&lt;&gt;"",#REF!,"")</f>
        <v>#REF!</v>
      </c>
      <c r="E82" s="60" t="str">
        <f t="shared" si="2"/>
        <v/>
      </c>
      <c r="F82" s="60" t="str">
        <f t="shared" si="3"/>
        <v/>
      </c>
    </row>
    <row r="83" spans="1:6" x14ac:dyDescent="0.15">
      <c r="A83" t="e">
        <f>IF(#REF!&lt;&gt;"",#REF!,"")</f>
        <v>#REF!</v>
      </c>
      <c r="E83" s="60" t="str">
        <f t="shared" si="2"/>
        <v/>
      </c>
      <c r="F83" s="60" t="str">
        <f t="shared" si="3"/>
        <v/>
      </c>
    </row>
    <row r="84" spans="1:6" x14ac:dyDescent="0.15">
      <c r="A84" t="e">
        <f>IF(#REF!&lt;&gt;"",#REF!,"")</f>
        <v>#REF!</v>
      </c>
      <c r="E84" s="60" t="str">
        <f t="shared" si="2"/>
        <v/>
      </c>
      <c r="F84" s="60" t="str">
        <f t="shared" si="3"/>
        <v/>
      </c>
    </row>
    <row r="85" spans="1:6" x14ac:dyDescent="0.15">
      <c r="A85" t="e">
        <f>IF(#REF!&lt;&gt;"",#REF!,"")</f>
        <v>#REF!</v>
      </c>
      <c r="E85" s="60" t="str">
        <f t="shared" si="2"/>
        <v/>
      </c>
      <c r="F85" s="60" t="str">
        <f t="shared" si="3"/>
        <v/>
      </c>
    </row>
    <row r="86" spans="1:6" x14ac:dyDescent="0.15">
      <c r="A86" t="e">
        <f>IF(#REF!&lt;&gt;"",#REF!,"")</f>
        <v>#REF!</v>
      </c>
      <c r="E86" s="60" t="str">
        <f t="shared" si="2"/>
        <v/>
      </c>
      <c r="F86" s="60" t="str">
        <f t="shared" si="3"/>
        <v/>
      </c>
    </row>
    <row r="87" spans="1:6" x14ac:dyDescent="0.15">
      <c r="A87" t="e">
        <f>IF(#REF!&lt;&gt;"",#REF!,"")</f>
        <v>#REF!</v>
      </c>
      <c r="E87" s="60" t="str">
        <f t="shared" si="2"/>
        <v/>
      </c>
      <c r="F87" s="60" t="str">
        <f t="shared" si="3"/>
        <v/>
      </c>
    </row>
    <row r="88" spans="1:6" x14ac:dyDescent="0.15">
      <c r="A88" t="e">
        <f>IF(#REF!&lt;&gt;"",#REF!,"")</f>
        <v>#REF!</v>
      </c>
      <c r="E88" s="60" t="str">
        <f t="shared" si="2"/>
        <v/>
      </c>
      <c r="F88" s="60" t="str">
        <f t="shared" si="3"/>
        <v/>
      </c>
    </row>
    <row r="89" spans="1:6" x14ac:dyDescent="0.15">
      <c r="A89" t="e">
        <f>IF(#REF!&lt;&gt;"",#REF!,"")</f>
        <v>#REF!</v>
      </c>
      <c r="E89" s="60" t="str">
        <f t="shared" si="2"/>
        <v/>
      </c>
      <c r="F89" s="60" t="str">
        <f t="shared" si="3"/>
        <v/>
      </c>
    </row>
    <row r="90" spans="1:6" x14ac:dyDescent="0.15">
      <c r="A90" t="e">
        <f>IF(#REF!&lt;&gt;"",#REF!,"")</f>
        <v>#REF!</v>
      </c>
      <c r="E90" s="60" t="str">
        <f t="shared" si="2"/>
        <v/>
      </c>
      <c r="F90" s="60" t="str">
        <f t="shared" si="3"/>
        <v/>
      </c>
    </row>
    <row r="91" spans="1:6" x14ac:dyDescent="0.15">
      <c r="A91" t="e">
        <f>IF(#REF!&lt;&gt;"",#REF!,"")</f>
        <v>#REF!</v>
      </c>
      <c r="E91" s="60" t="str">
        <f t="shared" si="2"/>
        <v/>
      </c>
      <c r="F91" s="60" t="str">
        <f t="shared" si="3"/>
        <v/>
      </c>
    </row>
    <row r="92" spans="1:6" x14ac:dyDescent="0.15">
      <c r="A92" t="e">
        <f>IF(#REF!&lt;&gt;"",#REF!,"")</f>
        <v>#REF!</v>
      </c>
      <c r="E92" s="60" t="str">
        <f t="shared" si="2"/>
        <v/>
      </c>
      <c r="F92" s="60" t="str">
        <f t="shared" si="3"/>
        <v/>
      </c>
    </row>
    <row r="93" spans="1:6" x14ac:dyDescent="0.15">
      <c r="A93" t="e">
        <f>IF(#REF!&lt;&gt;"",#REF!,"")</f>
        <v>#REF!</v>
      </c>
      <c r="E93" s="60" t="str">
        <f t="shared" si="2"/>
        <v/>
      </c>
      <c r="F93" s="60" t="str">
        <f t="shared" si="3"/>
        <v/>
      </c>
    </row>
    <row r="94" spans="1:6" x14ac:dyDescent="0.15">
      <c r="A94" t="e">
        <f>IF(#REF!&lt;&gt;"",#REF!,"")</f>
        <v>#REF!</v>
      </c>
      <c r="E94" s="60" t="str">
        <f t="shared" si="2"/>
        <v/>
      </c>
      <c r="F94" s="60" t="str">
        <f t="shared" si="3"/>
        <v/>
      </c>
    </row>
    <row r="95" spans="1:6" x14ac:dyDescent="0.15">
      <c r="A95" t="e">
        <f>IF(#REF!&lt;&gt;"",#REF!,"")</f>
        <v>#REF!</v>
      </c>
      <c r="E95" s="60" t="str">
        <f t="shared" si="2"/>
        <v/>
      </c>
      <c r="F95" s="60" t="str">
        <f t="shared" si="3"/>
        <v/>
      </c>
    </row>
    <row r="96" spans="1:6" x14ac:dyDescent="0.15">
      <c r="A96" t="e">
        <f>IF(#REF!&lt;&gt;"",#REF!,"")</f>
        <v>#REF!</v>
      </c>
      <c r="E96" s="60" t="str">
        <f t="shared" si="2"/>
        <v/>
      </c>
      <c r="F96" s="60" t="str">
        <f t="shared" si="3"/>
        <v/>
      </c>
    </row>
    <row r="97" spans="1:6" x14ac:dyDescent="0.15">
      <c r="A97" t="e">
        <f>IF(#REF!&lt;&gt;"",#REF!,"")</f>
        <v>#REF!</v>
      </c>
      <c r="E97" s="60" t="str">
        <f t="shared" si="2"/>
        <v/>
      </c>
      <c r="F97" s="60" t="str">
        <f t="shared" si="3"/>
        <v/>
      </c>
    </row>
    <row r="98" spans="1:6" x14ac:dyDescent="0.15">
      <c r="A98" t="e">
        <f>IF(#REF!&lt;&gt;"",#REF!,"")</f>
        <v>#REF!</v>
      </c>
      <c r="E98" s="60" t="str">
        <f t="shared" si="2"/>
        <v/>
      </c>
      <c r="F98" s="60" t="str">
        <f t="shared" si="3"/>
        <v/>
      </c>
    </row>
    <row r="99" spans="1:6" x14ac:dyDescent="0.15">
      <c r="A99" t="e">
        <f>IF(#REF!&lt;&gt;"",#REF!,"")</f>
        <v>#REF!</v>
      </c>
      <c r="E99" s="60" t="str">
        <f t="shared" si="2"/>
        <v/>
      </c>
      <c r="F99" s="60" t="str">
        <f t="shared" si="3"/>
        <v/>
      </c>
    </row>
    <row r="100" spans="1:6" x14ac:dyDescent="0.15">
      <c r="A100" t="e">
        <f>IF(#REF!&lt;&gt;"",#REF!,"")</f>
        <v>#REF!</v>
      </c>
      <c r="E100" s="60" t="str">
        <f t="shared" si="2"/>
        <v/>
      </c>
      <c r="F100" s="60" t="str">
        <f t="shared" si="3"/>
        <v/>
      </c>
    </row>
    <row r="101" spans="1:6" x14ac:dyDescent="0.15">
      <c r="A101" t="e">
        <f>IF(#REF!&lt;&gt;"",#REF!,"")</f>
        <v>#REF!</v>
      </c>
      <c r="E101" s="60" t="str">
        <f t="shared" si="2"/>
        <v/>
      </c>
      <c r="F101" s="60" t="str">
        <f t="shared" si="3"/>
        <v/>
      </c>
    </row>
    <row r="102" spans="1:6" x14ac:dyDescent="0.15">
      <c r="A102" t="e">
        <f>IF(#REF!&lt;&gt;"",#REF!,"")</f>
        <v>#REF!</v>
      </c>
      <c r="E102" s="60" t="str">
        <f t="shared" si="2"/>
        <v/>
      </c>
      <c r="F102" s="60" t="str">
        <f t="shared" si="3"/>
        <v/>
      </c>
    </row>
    <row r="103" spans="1:6" x14ac:dyDescent="0.15">
      <c r="A103" t="e">
        <f>IF(#REF!&lt;&gt;"",#REF!,"")</f>
        <v>#REF!</v>
      </c>
      <c r="E103" s="60" t="str">
        <f t="shared" si="2"/>
        <v/>
      </c>
      <c r="F103" s="60" t="str">
        <f t="shared" si="3"/>
        <v/>
      </c>
    </row>
    <row r="104" spans="1:6" x14ac:dyDescent="0.15">
      <c r="A104" t="e">
        <f>IF(#REF!&lt;&gt;"",#REF!,"")</f>
        <v>#REF!</v>
      </c>
      <c r="E104" s="60" t="str">
        <f t="shared" si="2"/>
        <v/>
      </c>
      <c r="F104" s="60" t="str">
        <f t="shared" si="3"/>
        <v/>
      </c>
    </row>
    <row r="105" spans="1:6" x14ac:dyDescent="0.15">
      <c r="A105" t="e">
        <f>IF(#REF!&lt;&gt;"",#REF!,"")</f>
        <v>#REF!</v>
      </c>
      <c r="E105" s="60" t="str">
        <f t="shared" si="2"/>
        <v/>
      </c>
      <c r="F105" s="60" t="str">
        <f t="shared" si="3"/>
        <v/>
      </c>
    </row>
    <row r="106" spans="1:6" x14ac:dyDescent="0.15">
      <c r="A106" t="e">
        <f>IF(#REF!&lt;&gt;"",#REF!,"")</f>
        <v>#REF!</v>
      </c>
      <c r="E106" s="60" t="str">
        <f t="shared" si="2"/>
        <v/>
      </c>
      <c r="F106" s="60" t="str">
        <f t="shared" si="3"/>
        <v/>
      </c>
    </row>
    <row r="107" spans="1:6" x14ac:dyDescent="0.15">
      <c r="A107" t="e">
        <f>IF(#REF!&lt;&gt;"",#REF!,"")</f>
        <v>#REF!</v>
      </c>
      <c r="E107" s="60" t="str">
        <f t="shared" si="2"/>
        <v/>
      </c>
      <c r="F107" s="60" t="str">
        <f t="shared" si="3"/>
        <v/>
      </c>
    </row>
    <row r="108" spans="1:6" x14ac:dyDescent="0.15">
      <c r="A108" t="e">
        <f>IF(#REF!&lt;&gt;"",#REF!,"")</f>
        <v>#REF!</v>
      </c>
      <c r="E108" s="60" t="str">
        <f t="shared" si="2"/>
        <v/>
      </c>
      <c r="F108" s="60" t="str">
        <f t="shared" si="3"/>
        <v/>
      </c>
    </row>
    <row r="109" spans="1:6" x14ac:dyDescent="0.15">
      <c r="A109" t="e">
        <f>IF(#REF!&lt;&gt;"",#REF!,"")</f>
        <v>#REF!</v>
      </c>
      <c r="E109" s="60" t="str">
        <f t="shared" si="2"/>
        <v/>
      </c>
      <c r="F109" s="60" t="str">
        <f t="shared" si="3"/>
        <v/>
      </c>
    </row>
    <row r="110" spans="1:6" x14ac:dyDescent="0.15">
      <c r="A110" t="e">
        <f>IF(#REF!&lt;&gt;"",#REF!,"")</f>
        <v>#REF!</v>
      </c>
      <c r="E110" s="60" t="str">
        <f t="shared" si="2"/>
        <v/>
      </c>
      <c r="F110" s="60" t="str">
        <f t="shared" si="3"/>
        <v/>
      </c>
    </row>
    <row r="111" spans="1:6" x14ac:dyDescent="0.15">
      <c r="A111" t="e">
        <f>IF(#REF!&lt;&gt;"",#REF!,"")</f>
        <v>#REF!</v>
      </c>
      <c r="E111" s="60" t="str">
        <f t="shared" si="2"/>
        <v/>
      </c>
      <c r="F111" s="60" t="str">
        <f t="shared" si="3"/>
        <v/>
      </c>
    </row>
    <row r="112" spans="1:6" x14ac:dyDescent="0.15">
      <c r="A112" t="e">
        <f>IF(#REF!&lt;&gt;"",#REF!,"")</f>
        <v>#REF!</v>
      </c>
      <c r="E112" s="60" t="str">
        <f t="shared" si="2"/>
        <v/>
      </c>
      <c r="F112" s="60" t="str">
        <f t="shared" si="3"/>
        <v/>
      </c>
    </row>
    <row r="113" spans="1:6" x14ac:dyDescent="0.15">
      <c r="A113" t="e">
        <f>IF(#REF!&lt;&gt;"",#REF!,"")</f>
        <v>#REF!</v>
      </c>
      <c r="E113" s="60" t="str">
        <f t="shared" si="2"/>
        <v/>
      </c>
      <c r="F113" s="60" t="str">
        <f t="shared" si="3"/>
        <v/>
      </c>
    </row>
    <row r="114" spans="1:6" x14ac:dyDescent="0.15">
      <c r="A114" t="e">
        <f>IF(#REF!&lt;&gt;"",#REF!,"")</f>
        <v>#REF!</v>
      </c>
      <c r="E114" s="60" t="str">
        <f t="shared" si="2"/>
        <v/>
      </c>
      <c r="F114" s="60" t="str">
        <f t="shared" si="3"/>
        <v/>
      </c>
    </row>
    <row r="115" spans="1:6" x14ac:dyDescent="0.15">
      <c r="A115" t="e">
        <f>IF(#REF!&lt;&gt;"",#REF!,"")</f>
        <v>#REF!</v>
      </c>
      <c r="E115" s="60" t="str">
        <f t="shared" si="2"/>
        <v/>
      </c>
      <c r="F115" s="60" t="str">
        <f t="shared" si="3"/>
        <v/>
      </c>
    </row>
    <row r="116" spans="1:6" x14ac:dyDescent="0.15">
      <c r="A116" t="e">
        <f>IF(#REF!&lt;&gt;"",#REF!,"")</f>
        <v>#REF!</v>
      </c>
      <c r="E116" s="60" t="str">
        <f t="shared" si="2"/>
        <v/>
      </c>
      <c r="F116" s="60" t="str">
        <f t="shared" si="3"/>
        <v/>
      </c>
    </row>
    <row r="117" spans="1:6" x14ac:dyDescent="0.15">
      <c r="A117" t="e">
        <f>IF(#REF!&lt;&gt;"",#REF!,"")</f>
        <v>#REF!</v>
      </c>
      <c r="E117" s="60" t="str">
        <f t="shared" si="2"/>
        <v/>
      </c>
      <c r="F117" s="60" t="str">
        <f t="shared" si="3"/>
        <v/>
      </c>
    </row>
    <row r="118" spans="1:6" x14ac:dyDescent="0.15">
      <c r="A118" t="e">
        <f>IF(#REF!&lt;&gt;"",#REF!,"")</f>
        <v>#REF!</v>
      </c>
      <c r="E118" s="60" t="str">
        <f t="shared" si="2"/>
        <v/>
      </c>
      <c r="F118" s="60" t="str">
        <f t="shared" si="3"/>
        <v/>
      </c>
    </row>
    <row r="119" spans="1:6" x14ac:dyDescent="0.15">
      <c r="A119" t="e">
        <f>IF(#REF!&lt;&gt;"",#REF!,"")</f>
        <v>#REF!</v>
      </c>
      <c r="E119" s="60" t="str">
        <f t="shared" si="2"/>
        <v/>
      </c>
      <c r="F119" s="60" t="str">
        <f t="shared" si="3"/>
        <v/>
      </c>
    </row>
    <row r="120" spans="1:6" x14ac:dyDescent="0.15">
      <c r="A120" t="e">
        <f>IF(#REF!&lt;&gt;"",#REF!,"")</f>
        <v>#REF!</v>
      </c>
      <c r="E120" s="60" t="str">
        <f t="shared" si="2"/>
        <v/>
      </c>
      <c r="F120" s="60" t="str">
        <f t="shared" si="3"/>
        <v/>
      </c>
    </row>
    <row r="121" spans="1:6" x14ac:dyDescent="0.15">
      <c r="A121" t="e">
        <f>IF(#REF!&lt;&gt;"",#REF!,"")</f>
        <v>#REF!</v>
      </c>
      <c r="E121" s="60" t="str">
        <f t="shared" si="2"/>
        <v/>
      </c>
      <c r="F121" s="60" t="str">
        <f t="shared" si="3"/>
        <v/>
      </c>
    </row>
    <row r="122" spans="1:6" x14ac:dyDescent="0.15">
      <c r="A122" t="e">
        <f>IF(#REF!&lt;&gt;"",#REF!,"")</f>
        <v>#REF!</v>
      </c>
      <c r="E122" s="60" t="str">
        <f t="shared" si="2"/>
        <v/>
      </c>
      <c r="F122" s="60" t="str">
        <f t="shared" si="3"/>
        <v/>
      </c>
    </row>
    <row r="123" spans="1:6" x14ac:dyDescent="0.15">
      <c r="A123" t="e">
        <f>IF(#REF!&lt;&gt;"",#REF!,"")</f>
        <v>#REF!</v>
      </c>
      <c r="E123" s="60" t="str">
        <f t="shared" si="2"/>
        <v/>
      </c>
      <c r="F123" s="60" t="str">
        <f t="shared" si="3"/>
        <v/>
      </c>
    </row>
    <row r="124" spans="1:6" x14ac:dyDescent="0.15">
      <c r="A124" t="e">
        <f>IF(#REF!&lt;&gt;"",#REF!,"")</f>
        <v>#REF!</v>
      </c>
      <c r="E124" s="60" t="str">
        <f t="shared" si="2"/>
        <v/>
      </c>
      <c r="F124" s="60" t="str">
        <f t="shared" si="3"/>
        <v/>
      </c>
    </row>
    <row r="125" spans="1:6" x14ac:dyDescent="0.15">
      <c r="A125" t="e">
        <f>IF(#REF!&lt;&gt;"",#REF!,"")</f>
        <v>#REF!</v>
      </c>
      <c r="E125" s="60" t="str">
        <f t="shared" si="2"/>
        <v/>
      </c>
      <c r="F125" s="60" t="str">
        <f t="shared" si="3"/>
        <v/>
      </c>
    </row>
    <row r="126" spans="1:6" x14ac:dyDescent="0.15">
      <c r="A126" t="e">
        <f>IF(#REF!&lt;&gt;"",#REF!,"")</f>
        <v>#REF!</v>
      </c>
      <c r="E126" s="60" t="str">
        <f t="shared" si="2"/>
        <v/>
      </c>
      <c r="F126" s="60" t="str">
        <f t="shared" si="3"/>
        <v/>
      </c>
    </row>
    <row r="127" spans="1:6" x14ac:dyDescent="0.15">
      <c r="A127" t="e">
        <f>IF(#REF!&lt;&gt;"",#REF!,"")</f>
        <v>#REF!</v>
      </c>
      <c r="E127" s="60" t="str">
        <f t="shared" si="2"/>
        <v/>
      </c>
      <c r="F127" s="60" t="str">
        <f t="shared" si="3"/>
        <v/>
      </c>
    </row>
    <row r="128" spans="1:6" x14ac:dyDescent="0.15">
      <c r="A128" t="e">
        <f>IF(#REF!&lt;&gt;"",#REF!,"")</f>
        <v>#REF!</v>
      </c>
      <c r="E128" s="60" t="str">
        <f t="shared" si="2"/>
        <v/>
      </c>
      <c r="F128" s="60" t="str">
        <f t="shared" si="3"/>
        <v/>
      </c>
    </row>
    <row r="129" spans="1:6" x14ac:dyDescent="0.15">
      <c r="A129" t="e">
        <f>IF(#REF!&lt;&gt;"",#REF!,"")</f>
        <v>#REF!</v>
      </c>
      <c r="E129" s="60" t="str">
        <f t="shared" si="2"/>
        <v/>
      </c>
      <c r="F129" s="60" t="str">
        <f t="shared" si="3"/>
        <v/>
      </c>
    </row>
    <row r="130" spans="1:6" x14ac:dyDescent="0.15">
      <c r="A130" t="e">
        <f>IF(#REF!&lt;&gt;"",#REF!,"")</f>
        <v>#REF!</v>
      </c>
      <c r="E130" s="60" t="str">
        <f t="shared" si="2"/>
        <v/>
      </c>
      <c r="F130" s="60" t="str">
        <f t="shared" si="3"/>
        <v/>
      </c>
    </row>
    <row r="131" spans="1:6" x14ac:dyDescent="0.15">
      <c r="A131" t="e">
        <f>IF(#REF!&lt;&gt;"",#REF!,"")</f>
        <v>#REF!</v>
      </c>
      <c r="E131" s="60" t="str">
        <f t="shared" si="2"/>
        <v/>
      </c>
      <c r="F131" s="60" t="str">
        <f t="shared" si="3"/>
        <v/>
      </c>
    </row>
    <row r="132" spans="1:6" x14ac:dyDescent="0.15">
      <c r="A132" t="e">
        <f>IF(#REF!&lt;&gt;"",#REF!,"")</f>
        <v>#REF!</v>
      </c>
      <c r="E132" s="60" t="str">
        <f t="shared" si="2"/>
        <v/>
      </c>
      <c r="F132" s="60" t="str">
        <f t="shared" si="3"/>
        <v/>
      </c>
    </row>
    <row r="133" spans="1:6" x14ac:dyDescent="0.15">
      <c r="A133" t="e">
        <f>IF(#REF!&lt;&gt;"",#REF!,"")</f>
        <v>#REF!</v>
      </c>
      <c r="E133" s="60" t="str">
        <f t="shared" si="2"/>
        <v/>
      </c>
      <c r="F133" s="60" t="str">
        <f t="shared" si="3"/>
        <v/>
      </c>
    </row>
    <row r="134" spans="1:6" x14ac:dyDescent="0.15">
      <c r="A134" t="e">
        <f>IF(#REF!&lt;&gt;"",#REF!,"")</f>
        <v>#REF!</v>
      </c>
      <c r="E134" s="60" t="str">
        <f t="shared" si="2"/>
        <v/>
      </c>
      <c r="F134" s="60" t="str">
        <f t="shared" si="3"/>
        <v/>
      </c>
    </row>
    <row r="135" spans="1:6" x14ac:dyDescent="0.15">
      <c r="A135" t="e">
        <f>IF(#REF!&lt;&gt;"",#REF!,"")</f>
        <v>#REF!</v>
      </c>
      <c r="E135" s="60" t="str">
        <f t="shared" si="2"/>
        <v/>
      </c>
      <c r="F135" s="60" t="str">
        <f t="shared" si="3"/>
        <v/>
      </c>
    </row>
    <row r="136" spans="1:6" x14ac:dyDescent="0.15">
      <c r="A136" t="e">
        <f>IF(#REF!&lt;&gt;"",#REF!,"")</f>
        <v>#REF!</v>
      </c>
      <c r="E136" s="60" t="str">
        <f t="shared" si="2"/>
        <v/>
      </c>
      <c r="F136" s="60" t="str">
        <f t="shared" si="3"/>
        <v/>
      </c>
    </row>
    <row r="137" spans="1:6" x14ac:dyDescent="0.15">
      <c r="A137" t="e">
        <f>IF(#REF!&lt;&gt;"",#REF!,"")</f>
        <v>#REF!</v>
      </c>
      <c r="E137" s="60" t="str">
        <f t="shared" si="2"/>
        <v/>
      </c>
      <c r="F137" s="60" t="str">
        <f t="shared" si="3"/>
        <v/>
      </c>
    </row>
    <row r="138" spans="1:6" x14ac:dyDescent="0.15">
      <c r="A138" t="e">
        <f>IF(#REF!&lt;&gt;"",#REF!,"")</f>
        <v>#REF!</v>
      </c>
      <c r="E138" s="60" t="str">
        <f t="shared" si="2"/>
        <v/>
      </c>
      <c r="F138" s="60" t="str">
        <f t="shared" si="3"/>
        <v/>
      </c>
    </row>
    <row r="139" spans="1:6" x14ac:dyDescent="0.15">
      <c r="A139" t="e">
        <f>IF(#REF!&lt;&gt;"",#REF!,"")</f>
        <v>#REF!</v>
      </c>
      <c r="E139" s="60" t="str">
        <f t="shared" si="2"/>
        <v/>
      </c>
      <c r="F139" s="60" t="str">
        <f t="shared" si="3"/>
        <v/>
      </c>
    </row>
    <row r="140" spans="1:6" x14ac:dyDescent="0.15">
      <c r="A140" t="e">
        <f>IF(#REF!&lt;&gt;"",#REF!,"")</f>
        <v>#REF!</v>
      </c>
      <c r="E140" s="60" t="str">
        <f t="shared" si="2"/>
        <v/>
      </c>
      <c r="F140" s="60" t="str">
        <f t="shared" si="3"/>
        <v/>
      </c>
    </row>
    <row r="141" spans="1:6" x14ac:dyDescent="0.15">
      <c r="A141" t="e">
        <f>IF(#REF!&lt;&gt;"",#REF!,"")</f>
        <v>#REF!</v>
      </c>
      <c r="E141" s="60" t="str">
        <f t="shared" ref="E141:E204" si="4">IF(B141&lt;&gt;"",1000*((B141/E$7)-1),"")</f>
        <v/>
      </c>
      <c r="F141" s="60" t="str">
        <f t="shared" ref="F141:F204" si="5">IF(C141&lt;&gt;"",1000*((C141/F$7)-1),"")</f>
        <v/>
      </c>
    </row>
    <row r="142" spans="1:6" x14ac:dyDescent="0.15">
      <c r="A142" t="e">
        <f>IF(#REF!&lt;&gt;"",#REF!,"")</f>
        <v>#REF!</v>
      </c>
      <c r="E142" s="60" t="str">
        <f t="shared" si="4"/>
        <v/>
      </c>
      <c r="F142" s="60" t="str">
        <f t="shared" si="5"/>
        <v/>
      </c>
    </row>
    <row r="143" spans="1:6" x14ac:dyDescent="0.15">
      <c r="A143" t="e">
        <f>IF(#REF!&lt;&gt;"",#REF!,"")</f>
        <v>#REF!</v>
      </c>
      <c r="E143" s="60" t="str">
        <f t="shared" si="4"/>
        <v/>
      </c>
      <c r="F143" s="60" t="str">
        <f t="shared" si="5"/>
        <v/>
      </c>
    </row>
    <row r="144" spans="1:6" x14ac:dyDescent="0.15">
      <c r="A144" t="e">
        <f>IF(#REF!&lt;&gt;"",#REF!,"")</f>
        <v>#REF!</v>
      </c>
      <c r="E144" s="60" t="str">
        <f t="shared" si="4"/>
        <v/>
      </c>
      <c r="F144" s="60" t="str">
        <f t="shared" si="5"/>
        <v/>
      </c>
    </row>
    <row r="145" spans="1:6" x14ac:dyDescent="0.15">
      <c r="A145" t="e">
        <f>IF(#REF!&lt;&gt;"",#REF!,"")</f>
        <v>#REF!</v>
      </c>
      <c r="E145" s="60" t="str">
        <f t="shared" si="4"/>
        <v/>
      </c>
      <c r="F145" s="60" t="str">
        <f t="shared" si="5"/>
        <v/>
      </c>
    </row>
    <row r="146" spans="1:6" x14ac:dyDescent="0.15">
      <c r="A146" t="e">
        <f>IF(#REF!&lt;&gt;"",#REF!,"")</f>
        <v>#REF!</v>
      </c>
      <c r="E146" s="60" t="str">
        <f t="shared" si="4"/>
        <v/>
      </c>
      <c r="F146" s="60" t="str">
        <f t="shared" si="5"/>
        <v/>
      </c>
    </row>
    <row r="147" spans="1:6" x14ac:dyDescent="0.15">
      <c r="A147" t="e">
        <f>IF(#REF!&lt;&gt;"",#REF!,"")</f>
        <v>#REF!</v>
      </c>
      <c r="E147" s="60" t="str">
        <f t="shared" si="4"/>
        <v/>
      </c>
      <c r="F147" s="60" t="str">
        <f t="shared" si="5"/>
        <v/>
      </c>
    </row>
    <row r="148" spans="1:6" x14ac:dyDescent="0.15">
      <c r="A148" t="e">
        <f>IF(#REF!&lt;&gt;"",#REF!,"")</f>
        <v>#REF!</v>
      </c>
      <c r="E148" s="60" t="str">
        <f t="shared" si="4"/>
        <v/>
      </c>
      <c r="F148" s="60" t="str">
        <f t="shared" si="5"/>
        <v/>
      </c>
    </row>
    <row r="149" spans="1:6" x14ac:dyDescent="0.15">
      <c r="A149" t="e">
        <f>IF(#REF!&lt;&gt;"",#REF!,"")</f>
        <v>#REF!</v>
      </c>
      <c r="E149" s="60" t="str">
        <f t="shared" si="4"/>
        <v/>
      </c>
      <c r="F149" s="60" t="str">
        <f t="shared" si="5"/>
        <v/>
      </c>
    </row>
    <row r="150" spans="1:6" x14ac:dyDescent="0.15">
      <c r="A150" t="e">
        <f>IF(#REF!&lt;&gt;"",#REF!,"")</f>
        <v>#REF!</v>
      </c>
      <c r="E150" s="60" t="str">
        <f t="shared" si="4"/>
        <v/>
      </c>
      <c r="F150" s="60" t="str">
        <f t="shared" si="5"/>
        <v/>
      </c>
    </row>
    <row r="151" spans="1:6" x14ac:dyDescent="0.15">
      <c r="A151" t="e">
        <f>IF(#REF!&lt;&gt;"",#REF!,"")</f>
        <v>#REF!</v>
      </c>
      <c r="E151" s="60" t="str">
        <f t="shared" si="4"/>
        <v/>
      </c>
      <c r="F151" s="60" t="str">
        <f t="shared" si="5"/>
        <v/>
      </c>
    </row>
    <row r="152" spans="1:6" x14ac:dyDescent="0.15">
      <c r="A152" t="e">
        <f>IF(#REF!&lt;&gt;"",#REF!,"")</f>
        <v>#REF!</v>
      </c>
      <c r="E152" s="60" t="str">
        <f t="shared" si="4"/>
        <v/>
      </c>
      <c r="F152" s="60" t="str">
        <f t="shared" si="5"/>
        <v/>
      </c>
    </row>
    <row r="153" spans="1:6" x14ac:dyDescent="0.15">
      <c r="A153" t="e">
        <f>IF(#REF!&lt;&gt;"",#REF!,"")</f>
        <v>#REF!</v>
      </c>
      <c r="E153" s="60" t="str">
        <f t="shared" si="4"/>
        <v/>
      </c>
      <c r="F153" s="60" t="str">
        <f t="shared" si="5"/>
        <v/>
      </c>
    </row>
    <row r="154" spans="1:6" x14ac:dyDescent="0.15">
      <c r="A154" t="e">
        <f>IF(#REF!&lt;&gt;"",#REF!,"")</f>
        <v>#REF!</v>
      </c>
      <c r="E154" s="60" t="str">
        <f t="shared" si="4"/>
        <v/>
      </c>
      <c r="F154" s="60" t="str">
        <f t="shared" si="5"/>
        <v/>
      </c>
    </row>
    <row r="155" spans="1:6" x14ac:dyDescent="0.15">
      <c r="A155" t="e">
        <f>IF(#REF!&lt;&gt;"",#REF!,"")</f>
        <v>#REF!</v>
      </c>
      <c r="E155" s="60" t="str">
        <f t="shared" si="4"/>
        <v/>
      </c>
      <c r="F155" s="60" t="str">
        <f t="shared" si="5"/>
        <v/>
      </c>
    </row>
    <row r="156" spans="1:6" x14ac:dyDescent="0.15">
      <c r="A156" t="e">
        <f>IF(#REF!&lt;&gt;"",#REF!,"")</f>
        <v>#REF!</v>
      </c>
      <c r="E156" s="60" t="str">
        <f t="shared" si="4"/>
        <v/>
      </c>
      <c r="F156" s="60" t="str">
        <f t="shared" si="5"/>
        <v/>
      </c>
    </row>
    <row r="157" spans="1:6" x14ac:dyDescent="0.15">
      <c r="A157" t="e">
        <f>IF(#REF!&lt;&gt;"",#REF!,"")</f>
        <v>#REF!</v>
      </c>
      <c r="E157" s="60" t="str">
        <f t="shared" si="4"/>
        <v/>
      </c>
      <c r="F157" s="60" t="str">
        <f t="shared" si="5"/>
        <v/>
      </c>
    </row>
    <row r="158" spans="1:6" x14ac:dyDescent="0.15">
      <c r="A158" t="e">
        <f>IF(#REF!&lt;&gt;"",#REF!,"")</f>
        <v>#REF!</v>
      </c>
      <c r="E158" s="60" t="str">
        <f t="shared" si="4"/>
        <v/>
      </c>
      <c r="F158" s="60" t="str">
        <f t="shared" si="5"/>
        <v/>
      </c>
    </row>
    <row r="159" spans="1:6" x14ac:dyDescent="0.15">
      <c r="A159" t="e">
        <f>IF(#REF!&lt;&gt;"",#REF!,"")</f>
        <v>#REF!</v>
      </c>
      <c r="E159" s="60" t="str">
        <f t="shared" si="4"/>
        <v/>
      </c>
      <c r="F159" s="60" t="str">
        <f t="shared" si="5"/>
        <v/>
      </c>
    </row>
    <row r="160" spans="1:6" x14ac:dyDescent="0.15">
      <c r="A160" t="e">
        <f>IF(#REF!&lt;&gt;"",#REF!,"")</f>
        <v>#REF!</v>
      </c>
      <c r="E160" s="60" t="str">
        <f t="shared" si="4"/>
        <v/>
      </c>
      <c r="F160" s="60" t="str">
        <f t="shared" si="5"/>
        <v/>
      </c>
    </row>
    <row r="161" spans="1:6" x14ac:dyDescent="0.15">
      <c r="A161" t="e">
        <f>IF(#REF!&lt;&gt;"",#REF!,"")</f>
        <v>#REF!</v>
      </c>
      <c r="E161" s="60" t="str">
        <f t="shared" si="4"/>
        <v/>
      </c>
      <c r="F161" s="60" t="str">
        <f t="shared" si="5"/>
        <v/>
      </c>
    </row>
    <row r="162" spans="1:6" x14ac:dyDescent="0.15">
      <c r="A162" t="e">
        <f>IF(#REF!&lt;&gt;"",#REF!,"")</f>
        <v>#REF!</v>
      </c>
      <c r="E162" s="60" t="str">
        <f t="shared" si="4"/>
        <v/>
      </c>
      <c r="F162" s="60" t="str">
        <f t="shared" si="5"/>
        <v/>
      </c>
    </row>
    <row r="163" spans="1:6" x14ac:dyDescent="0.15">
      <c r="A163" t="e">
        <f>IF(#REF!&lt;&gt;"",#REF!,"")</f>
        <v>#REF!</v>
      </c>
      <c r="E163" s="60" t="str">
        <f t="shared" si="4"/>
        <v/>
      </c>
      <c r="F163" s="60" t="str">
        <f t="shared" si="5"/>
        <v/>
      </c>
    </row>
    <row r="164" spans="1:6" x14ac:dyDescent="0.15">
      <c r="A164" t="e">
        <f>IF(#REF!&lt;&gt;"",#REF!,"")</f>
        <v>#REF!</v>
      </c>
      <c r="E164" s="60" t="str">
        <f t="shared" si="4"/>
        <v/>
      </c>
      <c r="F164" s="60" t="str">
        <f t="shared" si="5"/>
        <v/>
      </c>
    </row>
    <row r="165" spans="1:6" x14ac:dyDescent="0.15">
      <c r="A165" t="e">
        <f>IF(#REF!&lt;&gt;"",#REF!,"")</f>
        <v>#REF!</v>
      </c>
      <c r="E165" s="60" t="str">
        <f t="shared" si="4"/>
        <v/>
      </c>
      <c r="F165" s="60" t="str">
        <f t="shared" si="5"/>
        <v/>
      </c>
    </row>
    <row r="166" spans="1:6" x14ac:dyDescent="0.15">
      <c r="A166" t="e">
        <f>IF(#REF!&lt;&gt;"",#REF!,"")</f>
        <v>#REF!</v>
      </c>
      <c r="E166" s="60" t="str">
        <f t="shared" si="4"/>
        <v/>
      </c>
      <c r="F166" s="60" t="str">
        <f t="shared" si="5"/>
        <v/>
      </c>
    </row>
    <row r="167" spans="1:6" x14ac:dyDescent="0.15">
      <c r="A167" t="e">
        <f>IF(#REF!&lt;&gt;"",#REF!,"")</f>
        <v>#REF!</v>
      </c>
      <c r="E167" s="60" t="str">
        <f t="shared" si="4"/>
        <v/>
      </c>
      <c r="F167" s="60" t="str">
        <f t="shared" si="5"/>
        <v/>
      </c>
    </row>
    <row r="168" spans="1:6" x14ac:dyDescent="0.15">
      <c r="A168" t="e">
        <f>IF(#REF!&lt;&gt;"",#REF!,"")</f>
        <v>#REF!</v>
      </c>
      <c r="E168" s="60" t="str">
        <f t="shared" si="4"/>
        <v/>
      </c>
      <c r="F168" s="60" t="str">
        <f t="shared" si="5"/>
        <v/>
      </c>
    </row>
    <row r="169" spans="1:6" x14ac:dyDescent="0.15">
      <c r="A169" t="e">
        <f>IF(#REF!&lt;&gt;"",#REF!,"")</f>
        <v>#REF!</v>
      </c>
      <c r="E169" s="60" t="str">
        <f t="shared" si="4"/>
        <v/>
      </c>
      <c r="F169" s="60" t="str">
        <f t="shared" si="5"/>
        <v/>
      </c>
    </row>
    <row r="170" spans="1:6" x14ac:dyDescent="0.15">
      <c r="A170" t="e">
        <f>IF(#REF!&lt;&gt;"",#REF!,"")</f>
        <v>#REF!</v>
      </c>
      <c r="E170" s="60" t="str">
        <f t="shared" si="4"/>
        <v/>
      </c>
      <c r="F170" s="60" t="str">
        <f t="shared" si="5"/>
        <v/>
      </c>
    </row>
    <row r="171" spans="1:6" x14ac:dyDescent="0.15">
      <c r="A171" t="e">
        <f>IF(#REF!&lt;&gt;"",#REF!,"")</f>
        <v>#REF!</v>
      </c>
      <c r="E171" s="60" t="str">
        <f t="shared" si="4"/>
        <v/>
      </c>
      <c r="F171" s="60" t="str">
        <f t="shared" si="5"/>
        <v/>
      </c>
    </row>
    <row r="172" spans="1:6" x14ac:dyDescent="0.15">
      <c r="A172" t="e">
        <f>IF(#REF!&lt;&gt;"",#REF!,"")</f>
        <v>#REF!</v>
      </c>
      <c r="E172" s="60" t="str">
        <f t="shared" si="4"/>
        <v/>
      </c>
      <c r="F172" s="60" t="str">
        <f t="shared" si="5"/>
        <v/>
      </c>
    </row>
    <row r="173" spans="1:6" x14ac:dyDescent="0.15">
      <c r="A173" t="e">
        <f>IF(#REF!&lt;&gt;"",#REF!,"")</f>
        <v>#REF!</v>
      </c>
      <c r="E173" s="60" t="str">
        <f t="shared" si="4"/>
        <v/>
      </c>
      <c r="F173" s="60" t="str">
        <f t="shared" si="5"/>
        <v/>
      </c>
    </row>
    <row r="174" spans="1:6" x14ac:dyDescent="0.15">
      <c r="A174" t="e">
        <f>IF(#REF!&lt;&gt;"",#REF!,"")</f>
        <v>#REF!</v>
      </c>
      <c r="E174" s="60" t="str">
        <f t="shared" si="4"/>
        <v/>
      </c>
      <c r="F174" s="60" t="str">
        <f t="shared" si="5"/>
        <v/>
      </c>
    </row>
    <row r="175" spans="1:6" x14ac:dyDescent="0.15">
      <c r="A175" t="e">
        <f>IF(#REF!&lt;&gt;"",#REF!,"")</f>
        <v>#REF!</v>
      </c>
      <c r="E175" s="60" t="str">
        <f t="shared" si="4"/>
        <v/>
      </c>
      <c r="F175" s="60" t="str">
        <f t="shared" si="5"/>
        <v/>
      </c>
    </row>
    <row r="176" spans="1:6" x14ac:dyDescent="0.15">
      <c r="A176" t="e">
        <f>IF(#REF!&lt;&gt;"",#REF!,"")</f>
        <v>#REF!</v>
      </c>
      <c r="E176" s="60" t="str">
        <f t="shared" si="4"/>
        <v/>
      </c>
      <c r="F176" s="60" t="str">
        <f t="shared" si="5"/>
        <v/>
      </c>
    </row>
    <row r="177" spans="1:6" x14ac:dyDescent="0.15">
      <c r="A177" t="e">
        <f>IF(#REF!&lt;&gt;"",#REF!,"")</f>
        <v>#REF!</v>
      </c>
      <c r="E177" s="60" t="str">
        <f t="shared" si="4"/>
        <v/>
      </c>
      <c r="F177" s="60" t="str">
        <f t="shared" si="5"/>
        <v/>
      </c>
    </row>
    <row r="178" spans="1:6" x14ac:dyDescent="0.15">
      <c r="A178" t="e">
        <f>IF(#REF!&lt;&gt;"",#REF!,"")</f>
        <v>#REF!</v>
      </c>
      <c r="E178" s="60" t="str">
        <f t="shared" si="4"/>
        <v/>
      </c>
      <c r="F178" s="60" t="str">
        <f t="shared" si="5"/>
        <v/>
      </c>
    </row>
    <row r="179" spans="1:6" x14ac:dyDescent="0.15">
      <c r="A179" t="e">
        <f>IF(#REF!&lt;&gt;"",#REF!,"")</f>
        <v>#REF!</v>
      </c>
      <c r="E179" s="60" t="str">
        <f t="shared" si="4"/>
        <v/>
      </c>
      <c r="F179" s="60" t="str">
        <f t="shared" si="5"/>
        <v/>
      </c>
    </row>
    <row r="180" spans="1:6" x14ac:dyDescent="0.15">
      <c r="A180" t="e">
        <f>IF(#REF!&lt;&gt;"",#REF!,"")</f>
        <v>#REF!</v>
      </c>
      <c r="E180" s="60" t="str">
        <f t="shared" si="4"/>
        <v/>
      </c>
      <c r="F180" s="60" t="str">
        <f t="shared" si="5"/>
        <v/>
      </c>
    </row>
    <row r="181" spans="1:6" x14ac:dyDescent="0.15">
      <c r="A181" t="e">
        <f>IF(#REF!&lt;&gt;"",#REF!,"")</f>
        <v>#REF!</v>
      </c>
      <c r="E181" s="60" t="str">
        <f t="shared" si="4"/>
        <v/>
      </c>
      <c r="F181" s="60" t="str">
        <f t="shared" si="5"/>
        <v/>
      </c>
    </row>
    <row r="182" spans="1:6" x14ac:dyDescent="0.15">
      <c r="A182" t="e">
        <f>IF(#REF!&lt;&gt;"",#REF!,"")</f>
        <v>#REF!</v>
      </c>
      <c r="E182" s="60" t="str">
        <f t="shared" si="4"/>
        <v/>
      </c>
      <c r="F182" s="60" t="str">
        <f t="shared" si="5"/>
        <v/>
      </c>
    </row>
    <row r="183" spans="1:6" x14ac:dyDescent="0.15">
      <c r="A183" t="e">
        <f>IF(#REF!&lt;&gt;"",#REF!,"")</f>
        <v>#REF!</v>
      </c>
      <c r="E183" s="60" t="str">
        <f t="shared" si="4"/>
        <v/>
      </c>
      <c r="F183" s="60" t="str">
        <f t="shared" si="5"/>
        <v/>
      </c>
    </row>
    <row r="184" spans="1:6" x14ac:dyDescent="0.15">
      <c r="A184" t="e">
        <f>IF(#REF!&lt;&gt;"",#REF!,"")</f>
        <v>#REF!</v>
      </c>
      <c r="E184" s="60" t="str">
        <f t="shared" si="4"/>
        <v/>
      </c>
      <c r="F184" s="60" t="str">
        <f t="shared" si="5"/>
        <v/>
      </c>
    </row>
    <row r="185" spans="1:6" x14ac:dyDescent="0.15">
      <c r="A185" t="e">
        <f>IF(#REF!&lt;&gt;"",#REF!,"")</f>
        <v>#REF!</v>
      </c>
      <c r="E185" s="60" t="str">
        <f t="shared" si="4"/>
        <v/>
      </c>
      <c r="F185" s="60" t="str">
        <f t="shared" si="5"/>
        <v/>
      </c>
    </row>
    <row r="186" spans="1:6" x14ac:dyDescent="0.15">
      <c r="A186" t="e">
        <f>IF(#REF!&lt;&gt;"",#REF!,"")</f>
        <v>#REF!</v>
      </c>
      <c r="E186" s="60" t="str">
        <f t="shared" si="4"/>
        <v/>
      </c>
      <c r="F186" s="60" t="str">
        <f t="shared" si="5"/>
        <v/>
      </c>
    </row>
    <row r="187" spans="1:6" x14ac:dyDescent="0.15">
      <c r="A187" t="e">
        <f>IF(#REF!&lt;&gt;"",#REF!,"")</f>
        <v>#REF!</v>
      </c>
      <c r="E187" s="60" t="str">
        <f t="shared" si="4"/>
        <v/>
      </c>
      <c r="F187" s="60" t="str">
        <f t="shared" si="5"/>
        <v/>
      </c>
    </row>
    <row r="188" spans="1:6" x14ac:dyDescent="0.15">
      <c r="A188" t="e">
        <f>IF(#REF!&lt;&gt;"",#REF!,"")</f>
        <v>#REF!</v>
      </c>
      <c r="E188" s="60" t="str">
        <f t="shared" si="4"/>
        <v/>
      </c>
      <c r="F188" s="60" t="str">
        <f t="shared" si="5"/>
        <v/>
      </c>
    </row>
    <row r="189" spans="1:6" x14ac:dyDescent="0.15">
      <c r="A189" t="e">
        <f>IF(#REF!&lt;&gt;"",#REF!,"")</f>
        <v>#REF!</v>
      </c>
      <c r="E189" s="60" t="str">
        <f t="shared" si="4"/>
        <v/>
      </c>
      <c r="F189" s="60" t="str">
        <f t="shared" si="5"/>
        <v/>
      </c>
    </row>
    <row r="190" spans="1:6" x14ac:dyDescent="0.15">
      <c r="A190" t="e">
        <f>IF(#REF!&lt;&gt;"",#REF!,"")</f>
        <v>#REF!</v>
      </c>
      <c r="E190" s="60" t="str">
        <f t="shared" si="4"/>
        <v/>
      </c>
      <c r="F190" s="60" t="str">
        <f t="shared" si="5"/>
        <v/>
      </c>
    </row>
    <row r="191" spans="1:6" x14ac:dyDescent="0.15">
      <c r="A191" t="e">
        <f>IF(#REF!&lt;&gt;"",#REF!,"")</f>
        <v>#REF!</v>
      </c>
      <c r="E191" s="60" t="str">
        <f t="shared" si="4"/>
        <v/>
      </c>
      <c r="F191" s="60" t="str">
        <f t="shared" si="5"/>
        <v/>
      </c>
    </row>
    <row r="192" spans="1:6" x14ac:dyDescent="0.15">
      <c r="A192" t="e">
        <f>IF(#REF!&lt;&gt;"",#REF!,"")</f>
        <v>#REF!</v>
      </c>
      <c r="E192" s="60" t="str">
        <f t="shared" si="4"/>
        <v/>
      </c>
      <c r="F192" s="60" t="str">
        <f t="shared" si="5"/>
        <v/>
      </c>
    </row>
    <row r="193" spans="1:6" x14ac:dyDescent="0.15">
      <c r="A193" t="e">
        <f>IF(#REF!&lt;&gt;"",#REF!,"")</f>
        <v>#REF!</v>
      </c>
      <c r="E193" s="60" t="str">
        <f t="shared" si="4"/>
        <v/>
      </c>
      <c r="F193" s="60" t="str">
        <f t="shared" si="5"/>
        <v/>
      </c>
    </row>
    <row r="194" spans="1:6" x14ac:dyDescent="0.15">
      <c r="A194" t="e">
        <f>IF(#REF!&lt;&gt;"",#REF!,"")</f>
        <v>#REF!</v>
      </c>
      <c r="E194" s="60" t="str">
        <f t="shared" si="4"/>
        <v/>
      </c>
      <c r="F194" s="60" t="str">
        <f t="shared" si="5"/>
        <v/>
      </c>
    </row>
    <row r="195" spans="1:6" x14ac:dyDescent="0.15">
      <c r="A195" t="e">
        <f>IF(#REF!&lt;&gt;"",#REF!,"")</f>
        <v>#REF!</v>
      </c>
      <c r="E195" s="60" t="str">
        <f t="shared" si="4"/>
        <v/>
      </c>
      <c r="F195" s="60" t="str">
        <f t="shared" si="5"/>
        <v/>
      </c>
    </row>
    <row r="196" spans="1:6" x14ac:dyDescent="0.15">
      <c r="A196" t="e">
        <f>IF(#REF!&lt;&gt;"",#REF!,"")</f>
        <v>#REF!</v>
      </c>
      <c r="E196" s="60" t="str">
        <f t="shared" si="4"/>
        <v/>
      </c>
      <c r="F196" s="60" t="str">
        <f t="shared" si="5"/>
        <v/>
      </c>
    </row>
    <row r="197" spans="1:6" x14ac:dyDescent="0.15">
      <c r="A197" t="e">
        <f>IF(#REF!&lt;&gt;"",#REF!,"")</f>
        <v>#REF!</v>
      </c>
      <c r="E197" s="60" t="str">
        <f t="shared" si="4"/>
        <v/>
      </c>
      <c r="F197" s="60" t="str">
        <f t="shared" si="5"/>
        <v/>
      </c>
    </row>
    <row r="198" spans="1:6" x14ac:dyDescent="0.15">
      <c r="A198" t="e">
        <f>IF(#REF!&lt;&gt;"",#REF!,"")</f>
        <v>#REF!</v>
      </c>
      <c r="E198" s="60" t="str">
        <f t="shared" si="4"/>
        <v/>
      </c>
      <c r="F198" s="60" t="str">
        <f t="shared" si="5"/>
        <v/>
      </c>
    </row>
    <row r="199" spans="1:6" x14ac:dyDescent="0.15">
      <c r="A199" t="e">
        <f>IF(#REF!&lt;&gt;"",#REF!,"")</f>
        <v>#REF!</v>
      </c>
      <c r="E199" s="60" t="str">
        <f t="shared" si="4"/>
        <v/>
      </c>
      <c r="F199" s="60" t="str">
        <f t="shared" si="5"/>
        <v/>
      </c>
    </row>
    <row r="200" spans="1:6" x14ac:dyDescent="0.15">
      <c r="A200" t="e">
        <f>IF(#REF!&lt;&gt;"",#REF!,"")</f>
        <v>#REF!</v>
      </c>
      <c r="E200" s="60" t="str">
        <f t="shared" si="4"/>
        <v/>
      </c>
      <c r="F200" s="60" t="str">
        <f t="shared" si="5"/>
        <v/>
      </c>
    </row>
    <row r="201" spans="1:6" x14ac:dyDescent="0.15">
      <c r="A201" t="e">
        <f>IF(#REF!&lt;&gt;"",#REF!,"")</f>
        <v>#REF!</v>
      </c>
      <c r="E201" s="60" t="str">
        <f t="shared" si="4"/>
        <v/>
      </c>
      <c r="F201" s="60" t="str">
        <f t="shared" si="5"/>
        <v/>
      </c>
    </row>
    <row r="202" spans="1:6" x14ac:dyDescent="0.15">
      <c r="A202" t="e">
        <f>IF(#REF!&lt;&gt;"",#REF!,"")</f>
        <v>#REF!</v>
      </c>
      <c r="E202" s="60" t="str">
        <f t="shared" si="4"/>
        <v/>
      </c>
      <c r="F202" s="60" t="str">
        <f t="shared" si="5"/>
        <v/>
      </c>
    </row>
    <row r="203" spans="1:6" x14ac:dyDescent="0.15">
      <c r="A203" t="e">
        <f>IF(#REF!&lt;&gt;"",#REF!,"")</f>
        <v>#REF!</v>
      </c>
      <c r="E203" s="60" t="str">
        <f t="shared" si="4"/>
        <v/>
      </c>
      <c r="F203" s="60" t="str">
        <f t="shared" si="5"/>
        <v/>
      </c>
    </row>
    <row r="204" spans="1:6" x14ac:dyDescent="0.15">
      <c r="A204" t="e">
        <f>IF(#REF!&lt;&gt;"",#REF!,"")</f>
        <v>#REF!</v>
      </c>
      <c r="E204" s="60" t="str">
        <f t="shared" si="4"/>
        <v/>
      </c>
      <c r="F204" s="60" t="str">
        <f t="shared" si="5"/>
        <v/>
      </c>
    </row>
    <row r="205" spans="1:6" x14ac:dyDescent="0.15">
      <c r="A205" t="e">
        <f>IF(#REF!&lt;&gt;"",#REF!,"")</f>
        <v>#REF!</v>
      </c>
      <c r="E205" s="60" t="str">
        <f t="shared" ref="E205:E211" si="6">IF(B205&lt;&gt;"",1000*((B205/E$7)-1),"")</f>
        <v/>
      </c>
      <c r="F205" s="60" t="str">
        <f t="shared" ref="F205:F211" si="7">IF(C205&lt;&gt;"",1000*((C205/F$7)-1),"")</f>
        <v/>
      </c>
    </row>
    <row r="206" spans="1:6" x14ac:dyDescent="0.15">
      <c r="A206" t="e">
        <f>IF(#REF!&lt;&gt;"",#REF!,"")</f>
        <v>#REF!</v>
      </c>
      <c r="E206" s="60" t="str">
        <f t="shared" si="6"/>
        <v/>
      </c>
      <c r="F206" s="60" t="str">
        <f t="shared" si="7"/>
        <v/>
      </c>
    </row>
    <row r="207" spans="1:6" x14ac:dyDescent="0.15">
      <c r="A207" t="e">
        <f>IF(#REF!&lt;&gt;"",#REF!,"")</f>
        <v>#REF!</v>
      </c>
      <c r="E207" s="60" t="str">
        <f t="shared" si="6"/>
        <v/>
      </c>
      <c r="F207" s="60" t="str">
        <f t="shared" si="7"/>
        <v/>
      </c>
    </row>
    <row r="208" spans="1:6" x14ac:dyDescent="0.15">
      <c r="A208" t="e">
        <f>IF(#REF!&lt;&gt;"",#REF!,"")</f>
        <v>#REF!</v>
      </c>
      <c r="E208" s="60" t="str">
        <f t="shared" si="6"/>
        <v/>
      </c>
      <c r="F208" s="60" t="str">
        <f t="shared" si="7"/>
        <v/>
      </c>
    </row>
    <row r="209" spans="1:6" x14ac:dyDescent="0.15">
      <c r="A209" t="e">
        <f>IF(#REF!&lt;&gt;"",#REF!,"")</f>
        <v>#REF!</v>
      </c>
      <c r="E209" s="60" t="str">
        <f t="shared" si="6"/>
        <v/>
      </c>
      <c r="F209" s="60" t="str">
        <f t="shared" si="7"/>
        <v/>
      </c>
    </row>
    <row r="210" spans="1:6" x14ac:dyDescent="0.15">
      <c r="A210" t="e">
        <f>IF(#REF!&lt;&gt;"",#REF!,"")</f>
        <v>#REF!</v>
      </c>
      <c r="E210" s="60" t="str">
        <f t="shared" si="6"/>
        <v/>
      </c>
      <c r="F210" s="60" t="str">
        <f t="shared" si="7"/>
        <v/>
      </c>
    </row>
    <row r="211" spans="1:6" x14ac:dyDescent="0.15">
      <c r="A211" t="e">
        <f>IF(#REF!&lt;&gt;"",#REF!,"")</f>
        <v>#REF!</v>
      </c>
      <c r="E211" s="60" t="str">
        <f t="shared" si="6"/>
        <v/>
      </c>
      <c r="F211" s="60" t="str">
        <f t="shared" si="7"/>
        <v/>
      </c>
    </row>
  </sheetData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446593" r:id="rId4" name="Drop Down 1">
              <controlPr defaultSize="0" autoLine="0" autoPict="0" macro="[0]!Ratio_evol_pick">
                <anchor moveWithCells="1">
                  <from>
                    <xdr:col>6</xdr:col>
                    <xdr:colOff>0</xdr:colOff>
                    <xdr:row>1</xdr:row>
                    <xdr:rowOff>139700</xdr:rowOff>
                  </from>
                  <to>
                    <xdr:col>9</xdr:col>
                    <xdr:colOff>50800</xdr:colOff>
                    <xdr:row>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6594" r:id="rId5" name="Drop Down 2">
              <controlPr defaultSize="0" autoLine="0" autoPict="0" macro="[0]!Ratio_evol_pick">
                <anchor moveWithCells="1">
                  <from>
                    <xdr:col>6</xdr:col>
                    <xdr:colOff>0</xdr:colOff>
                    <xdr:row>5</xdr:row>
                    <xdr:rowOff>139700</xdr:rowOff>
                  </from>
                  <to>
                    <xdr:col>9</xdr:col>
                    <xdr:colOff>50800</xdr:colOff>
                    <xdr:row>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6596" r:id="rId6" name="Button 4">
              <controlPr defaultSize="0" print="0" autoFill="0" autoPict="0" macro="[0]!Show_control">
                <anchor moveWithCells="1" sizeWithCells="1">
                  <from>
                    <xdr:col>0</xdr:col>
                    <xdr:colOff>12700</xdr:colOff>
                    <xdr:row>0</xdr:row>
                    <xdr:rowOff>12700</xdr:rowOff>
                  </from>
                  <to>
                    <xdr:col>1</xdr:col>
                    <xdr:colOff>304800</xdr:colOff>
                    <xdr:row>3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500-000000000000}">
  <sheetPr codeName="Sheet106"/>
  <dimension ref="A1"/>
  <sheetViews>
    <sheetView workbookViewId="0"/>
  </sheetViews>
  <sheetFormatPr baseColWidth="10" defaultColWidth="8.83203125" defaultRowHeight="13" x14ac:dyDescent="0.15"/>
  <sheetData/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600-000000000000}">
  <sheetPr codeName="Sheet118"/>
  <dimension ref="A2:G207"/>
  <sheetViews>
    <sheetView workbookViewId="0">
      <selection activeCell="C13" sqref="C13"/>
    </sheetView>
  </sheetViews>
  <sheetFormatPr baseColWidth="10" defaultColWidth="8.83203125" defaultRowHeight="13" x14ac:dyDescent="0.15"/>
  <sheetData>
    <row r="2" spans="1:7" x14ac:dyDescent="0.15">
      <c r="B2" s="11" t="s">
        <v>492</v>
      </c>
      <c r="C2" s="87" t="e">
        <f>AVERAGE(C8:C207)</f>
        <v>#REF!</v>
      </c>
      <c r="D2" s="87"/>
      <c r="E2" s="87" t="e">
        <f>AVERAGE(E8:E207)</f>
        <v>#REF!</v>
      </c>
      <c r="F2" s="87"/>
      <c r="G2" s="87" t="e">
        <f>AVERAGE(G8:G207)</f>
        <v>#REF!</v>
      </c>
    </row>
    <row r="3" spans="1:7" x14ac:dyDescent="0.15">
      <c r="B3" s="11" t="s">
        <v>493</v>
      </c>
      <c r="C3" s="87" t="e">
        <f>STDEV(C8:C207)</f>
        <v>#REF!</v>
      </c>
      <c r="D3" s="87"/>
      <c r="E3" s="87" t="e">
        <f>STDEV(E8:E207)</f>
        <v>#REF!</v>
      </c>
      <c r="F3" s="87"/>
      <c r="G3" s="87" t="e">
        <f>STDEV(G8:G207)</f>
        <v>#REF!</v>
      </c>
    </row>
    <row r="5" spans="1:7" ht="14" thickBot="1" x14ac:dyDescent="0.2"/>
    <row r="6" spans="1:7" x14ac:dyDescent="0.15">
      <c r="A6" s="3" t="s">
        <v>96</v>
      </c>
      <c r="B6" s="3"/>
      <c r="C6" s="3" t="s">
        <v>488</v>
      </c>
      <c r="D6" s="3"/>
      <c r="E6" s="3" t="s">
        <v>488</v>
      </c>
      <c r="F6" s="3"/>
      <c r="G6" s="3" t="s">
        <v>488</v>
      </c>
    </row>
    <row r="7" spans="1:7" ht="14" thickBot="1" x14ac:dyDescent="0.2">
      <c r="A7" s="21"/>
      <c r="B7" s="21"/>
      <c r="C7" s="8" t="s">
        <v>489</v>
      </c>
      <c r="D7" s="21"/>
      <c r="E7" s="8" t="s">
        <v>491</v>
      </c>
      <c r="F7" s="21"/>
      <c r="G7" s="8" t="s">
        <v>490</v>
      </c>
    </row>
    <row r="8" spans="1:7" x14ac:dyDescent="0.15">
      <c r="A8" t="str">
        <f>IF('All ratios'!A5&lt;&gt;"",'All ratios'!A5,"")</f>
        <v>d18O_300118_WM2_UNIL_WM5@5</v>
      </c>
      <c r="C8" s="88" t="e">
        <f>IF(A8&lt;&gt;"",(#REF!^2+#REF!^2-#REF!^2)/(2*#REF!*#REF!),"")</f>
        <v>#REF!</v>
      </c>
      <c r="D8" s="60"/>
      <c r="E8" s="60" t="e">
        <f>IF(A8&lt;&gt;"",(#REF!^2+#REF!^2-#REF!^2)/(2*#REF!*#REF!),"")</f>
        <v>#REF!</v>
      </c>
      <c r="F8" s="60"/>
      <c r="G8" s="60" t="e">
        <f>IF(A8&lt;&gt;"",(#REF!^2+#REF!^2-#REF!^2)/(2*#REF!*#REF!),"")</f>
        <v>#REF!</v>
      </c>
    </row>
    <row r="9" spans="1:7" x14ac:dyDescent="0.15">
      <c r="A9" t="str">
        <f>IF('All ratios'!A6&lt;&gt;"",'All ratios'!A6,"")</f>
        <v>d18O_300118_WM2_UNIL_WM5@6</v>
      </c>
      <c r="C9" s="88" t="e">
        <f>IF(A9&lt;&gt;"",(#REF!^2+#REF!^2-#REF!^2)/(2*#REF!*#REF!),"")</f>
        <v>#REF!</v>
      </c>
      <c r="D9" s="60"/>
      <c r="E9" s="60" t="e">
        <f>IF(A9&lt;&gt;"",(#REF!^2+#REF!^2-#REF!^2)/(2*#REF!*#REF!),"")</f>
        <v>#REF!</v>
      </c>
      <c r="F9" s="60"/>
      <c r="G9" s="60" t="e">
        <f>IF(A9&lt;&gt;"",(#REF!^2+#REF!^2-#REF!^2)/(2*#REF!*#REF!),"")</f>
        <v>#REF!</v>
      </c>
    </row>
    <row r="10" spans="1:7" x14ac:dyDescent="0.15">
      <c r="A10" t="str">
        <f>IF('All ratios'!A7&lt;&gt;"",'All ratios'!A7,"")</f>
        <v>d18O_300118_WM2_UNIL_WM5@7</v>
      </c>
      <c r="C10" s="88" t="e">
        <f>IF(A10&lt;&gt;"",(#REF!^2+#REF!^2-#REF!^2)/(2*#REF!*#REF!),"")</f>
        <v>#REF!</v>
      </c>
      <c r="D10" s="60"/>
      <c r="E10" s="60" t="e">
        <f>IF(A10&lt;&gt;"",(#REF!^2+#REF!^2-#REF!^2)/(2*#REF!*#REF!),"")</f>
        <v>#REF!</v>
      </c>
      <c r="F10" s="60"/>
      <c r="G10" s="60" t="e">
        <f>IF(A10&lt;&gt;"",(#REF!^2+#REF!^2-#REF!^2)/(2*#REF!*#REF!),"")</f>
        <v>#REF!</v>
      </c>
    </row>
    <row r="11" spans="1:7" x14ac:dyDescent="0.15">
      <c r="A11" t="str">
        <f>IF('All ratios'!A8&lt;&gt;"",'All ratios'!A8,"")</f>
        <v>d18O_300118_WM2_UNIL_WM5@8</v>
      </c>
      <c r="C11" s="88" t="e">
        <f>IF(A11&lt;&gt;"",(#REF!^2+#REF!^2-#REF!^2)/(2*#REF!*#REF!),"")</f>
        <v>#REF!</v>
      </c>
      <c r="D11" s="60"/>
      <c r="E11" s="60" t="e">
        <f>IF(A11&lt;&gt;"",(#REF!^2+#REF!^2-#REF!^2)/(2*#REF!*#REF!),"")</f>
        <v>#REF!</v>
      </c>
      <c r="F11" s="60"/>
      <c r="G11" s="60" t="e">
        <f>IF(A11&lt;&gt;"",(#REF!^2+#REF!^2-#REF!^2)/(2*#REF!*#REF!),"")</f>
        <v>#REF!</v>
      </c>
    </row>
    <row r="12" spans="1:7" x14ac:dyDescent="0.15">
      <c r="A12" t="str">
        <f>IF('All ratios'!A9&lt;&gt;"",'All ratios'!A9,"")</f>
        <v>d18O_300118_WM2_UNIL_WM3@5</v>
      </c>
      <c r="C12" s="88" t="e">
        <f>IF(A12&lt;&gt;"",(#REF!^2+#REF!^2-#REF!^2)/(2*#REF!*#REF!),"")</f>
        <v>#REF!</v>
      </c>
      <c r="D12" s="60"/>
      <c r="E12" s="60" t="e">
        <f>IF(A12&lt;&gt;"",(#REF!^2+#REF!^2-#REF!^2)/(2*#REF!*#REF!),"")</f>
        <v>#REF!</v>
      </c>
      <c r="F12" s="60"/>
      <c r="G12" s="60" t="e">
        <f>IF(A12&lt;&gt;"",(#REF!^2+#REF!^2-#REF!^2)/(2*#REF!*#REF!),"")</f>
        <v>#REF!</v>
      </c>
    </row>
    <row r="13" spans="1:7" x14ac:dyDescent="0.15">
      <c r="A13" t="str">
        <f>IF('All ratios'!A10&lt;&gt;"",'All ratios'!A10,"")</f>
        <v>d18O_300118_WM2_UNIL_WM3@6</v>
      </c>
      <c r="C13" s="88" t="e">
        <f>IF(A13&lt;&gt;"",(#REF!^2+#REF!^2-#REF!^2)/(2*#REF!*#REF!),"")</f>
        <v>#REF!</v>
      </c>
      <c r="D13" s="60"/>
      <c r="E13" s="60" t="e">
        <f>IF(A13&lt;&gt;"",(#REF!^2+#REF!^2-#REF!^2)/(2*#REF!*#REF!),"")</f>
        <v>#REF!</v>
      </c>
      <c r="F13" s="60"/>
      <c r="G13" s="60" t="e">
        <f>IF(A13&lt;&gt;"",(#REF!^2+#REF!^2-#REF!^2)/(2*#REF!*#REF!),"")</f>
        <v>#REF!</v>
      </c>
    </row>
    <row r="14" spans="1:7" x14ac:dyDescent="0.15">
      <c r="A14" t="str">
        <f>IF('All ratios'!A11&lt;&gt;"",'All ratios'!A11,"")</f>
        <v>d18O_300118_WM2_UNIL_WM3@7</v>
      </c>
      <c r="C14" s="88" t="e">
        <f>IF(A14&lt;&gt;"",(#REF!^2+#REF!^2-#REF!^2)/(2*#REF!*#REF!),"")</f>
        <v>#REF!</v>
      </c>
      <c r="D14" s="60"/>
      <c r="E14" s="60" t="e">
        <f>IF(A14&lt;&gt;"",(#REF!^2+#REF!^2-#REF!^2)/(2*#REF!*#REF!),"")</f>
        <v>#REF!</v>
      </c>
      <c r="F14" s="60"/>
      <c r="G14" s="60" t="e">
        <f>IF(A14&lt;&gt;"",(#REF!^2+#REF!^2-#REF!^2)/(2*#REF!*#REF!),"")</f>
        <v>#REF!</v>
      </c>
    </row>
    <row r="15" spans="1:7" x14ac:dyDescent="0.15">
      <c r="A15" t="str">
        <f>IF('All ratios'!A12&lt;&gt;"",'All ratios'!A12,"")</f>
        <v>d18O_300118_WM2_UNIL_WM5@9</v>
      </c>
      <c r="C15" s="88" t="e">
        <f>IF(A15&lt;&gt;"",(#REF!^2+#REF!^2-#REF!^2)/(2*#REF!*#REF!),"")</f>
        <v>#REF!</v>
      </c>
      <c r="D15" s="60"/>
      <c r="E15" s="60" t="e">
        <f>IF(A15&lt;&gt;"",(#REF!^2+#REF!^2-#REF!^2)/(2*#REF!*#REF!),"")</f>
        <v>#REF!</v>
      </c>
      <c r="F15" s="60"/>
      <c r="G15" s="60" t="e">
        <f>IF(A15&lt;&gt;"",(#REF!^2+#REF!^2-#REF!^2)/(2*#REF!*#REF!),"")</f>
        <v>#REF!</v>
      </c>
    </row>
    <row r="16" spans="1:7" x14ac:dyDescent="0.15">
      <c r="A16" t="str">
        <f>IF('All ratios'!A13&lt;&gt;"",'All ratios'!A13,"")</f>
        <v>d18O_300118_WM2_UNIL_WM2@5</v>
      </c>
      <c r="C16" s="88" t="e">
        <f>IF(A16&lt;&gt;"",(#REF!^2+#REF!^2-#REF!^2)/(2*#REF!*#REF!),"")</f>
        <v>#REF!</v>
      </c>
      <c r="D16" s="60"/>
      <c r="E16" s="60" t="e">
        <f>IF(A16&lt;&gt;"",(#REF!^2+#REF!^2-#REF!^2)/(2*#REF!*#REF!),"")</f>
        <v>#REF!</v>
      </c>
      <c r="F16" s="60"/>
      <c r="G16" s="60" t="e">
        <f>IF(A16&lt;&gt;"",(#REF!^2+#REF!^2-#REF!^2)/(2*#REF!*#REF!),"")</f>
        <v>#REF!</v>
      </c>
    </row>
    <row r="17" spans="1:7" x14ac:dyDescent="0.15">
      <c r="A17" t="str">
        <f>IF('All ratios'!A14&lt;&gt;"",'All ratios'!A14,"")</f>
        <v>d18O_300118_WM2_UNIL_WM2@6</v>
      </c>
      <c r="C17" s="88" t="e">
        <f>IF(A17&lt;&gt;"",(#REF!^2+#REF!^2-#REF!^2)/(2*#REF!*#REF!),"")</f>
        <v>#REF!</v>
      </c>
      <c r="D17" s="60"/>
      <c r="E17" s="60" t="e">
        <f>IF(A17&lt;&gt;"",(#REF!^2+#REF!^2-#REF!^2)/(2*#REF!*#REF!),"")</f>
        <v>#REF!</v>
      </c>
      <c r="F17" s="60"/>
      <c r="G17" s="60" t="e">
        <f>IF(A17&lt;&gt;"",(#REF!^2+#REF!^2-#REF!^2)/(2*#REF!*#REF!),"")</f>
        <v>#REF!</v>
      </c>
    </row>
    <row r="18" spans="1:7" x14ac:dyDescent="0.15">
      <c r="A18" t="str">
        <f>IF('All ratios'!A15&lt;&gt;"",'All ratios'!A15,"")</f>
        <v>d18O_300118_WM2_UNIL_WM2@7</v>
      </c>
      <c r="C18" s="88" t="e">
        <f>IF(A18&lt;&gt;"",(#REF!^2+#REF!^2-#REF!^2)/(2*#REF!*#REF!),"")</f>
        <v>#REF!</v>
      </c>
      <c r="D18" s="60"/>
      <c r="E18" s="60" t="e">
        <f>IF(A18&lt;&gt;"",(#REF!^2+#REF!^2-#REF!^2)/(2*#REF!*#REF!),"")</f>
        <v>#REF!</v>
      </c>
      <c r="F18" s="60"/>
      <c r="G18" s="60" t="e">
        <f>IF(A18&lt;&gt;"",(#REF!^2+#REF!^2-#REF!^2)/(2*#REF!*#REF!),"")</f>
        <v>#REF!</v>
      </c>
    </row>
    <row r="19" spans="1:7" x14ac:dyDescent="0.15">
      <c r="A19" t="str">
        <f>IF('All ratios'!A16&lt;&gt;"",'All ratios'!A16,"")</f>
        <v>d18O_300118_WM2_UNIL_WM5@10</v>
      </c>
      <c r="C19" s="88" t="e">
        <f>IF(A19&lt;&gt;"",(#REF!^2+#REF!^2-#REF!^2)/(2*#REF!*#REF!),"")</f>
        <v>#REF!</v>
      </c>
      <c r="D19" s="60"/>
      <c r="E19" s="60" t="e">
        <f>IF(A19&lt;&gt;"",(#REF!^2+#REF!^2-#REF!^2)/(2*#REF!*#REF!),"")</f>
        <v>#REF!</v>
      </c>
      <c r="F19" s="60"/>
      <c r="G19" s="60" t="e">
        <f>IF(A19&lt;&gt;"",(#REF!^2+#REF!^2-#REF!^2)/(2*#REF!*#REF!),"")</f>
        <v>#REF!</v>
      </c>
    </row>
    <row r="20" spans="1:7" x14ac:dyDescent="0.15">
      <c r="A20" t="str">
        <f>IF('All ratios'!A17&lt;&gt;"",'All ratios'!A17,"")</f>
        <v>d18O_300118_WM2_UNIL_WM4@5</v>
      </c>
      <c r="C20" s="88" t="e">
        <f>IF(A20&lt;&gt;"",(#REF!^2+#REF!^2-#REF!^2)/(2*#REF!*#REF!),"")</f>
        <v>#REF!</v>
      </c>
      <c r="D20" s="60"/>
      <c r="E20" s="60" t="e">
        <f>IF(A20&lt;&gt;"",(#REF!^2+#REF!^2-#REF!^2)/(2*#REF!*#REF!),"")</f>
        <v>#REF!</v>
      </c>
      <c r="F20" s="60"/>
      <c r="G20" s="60" t="e">
        <f>IF(A20&lt;&gt;"",(#REF!^2+#REF!^2-#REF!^2)/(2*#REF!*#REF!),"")</f>
        <v>#REF!</v>
      </c>
    </row>
    <row r="21" spans="1:7" x14ac:dyDescent="0.15">
      <c r="A21" t="str">
        <f>IF('All ratios'!A18&lt;&gt;"",'All ratios'!A18,"")</f>
        <v>d18O_300118_WM2_UNIL_WM4@6</v>
      </c>
      <c r="C21" s="88" t="e">
        <f>IF(A21&lt;&gt;"",(#REF!^2+#REF!^2-#REF!^2)/(2*#REF!*#REF!),"")</f>
        <v>#REF!</v>
      </c>
      <c r="D21" s="60"/>
      <c r="E21" s="60" t="e">
        <f>IF(A21&lt;&gt;"",(#REF!^2+#REF!^2-#REF!^2)/(2*#REF!*#REF!),"")</f>
        <v>#REF!</v>
      </c>
      <c r="F21" s="60"/>
      <c r="G21" s="60" t="e">
        <f>IF(A21&lt;&gt;"",(#REF!^2+#REF!^2-#REF!^2)/(2*#REF!*#REF!),"")</f>
        <v>#REF!</v>
      </c>
    </row>
    <row r="22" spans="1:7" x14ac:dyDescent="0.15">
      <c r="A22" t="str">
        <f>IF('All ratios'!A19&lt;&gt;"",'All ratios'!A19,"")</f>
        <v>d18O_300118_WM2_UNIL_WM4@7</v>
      </c>
      <c r="C22" s="88" t="e">
        <f>IF(A22&lt;&gt;"",(#REF!^2+#REF!^2-#REF!^2)/(2*#REF!*#REF!),"")</f>
        <v>#REF!</v>
      </c>
      <c r="D22" s="60"/>
      <c r="E22" s="60" t="e">
        <f>IF(A22&lt;&gt;"",(#REF!^2+#REF!^2-#REF!^2)/(2*#REF!*#REF!),"")</f>
        <v>#REF!</v>
      </c>
      <c r="F22" s="60"/>
      <c r="G22" s="60" t="e">
        <f>IF(A22&lt;&gt;"",(#REF!^2+#REF!^2-#REF!^2)/(2*#REF!*#REF!),"")</f>
        <v>#REF!</v>
      </c>
    </row>
    <row r="23" spans="1:7" x14ac:dyDescent="0.15">
      <c r="A23" t="str">
        <f>IF('All ratios'!A20&lt;&gt;"",'All ratios'!A20,"")</f>
        <v>d18O_300118_WM2_UNIL_WM5@11</v>
      </c>
      <c r="C23" s="88" t="e">
        <f>IF(A23&lt;&gt;"",(#REF!^2+#REF!^2-#REF!^2)/(2*#REF!*#REF!),"")</f>
        <v>#REF!</v>
      </c>
      <c r="D23" s="60"/>
      <c r="E23" s="60" t="e">
        <f>IF(A23&lt;&gt;"",(#REF!^2+#REF!^2-#REF!^2)/(2*#REF!*#REF!),"")</f>
        <v>#REF!</v>
      </c>
      <c r="F23" s="60"/>
      <c r="G23" s="60" t="e">
        <f>IF(A23&lt;&gt;"",(#REF!^2+#REF!^2-#REF!^2)/(2*#REF!*#REF!),"")</f>
        <v>#REF!</v>
      </c>
    </row>
    <row r="24" spans="1:7" x14ac:dyDescent="0.15">
      <c r="A24" t="str">
        <f>IF('All ratios'!A21&lt;&gt;"",'All ratios'!A21,"")</f>
        <v>d18O_300118_WM2_UNIL_WM1@5</v>
      </c>
      <c r="C24" s="88" t="e">
        <f>IF(A24&lt;&gt;"",(#REF!^2+#REF!^2-#REF!^2)/(2*#REF!*#REF!),"")</f>
        <v>#REF!</v>
      </c>
      <c r="D24" s="60"/>
      <c r="E24" s="60" t="e">
        <f>IF(A24&lt;&gt;"",(#REF!^2+#REF!^2-#REF!^2)/(2*#REF!*#REF!),"")</f>
        <v>#REF!</v>
      </c>
      <c r="F24" s="60"/>
      <c r="G24" s="60" t="e">
        <f>IF(A24&lt;&gt;"",(#REF!^2+#REF!^2-#REF!^2)/(2*#REF!*#REF!),"")</f>
        <v>#REF!</v>
      </c>
    </row>
    <row r="25" spans="1:7" x14ac:dyDescent="0.15">
      <c r="A25" t="str">
        <f>IF('All ratios'!A22&lt;&gt;"",'All ratios'!A22,"")</f>
        <v>d18O_300118_WM2_UNIL_WM1@6</v>
      </c>
      <c r="C25" s="88" t="e">
        <f>IF(A25&lt;&gt;"",(#REF!^2+#REF!^2-#REF!^2)/(2*#REF!*#REF!),"")</f>
        <v>#REF!</v>
      </c>
      <c r="D25" s="60"/>
      <c r="E25" s="60" t="e">
        <f>IF(A25&lt;&gt;"",(#REF!^2+#REF!^2-#REF!^2)/(2*#REF!*#REF!),"")</f>
        <v>#REF!</v>
      </c>
      <c r="F25" s="60"/>
      <c r="G25" s="60" t="e">
        <f>IF(A25&lt;&gt;"",(#REF!^2+#REF!^2-#REF!^2)/(2*#REF!*#REF!),"")</f>
        <v>#REF!</v>
      </c>
    </row>
    <row r="26" spans="1:7" x14ac:dyDescent="0.15">
      <c r="A26" t="str">
        <f>IF('All ratios'!A23&lt;&gt;"",'All ratios'!A23,"")</f>
        <v>d18O_300118_WM2_UNIL_WM1@7</v>
      </c>
      <c r="C26" s="88" t="e">
        <f>IF(A26&lt;&gt;"",(#REF!^2+#REF!^2-#REF!^2)/(2*#REF!*#REF!),"")</f>
        <v>#REF!</v>
      </c>
      <c r="D26" s="60"/>
      <c r="E26" s="60" t="e">
        <f>IF(A26&lt;&gt;"",(#REF!^2+#REF!^2-#REF!^2)/(2*#REF!*#REF!),"")</f>
        <v>#REF!</v>
      </c>
      <c r="F26" s="60"/>
      <c r="G26" s="60" t="e">
        <f>IF(A26&lt;&gt;"",(#REF!^2+#REF!^2-#REF!^2)/(2*#REF!*#REF!),"")</f>
        <v>#REF!</v>
      </c>
    </row>
    <row r="27" spans="1:7" x14ac:dyDescent="0.15">
      <c r="A27" t="str">
        <f>IF('All ratios'!A24&lt;&gt;"",'All ratios'!A24,"")</f>
        <v>d18O_300118_WM2_UNIL_WM5@12</v>
      </c>
      <c r="C27" s="88" t="e">
        <f>IF(A27&lt;&gt;"",(#REF!^2+#REF!^2-#REF!^2)/(2*#REF!*#REF!),"")</f>
        <v>#REF!</v>
      </c>
      <c r="D27" s="60"/>
      <c r="E27" s="60" t="e">
        <f>IF(A27&lt;&gt;"",(#REF!^2+#REF!^2-#REF!^2)/(2*#REF!*#REF!),"")</f>
        <v>#REF!</v>
      </c>
      <c r="F27" s="60"/>
      <c r="G27" s="60" t="e">
        <f>IF(A27&lt;&gt;"",(#REF!^2+#REF!^2-#REF!^2)/(2*#REF!*#REF!),"")</f>
        <v>#REF!</v>
      </c>
    </row>
    <row r="28" spans="1:7" x14ac:dyDescent="0.15">
      <c r="A28" t="str">
        <f>IF('All ratios'!A25&lt;&gt;"",'All ratios'!A25,"")</f>
        <v>d18O_300118_WM2_UNIL_WM3@8</v>
      </c>
      <c r="C28" s="88" t="e">
        <f>IF(A28&lt;&gt;"",(#REF!^2+#REF!^2-#REF!^2)/(2*#REF!*#REF!),"")</f>
        <v>#REF!</v>
      </c>
      <c r="D28" s="60"/>
      <c r="E28" s="60" t="e">
        <f>IF(A28&lt;&gt;"",(#REF!^2+#REF!^2-#REF!^2)/(2*#REF!*#REF!),"")</f>
        <v>#REF!</v>
      </c>
      <c r="F28" s="60"/>
      <c r="G28" s="60" t="e">
        <f>IF(A28&lt;&gt;"",(#REF!^2+#REF!^2-#REF!^2)/(2*#REF!*#REF!),"")</f>
        <v>#REF!</v>
      </c>
    </row>
    <row r="29" spans="1:7" x14ac:dyDescent="0.15">
      <c r="A29" t="str">
        <f>IF('All ratios'!A26&lt;&gt;"",'All ratios'!A26,"")</f>
        <v>d18O_300118_WM2_UNIL_WM3@9</v>
      </c>
      <c r="C29" s="88" t="e">
        <f>IF(A29&lt;&gt;"",(#REF!^2+#REF!^2-#REF!^2)/(2*#REF!*#REF!),"")</f>
        <v>#REF!</v>
      </c>
      <c r="D29" s="60"/>
      <c r="E29" s="60" t="e">
        <f>IF(A29&lt;&gt;"",(#REF!^2+#REF!^2-#REF!^2)/(2*#REF!*#REF!),"")</f>
        <v>#REF!</v>
      </c>
      <c r="F29" s="60"/>
      <c r="G29" s="60" t="e">
        <f>IF(A29&lt;&gt;"",(#REF!^2+#REF!^2-#REF!^2)/(2*#REF!*#REF!),"")</f>
        <v>#REF!</v>
      </c>
    </row>
    <row r="30" spans="1:7" x14ac:dyDescent="0.15">
      <c r="A30" t="str">
        <f>IF('All ratios'!A27&lt;&gt;"",'All ratios'!A27,"")</f>
        <v>d18O_300118_WM2_UNIL_WM3@10</v>
      </c>
      <c r="C30" s="88" t="e">
        <f>IF(A30&lt;&gt;"",(#REF!^2+#REF!^2-#REF!^2)/(2*#REF!*#REF!),"")</f>
        <v>#REF!</v>
      </c>
      <c r="D30" s="60"/>
      <c r="E30" s="60" t="e">
        <f>IF(A30&lt;&gt;"",(#REF!^2+#REF!^2-#REF!^2)/(2*#REF!*#REF!),"")</f>
        <v>#REF!</v>
      </c>
      <c r="F30" s="60"/>
      <c r="G30" s="60" t="e">
        <f>IF(A30&lt;&gt;"",(#REF!^2+#REF!^2-#REF!^2)/(2*#REF!*#REF!),"")</f>
        <v>#REF!</v>
      </c>
    </row>
    <row r="31" spans="1:7" x14ac:dyDescent="0.15">
      <c r="A31" t="str">
        <f>IF('All ratios'!A28&lt;&gt;"",'All ratios'!A28,"")</f>
        <v>d18O_300118_WM2_UNIL_WM5@13</v>
      </c>
      <c r="C31" s="88" t="e">
        <f>IF(A31&lt;&gt;"",(#REF!^2+#REF!^2-#REF!^2)/(2*#REF!*#REF!),"")</f>
        <v>#REF!</v>
      </c>
      <c r="D31" s="60"/>
      <c r="E31" s="60" t="e">
        <f>IF(A31&lt;&gt;"",(#REF!^2+#REF!^2-#REF!^2)/(2*#REF!*#REF!),"")</f>
        <v>#REF!</v>
      </c>
      <c r="F31" s="60"/>
      <c r="G31" s="60" t="e">
        <f>IF(A31&lt;&gt;"",(#REF!^2+#REF!^2-#REF!^2)/(2*#REF!*#REF!),"")</f>
        <v>#REF!</v>
      </c>
    </row>
    <row r="32" spans="1:7" x14ac:dyDescent="0.15">
      <c r="A32" t="str">
        <f>IF('All ratios'!A29&lt;&gt;"",'All ratios'!A29,"")</f>
        <v>d18O_300118_WM2_UNIL_WM2@8</v>
      </c>
      <c r="C32" s="88" t="e">
        <f>IF(A32&lt;&gt;"",(#REF!^2+#REF!^2-#REF!^2)/(2*#REF!*#REF!),"")</f>
        <v>#REF!</v>
      </c>
      <c r="D32" s="60"/>
      <c r="E32" s="60" t="e">
        <f>IF(A32&lt;&gt;"",(#REF!^2+#REF!^2-#REF!^2)/(2*#REF!*#REF!),"")</f>
        <v>#REF!</v>
      </c>
      <c r="F32" s="60"/>
      <c r="G32" s="60" t="e">
        <f>IF(A32&lt;&gt;"",(#REF!^2+#REF!^2-#REF!^2)/(2*#REF!*#REF!),"")</f>
        <v>#REF!</v>
      </c>
    </row>
    <row r="33" spans="1:7" x14ac:dyDescent="0.15">
      <c r="A33" t="str">
        <f>IF('All ratios'!A30&lt;&gt;"",'All ratios'!A30,"")</f>
        <v>d18O_300118_WM2_UNIL_WM2@9</v>
      </c>
      <c r="C33" s="88" t="e">
        <f>IF(A33&lt;&gt;"",(#REF!^2+#REF!^2-#REF!^2)/(2*#REF!*#REF!),"")</f>
        <v>#REF!</v>
      </c>
      <c r="D33" s="60"/>
      <c r="E33" s="60" t="e">
        <f>IF(A33&lt;&gt;"",(#REF!^2+#REF!^2-#REF!^2)/(2*#REF!*#REF!),"")</f>
        <v>#REF!</v>
      </c>
      <c r="F33" s="60"/>
      <c r="G33" s="60" t="e">
        <f>IF(A33&lt;&gt;"",(#REF!^2+#REF!^2-#REF!^2)/(2*#REF!*#REF!),"")</f>
        <v>#REF!</v>
      </c>
    </row>
    <row r="34" spans="1:7" x14ac:dyDescent="0.15">
      <c r="A34" t="str">
        <f>IF('All ratios'!A31&lt;&gt;"",'All ratios'!A31,"")</f>
        <v>d18O_300118_WM2_UNIL_WM2@10</v>
      </c>
      <c r="C34" s="88" t="e">
        <f>IF(A34&lt;&gt;"",(#REF!^2+#REF!^2-#REF!^2)/(2*#REF!*#REF!),"")</f>
        <v>#REF!</v>
      </c>
      <c r="D34" s="60"/>
      <c r="E34" s="60" t="e">
        <f>IF(A34&lt;&gt;"",(#REF!^2+#REF!^2-#REF!^2)/(2*#REF!*#REF!),"")</f>
        <v>#REF!</v>
      </c>
      <c r="F34" s="60"/>
      <c r="G34" s="60" t="e">
        <f>IF(A34&lt;&gt;"",(#REF!^2+#REF!^2-#REF!^2)/(2*#REF!*#REF!),"")</f>
        <v>#REF!</v>
      </c>
    </row>
    <row r="35" spans="1:7" x14ac:dyDescent="0.15">
      <c r="A35" t="str">
        <f>IF('All ratios'!A32&lt;&gt;"",'All ratios'!A32,"")</f>
        <v>d18O_300118_WM2_UNIL_WM5@14</v>
      </c>
      <c r="C35" s="88" t="e">
        <f>IF(A35&lt;&gt;"",(#REF!^2+#REF!^2-#REF!^2)/(2*#REF!*#REF!),"")</f>
        <v>#REF!</v>
      </c>
      <c r="D35" s="60"/>
      <c r="E35" s="60" t="e">
        <f>IF(A35&lt;&gt;"",(#REF!^2+#REF!^2-#REF!^2)/(2*#REF!*#REF!),"")</f>
        <v>#REF!</v>
      </c>
      <c r="F35" s="60"/>
      <c r="G35" s="60" t="e">
        <f>IF(A35&lt;&gt;"",(#REF!^2+#REF!^2-#REF!^2)/(2*#REF!*#REF!),"")</f>
        <v>#REF!</v>
      </c>
    </row>
    <row r="36" spans="1:7" x14ac:dyDescent="0.15">
      <c r="A36" t="str">
        <f>IF('All ratios'!A33&lt;&gt;"",'All ratios'!A33,"")</f>
        <v>d18O_300118_WM2_UNIL_WM4@8</v>
      </c>
      <c r="C36" s="88" t="e">
        <f>IF(A36&lt;&gt;"",(#REF!^2+#REF!^2-#REF!^2)/(2*#REF!*#REF!),"")</f>
        <v>#REF!</v>
      </c>
      <c r="D36" s="60"/>
      <c r="E36" s="60" t="e">
        <f>IF(A36&lt;&gt;"",(#REF!^2+#REF!^2-#REF!^2)/(2*#REF!*#REF!),"")</f>
        <v>#REF!</v>
      </c>
      <c r="F36" s="60"/>
      <c r="G36" s="60" t="e">
        <f>IF(A36&lt;&gt;"",(#REF!^2+#REF!^2-#REF!^2)/(2*#REF!*#REF!),"")</f>
        <v>#REF!</v>
      </c>
    </row>
    <row r="37" spans="1:7" x14ac:dyDescent="0.15">
      <c r="A37" t="str">
        <f>IF('All ratios'!A34&lt;&gt;"",'All ratios'!A34,"")</f>
        <v>d18O_300118_WM2_UNIL_WM4@9</v>
      </c>
      <c r="C37" s="88" t="e">
        <f>IF(A37&lt;&gt;"",(#REF!^2+#REF!^2-#REF!^2)/(2*#REF!*#REF!),"")</f>
        <v>#REF!</v>
      </c>
      <c r="D37" s="60"/>
      <c r="E37" s="60" t="e">
        <f>IF(A37&lt;&gt;"",(#REF!^2+#REF!^2-#REF!^2)/(2*#REF!*#REF!),"")</f>
        <v>#REF!</v>
      </c>
      <c r="F37" s="60"/>
      <c r="G37" s="60" t="e">
        <f>IF(A37&lt;&gt;"",(#REF!^2+#REF!^2-#REF!^2)/(2*#REF!*#REF!),"")</f>
        <v>#REF!</v>
      </c>
    </row>
    <row r="38" spans="1:7" x14ac:dyDescent="0.15">
      <c r="A38" t="str">
        <f>IF('All ratios'!A35&lt;&gt;"",'All ratios'!A35,"")</f>
        <v>d18O_300118_WM2_UNIL_WM4@10</v>
      </c>
      <c r="C38" s="88" t="e">
        <f>IF(A38&lt;&gt;"",(#REF!^2+#REF!^2-#REF!^2)/(2*#REF!*#REF!),"")</f>
        <v>#REF!</v>
      </c>
      <c r="D38" s="60"/>
      <c r="E38" s="60" t="e">
        <f>IF(A38&lt;&gt;"",(#REF!^2+#REF!^2-#REF!^2)/(2*#REF!*#REF!),"")</f>
        <v>#REF!</v>
      </c>
      <c r="F38" s="60"/>
      <c r="G38" s="60" t="e">
        <f>IF(A38&lt;&gt;"",(#REF!^2+#REF!^2-#REF!^2)/(2*#REF!*#REF!),"")</f>
        <v>#REF!</v>
      </c>
    </row>
    <row r="39" spans="1:7" x14ac:dyDescent="0.15">
      <c r="A39" t="str">
        <f>IF('All ratios'!A36&lt;&gt;"",'All ratios'!A36,"")</f>
        <v>d18O_300118_WM2_UNIL_WM5@15</v>
      </c>
      <c r="C39" s="88" t="e">
        <f>IF(A39&lt;&gt;"",(#REF!^2+#REF!^2-#REF!^2)/(2*#REF!*#REF!),"")</f>
        <v>#REF!</v>
      </c>
      <c r="D39" s="60"/>
      <c r="E39" s="60" t="e">
        <f>IF(A39&lt;&gt;"",(#REF!^2+#REF!^2-#REF!^2)/(2*#REF!*#REF!),"")</f>
        <v>#REF!</v>
      </c>
      <c r="F39" s="60"/>
      <c r="G39" s="60" t="e">
        <f>IF(A39&lt;&gt;"",(#REF!^2+#REF!^2-#REF!^2)/(2*#REF!*#REF!),"")</f>
        <v>#REF!</v>
      </c>
    </row>
    <row r="40" spans="1:7" x14ac:dyDescent="0.15">
      <c r="A40" t="str">
        <f>IF('All ratios'!A37&lt;&gt;"",'All ratios'!A37,"")</f>
        <v>d18O_300118_WM2_UNIL_WM1@8</v>
      </c>
      <c r="C40" s="88" t="e">
        <f>IF(A40&lt;&gt;"",(#REF!^2+#REF!^2-#REF!^2)/(2*#REF!*#REF!),"")</f>
        <v>#REF!</v>
      </c>
      <c r="D40" s="60"/>
      <c r="E40" s="60" t="e">
        <f>IF(A40&lt;&gt;"",(#REF!^2+#REF!^2-#REF!^2)/(2*#REF!*#REF!),"")</f>
        <v>#REF!</v>
      </c>
      <c r="F40" s="60"/>
      <c r="G40" s="60" t="e">
        <f>IF(A40&lt;&gt;"",(#REF!^2+#REF!^2-#REF!^2)/(2*#REF!*#REF!),"")</f>
        <v>#REF!</v>
      </c>
    </row>
    <row r="41" spans="1:7" x14ac:dyDescent="0.15">
      <c r="A41" t="str">
        <f>IF('All ratios'!A38&lt;&gt;"",'All ratios'!A38,"")</f>
        <v>d18O_300118_WM2_UNIL_WM1@9</v>
      </c>
      <c r="C41" s="88" t="e">
        <f>IF(A41&lt;&gt;"",(#REF!^2+#REF!^2-#REF!^2)/(2*#REF!*#REF!),"")</f>
        <v>#REF!</v>
      </c>
      <c r="D41" s="60"/>
      <c r="E41" s="60" t="e">
        <f>IF(A41&lt;&gt;"",(#REF!^2+#REF!^2-#REF!^2)/(2*#REF!*#REF!),"")</f>
        <v>#REF!</v>
      </c>
      <c r="F41" s="60"/>
      <c r="G41" s="60" t="e">
        <f>IF(A41&lt;&gt;"",(#REF!^2+#REF!^2-#REF!^2)/(2*#REF!*#REF!),"")</f>
        <v>#REF!</v>
      </c>
    </row>
    <row r="42" spans="1:7" x14ac:dyDescent="0.15">
      <c r="A42" t="str">
        <f>IF('All ratios'!A39&lt;&gt;"",'All ratios'!A39,"")</f>
        <v>d18O_300118_WM2_UNIL_WM1@10</v>
      </c>
      <c r="C42" s="88" t="e">
        <f>IF(A42&lt;&gt;"",(#REF!^2+#REF!^2-#REF!^2)/(2*#REF!*#REF!),"")</f>
        <v>#REF!</v>
      </c>
      <c r="D42" s="60"/>
      <c r="E42" s="60" t="e">
        <f>IF(A42&lt;&gt;"",(#REF!^2+#REF!^2-#REF!^2)/(2*#REF!*#REF!),"")</f>
        <v>#REF!</v>
      </c>
      <c r="F42" s="60"/>
      <c r="G42" s="60" t="e">
        <f>IF(A42&lt;&gt;"",(#REF!^2+#REF!^2-#REF!^2)/(2*#REF!*#REF!),"")</f>
        <v>#REF!</v>
      </c>
    </row>
    <row r="43" spans="1:7" x14ac:dyDescent="0.15">
      <c r="A43" t="str">
        <f>IF('All ratios'!A40&lt;&gt;"",'All ratios'!A40,"")</f>
        <v>d18O_300118_WM2_UNIL_WM5@16</v>
      </c>
      <c r="C43" s="88" t="e">
        <f>IF(A43&lt;&gt;"",(#REF!^2+#REF!^2-#REF!^2)/(2*#REF!*#REF!),"")</f>
        <v>#REF!</v>
      </c>
      <c r="D43" s="60"/>
      <c r="E43" s="60" t="e">
        <f>IF(A43&lt;&gt;"",(#REF!^2+#REF!^2-#REF!^2)/(2*#REF!*#REF!),"")</f>
        <v>#REF!</v>
      </c>
      <c r="F43" s="60"/>
      <c r="G43" s="60" t="e">
        <f>IF(A43&lt;&gt;"",(#REF!^2+#REF!^2-#REF!^2)/(2*#REF!*#REF!),"")</f>
        <v>#REF!</v>
      </c>
    </row>
    <row r="44" spans="1:7" x14ac:dyDescent="0.15">
      <c r="A44" t="str">
        <f>IF('All ratios'!A41&lt;&gt;"",'All ratios'!A41,"")</f>
        <v>d18O_300118_WM2_UNIL_WM3@11</v>
      </c>
      <c r="C44" s="88" t="e">
        <f>IF(A44&lt;&gt;"",(#REF!^2+#REF!^2-#REF!^2)/(2*#REF!*#REF!),"")</f>
        <v>#REF!</v>
      </c>
      <c r="D44" s="60"/>
      <c r="E44" s="60" t="e">
        <f>IF(A44&lt;&gt;"",(#REF!^2+#REF!^2-#REF!^2)/(2*#REF!*#REF!),"")</f>
        <v>#REF!</v>
      </c>
      <c r="F44" s="60"/>
      <c r="G44" s="60" t="e">
        <f>IF(A44&lt;&gt;"",(#REF!^2+#REF!^2-#REF!^2)/(2*#REF!*#REF!),"")</f>
        <v>#REF!</v>
      </c>
    </row>
    <row r="45" spans="1:7" x14ac:dyDescent="0.15">
      <c r="A45" t="str">
        <f>IF('All ratios'!A42&lt;&gt;"",'All ratios'!A42,"")</f>
        <v>d18O_300118_WM2_UNIL_WM3@12</v>
      </c>
      <c r="C45" s="88" t="e">
        <f>IF(A45&lt;&gt;"",(#REF!^2+#REF!^2-#REF!^2)/(2*#REF!*#REF!),"")</f>
        <v>#REF!</v>
      </c>
      <c r="D45" s="60"/>
      <c r="E45" s="60" t="e">
        <f>IF(A45&lt;&gt;"",(#REF!^2+#REF!^2-#REF!^2)/(2*#REF!*#REF!),"")</f>
        <v>#REF!</v>
      </c>
      <c r="F45" s="60"/>
      <c r="G45" s="60" t="e">
        <f>IF(A45&lt;&gt;"",(#REF!^2+#REF!^2-#REF!^2)/(2*#REF!*#REF!),"")</f>
        <v>#REF!</v>
      </c>
    </row>
    <row r="46" spans="1:7" x14ac:dyDescent="0.15">
      <c r="A46" t="str">
        <f>IF('All ratios'!A43&lt;&gt;"",'All ratios'!A43,"")</f>
        <v>d18O_300118_WM2_UNIL_WM3@13</v>
      </c>
      <c r="C46" s="88" t="e">
        <f>IF(A46&lt;&gt;"",(#REF!^2+#REF!^2-#REF!^2)/(2*#REF!*#REF!),"")</f>
        <v>#REF!</v>
      </c>
      <c r="D46" s="60"/>
      <c r="E46" s="60" t="e">
        <f>IF(A46&lt;&gt;"",(#REF!^2+#REF!^2-#REF!^2)/(2*#REF!*#REF!),"")</f>
        <v>#REF!</v>
      </c>
      <c r="F46" s="60"/>
      <c r="G46" s="60" t="e">
        <f>IF(A46&lt;&gt;"",(#REF!^2+#REF!^2-#REF!^2)/(2*#REF!*#REF!),"")</f>
        <v>#REF!</v>
      </c>
    </row>
    <row r="47" spans="1:7" x14ac:dyDescent="0.15">
      <c r="A47" t="str">
        <f>IF('All ratios'!A44&lt;&gt;"",'All ratios'!A44,"")</f>
        <v>d18O_300118_WM2_UNIL_WM5@17</v>
      </c>
      <c r="C47" s="88" t="e">
        <f>IF(A47&lt;&gt;"",(#REF!^2+#REF!^2-#REF!^2)/(2*#REF!*#REF!),"")</f>
        <v>#REF!</v>
      </c>
      <c r="D47" s="60"/>
      <c r="E47" s="60" t="e">
        <f>IF(A47&lt;&gt;"",(#REF!^2+#REF!^2-#REF!^2)/(2*#REF!*#REF!),"")</f>
        <v>#REF!</v>
      </c>
      <c r="F47" s="60"/>
      <c r="G47" s="60" t="e">
        <f>IF(A47&lt;&gt;"",(#REF!^2+#REF!^2-#REF!^2)/(2*#REF!*#REF!),"")</f>
        <v>#REF!</v>
      </c>
    </row>
    <row r="48" spans="1:7" x14ac:dyDescent="0.15">
      <c r="A48" t="str">
        <f>IF('All ratios'!A45&lt;&gt;"",'All ratios'!A45,"")</f>
        <v>d18O_300118_WM2_UNIL_WM2@11</v>
      </c>
      <c r="C48" s="88" t="e">
        <f>IF(A48&lt;&gt;"",(#REF!^2+#REF!^2-#REF!^2)/(2*#REF!*#REF!),"")</f>
        <v>#REF!</v>
      </c>
      <c r="D48" s="60"/>
      <c r="E48" s="60" t="e">
        <f>IF(A48&lt;&gt;"",(#REF!^2+#REF!^2-#REF!^2)/(2*#REF!*#REF!),"")</f>
        <v>#REF!</v>
      </c>
      <c r="F48" s="60"/>
      <c r="G48" s="60" t="e">
        <f>IF(A48&lt;&gt;"",(#REF!^2+#REF!^2-#REF!^2)/(2*#REF!*#REF!),"")</f>
        <v>#REF!</v>
      </c>
    </row>
    <row r="49" spans="1:7" x14ac:dyDescent="0.15">
      <c r="A49" t="str">
        <f>IF('All ratios'!A46&lt;&gt;"",'All ratios'!A46,"")</f>
        <v>d18O_300118_WM2_UNIL_WM2@12</v>
      </c>
      <c r="C49" s="88" t="e">
        <f>IF(A49&lt;&gt;"",(#REF!^2+#REF!^2-#REF!^2)/(2*#REF!*#REF!),"")</f>
        <v>#REF!</v>
      </c>
      <c r="D49" s="60"/>
      <c r="E49" s="60" t="e">
        <f>IF(A49&lt;&gt;"",(#REF!^2+#REF!^2-#REF!^2)/(2*#REF!*#REF!),"")</f>
        <v>#REF!</v>
      </c>
      <c r="F49" s="60"/>
      <c r="G49" s="60" t="e">
        <f>IF(A49&lt;&gt;"",(#REF!^2+#REF!^2-#REF!^2)/(2*#REF!*#REF!),"")</f>
        <v>#REF!</v>
      </c>
    </row>
    <row r="50" spans="1:7" x14ac:dyDescent="0.15">
      <c r="A50" t="str">
        <f>IF('All ratios'!A47&lt;&gt;"",'All ratios'!A47,"")</f>
        <v>d18O_300118_WM2_UNIL_WM2@13</v>
      </c>
      <c r="C50" s="88" t="e">
        <f>IF(A50&lt;&gt;"",(#REF!^2+#REF!^2-#REF!^2)/(2*#REF!*#REF!),"")</f>
        <v>#REF!</v>
      </c>
      <c r="D50" s="60"/>
      <c r="E50" s="60" t="e">
        <f>IF(A50&lt;&gt;"",(#REF!^2+#REF!^2-#REF!^2)/(2*#REF!*#REF!),"")</f>
        <v>#REF!</v>
      </c>
      <c r="F50" s="60"/>
      <c r="G50" s="60" t="e">
        <f>IF(A50&lt;&gt;"",(#REF!^2+#REF!^2-#REF!^2)/(2*#REF!*#REF!),"")</f>
        <v>#REF!</v>
      </c>
    </row>
    <row r="51" spans="1:7" x14ac:dyDescent="0.15">
      <c r="A51" t="str">
        <f>IF('All ratios'!A48&lt;&gt;"",'All ratios'!A48,"")</f>
        <v>d18O_300118_WM2_UNIL_WM5@18</v>
      </c>
      <c r="C51" s="88" t="e">
        <f>IF(A51&lt;&gt;"",(#REF!^2+#REF!^2-#REF!^2)/(2*#REF!*#REF!),"")</f>
        <v>#REF!</v>
      </c>
      <c r="D51" s="60"/>
      <c r="E51" s="60" t="e">
        <f>IF(A51&lt;&gt;"",(#REF!^2+#REF!^2-#REF!^2)/(2*#REF!*#REF!),"")</f>
        <v>#REF!</v>
      </c>
      <c r="F51" s="60"/>
      <c r="G51" s="60" t="e">
        <f>IF(A51&lt;&gt;"",(#REF!^2+#REF!^2-#REF!^2)/(2*#REF!*#REF!),"")</f>
        <v>#REF!</v>
      </c>
    </row>
    <row r="52" spans="1:7" x14ac:dyDescent="0.15">
      <c r="A52" t="str">
        <f>IF('All ratios'!A49&lt;&gt;"",'All ratios'!A49,"")</f>
        <v>d18O_300118_WM2_UNIL_WM4@11</v>
      </c>
      <c r="C52" s="88" t="e">
        <f>IF(A52&lt;&gt;"",(#REF!^2+#REF!^2-#REF!^2)/(2*#REF!*#REF!),"")</f>
        <v>#REF!</v>
      </c>
      <c r="D52" s="60"/>
      <c r="E52" s="60" t="e">
        <f>IF(A52&lt;&gt;"",(#REF!^2+#REF!^2-#REF!^2)/(2*#REF!*#REF!),"")</f>
        <v>#REF!</v>
      </c>
      <c r="F52" s="60"/>
      <c r="G52" s="60" t="e">
        <f>IF(A52&lt;&gt;"",(#REF!^2+#REF!^2-#REF!^2)/(2*#REF!*#REF!),"")</f>
        <v>#REF!</v>
      </c>
    </row>
    <row r="53" spans="1:7" x14ac:dyDescent="0.15">
      <c r="A53" t="str">
        <f>IF('All ratios'!A50&lt;&gt;"",'All ratios'!A50,"")</f>
        <v>d18O_300118_WM2_UNIL_WM4@12</v>
      </c>
      <c r="C53" s="88" t="e">
        <f>IF(A53&lt;&gt;"",(#REF!^2+#REF!^2-#REF!^2)/(2*#REF!*#REF!),"")</f>
        <v>#REF!</v>
      </c>
      <c r="D53" s="60"/>
      <c r="E53" s="60" t="e">
        <f>IF(A53&lt;&gt;"",(#REF!^2+#REF!^2-#REF!^2)/(2*#REF!*#REF!),"")</f>
        <v>#REF!</v>
      </c>
      <c r="F53" s="60"/>
      <c r="G53" s="60" t="e">
        <f>IF(A53&lt;&gt;"",(#REF!^2+#REF!^2-#REF!^2)/(2*#REF!*#REF!),"")</f>
        <v>#REF!</v>
      </c>
    </row>
    <row r="54" spans="1:7" x14ac:dyDescent="0.15">
      <c r="A54" t="str">
        <f>IF('All ratios'!A51&lt;&gt;"",'All ratios'!A51,"")</f>
        <v>d18O_300118_WM2_UNIL_WM4@13</v>
      </c>
      <c r="C54" s="88" t="e">
        <f>IF(A54&lt;&gt;"",(#REF!^2+#REF!^2-#REF!^2)/(2*#REF!*#REF!),"")</f>
        <v>#REF!</v>
      </c>
      <c r="D54" s="60"/>
      <c r="E54" s="60" t="e">
        <f>IF(A54&lt;&gt;"",(#REF!^2+#REF!^2-#REF!^2)/(2*#REF!*#REF!),"")</f>
        <v>#REF!</v>
      </c>
      <c r="F54" s="60"/>
      <c r="G54" s="60" t="e">
        <f>IF(A54&lt;&gt;"",(#REF!^2+#REF!^2-#REF!^2)/(2*#REF!*#REF!),"")</f>
        <v>#REF!</v>
      </c>
    </row>
    <row r="55" spans="1:7" x14ac:dyDescent="0.15">
      <c r="A55" t="str">
        <f>IF('All ratios'!A52&lt;&gt;"",'All ratios'!A52,"")</f>
        <v>d18O_300118_WM2_UNIL_WM5@19</v>
      </c>
      <c r="C55" s="88" t="e">
        <f>IF(A55&lt;&gt;"",(#REF!^2+#REF!^2-#REF!^2)/(2*#REF!*#REF!),"")</f>
        <v>#REF!</v>
      </c>
      <c r="D55" s="60"/>
      <c r="E55" s="60" t="e">
        <f>IF(A55&lt;&gt;"",(#REF!^2+#REF!^2-#REF!^2)/(2*#REF!*#REF!),"")</f>
        <v>#REF!</v>
      </c>
      <c r="F55" s="60"/>
      <c r="G55" s="60" t="e">
        <f>IF(A55&lt;&gt;"",(#REF!^2+#REF!^2-#REF!^2)/(2*#REF!*#REF!),"")</f>
        <v>#REF!</v>
      </c>
    </row>
    <row r="56" spans="1:7" x14ac:dyDescent="0.15">
      <c r="A56" t="str">
        <f>IF('All ratios'!A53&lt;&gt;"",'All ratios'!A53,"")</f>
        <v>d18O_300118_WM2_UNIL_WM1@11</v>
      </c>
      <c r="C56" s="88" t="e">
        <f>IF(A56&lt;&gt;"",(#REF!^2+#REF!^2-#REF!^2)/(2*#REF!*#REF!),"")</f>
        <v>#REF!</v>
      </c>
      <c r="D56" s="60"/>
      <c r="E56" s="60" t="e">
        <f>IF(A56&lt;&gt;"",(#REF!^2+#REF!^2-#REF!^2)/(2*#REF!*#REF!),"")</f>
        <v>#REF!</v>
      </c>
      <c r="F56" s="60"/>
      <c r="G56" s="60" t="e">
        <f>IF(A56&lt;&gt;"",(#REF!^2+#REF!^2-#REF!^2)/(2*#REF!*#REF!),"")</f>
        <v>#REF!</v>
      </c>
    </row>
    <row r="57" spans="1:7" x14ac:dyDescent="0.15">
      <c r="A57" t="str">
        <f>IF('All ratios'!A54&lt;&gt;"",'All ratios'!A54,"")</f>
        <v>d18O_300118_WM2_UNIL_WM1@12</v>
      </c>
      <c r="C57" s="88" t="e">
        <f>IF(A57&lt;&gt;"",(#REF!^2+#REF!^2-#REF!^2)/(2*#REF!*#REF!),"")</f>
        <v>#REF!</v>
      </c>
      <c r="D57" s="60"/>
      <c r="E57" s="60" t="e">
        <f>IF(A57&lt;&gt;"",(#REF!^2+#REF!^2-#REF!^2)/(2*#REF!*#REF!),"")</f>
        <v>#REF!</v>
      </c>
      <c r="F57" s="60"/>
      <c r="G57" s="60" t="e">
        <f>IF(A57&lt;&gt;"",(#REF!^2+#REF!^2-#REF!^2)/(2*#REF!*#REF!),"")</f>
        <v>#REF!</v>
      </c>
    </row>
    <row r="58" spans="1:7" x14ac:dyDescent="0.15">
      <c r="A58" t="str">
        <f>IF('All ratios'!A55&lt;&gt;"",'All ratios'!A55,"")</f>
        <v>d18O_300118_WM2_UNIL_WM1@13</v>
      </c>
      <c r="C58" s="88" t="e">
        <f>IF(A58&lt;&gt;"",(#REF!^2+#REF!^2-#REF!^2)/(2*#REF!*#REF!),"")</f>
        <v>#REF!</v>
      </c>
      <c r="D58" s="60"/>
      <c r="E58" s="60" t="e">
        <f>IF(A58&lt;&gt;"",(#REF!^2+#REF!^2-#REF!^2)/(2*#REF!*#REF!),"")</f>
        <v>#REF!</v>
      </c>
      <c r="F58" s="60"/>
      <c r="G58" s="60" t="e">
        <f>IF(A58&lt;&gt;"",(#REF!^2+#REF!^2-#REF!^2)/(2*#REF!*#REF!),"")</f>
        <v>#REF!</v>
      </c>
    </row>
    <row r="59" spans="1:7" x14ac:dyDescent="0.15">
      <c r="A59" t="str">
        <f>IF('All ratios'!A56&lt;&gt;"",'All ratios'!A56,"")</f>
        <v>d18O_300118_WM2_UNIL_WM5@20</v>
      </c>
      <c r="C59" s="88" t="e">
        <f>IF(A59&lt;&gt;"",(#REF!^2+#REF!^2-#REF!^2)/(2*#REF!*#REF!),"")</f>
        <v>#REF!</v>
      </c>
      <c r="D59" s="60"/>
      <c r="E59" s="60" t="e">
        <f>IF(A59&lt;&gt;"",(#REF!^2+#REF!^2-#REF!^2)/(2*#REF!*#REF!),"")</f>
        <v>#REF!</v>
      </c>
      <c r="F59" s="60"/>
      <c r="G59" s="60" t="e">
        <f>IF(A59&lt;&gt;"",(#REF!^2+#REF!^2-#REF!^2)/(2*#REF!*#REF!),"")</f>
        <v>#REF!</v>
      </c>
    </row>
    <row r="60" spans="1:7" x14ac:dyDescent="0.15">
      <c r="A60" t="str">
        <f>IF('All ratios'!A57&lt;&gt;"",'All ratios'!A57,"")</f>
        <v>d18O_300118_WM2_UNIL_WM3@14</v>
      </c>
      <c r="C60" s="88" t="e">
        <f>IF(A60&lt;&gt;"",(#REF!^2+#REF!^2-#REF!^2)/(2*#REF!*#REF!),"")</f>
        <v>#REF!</v>
      </c>
      <c r="D60" s="60"/>
      <c r="E60" s="60" t="e">
        <f>IF(A60&lt;&gt;"",(#REF!^2+#REF!^2-#REF!^2)/(2*#REF!*#REF!),"")</f>
        <v>#REF!</v>
      </c>
      <c r="F60" s="60"/>
      <c r="G60" s="60" t="e">
        <f>IF(A60&lt;&gt;"",(#REF!^2+#REF!^2-#REF!^2)/(2*#REF!*#REF!),"")</f>
        <v>#REF!</v>
      </c>
    </row>
    <row r="61" spans="1:7" x14ac:dyDescent="0.15">
      <c r="A61" t="str">
        <f>IF('All ratios'!A58&lt;&gt;"",'All ratios'!A58,"")</f>
        <v>d18O_300118_WM2_UNIL_WM3@15</v>
      </c>
      <c r="C61" s="88" t="e">
        <f>IF(A61&lt;&gt;"",(#REF!^2+#REF!^2-#REF!^2)/(2*#REF!*#REF!),"")</f>
        <v>#REF!</v>
      </c>
      <c r="D61" s="60"/>
      <c r="E61" s="60" t="e">
        <f>IF(A61&lt;&gt;"",(#REF!^2+#REF!^2-#REF!^2)/(2*#REF!*#REF!),"")</f>
        <v>#REF!</v>
      </c>
      <c r="F61" s="60"/>
      <c r="G61" s="60" t="e">
        <f>IF(A61&lt;&gt;"",(#REF!^2+#REF!^2-#REF!^2)/(2*#REF!*#REF!),"")</f>
        <v>#REF!</v>
      </c>
    </row>
    <row r="62" spans="1:7" x14ac:dyDescent="0.15">
      <c r="A62" t="str">
        <f>IF('All ratios'!A59&lt;&gt;"",'All ratios'!A59,"")</f>
        <v>d18O_300118_WM2_UNIL_WM3@16</v>
      </c>
      <c r="C62" s="88" t="e">
        <f>IF(A62&lt;&gt;"",(#REF!^2+#REF!^2-#REF!^2)/(2*#REF!*#REF!),"")</f>
        <v>#REF!</v>
      </c>
      <c r="D62" s="60"/>
      <c r="E62" s="60" t="e">
        <f>IF(A62&lt;&gt;"",(#REF!^2+#REF!^2-#REF!^2)/(2*#REF!*#REF!),"")</f>
        <v>#REF!</v>
      </c>
      <c r="F62" s="60"/>
      <c r="G62" s="60" t="e">
        <f>IF(A62&lt;&gt;"",(#REF!^2+#REF!^2-#REF!^2)/(2*#REF!*#REF!),"")</f>
        <v>#REF!</v>
      </c>
    </row>
    <row r="63" spans="1:7" x14ac:dyDescent="0.15">
      <c r="A63" t="str">
        <f>IF('All ratios'!A60&lt;&gt;"",'All ratios'!A60,"")</f>
        <v>d18O_300118_WM2_UNIL_WM5@21</v>
      </c>
      <c r="C63" s="88" t="e">
        <f>IF(A63&lt;&gt;"",(#REF!^2+#REF!^2-#REF!^2)/(2*#REF!*#REF!),"")</f>
        <v>#REF!</v>
      </c>
      <c r="D63" s="60"/>
      <c r="E63" s="60" t="e">
        <f>IF(A63&lt;&gt;"",(#REF!^2+#REF!^2-#REF!^2)/(2*#REF!*#REF!),"")</f>
        <v>#REF!</v>
      </c>
      <c r="F63" s="60"/>
      <c r="G63" s="60" t="e">
        <f>IF(A63&lt;&gt;"",(#REF!^2+#REF!^2-#REF!^2)/(2*#REF!*#REF!),"")</f>
        <v>#REF!</v>
      </c>
    </row>
    <row r="64" spans="1:7" x14ac:dyDescent="0.15">
      <c r="A64" t="str">
        <f>IF('All ratios'!A61&lt;&gt;"",'All ratios'!A61,"")</f>
        <v>d18O_300118_WM2_UNIL_WM2_2@1</v>
      </c>
      <c r="C64" s="88" t="e">
        <f>IF(A64&lt;&gt;"",(#REF!^2+#REF!^2-#REF!^2)/(2*#REF!*#REF!),"")</f>
        <v>#REF!</v>
      </c>
      <c r="D64" s="60"/>
      <c r="E64" s="60" t="e">
        <f>IF(A64&lt;&gt;"",(#REF!^2+#REF!^2-#REF!^2)/(2*#REF!*#REF!),"")</f>
        <v>#REF!</v>
      </c>
      <c r="F64" s="60"/>
      <c r="G64" s="60" t="e">
        <f>IF(A64&lt;&gt;"",(#REF!^2+#REF!^2-#REF!^2)/(2*#REF!*#REF!),"")</f>
        <v>#REF!</v>
      </c>
    </row>
    <row r="65" spans="1:7" x14ac:dyDescent="0.15">
      <c r="A65" t="str">
        <f>IF('All ratios'!A62&lt;&gt;"",'All ratios'!A62,"")</f>
        <v>d18O_300118_WM2_UNIL_WM2_2@2</v>
      </c>
      <c r="C65" s="88" t="e">
        <f>IF(A65&lt;&gt;"",(#REF!^2+#REF!^2-#REF!^2)/(2*#REF!*#REF!),"")</f>
        <v>#REF!</v>
      </c>
      <c r="D65" s="60"/>
      <c r="E65" s="60" t="e">
        <f>IF(A65&lt;&gt;"",(#REF!^2+#REF!^2-#REF!^2)/(2*#REF!*#REF!),"")</f>
        <v>#REF!</v>
      </c>
      <c r="F65" s="60"/>
      <c r="G65" s="60" t="e">
        <f>IF(A65&lt;&gt;"",(#REF!^2+#REF!^2-#REF!^2)/(2*#REF!*#REF!),"")</f>
        <v>#REF!</v>
      </c>
    </row>
    <row r="66" spans="1:7" x14ac:dyDescent="0.15">
      <c r="A66" t="str">
        <f>IF('All ratios'!A63&lt;&gt;"",'All ratios'!A63,"")</f>
        <v>d18O_300118_WM2_UNIL_WM2_2@3</v>
      </c>
      <c r="C66" s="88" t="e">
        <f>IF(A66&lt;&gt;"",(#REF!^2+#REF!^2-#REF!^2)/(2*#REF!*#REF!),"")</f>
        <v>#REF!</v>
      </c>
      <c r="D66" s="60"/>
      <c r="E66" s="60" t="e">
        <f>IF(A66&lt;&gt;"",(#REF!^2+#REF!^2-#REF!^2)/(2*#REF!*#REF!),"")</f>
        <v>#REF!</v>
      </c>
      <c r="F66" s="60"/>
      <c r="G66" s="60" t="e">
        <f>IF(A66&lt;&gt;"",(#REF!^2+#REF!^2-#REF!^2)/(2*#REF!*#REF!),"")</f>
        <v>#REF!</v>
      </c>
    </row>
    <row r="67" spans="1:7" x14ac:dyDescent="0.15">
      <c r="A67" t="str">
        <f>IF('All ratios'!A64&lt;&gt;"",'All ratios'!A64,"")</f>
        <v>d18O_300118_WM2_UNIL_WM5@22</v>
      </c>
      <c r="C67" s="88" t="e">
        <f>IF(A67&lt;&gt;"",(#REF!^2+#REF!^2-#REF!^2)/(2*#REF!*#REF!),"")</f>
        <v>#REF!</v>
      </c>
      <c r="D67" s="60"/>
      <c r="E67" s="60" t="e">
        <f>IF(A67&lt;&gt;"",(#REF!^2+#REF!^2-#REF!^2)/(2*#REF!*#REF!),"")</f>
        <v>#REF!</v>
      </c>
      <c r="F67" s="60"/>
      <c r="G67" s="60" t="e">
        <f>IF(A67&lt;&gt;"",(#REF!^2+#REF!^2-#REF!^2)/(2*#REF!*#REF!),"")</f>
        <v>#REF!</v>
      </c>
    </row>
    <row r="68" spans="1:7" x14ac:dyDescent="0.15">
      <c r="A68" t="str">
        <f>IF('All ratios'!A65&lt;&gt;"",'All ratios'!A65,"")</f>
        <v>d18O_300118_WM2_UNIL_WM4@14</v>
      </c>
      <c r="C68" s="88" t="e">
        <f>IF(A68&lt;&gt;"",(#REF!^2+#REF!^2-#REF!^2)/(2*#REF!*#REF!),"")</f>
        <v>#REF!</v>
      </c>
      <c r="D68" s="60"/>
      <c r="E68" s="60" t="e">
        <f>IF(A68&lt;&gt;"",(#REF!^2+#REF!^2-#REF!^2)/(2*#REF!*#REF!),"")</f>
        <v>#REF!</v>
      </c>
      <c r="F68" s="60"/>
      <c r="G68" s="60" t="e">
        <f>IF(A68&lt;&gt;"",(#REF!^2+#REF!^2-#REF!^2)/(2*#REF!*#REF!),"")</f>
        <v>#REF!</v>
      </c>
    </row>
    <row r="69" spans="1:7" x14ac:dyDescent="0.15">
      <c r="A69" t="str">
        <f>IF('All ratios'!A66&lt;&gt;"",'All ratios'!A66,"")</f>
        <v>d18O_300118_WM2_UNIL_WM4@15</v>
      </c>
      <c r="C69" s="88" t="e">
        <f>IF(A69&lt;&gt;"",(#REF!^2+#REF!^2-#REF!^2)/(2*#REF!*#REF!),"")</f>
        <v>#REF!</v>
      </c>
      <c r="D69" s="60"/>
      <c r="E69" s="60" t="e">
        <f>IF(A69&lt;&gt;"",(#REF!^2+#REF!^2-#REF!^2)/(2*#REF!*#REF!),"")</f>
        <v>#REF!</v>
      </c>
      <c r="F69" s="60"/>
      <c r="G69" s="60" t="e">
        <f>IF(A69&lt;&gt;"",(#REF!^2+#REF!^2-#REF!^2)/(2*#REF!*#REF!),"")</f>
        <v>#REF!</v>
      </c>
    </row>
    <row r="70" spans="1:7" x14ac:dyDescent="0.15">
      <c r="A70" t="str">
        <f>IF('All ratios'!A67&lt;&gt;"",'All ratios'!A67,"")</f>
        <v>d18O_300118_WM2_UNIL_WM4@16</v>
      </c>
      <c r="C70" s="88" t="e">
        <f>IF(A70&lt;&gt;"",(#REF!^2+#REF!^2-#REF!^2)/(2*#REF!*#REF!),"")</f>
        <v>#REF!</v>
      </c>
      <c r="D70" s="60"/>
      <c r="E70" s="60" t="e">
        <f>IF(A70&lt;&gt;"",(#REF!^2+#REF!^2-#REF!^2)/(2*#REF!*#REF!),"")</f>
        <v>#REF!</v>
      </c>
      <c r="F70" s="60"/>
      <c r="G70" s="60" t="e">
        <f>IF(A70&lt;&gt;"",(#REF!^2+#REF!^2-#REF!^2)/(2*#REF!*#REF!),"")</f>
        <v>#REF!</v>
      </c>
    </row>
    <row r="71" spans="1:7" x14ac:dyDescent="0.15">
      <c r="A71" t="str">
        <f>IF('All ratios'!A68&lt;&gt;"",'All ratios'!A68,"")</f>
        <v>d18O_300118_WM2_UNIL_WM5@23</v>
      </c>
      <c r="C71" s="88" t="e">
        <f>IF(A71&lt;&gt;"",(#REF!^2+#REF!^2-#REF!^2)/(2*#REF!*#REF!),"")</f>
        <v>#REF!</v>
      </c>
      <c r="D71" s="60"/>
      <c r="E71" s="60" t="e">
        <f>IF(A71&lt;&gt;"",(#REF!^2+#REF!^2-#REF!^2)/(2*#REF!*#REF!),"")</f>
        <v>#REF!</v>
      </c>
      <c r="F71" s="60"/>
      <c r="G71" s="60" t="e">
        <f>IF(A71&lt;&gt;"",(#REF!^2+#REF!^2-#REF!^2)/(2*#REF!*#REF!),"")</f>
        <v>#REF!</v>
      </c>
    </row>
    <row r="72" spans="1:7" x14ac:dyDescent="0.15">
      <c r="A72" t="str">
        <f>IF('All ratios'!A69&lt;&gt;"",'All ratios'!A69,"")</f>
        <v>d18O_300118_WM2_UNIL_WM1@14</v>
      </c>
      <c r="C72" s="88" t="e">
        <f>IF(A72&lt;&gt;"",(#REF!^2+#REF!^2-#REF!^2)/(2*#REF!*#REF!),"")</f>
        <v>#REF!</v>
      </c>
      <c r="D72" s="60"/>
      <c r="E72" s="60" t="e">
        <f>IF(A72&lt;&gt;"",(#REF!^2+#REF!^2-#REF!^2)/(2*#REF!*#REF!),"")</f>
        <v>#REF!</v>
      </c>
      <c r="F72" s="60"/>
      <c r="G72" s="60" t="e">
        <f>IF(A72&lt;&gt;"",(#REF!^2+#REF!^2-#REF!^2)/(2*#REF!*#REF!),"")</f>
        <v>#REF!</v>
      </c>
    </row>
    <row r="73" spans="1:7" x14ac:dyDescent="0.15">
      <c r="A73" t="str">
        <f>IF('All ratios'!A70&lt;&gt;"",'All ratios'!A70,"")</f>
        <v>d18O_300118_WM2_UNIL_WM1@15</v>
      </c>
      <c r="C73" s="88" t="e">
        <f>IF(A73&lt;&gt;"",(#REF!^2+#REF!^2-#REF!^2)/(2*#REF!*#REF!),"")</f>
        <v>#REF!</v>
      </c>
      <c r="D73" s="60"/>
      <c r="E73" s="60" t="e">
        <f>IF(A73&lt;&gt;"",(#REF!^2+#REF!^2-#REF!^2)/(2*#REF!*#REF!),"")</f>
        <v>#REF!</v>
      </c>
      <c r="F73" s="60"/>
      <c r="G73" s="60" t="e">
        <f>IF(A73&lt;&gt;"",(#REF!^2+#REF!^2-#REF!^2)/(2*#REF!*#REF!),"")</f>
        <v>#REF!</v>
      </c>
    </row>
    <row r="74" spans="1:7" x14ac:dyDescent="0.15">
      <c r="A74" t="str">
        <f>IF('All ratios'!A71&lt;&gt;"",'All ratios'!A71,"")</f>
        <v>d18O_300118_WM2_UNIL_WM1@16</v>
      </c>
      <c r="C74" s="88" t="e">
        <f>IF(A74&lt;&gt;"",(#REF!^2+#REF!^2-#REF!^2)/(2*#REF!*#REF!),"")</f>
        <v>#REF!</v>
      </c>
      <c r="D74" s="60"/>
      <c r="E74" s="60" t="e">
        <f>IF(A74&lt;&gt;"",(#REF!^2+#REF!^2-#REF!^2)/(2*#REF!*#REF!),"")</f>
        <v>#REF!</v>
      </c>
      <c r="F74" s="60"/>
      <c r="G74" s="60" t="e">
        <f>IF(A74&lt;&gt;"",(#REF!^2+#REF!^2-#REF!^2)/(2*#REF!*#REF!),"")</f>
        <v>#REF!</v>
      </c>
    </row>
    <row r="75" spans="1:7" x14ac:dyDescent="0.15">
      <c r="A75" t="str">
        <f>IF('All ratios'!A72&lt;&gt;"",'All ratios'!A72,"")</f>
        <v>d18O_300118_WM2_UNIL_WM5@24</v>
      </c>
      <c r="C75" s="88" t="e">
        <f>IF(A75&lt;&gt;"",(#REF!^2+#REF!^2-#REF!^2)/(2*#REF!*#REF!),"")</f>
        <v>#REF!</v>
      </c>
      <c r="D75" s="60"/>
      <c r="E75" s="60" t="e">
        <f>IF(A75&lt;&gt;"",(#REF!^2+#REF!^2-#REF!^2)/(2*#REF!*#REF!),"")</f>
        <v>#REF!</v>
      </c>
      <c r="F75" s="60"/>
      <c r="G75" s="60" t="e">
        <f>IF(A75&lt;&gt;"",(#REF!^2+#REF!^2-#REF!^2)/(2*#REF!*#REF!),"")</f>
        <v>#REF!</v>
      </c>
    </row>
    <row r="76" spans="1:7" x14ac:dyDescent="0.15">
      <c r="A76" t="str">
        <f>IF('All ratios'!A73&lt;&gt;"",'All ratios'!A73,"")</f>
        <v>d18O_300118_WM2_UNIL_WM3_2@1</v>
      </c>
      <c r="C76" s="88" t="e">
        <f>IF(A76&lt;&gt;"",(#REF!^2+#REF!^2-#REF!^2)/(2*#REF!*#REF!),"")</f>
        <v>#REF!</v>
      </c>
      <c r="D76" s="60"/>
      <c r="E76" s="60" t="e">
        <f>IF(A76&lt;&gt;"",(#REF!^2+#REF!^2-#REF!^2)/(2*#REF!*#REF!),"")</f>
        <v>#REF!</v>
      </c>
      <c r="F76" s="60"/>
      <c r="G76" s="60" t="e">
        <f>IF(A76&lt;&gt;"",(#REF!^2+#REF!^2-#REF!^2)/(2*#REF!*#REF!),"")</f>
        <v>#REF!</v>
      </c>
    </row>
    <row r="77" spans="1:7" x14ac:dyDescent="0.15">
      <c r="A77" t="str">
        <f>IF('All ratios'!A74&lt;&gt;"",'All ratios'!A74,"")</f>
        <v>d18O_300118_WM2_UNIL_WM3_2@2</v>
      </c>
      <c r="C77" s="88" t="e">
        <f>IF(A77&lt;&gt;"",(#REF!^2+#REF!^2-#REF!^2)/(2*#REF!*#REF!),"")</f>
        <v>#REF!</v>
      </c>
      <c r="D77" s="60"/>
      <c r="E77" s="60" t="e">
        <f>IF(A77&lt;&gt;"",(#REF!^2+#REF!^2-#REF!^2)/(2*#REF!*#REF!),"")</f>
        <v>#REF!</v>
      </c>
      <c r="F77" s="60"/>
      <c r="G77" s="60" t="e">
        <f>IF(A77&lt;&gt;"",(#REF!^2+#REF!^2-#REF!^2)/(2*#REF!*#REF!),"")</f>
        <v>#REF!</v>
      </c>
    </row>
    <row r="78" spans="1:7" x14ac:dyDescent="0.15">
      <c r="A78" t="str">
        <f>IF('All ratios'!A75&lt;&gt;"",'All ratios'!A75,"")</f>
        <v>d18O_300118_WM2_UNIL_WM3_2@3</v>
      </c>
      <c r="C78" s="88" t="e">
        <f>IF(A78&lt;&gt;"",(#REF!^2+#REF!^2-#REF!^2)/(2*#REF!*#REF!),"")</f>
        <v>#REF!</v>
      </c>
      <c r="D78" s="60"/>
      <c r="E78" s="60" t="e">
        <f>IF(A78&lt;&gt;"",(#REF!^2+#REF!^2-#REF!^2)/(2*#REF!*#REF!),"")</f>
        <v>#REF!</v>
      </c>
      <c r="F78" s="60"/>
      <c r="G78" s="60" t="e">
        <f>IF(A78&lt;&gt;"",(#REF!^2+#REF!^2-#REF!^2)/(2*#REF!*#REF!),"")</f>
        <v>#REF!</v>
      </c>
    </row>
    <row r="79" spans="1:7" x14ac:dyDescent="0.15">
      <c r="A79" t="str">
        <f>IF('All ratios'!A76&lt;&gt;"",'All ratios'!A76,"")</f>
        <v>d18O_300118_WM2_UNIL_WM5@25</v>
      </c>
      <c r="C79" s="88" t="e">
        <f>IF(A79&lt;&gt;"",(#REF!^2+#REF!^2-#REF!^2)/(2*#REF!*#REF!),"")</f>
        <v>#REF!</v>
      </c>
      <c r="D79" s="60"/>
      <c r="E79" s="60" t="e">
        <f>IF(A79&lt;&gt;"",(#REF!^2+#REF!^2-#REF!^2)/(2*#REF!*#REF!),"")</f>
        <v>#REF!</v>
      </c>
      <c r="F79" s="60"/>
      <c r="G79" s="60" t="e">
        <f>IF(A79&lt;&gt;"",(#REF!^2+#REF!^2-#REF!^2)/(2*#REF!*#REF!),"")</f>
        <v>#REF!</v>
      </c>
    </row>
    <row r="80" spans="1:7" x14ac:dyDescent="0.15">
      <c r="A80" t="str">
        <f>IF('All ratios'!A77&lt;&gt;"",'All ratios'!A77,"")</f>
        <v>d18O_300118_WM2_UNIL_WM2_2@4</v>
      </c>
      <c r="C80" s="88" t="e">
        <f>IF(A80&lt;&gt;"",(#REF!^2+#REF!^2-#REF!^2)/(2*#REF!*#REF!),"")</f>
        <v>#REF!</v>
      </c>
      <c r="D80" s="60"/>
      <c r="E80" s="60" t="e">
        <f>IF(A80&lt;&gt;"",(#REF!^2+#REF!^2-#REF!^2)/(2*#REF!*#REF!),"")</f>
        <v>#REF!</v>
      </c>
      <c r="F80" s="60"/>
      <c r="G80" s="60" t="e">
        <f>IF(A80&lt;&gt;"",(#REF!^2+#REF!^2-#REF!^2)/(2*#REF!*#REF!),"")</f>
        <v>#REF!</v>
      </c>
    </row>
    <row r="81" spans="1:7" x14ac:dyDescent="0.15">
      <c r="A81" t="str">
        <f>IF('All ratios'!A78&lt;&gt;"",'All ratios'!A78,"")</f>
        <v>d18O_300118_WM2_UNIL_WM2_2@5</v>
      </c>
      <c r="C81" s="88" t="e">
        <f>IF(A81&lt;&gt;"",(#REF!^2+#REF!^2-#REF!^2)/(2*#REF!*#REF!),"")</f>
        <v>#REF!</v>
      </c>
      <c r="D81" s="60"/>
      <c r="E81" s="60" t="e">
        <f>IF(A81&lt;&gt;"",(#REF!^2+#REF!^2-#REF!^2)/(2*#REF!*#REF!),"")</f>
        <v>#REF!</v>
      </c>
      <c r="F81" s="60"/>
      <c r="G81" s="60" t="e">
        <f>IF(A81&lt;&gt;"",(#REF!^2+#REF!^2-#REF!^2)/(2*#REF!*#REF!),"")</f>
        <v>#REF!</v>
      </c>
    </row>
    <row r="82" spans="1:7" x14ac:dyDescent="0.15">
      <c r="A82" t="str">
        <f>IF('All ratios'!A79&lt;&gt;"",'All ratios'!A79,"")</f>
        <v>d18O_300118_WM2_UNIL_WM2_2@6</v>
      </c>
      <c r="C82" s="88" t="e">
        <f>IF(A82&lt;&gt;"",(#REF!^2+#REF!^2-#REF!^2)/(2*#REF!*#REF!),"")</f>
        <v>#REF!</v>
      </c>
      <c r="D82" s="60"/>
      <c r="E82" s="60" t="e">
        <f>IF(A82&lt;&gt;"",(#REF!^2+#REF!^2-#REF!^2)/(2*#REF!*#REF!),"")</f>
        <v>#REF!</v>
      </c>
      <c r="F82" s="60"/>
      <c r="G82" s="60" t="e">
        <f>IF(A82&lt;&gt;"",(#REF!^2+#REF!^2-#REF!^2)/(2*#REF!*#REF!),"")</f>
        <v>#REF!</v>
      </c>
    </row>
    <row r="83" spans="1:7" x14ac:dyDescent="0.15">
      <c r="A83" t="str">
        <f>IF('All ratios'!A80&lt;&gt;"",'All ratios'!A80,"")</f>
        <v>d18O_300118_WM2_UNIL_WM5@26</v>
      </c>
      <c r="C83" s="88" t="e">
        <f>IF(A83&lt;&gt;"",(#REF!^2+#REF!^2-#REF!^2)/(2*#REF!*#REF!),"")</f>
        <v>#REF!</v>
      </c>
      <c r="D83" s="60"/>
      <c r="E83" s="60" t="e">
        <f>IF(A83&lt;&gt;"",(#REF!^2+#REF!^2-#REF!^2)/(2*#REF!*#REF!),"")</f>
        <v>#REF!</v>
      </c>
      <c r="F83" s="60"/>
      <c r="G83" s="60" t="e">
        <f>IF(A83&lt;&gt;"",(#REF!^2+#REF!^2-#REF!^2)/(2*#REF!*#REF!),"")</f>
        <v>#REF!</v>
      </c>
    </row>
    <row r="84" spans="1:7" x14ac:dyDescent="0.15">
      <c r="A84" t="str">
        <f>IF('All ratios'!A81&lt;&gt;"",'All ratios'!A81,"")</f>
        <v>d18O_300118_WM2_UNIL_WM4_2@1</v>
      </c>
      <c r="C84" s="88" t="e">
        <f>IF(A84&lt;&gt;"",(#REF!^2+#REF!^2-#REF!^2)/(2*#REF!*#REF!),"")</f>
        <v>#REF!</v>
      </c>
      <c r="D84" s="60"/>
      <c r="E84" s="60" t="e">
        <f>IF(A84&lt;&gt;"",(#REF!^2+#REF!^2-#REF!^2)/(2*#REF!*#REF!),"")</f>
        <v>#REF!</v>
      </c>
      <c r="F84" s="60"/>
      <c r="G84" s="60" t="e">
        <f>IF(A84&lt;&gt;"",(#REF!^2+#REF!^2-#REF!^2)/(2*#REF!*#REF!),"")</f>
        <v>#REF!</v>
      </c>
    </row>
    <row r="85" spans="1:7" x14ac:dyDescent="0.15">
      <c r="A85" t="str">
        <f>IF('All ratios'!A82&lt;&gt;"",'All ratios'!A82,"")</f>
        <v>d18O_300118_WM2_UNIL_WM4_2@2</v>
      </c>
      <c r="C85" s="88" t="e">
        <f>IF(A85&lt;&gt;"",(#REF!^2+#REF!^2-#REF!^2)/(2*#REF!*#REF!),"")</f>
        <v>#REF!</v>
      </c>
      <c r="D85" s="60"/>
      <c r="E85" s="60" t="e">
        <f>IF(A85&lt;&gt;"",(#REF!^2+#REF!^2-#REF!^2)/(2*#REF!*#REF!),"")</f>
        <v>#REF!</v>
      </c>
      <c r="F85" s="60"/>
      <c r="G85" s="60" t="e">
        <f>IF(A85&lt;&gt;"",(#REF!^2+#REF!^2-#REF!^2)/(2*#REF!*#REF!),"")</f>
        <v>#REF!</v>
      </c>
    </row>
    <row r="86" spans="1:7" x14ac:dyDescent="0.15">
      <c r="A86" t="str">
        <f>IF('All ratios'!A83&lt;&gt;"",'All ratios'!A83,"")</f>
        <v>d18O_300118_WM2_UNIL_WM4_2@3</v>
      </c>
      <c r="C86" s="88" t="e">
        <f>IF(A86&lt;&gt;"",(#REF!^2+#REF!^2-#REF!^2)/(2*#REF!*#REF!),"")</f>
        <v>#REF!</v>
      </c>
      <c r="D86" s="60"/>
      <c r="E86" s="60" t="e">
        <f>IF(A86&lt;&gt;"",(#REF!^2+#REF!^2-#REF!^2)/(2*#REF!*#REF!),"")</f>
        <v>#REF!</v>
      </c>
      <c r="F86" s="60"/>
      <c r="G86" s="60" t="e">
        <f>IF(A86&lt;&gt;"",(#REF!^2+#REF!^2-#REF!^2)/(2*#REF!*#REF!),"")</f>
        <v>#REF!</v>
      </c>
    </row>
    <row r="87" spans="1:7" x14ac:dyDescent="0.15">
      <c r="A87" t="str">
        <f>IF('All ratios'!A84&lt;&gt;"",'All ratios'!A84,"")</f>
        <v>d18O_300118_WM2_UNIL_WM5@27</v>
      </c>
      <c r="C87" s="88" t="e">
        <f>IF(A87&lt;&gt;"",(#REF!^2+#REF!^2-#REF!^2)/(2*#REF!*#REF!),"")</f>
        <v>#REF!</v>
      </c>
      <c r="D87" s="60"/>
      <c r="E87" s="60" t="e">
        <f>IF(A87&lt;&gt;"",(#REF!^2+#REF!^2-#REF!^2)/(2*#REF!*#REF!),"")</f>
        <v>#REF!</v>
      </c>
      <c r="F87" s="60"/>
      <c r="G87" s="60" t="e">
        <f>IF(A87&lt;&gt;"",(#REF!^2+#REF!^2-#REF!^2)/(2*#REF!*#REF!),"")</f>
        <v>#REF!</v>
      </c>
    </row>
    <row r="88" spans="1:7" x14ac:dyDescent="0.15">
      <c r="A88" t="str">
        <f>IF('All ratios'!A85&lt;&gt;"",'All ratios'!A85,"")</f>
        <v>d18O_300118_WM2_UNIL_WM1@17</v>
      </c>
      <c r="C88" s="88" t="e">
        <f>IF(A88&lt;&gt;"",(#REF!^2+#REF!^2-#REF!^2)/(2*#REF!*#REF!),"")</f>
        <v>#REF!</v>
      </c>
      <c r="D88" s="60"/>
      <c r="E88" s="60" t="e">
        <f>IF(A88&lt;&gt;"",(#REF!^2+#REF!^2-#REF!^2)/(2*#REF!*#REF!),"")</f>
        <v>#REF!</v>
      </c>
      <c r="F88" s="60"/>
      <c r="G88" s="60" t="e">
        <f>IF(A88&lt;&gt;"",(#REF!^2+#REF!^2-#REF!^2)/(2*#REF!*#REF!),"")</f>
        <v>#REF!</v>
      </c>
    </row>
    <row r="89" spans="1:7" x14ac:dyDescent="0.15">
      <c r="A89" t="str">
        <f>IF('All ratios'!A86&lt;&gt;"",'All ratios'!A86,"")</f>
        <v>d18O_300118_WM2_UNIL_WM1@18</v>
      </c>
      <c r="C89" s="88" t="e">
        <f>IF(A89&lt;&gt;"",(#REF!^2+#REF!^2-#REF!^2)/(2*#REF!*#REF!),"")</f>
        <v>#REF!</v>
      </c>
      <c r="D89" s="60"/>
      <c r="E89" s="60" t="e">
        <f>IF(A89&lt;&gt;"",(#REF!^2+#REF!^2-#REF!^2)/(2*#REF!*#REF!),"")</f>
        <v>#REF!</v>
      </c>
      <c r="F89" s="60"/>
      <c r="G89" s="60" t="e">
        <f>IF(A89&lt;&gt;"",(#REF!^2+#REF!^2-#REF!^2)/(2*#REF!*#REF!),"")</f>
        <v>#REF!</v>
      </c>
    </row>
    <row r="90" spans="1:7" x14ac:dyDescent="0.15">
      <c r="A90" t="str">
        <f>IF('All ratios'!A87&lt;&gt;"",'All ratios'!A87,"")</f>
        <v>d18O_300118_WM2_UNIL_WM1@19</v>
      </c>
      <c r="C90" s="88" t="e">
        <f>IF(A90&lt;&gt;"",(#REF!^2+#REF!^2-#REF!^2)/(2*#REF!*#REF!),"")</f>
        <v>#REF!</v>
      </c>
      <c r="D90" s="60"/>
      <c r="E90" s="60" t="e">
        <f>IF(A90&lt;&gt;"",(#REF!^2+#REF!^2-#REF!^2)/(2*#REF!*#REF!),"")</f>
        <v>#REF!</v>
      </c>
      <c r="F90" s="60"/>
      <c r="G90" s="60" t="e">
        <f>IF(A90&lt;&gt;"",(#REF!^2+#REF!^2-#REF!^2)/(2*#REF!*#REF!),"")</f>
        <v>#REF!</v>
      </c>
    </row>
    <row r="91" spans="1:7" x14ac:dyDescent="0.15">
      <c r="A91" t="str">
        <f>IF('All ratios'!A88&lt;&gt;"",'All ratios'!A88,"")</f>
        <v>d18O_300118_WM2_UNIL_WM5@28</v>
      </c>
      <c r="C91" s="88" t="e">
        <f>IF(A91&lt;&gt;"",(#REF!^2+#REF!^2-#REF!^2)/(2*#REF!*#REF!),"")</f>
        <v>#REF!</v>
      </c>
      <c r="D91" s="60"/>
      <c r="E91" s="60" t="e">
        <f>IF(A91&lt;&gt;"",(#REF!^2+#REF!^2-#REF!^2)/(2*#REF!*#REF!),"")</f>
        <v>#REF!</v>
      </c>
      <c r="F91" s="60"/>
      <c r="G91" s="60" t="e">
        <f>IF(A91&lt;&gt;"",(#REF!^2+#REF!^2-#REF!^2)/(2*#REF!*#REF!),"")</f>
        <v>#REF!</v>
      </c>
    </row>
    <row r="92" spans="1:7" x14ac:dyDescent="0.15">
      <c r="A92" t="str">
        <f>IF('All ratios'!A89&lt;&gt;"",'All ratios'!A89,"")</f>
        <v>d18O_300118_WM2_UNIL_WM3_2@4</v>
      </c>
      <c r="C92" s="88" t="e">
        <f>IF(A92&lt;&gt;"",(#REF!^2+#REF!^2-#REF!^2)/(2*#REF!*#REF!),"")</f>
        <v>#REF!</v>
      </c>
      <c r="D92" s="60"/>
      <c r="E92" s="60" t="e">
        <f>IF(A92&lt;&gt;"",(#REF!^2+#REF!^2-#REF!^2)/(2*#REF!*#REF!),"")</f>
        <v>#REF!</v>
      </c>
      <c r="F92" s="60"/>
      <c r="G92" s="60" t="e">
        <f>IF(A92&lt;&gt;"",(#REF!^2+#REF!^2-#REF!^2)/(2*#REF!*#REF!),"")</f>
        <v>#REF!</v>
      </c>
    </row>
    <row r="93" spans="1:7" x14ac:dyDescent="0.15">
      <c r="A93" t="str">
        <f>IF('All ratios'!A90&lt;&gt;"",'All ratios'!A90,"")</f>
        <v>d18O_300118_WM2_UNIL_WM3_2@5</v>
      </c>
      <c r="C93" s="88" t="e">
        <f>IF(A93&lt;&gt;"",(#REF!^2+#REF!^2-#REF!^2)/(2*#REF!*#REF!),"")</f>
        <v>#REF!</v>
      </c>
      <c r="D93" s="60"/>
      <c r="E93" s="60" t="e">
        <f>IF(A93&lt;&gt;"",(#REF!^2+#REF!^2-#REF!^2)/(2*#REF!*#REF!),"")</f>
        <v>#REF!</v>
      </c>
      <c r="F93" s="60"/>
      <c r="G93" s="60" t="e">
        <f>IF(A93&lt;&gt;"",(#REF!^2+#REF!^2-#REF!^2)/(2*#REF!*#REF!),"")</f>
        <v>#REF!</v>
      </c>
    </row>
    <row r="94" spans="1:7" x14ac:dyDescent="0.15">
      <c r="A94" t="str">
        <f>IF('All ratios'!A91&lt;&gt;"",'All ratios'!A91,"")</f>
        <v>d18O_300118_WM2_UNIL_WM3_2@6</v>
      </c>
      <c r="C94" s="88" t="e">
        <f>IF(A94&lt;&gt;"",(#REF!^2+#REF!^2-#REF!^2)/(2*#REF!*#REF!),"")</f>
        <v>#REF!</v>
      </c>
      <c r="D94" s="60"/>
      <c r="E94" s="60" t="e">
        <f>IF(A94&lt;&gt;"",(#REF!^2+#REF!^2-#REF!^2)/(2*#REF!*#REF!),"")</f>
        <v>#REF!</v>
      </c>
      <c r="F94" s="60"/>
      <c r="G94" s="60" t="e">
        <f>IF(A94&lt;&gt;"",(#REF!^2+#REF!^2-#REF!^2)/(2*#REF!*#REF!),"")</f>
        <v>#REF!</v>
      </c>
    </row>
    <row r="95" spans="1:7" x14ac:dyDescent="0.15">
      <c r="A95" t="str">
        <f>IF('All ratios'!A92&lt;&gt;"",'All ratios'!A92,"")</f>
        <v>d18O_300118_WM2_UNIL_WM5@29</v>
      </c>
      <c r="C95" s="88" t="e">
        <f>IF(A95&lt;&gt;"",(#REF!^2+#REF!^2-#REF!^2)/(2*#REF!*#REF!),"")</f>
        <v>#REF!</v>
      </c>
      <c r="D95" s="60"/>
      <c r="E95" s="60" t="e">
        <f>IF(A95&lt;&gt;"",(#REF!^2+#REF!^2-#REF!^2)/(2*#REF!*#REF!),"")</f>
        <v>#REF!</v>
      </c>
      <c r="F95" s="60"/>
      <c r="G95" s="60" t="e">
        <f>IF(A95&lt;&gt;"",(#REF!^2+#REF!^2-#REF!^2)/(2*#REF!*#REF!),"")</f>
        <v>#REF!</v>
      </c>
    </row>
    <row r="96" spans="1:7" x14ac:dyDescent="0.15">
      <c r="A96" t="str">
        <f>IF('All ratios'!A93&lt;&gt;"",'All ratios'!A93,"")</f>
        <v>d18O_300118_WM2_UNIL_WM2_2@7</v>
      </c>
      <c r="C96" s="88" t="e">
        <f>IF(A96&lt;&gt;"",(#REF!^2+#REF!^2-#REF!^2)/(2*#REF!*#REF!),"")</f>
        <v>#REF!</v>
      </c>
      <c r="D96" s="60"/>
      <c r="E96" s="60" t="e">
        <f>IF(A96&lt;&gt;"",(#REF!^2+#REF!^2-#REF!^2)/(2*#REF!*#REF!),"")</f>
        <v>#REF!</v>
      </c>
      <c r="F96" s="60"/>
      <c r="G96" s="60" t="e">
        <f>IF(A96&lt;&gt;"",(#REF!^2+#REF!^2-#REF!^2)/(2*#REF!*#REF!),"")</f>
        <v>#REF!</v>
      </c>
    </row>
    <row r="97" spans="1:7" x14ac:dyDescent="0.15">
      <c r="A97" t="str">
        <f>IF('All ratios'!A94&lt;&gt;"",'All ratios'!A94,"")</f>
        <v>d18O_300118_WM2_UNIL_WM2_2@8</v>
      </c>
      <c r="C97" s="88" t="e">
        <f>IF(A97&lt;&gt;"",(#REF!^2+#REF!^2-#REF!^2)/(2*#REF!*#REF!),"")</f>
        <v>#REF!</v>
      </c>
      <c r="D97" s="60"/>
      <c r="E97" s="60" t="e">
        <f>IF(A97&lt;&gt;"",(#REF!^2+#REF!^2-#REF!^2)/(2*#REF!*#REF!),"")</f>
        <v>#REF!</v>
      </c>
      <c r="F97" s="60"/>
      <c r="G97" s="60" t="e">
        <f>IF(A97&lt;&gt;"",(#REF!^2+#REF!^2-#REF!^2)/(2*#REF!*#REF!),"")</f>
        <v>#REF!</v>
      </c>
    </row>
    <row r="98" spans="1:7" x14ac:dyDescent="0.15">
      <c r="A98" t="str">
        <f>IF('All ratios'!A95&lt;&gt;"",'All ratios'!A95,"")</f>
        <v>d18O_300118_WM2_UNIL_WM2_2@9</v>
      </c>
      <c r="C98" s="88" t="e">
        <f>IF(A98&lt;&gt;"",(#REF!^2+#REF!^2-#REF!^2)/(2*#REF!*#REF!),"")</f>
        <v>#REF!</v>
      </c>
      <c r="D98" s="60"/>
      <c r="E98" s="60" t="e">
        <f>IF(A98&lt;&gt;"",(#REF!^2+#REF!^2-#REF!^2)/(2*#REF!*#REF!),"")</f>
        <v>#REF!</v>
      </c>
      <c r="F98" s="60"/>
      <c r="G98" s="60" t="e">
        <f>IF(A98&lt;&gt;"",(#REF!^2+#REF!^2-#REF!^2)/(2*#REF!*#REF!),"")</f>
        <v>#REF!</v>
      </c>
    </row>
    <row r="99" spans="1:7" x14ac:dyDescent="0.15">
      <c r="A99" t="str">
        <f>IF('All ratios'!A96&lt;&gt;"",'All ratios'!A96,"")</f>
        <v>d18O_300118_WM2_UNIL_WM5@30</v>
      </c>
      <c r="C99" s="88" t="e">
        <f>IF(A99&lt;&gt;"",(#REF!^2+#REF!^2-#REF!^2)/(2*#REF!*#REF!),"")</f>
        <v>#REF!</v>
      </c>
      <c r="D99" s="60"/>
      <c r="E99" s="60" t="e">
        <f>IF(A99&lt;&gt;"",(#REF!^2+#REF!^2-#REF!^2)/(2*#REF!*#REF!),"")</f>
        <v>#REF!</v>
      </c>
      <c r="F99" s="60"/>
      <c r="G99" s="60" t="e">
        <f>IF(A99&lt;&gt;"",(#REF!^2+#REF!^2-#REF!^2)/(2*#REF!*#REF!),"")</f>
        <v>#REF!</v>
      </c>
    </row>
    <row r="100" spans="1:7" x14ac:dyDescent="0.15">
      <c r="A100" t="str">
        <f>IF('All ratios'!A97&lt;&gt;"",'All ratios'!A97,"")</f>
        <v>d18O_300118_WM2_UNIL_WM4_2@4</v>
      </c>
      <c r="C100" s="88" t="e">
        <f>IF(A100&lt;&gt;"",(#REF!^2+#REF!^2-#REF!^2)/(2*#REF!*#REF!),"")</f>
        <v>#REF!</v>
      </c>
      <c r="D100" s="60"/>
      <c r="E100" s="60" t="e">
        <f>IF(A100&lt;&gt;"",(#REF!^2+#REF!^2-#REF!^2)/(2*#REF!*#REF!),"")</f>
        <v>#REF!</v>
      </c>
      <c r="F100" s="60"/>
      <c r="G100" s="60" t="e">
        <f>IF(A100&lt;&gt;"",(#REF!^2+#REF!^2-#REF!^2)/(2*#REF!*#REF!),"")</f>
        <v>#REF!</v>
      </c>
    </row>
    <row r="101" spans="1:7" x14ac:dyDescent="0.15">
      <c r="A101" t="str">
        <f>IF('All ratios'!A98&lt;&gt;"",'All ratios'!A98,"")</f>
        <v>d18O_300118_WM2_UNIL_WM4_2@5</v>
      </c>
      <c r="C101" s="88" t="e">
        <f>IF(A101&lt;&gt;"",(#REF!^2+#REF!^2-#REF!^2)/(2*#REF!*#REF!),"")</f>
        <v>#REF!</v>
      </c>
      <c r="D101" s="60"/>
      <c r="E101" s="60" t="e">
        <f>IF(A101&lt;&gt;"",(#REF!^2+#REF!^2-#REF!^2)/(2*#REF!*#REF!),"")</f>
        <v>#REF!</v>
      </c>
      <c r="F101" s="60"/>
      <c r="G101" s="60" t="e">
        <f>IF(A101&lt;&gt;"",(#REF!^2+#REF!^2-#REF!^2)/(2*#REF!*#REF!),"")</f>
        <v>#REF!</v>
      </c>
    </row>
    <row r="102" spans="1:7" x14ac:dyDescent="0.15">
      <c r="A102" t="str">
        <f>IF('All ratios'!A99&lt;&gt;"",'All ratios'!A99,"")</f>
        <v>d18O_300118_WM2_UNIL_WM4_2@6</v>
      </c>
      <c r="C102" s="88" t="e">
        <f>IF(A102&lt;&gt;"",(#REF!^2+#REF!^2-#REF!^2)/(2*#REF!*#REF!),"")</f>
        <v>#REF!</v>
      </c>
      <c r="D102" s="60"/>
      <c r="E102" s="60" t="e">
        <f>IF(A102&lt;&gt;"",(#REF!^2+#REF!^2-#REF!^2)/(2*#REF!*#REF!),"")</f>
        <v>#REF!</v>
      </c>
      <c r="F102" s="60"/>
      <c r="G102" s="60" t="e">
        <f>IF(A102&lt;&gt;"",(#REF!^2+#REF!^2-#REF!^2)/(2*#REF!*#REF!),"")</f>
        <v>#REF!</v>
      </c>
    </row>
    <row r="103" spans="1:7" x14ac:dyDescent="0.15">
      <c r="A103" t="str">
        <f>IF('All ratios'!A100&lt;&gt;"",'All ratios'!A100,"")</f>
        <v>d18O_300118_WM2_UNIL_WM5@31</v>
      </c>
      <c r="C103" s="88" t="e">
        <f>IF(A103&lt;&gt;"",(#REF!^2+#REF!^2-#REF!^2)/(2*#REF!*#REF!),"")</f>
        <v>#REF!</v>
      </c>
      <c r="D103" s="60"/>
      <c r="E103" s="60" t="e">
        <f>IF(A103&lt;&gt;"",(#REF!^2+#REF!^2-#REF!^2)/(2*#REF!*#REF!),"")</f>
        <v>#REF!</v>
      </c>
      <c r="F103" s="60"/>
      <c r="G103" s="60" t="e">
        <f>IF(A103&lt;&gt;"",(#REF!^2+#REF!^2-#REF!^2)/(2*#REF!*#REF!),"")</f>
        <v>#REF!</v>
      </c>
    </row>
    <row r="104" spans="1:7" x14ac:dyDescent="0.15">
      <c r="A104" t="str">
        <f>IF('All ratios'!A101&lt;&gt;"",'All ratios'!A101,"")</f>
        <v>d18O_300118_WM2_UNIL_WM1@20</v>
      </c>
      <c r="C104" s="88" t="e">
        <f>IF(A104&lt;&gt;"",(#REF!^2+#REF!^2-#REF!^2)/(2*#REF!*#REF!),"")</f>
        <v>#REF!</v>
      </c>
      <c r="D104" s="60"/>
      <c r="E104" s="60" t="e">
        <f>IF(A104&lt;&gt;"",(#REF!^2+#REF!^2-#REF!^2)/(2*#REF!*#REF!),"")</f>
        <v>#REF!</v>
      </c>
      <c r="F104" s="60"/>
      <c r="G104" s="60" t="e">
        <f>IF(A104&lt;&gt;"",(#REF!^2+#REF!^2-#REF!^2)/(2*#REF!*#REF!),"")</f>
        <v>#REF!</v>
      </c>
    </row>
    <row r="105" spans="1:7" x14ac:dyDescent="0.15">
      <c r="A105" t="str">
        <f>IF('All ratios'!A102&lt;&gt;"",'All ratios'!A102,"")</f>
        <v>d18O_300118_WM2_UNIL_WM1@21</v>
      </c>
      <c r="C105" s="88" t="e">
        <f>IF(A105&lt;&gt;"",(#REF!^2+#REF!^2-#REF!^2)/(2*#REF!*#REF!),"")</f>
        <v>#REF!</v>
      </c>
      <c r="D105" s="60"/>
      <c r="E105" s="60" t="e">
        <f>IF(A105&lt;&gt;"",(#REF!^2+#REF!^2-#REF!^2)/(2*#REF!*#REF!),"")</f>
        <v>#REF!</v>
      </c>
      <c r="F105" s="60"/>
      <c r="G105" s="60" t="e">
        <f>IF(A105&lt;&gt;"",(#REF!^2+#REF!^2-#REF!^2)/(2*#REF!*#REF!),"")</f>
        <v>#REF!</v>
      </c>
    </row>
    <row r="106" spans="1:7" x14ac:dyDescent="0.15">
      <c r="A106" t="str">
        <f>IF('All ratios'!A103&lt;&gt;"",'All ratios'!A103,"")</f>
        <v>d18O_300118_WM2_UNIL_WM1@22</v>
      </c>
      <c r="C106" s="88" t="e">
        <f>IF(A106&lt;&gt;"",(#REF!^2+#REF!^2-#REF!^2)/(2*#REF!*#REF!),"")</f>
        <v>#REF!</v>
      </c>
      <c r="D106" s="60"/>
      <c r="E106" s="60" t="e">
        <f>IF(A106&lt;&gt;"",(#REF!^2+#REF!^2-#REF!^2)/(2*#REF!*#REF!),"")</f>
        <v>#REF!</v>
      </c>
      <c r="F106" s="60"/>
      <c r="G106" s="60" t="e">
        <f>IF(A106&lt;&gt;"",(#REF!^2+#REF!^2-#REF!^2)/(2*#REF!*#REF!),"")</f>
        <v>#REF!</v>
      </c>
    </row>
    <row r="107" spans="1:7" x14ac:dyDescent="0.15">
      <c r="A107" t="e">
        <f>IF('All ratios'!#REF!&lt;&gt;"",'All ratios'!#REF!,"")</f>
        <v>#REF!</v>
      </c>
      <c r="C107" s="88" t="e">
        <f>IF(A107&lt;&gt;"",(#REF!^2+#REF!^2-#REF!^2)/(2*#REF!*#REF!),"")</f>
        <v>#REF!</v>
      </c>
      <c r="D107" s="60"/>
      <c r="E107" s="60" t="e">
        <f>IF(A107&lt;&gt;"",(#REF!^2+#REF!^2-#REF!^2)/(2*#REF!*#REF!),"")</f>
        <v>#REF!</v>
      </c>
      <c r="F107" s="60"/>
      <c r="G107" s="60" t="e">
        <f>IF(A107&lt;&gt;"",(#REF!^2+#REF!^2-#REF!^2)/(2*#REF!*#REF!),"")</f>
        <v>#REF!</v>
      </c>
    </row>
    <row r="108" spans="1:7" x14ac:dyDescent="0.15">
      <c r="A108" t="e">
        <f>IF('All ratios'!#REF!&lt;&gt;"",'All ratios'!#REF!,"")</f>
        <v>#REF!</v>
      </c>
      <c r="C108" s="88" t="e">
        <f>IF(A108&lt;&gt;"",(#REF!^2+#REF!^2-#REF!^2)/(2*#REF!*#REF!),"")</f>
        <v>#REF!</v>
      </c>
      <c r="D108" s="60"/>
      <c r="E108" s="60" t="e">
        <f>IF(A108&lt;&gt;"",(#REF!^2+#REF!^2-#REF!^2)/(2*#REF!*#REF!),"")</f>
        <v>#REF!</v>
      </c>
      <c r="F108" s="60"/>
      <c r="G108" s="60" t="e">
        <f>IF(A108&lt;&gt;"",(#REF!^2+#REF!^2-#REF!^2)/(2*#REF!*#REF!),"")</f>
        <v>#REF!</v>
      </c>
    </row>
    <row r="109" spans="1:7" x14ac:dyDescent="0.15">
      <c r="A109" t="str">
        <f>IF('All ratios'!A104&lt;&gt;"",'All ratios'!A104,"")</f>
        <v>d18O_300118_WM2_UNIL_WM5@34</v>
      </c>
      <c r="C109" s="88" t="e">
        <f>IF(A109&lt;&gt;"",(#REF!^2+#REF!^2-#REF!^2)/(2*#REF!*#REF!),"")</f>
        <v>#REF!</v>
      </c>
      <c r="D109" s="60"/>
      <c r="E109" s="60" t="e">
        <f>IF(A109&lt;&gt;"",(#REF!^2+#REF!^2-#REF!^2)/(2*#REF!*#REF!),"")</f>
        <v>#REF!</v>
      </c>
      <c r="F109" s="60"/>
      <c r="G109" s="60" t="e">
        <f>IF(A109&lt;&gt;"",(#REF!^2+#REF!^2-#REF!^2)/(2*#REF!*#REF!),"")</f>
        <v>#REF!</v>
      </c>
    </row>
    <row r="110" spans="1:7" x14ac:dyDescent="0.15">
      <c r="A110" t="str">
        <f>IF('All ratios'!A105&lt;&gt;"",'All ratios'!A105,"")</f>
        <v/>
      </c>
      <c r="C110" s="88" t="str">
        <f>IF(A110&lt;&gt;"",(#REF!^2+#REF!^2-#REF!^2)/(2*#REF!*#REF!),"")</f>
        <v/>
      </c>
      <c r="D110" s="60"/>
      <c r="E110" s="60" t="str">
        <f>IF(A110&lt;&gt;"",(#REF!^2+#REF!^2-#REF!^2)/(2*#REF!*#REF!),"")</f>
        <v/>
      </c>
      <c r="F110" s="60"/>
      <c r="G110" s="60" t="str">
        <f>IF(A110&lt;&gt;"",(#REF!^2+#REF!^2-#REF!^2)/(2*#REF!*#REF!),"")</f>
        <v/>
      </c>
    </row>
    <row r="111" spans="1:7" x14ac:dyDescent="0.15">
      <c r="A111" t="str">
        <f>IF('All ratios'!A106&lt;&gt;"",'All ratios'!A106,"")</f>
        <v/>
      </c>
      <c r="C111" s="88" t="str">
        <f>IF(A111&lt;&gt;"",(#REF!^2+#REF!^2-#REF!^2)/(2*#REF!*#REF!),"")</f>
        <v/>
      </c>
      <c r="D111" s="60"/>
      <c r="E111" s="60" t="str">
        <f>IF(A111&lt;&gt;"",(#REF!^2+#REF!^2-#REF!^2)/(2*#REF!*#REF!),"")</f>
        <v/>
      </c>
      <c r="F111" s="60"/>
      <c r="G111" s="60" t="str">
        <f>IF(A111&lt;&gt;"",(#REF!^2+#REF!^2-#REF!^2)/(2*#REF!*#REF!),"")</f>
        <v/>
      </c>
    </row>
    <row r="112" spans="1:7" x14ac:dyDescent="0.15">
      <c r="A112" t="str">
        <f>IF('All ratios'!A107&lt;&gt;"",'All ratios'!A107,"")</f>
        <v/>
      </c>
      <c r="C112" s="88" t="str">
        <f>IF(A112&lt;&gt;"",(#REF!^2+#REF!^2-#REF!^2)/(2*#REF!*#REF!),"")</f>
        <v/>
      </c>
      <c r="D112" s="60"/>
      <c r="E112" s="60" t="str">
        <f>IF(A112&lt;&gt;"",(#REF!^2+#REF!^2-#REF!^2)/(2*#REF!*#REF!),"")</f>
        <v/>
      </c>
      <c r="F112" s="60"/>
      <c r="G112" s="60" t="str">
        <f>IF(A112&lt;&gt;"",(#REF!^2+#REF!^2-#REF!^2)/(2*#REF!*#REF!),"")</f>
        <v/>
      </c>
    </row>
    <row r="113" spans="1:7" x14ac:dyDescent="0.15">
      <c r="A113" t="str">
        <f>IF('All ratios'!A108&lt;&gt;"",'All ratios'!A108,"")</f>
        <v/>
      </c>
      <c r="C113" s="88" t="str">
        <f>IF(A113&lt;&gt;"",(#REF!^2+#REF!^2-#REF!^2)/(2*#REF!*#REF!),"")</f>
        <v/>
      </c>
      <c r="D113" s="60"/>
      <c r="E113" s="60" t="str">
        <f>IF(A113&lt;&gt;"",(#REF!^2+#REF!^2-#REF!^2)/(2*#REF!*#REF!),"")</f>
        <v/>
      </c>
      <c r="F113" s="60"/>
      <c r="G113" s="60" t="str">
        <f>IF(A113&lt;&gt;"",(#REF!^2+#REF!^2-#REF!^2)/(2*#REF!*#REF!),"")</f>
        <v/>
      </c>
    </row>
    <row r="114" spans="1:7" x14ac:dyDescent="0.15">
      <c r="A114" t="str">
        <f>IF('All ratios'!A109&lt;&gt;"",'All ratios'!A109,"")</f>
        <v/>
      </c>
      <c r="C114" s="88" t="str">
        <f>IF(A114&lt;&gt;"",(#REF!^2+#REF!^2-#REF!^2)/(2*#REF!*#REF!),"")</f>
        <v/>
      </c>
      <c r="D114" s="60"/>
      <c r="E114" s="60" t="str">
        <f>IF(A114&lt;&gt;"",(#REF!^2+#REF!^2-#REF!^2)/(2*#REF!*#REF!),"")</f>
        <v/>
      </c>
      <c r="F114" s="60"/>
      <c r="G114" s="60" t="str">
        <f>IF(A114&lt;&gt;"",(#REF!^2+#REF!^2-#REF!^2)/(2*#REF!*#REF!),"")</f>
        <v/>
      </c>
    </row>
    <row r="115" spans="1:7" x14ac:dyDescent="0.15">
      <c r="A115" t="str">
        <f>IF('All ratios'!A110&lt;&gt;"",'All ratios'!A110,"")</f>
        <v/>
      </c>
      <c r="C115" s="88" t="str">
        <f>IF(A115&lt;&gt;"",(#REF!^2+#REF!^2-#REF!^2)/(2*#REF!*#REF!),"")</f>
        <v/>
      </c>
      <c r="D115" s="60"/>
      <c r="E115" s="60" t="str">
        <f>IF(A115&lt;&gt;"",(#REF!^2+#REF!^2-#REF!^2)/(2*#REF!*#REF!),"")</f>
        <v/>
      </c>
      <c r="F115" s="60"/>
      <c r="G115" s="60" t="str">
        <f>IF(A115&lt;&gt;"",(#REF!^2+#REF!^2-#REF!^2)/(2*#REF!*#REF!),"")</f>
        <v/>
      </c>
    </row>
    <row r="116" spans="1:7" x14ac:dyDescent="0.15">
      <c r="A116" t="str">
        <f>IF('All ratios'!A111&lt;&gt;"",'All ratios'!A111,"")</f>
        <v/>
      </c>
      <c r="C116" s="88" t="str">
        <f>IF(A116&lt;&gt;"",(#REF!^2+#REF!^2-#REF!^2)/(2*#REF!*#REF!),"")</f>
        <v/>
      </c>
      <c r="D116" s="60"/>
      <c r="E116" s="60" t="str">
        <f>IF(A116&lt;&gt;"",(#REF!^2+#REF!^2-#REF!^2)/(2*#REF!*#REF!),"")</f>
        <v/>
      </c>
      <c r="F116" s="60"/>
      <c r="G116" s="60" t="str">
        <f>IF(A116&lt;&gt;"",(#REF!^2+#REF!^2-#REF!^2)/(2*#REF!*#REF!),"")</f>
        <v/>
      </c>
    </row>
    <row r="117" spans="1:7" x14ac:dyDescent="0.15">
      <c r="A117" t="str">
        <f>IF('All ratios'!A112&lt;&gt;"",'All ratios'!A112,"")</f>
        <v/>
      </c>
      <c r="C117" s="88" t="str">
        <f>IF(A117&lt;&gt;"",(#REF!^2+#REF!^2-#REF!^2)/(2*#REF!*#REF!),"")</f>
        <v/>
      </c>
      <c r="D117" s="60"/>
      <c r="E117" s="60" t="str">
        <f>IF(A117&lt;&gt;"",(#REF!^2+#REF!^2-#REF!^2)/(2*#REF!*#REF!),"")</f>
        <v/>
      </c>
      <c r="F117" s="60"/>
      <c r="G117" s="60" t="str">
        <f>IF(A117&lt;&gt;"",(#REF!^2+#REF!^2-#REF!^2)/(2*#REF!*#REF!),"")</f>
        <v/>
      </c>
    </row>
    <row r="118" spans="1:7" x14ac:dyDescent="0.15">
      <c r="A118" t="str">
        <f>IF('All ratios'!A113&lt;&gt;"",'All ratios'!A113,"")</f>
        <v/>
      </c>
      <c r="C118" s="88" t="str">
        <f>IF(A118&lt;&gt;"",(#REF!^2+#REF!^2-#REF!^2)/(2*#REF!*#REF!),"")</f>
        <v/>
      </c>
      <c r="D118" s="60"/>
      <c r="E118" s="60" t="str">
        <f>IF(A118&lt;&gt;"",(#REF!^2+#REF!^2-#REF!^2)/(2*#REF!*#REF!),"")</f>
        <v/>
      </c>
      <c r="F118" s="60"/>
      <c r="G118" s="60" t="str">
        <f>IF(A118&lt;&gt;"",(#REF!^2+#REF!^2-#REF!^2)/(2*#REF!*#REF!),"")</f>
        <v/>
      </c>
    </row>
    <row r="119" spans="1:7" x14ac:dyDescent="0.15">
      <c r="A119" t="str">
        <f>IF('All ratios'!A114&lt;&gt;"",'All ratios'!A114,"")</f>
        <v/>
      </c>
      <c r="C119" s="88" t="str">
        <f>IF(A119&lt;&gt;"",(#REF!^2+#REF!^2-#REF!^2)/(2*#REF!*#REF!),"")</f>
        <v/>
      </c>
      <c r="D119" s="60"/>
      <c r="E119" s="60" t="str">
        <f>IF(A119&lt;&gt;"",(#REF!^2+#REF!^2-#REF!^2)/(2*#REF!*#REF!),"")</f>
        <v/>
      </c>
      <c r="F119" s="60"/>
      <c r="G119" s="60" t="str">
        <f>IF(A119&lt;&gt;"",(#REF!^2+#REF!^2-#REF!^2)/(2*#REF!*#REF!),"")</f>
        <v/>
      </c>
    </row>
    <row r="120" spans="1:7" x14ac:dyDescent="0.15">
      <c r="A120" t="str">
        <f>IF('All ratios'!A115&lt;&gt;"",'All ratios'!A115,"")</f>
        <v/>
      </c>
      <c r="C120" s="88" t="str">
        <f>IF(A120&lt;&gt;"",(#REF!^2+#REF!^2-#REF!^2)/(2*#REF!*#REF!),"")</f>
        <v/>
      </c>
      <c r="D120" s="60"/>
      <c r="E120" s="60" t="str">
        <f>IF(A120&lt;&gt;"",(#REF!^2+#REF!^2-#REF!^2)/(2*#REF!*#REF!),"")</f>
        <v/>
      </c>
      <c r="F120" s="60"/>
      <c r="G120" s="60" t="str">
        <f>IF(A120&lt;&gt;"",(#REF!^2+#REF!^2-#REF!^2)/(2*#REF!*#REF!),"")</f>
        <v/>
      </c>
    </row>
    <row r="121" spans="1:7" x14ac:dyDescent="0.15">
      <c r="A121" t="str">
        <f>IF('All ratios'!A116&lt;&gt;"",'All ratios'!A116,"")</f>
        <v/>
      </c>
      <c r="C121" s="88" t="str">
        <f>IF(A121&lt;&gt;"",(#REF!^2+#REF!^2-#REF!^2)/(2*#REF!*#REF!),"")</f>
        <v/>
      </c>
      <c r="D121" s="60"/>
      <c r="E121" s="60" t="str">
        <f>IF(A121&lt;&gt;"",(#REF!^2+#REF!^2-#REF!^2)/(2*#REF!*#REF!),"")</f>
        <v/>
      </c>
      <c r="F121" s="60"/>
      <c r="G121" s="60" t="str">
        <f>IF(A121&lt;&gt;"",(#REF!^2+#REF!^2-#REF!^2)/(2*#REF!*#REF!),"")</f>
        <v/>
      </c>
    </row>
    <row r="122" spans="1:7" x14ac:dyDescent="0.15">
      <c r="A122" t="str">
        <f>IF('All ratios'!A117&lt;&gt;"",'All ratios'!A117,"")</f>
        <v/>
      </c>
      <c r="C122" s="88" t="str">
        <f>IF(A122&lt;&gt;"",(#REF!^2+#REF!^2-#REF!^2)/(2*#REF!*#REF!),"")</f>
        <v/>
      </c>
      <c r="D122" s="60"/>
      <c r="E122" s="60" t="str">
        <f>IF(A122&lt;&gt;"",(#REF!^2+#REF!^2-#REF!^2)/(2*#REF!*#REF!),"")</f>
        <v/>
      </c>
      <c r="F122" s="60"/>
      <c r="G122" s="60" t="str">
        <f>IF(A122&lt;&gt;"",(#REF!^2+#REF!^2-#REF!^2)/(2*#REF!*#REF!),"")</f>
        <v/>
      </c>
    </row>
    <row r="123" spans="1:7" x14ac:dyDescent="0.15">
      <c r="A123" t="str">
        <f>IF('All ratios'!A118&lt;&gt;"",'All ratios'!A118,"")</f>
        <v/>
      </c>
      <c r="C123" s="88" t="str">
        <f>IF(A123&lt;&gt;"",(#REF!^2+#REF!^2-#REF!^2)/(2*#REF!*#REF!),"")</f>
        <v/>
      </c>
      <c r="D123" s="60"/>
      <c r="E123" s="60" t="str">
        <f>IF(A123&lt;&gt;"",(#REF!^2+#REF!^2-#REF!^2)/(2*#REF!*#REF!),"")</f>
        <v/>
      </c>
      <c r="F123" s="60"/>
      <c r="G123" s="60" t="str">
        <f>IF(A123&lt;&gt;"",(#REF!^2+#REF!^2-#REF!^2)/(2*#REF!*#REF!),"")</f>
        <v/>
      </c>
    </row>
    <row r="124" spans="1:7" x14ac:dyDescent="0.15">
      <c r="A124" t="str">
        <f>IF('All ratios'!A119&lt;&gt;"",'All ratios'!A119,"")</f>
        <v/>
      </c>
      <c r="C124" s="88" t="str">
        <f>IF(A124&lt;&gt;"",(#REF!^2+#REF!^2-#REF!^2)/(2*#REF!*#REF!),"")</f>
        <v/>
      </c>
      <c r="D124" s="60"/>
      <c r="E124" s="60" t="str">
        <f>IF(A124&lt;&gt;"",(#REF!^2+#REF!^2-#REF!^2)/(2*#REF!*#REF!),"")</f>
        <v/>
      </c>
      <c r="F124" s="60"/>
      <c r="G124" s="60" t="str">
        <f>IF(A124&lt;&gt;"",(#REF!^2+#REF!^2-#REF!^2)/(2*#REF!*#REF!),"")</f>
        <v/>
      </c>
    </row>
    <row r="125" spans="1:7" x14ac:dyDescent="0.15">
      <c r="A125" t="str">
        <f>IF('All ratios'!A120&lt;&gt;"",'All ratios'!A120,"")</f>
        <v/>
      </c>
      <c r="C125" s="88" t="str">
        <f>IF(A125&lt;&gt;"",(#REF!^2+#REF!^2-#REF!^2)/(2*#REF!*#REF!),"")</f>
        <v/>
      </c>
      <c r="D125" s="60"/>
      <c r="E125" s="60" t="str">
        <f>IF(A125&lt;&gt;"",(#REF!^2+#REF!^2-#REF!^2)/(2*#REF!*#REF!),"")</f>
        <v/>
      </c>
      <c r="F125" s="60"/>
      <c r="G125" s="60" t="str">
        <f>IF(A125&lt;&gt;"",(#REF!^2+#REF!^2-#REF!^2)/(2*#REF!*#REF!),"")</f>
        <v/>
      </c>
    </row>
    <row r="126" spans="1:7" x14ac:dyDescent="0.15">
      <c r="A126" t="str">
        <f>IF('All ratios'!A121&lt;&gt;"",'All ratios'!A121,"")</f>
        <v/>
      </c>
      <c r="C126" s="88" t="str">
        <f>IF(A126&lt;&gt;"",(#REF!^2+#REF!^2-#REF!^2)/(2*#REF!*#REF!),"")</f>
        <v/>
      </c>
      <c r="D126" s="60"/>
      <c r="E126" s="60" t="str">
        <f>IF(A126&lt;&gt;"",(#REF!^2+#REF!^2-#REF!^2)/(2*#REF!*#REF!),"")</f>
        <v/>
      </c>
      <c r="F126" s="60"/>
      <c r="G126" s="60" t="str">
        <f>IF(A126&lt;&gt;"",(#REF!^2+#REF!^2-#REF!^2)/(2*#REF!*#REF!),"")</f>
        <v/>
      </c>
    </row>
    <row r="127" spans="1:7" x14ac:dyDescent="0.15">
      <c r="A127" t="str">
        <f>IF('All ratios'!A122&lt;&gt;"",'All ratios'!A122,"")</f>
        <v/>
      </c>
      <c r="C127" s="88" t="str">
        <f>IF(A127&lt;&gt;"",(#REF!^2+#REF!^2-#REF!^2)/(2*#REF!*#REF!),"")</f>
        <v/>
      </c>
      <c r="D127" s="60"/>
      <c r="E127" s="60" t="str">
        <f>IF(A127&lt;&gt;"",(#REF!^2+#REF!^2-#REF!^2)/(2*#REF!*#REF!),"")</f>
        <v/>
      </c>
      <c r="F127" s="60"/>
      <c r="G127" s="60" t="str">
        <f>IF(A127&lt;&gt;"",(#REF!^2+#REF!^2-#REF!^2)/(2*#REF!*#REF!),"")</f>
        <v/>
      </c>
    </row>
    <row r="128" spans="1:7" x14ac:dyDescent="0.15">
      <c r="A128" t="str">
        <f>IF('All ratios'!A123&lt;&gt;"",'All ratios'!A123,"")</f>
        <v/>
      </c>
      <c r="C128" s="88" t="str">
        <f>IF(A128&lt;&gt;"",(#REF!^2+#REF!^2-#REF!^2)/(2*#REF!*#REF!),"")</f>
        <v/>
      </c>
      <c r="D128" s="60"/>
      <c r="E128" s="60" t="str">
        <f>IF(A128&lt;&gt;"",(#REF!^2+#REF!^2-#REF!^2)/(2*#REF!*#REF!),"")</f>
        <v/>
      </c>
      <c r="F128" s="60"/>
      <c r="G128" s="60" t="str">
        <f>IF(A128&lt;&gt;"",(#REF!^2+#REF!^2-#REF!^2)/(2*#REF!*#REF!),"")</f>
        <v/>
      </c>
    </row>
    <row r="129" spans="1:7" x14ac:dyDescent="0.15">
      <c r="A129" t="str">
        <f>IF('All ratios'!A124&lt;&gt;"",'All ratios'!A124,"")</f>
        <v/>
      </c>
      <c r="C129" s="88" t="str">
        <f>IF(A129&lt;&gt;"",(#REF!^2+#REF!^2-#REF!^2)/(2*#REF!*#REF!),"")</f>
        <v/>
      </c>
      <c r="D129" s="60"/>
      <c r="E129" s="60" t="str">
        <f>IF(A129&lt;&gt;"",(#REF!^2+#REF!^2-#REF!^2)/(2*#REF!*#REF!),"")</f>
        <v/>
      </c>
      <c r="F129" s="60"/>
      <c r="G129" s="60" t="str">
        <f>IF(A129&lt;&gt;"",(#REF!^2+#REF!^2-#REF!^2)/(2*#REF!*#REF!),"")</f>
        <v/>
      </c>
    </row>
    <row r="130" spans="1:7" x14ac:dyDescent="0.15">
      <c r="A130" t="str">
        <f>IF('All ratios'!A125&lt;&gt;"",'All ratios'!A125,"")</f>
        <v/>
      </c>
      <c r="C130" s="88" t="str">
        <f>IF(A130&lt;&gt;"",(#REF!^2+#REF!^2-#REF!^2)/(2*#REF!*#REF!),"")</f>
        <v/>
      </c>
      <c r="D130" s="60"/>
      <c r="E130" s="60" t="str">
        <f>IF(A130&lt;&gt;"",(#REF!^2+#REF!^2-#REF!^2)/(2*#REF!*#REF!),"")</f>
        <v/>
      </c>
      <c r="F130" s="60"/>
      <c r="G130" s="60" t="str">
        <f>IF(A130&lt;&gt;"",(#REF!^2+#REF!^2-#REF!^2)/(2*#REF!*#REF!),"")</f>
        <v/>
      </c>
    </row>
    <row r="131" spans="1:7" x14ac:dyDescent="0.15">
      <c r="A131" t="str">
        <f>IF('All ratios'!A126&lt;&gt;"",'All ratios'!A126,"")</f>
        <v/>
      </c>
      <c r="C131" s="88" t="str">
        <f>IF(A131&lt;&gt;"",(#REF!^2+#REF!^2-#REF!^2)/(2*#REF!*#REF!),"")</f>
        <v/>
      </c>
      <c r="D131" s="60"/>
      <c r="E131" s="60" t="str">
        <f>IF(A131&lt;&gt;"",(#REF!^2+#REF!^2-#REF!^2)/(2*#REF!*#REF!),"")</f>
        <v/>
      </c>
      <c r="F131" s="60"/>
      <c r="G131" s="60" t="str">
        <f>IF(A131&lt;&gt;"",(#REF!^2+#REF!^2-#REF!^2)/(2*#REF!*#REF!),"")</f>
        <v/>
      </c>
    </row>
    <row r="132" spans="1:7" x14ac:dyDescent="0.15">
      <c r="A132" t="str">
        <f>IF('All ratios'!A127&lt;&gt;"",'All ratios'!A127,"")</f>
        <v/>
      </c>
      <c r="C132" s="88" t="str">
        <f>IF(A132&lt;&gt;"",(#REF!^2+#REF!^2-#REF!^2)/(2*#REF!*#REF!),"")</f>
        <v/>
      </c>
      <c r="D132" s="60"/>
      <c r="E132" s="60" t="str">
        <f>IF(A132&lt;&gt;"",(#REF!^2+#REF!^2-#REF!^2)/(2*#REF!*#REF!),"")</f>
        <v/>
      </c>
      <c r="F132" s="60"/>
      <c r="G132" s="60" t="str">
        <f>IF(A132&lt;&gt;"",(#REF!^2+#REF!^2-#REF!^2)/(2*#REF!*#REF!),"")</f>
        <v/>
      </c>
    </row>
    <row r="133" spans="1:7" x14ac:dyDescent="0.15">
      <c r="A133" t="str">
        <f>IF('All ratios'!A128&lt;&gt;"",'All ratios'!A128,"")</f>
        <v/>
      </c>
      <c r="C133" s="88" t="str">
        <f>IF(A133&lt;&gt;"",(#REF!^2+#REF!^2-#REF!^2)/(2*#REF!*#REF!),"")</f>
        <v/>
      </c>
      <c r="D133" s="60"/>
      <c r="E133" s="60" t="str">
        <f>IF(A133&lt;&gt;"",(#REF!^2+#REF!^2-#REF!^2)/(2*#REF!*#REF!),"")</f>
        <v/>
      </c>
      <c r="F133" s="60"/>
      <c r="G133" s="60" t="str">
        <f>IF(A133&lt;&gt;"",(#REF!^2+#REF!^2-#REF!^2)/(2*#REF!*#REF!),"")</f>
        <v/>
      </c>
    </row>
    <row r="134" spans="1:7" x14ac:dyDescent="0.15">
      <c r="A134" t="str">
        <f>IF('All ratios'!A129&lt;&gt;"",'All ratios'!A129,"")</f>
        <v/>
      </c>
      <c r="C134" s="88" t="str">
        <f>IF(A134&lt;&gt;"",(#REF!^2+#REF!^2-#REF!^2)/(2*#REF!*#REF!),"")</f>
        <v/>
      </c>
      <c r="D134" s="60"/>
      <c r="E134" s="60" t="str">
        <f>IF(A134&lt;&gt;"",(#REF!^2+#REF!^2-#REF!^2)/(2*#REF!*#REF!),"")</f>
        <v/>
      </c>
      <c r="F134" s="60"/>
      <c r="G134" s="60" t="str">
        <f>IF(A134&lt;&gt;"",(#REF!^2+#REF!^2-#REF!^2)/(2*#REF!*#REF!),"")</f>
        <v/>
      </c>
    </row>
    <row r="135" spans="1:7" x14ac:dyDescent="0.15">
      <c r="A135" t="str">
        <f>IF('All ratios'!A130&lt;&gt;"",'All ratios'!A130,"")</f>
        <v/>
      </c>
      <c r="C135" s="88" t="str">
        <f>IF(A135&lt;&gt;"",(#REF!^2+#REF!^2-#REF!^2)/(2*#REF!*#REF!),"")</f>
        <v/>
      </c>
      <c r="D135" s="60"/>
      <c r="E135" s="60" t="str">
        <f>IF(A135&lt;&gt;"",(#REF!^2+#REF!^2-#REF!^2)/(2*#REF!*#REF!),"")</f>
        <v/>
      </c>
      <c r="F135" s="60"/>
      <c r="G135" s="60" t="str">
        <f>IF(A135&lt;&gt;"",(#REF!^2+#REF!^2-#REF!^2)/(2*#REF!*#REF!),"")</f>
        <v/>
      </c>
    </row>
    <row r="136" spans="1:7" x14ac:dyDescent="0.15">
      <c r="A136" t="str">
        <f>IF('All ratios'!A131&lt;&gt;"",'All ratios'!A131,"")</f>
        <v/>
      </c>
      <c r="C136" s="88" t="str">
        <f>IF(A136&lt;&gt;"",(#REF!^2+#REF!^2-#REF!^2)/(2*#REF!*#REF!),"")</f>
        <v/>
      </c>
      <c r="D136" s="60"/>
      <c r="E136" s="60" t="str">
        <f>IF(A136&lt;&gt;"",(#REF!^2+#REF!^2-#REF!^2)/(2*#REF!*#REF!),"")</f>
        <v/>
      </c>
      <c r="F136" s="60"/>
      <c r="G136" s="60" t="str">
        <f>IF(A136&lt;&gt;"",(#REF!^2+#REF!^2-#REF!^2)/(2*#REF!*#REF!),"")</f>
        <v/>
      </c>
    </row>
    <row r="137" spans="1:7" x14ac:dyDescent="0.15">
      <c r="A137" t="str">
        <f>IF('All ratios'!A132&lt;&gt;"",'All ratios'!A132,"")</f>
        <v/>
      </c>
      <c r="C137" s="88" t="str">
        <f>IF(A137&lt;&gt;"",(#REF!^2+#REF!^2-#REF!^2)/(2*#REF!*#REF!),"")</f>
        <v/>
      </c>
      <c r="D137" s="60"/>
      <c r="E137" s="60" t="str">
        <f>IF(A137&lt;&gt;"",(#REF!^2+#REF!^2-#REF!^2)/(2*#REF!*#REF!),"")</f>
        <v/>
      </c>
      <c r="F137" s="60"/>
      <c r="G137" s="60" t="str">
        <f>IF(A137&lt;&gt;"",(#REF!^2+#REF!^2-#REF!^2)/(2*#REF!*#REF!),"")</f>
        <v/>
      </c>
    </row>
    <row r="138" spans="1:7" x14ac:dyDescent="0.15">
      <c r="A138" t="str">
        <f>IF('All ratios'!A133&lt;&gt;"",'All ratios'!A133,"")</f>
        <v/>
      </c>
      <c r="C138" s="88" t="str">
        <f>IF(A138&lt;&gt;"",(#REF!^2+#REF!^2-#REF!^2)/(2*#REF!*#REF!),"")</f>
        <v/>
      </c>
      <c r="D138" s="60"/>
      <c r="E138" s="60" t="str">
        <f>IF(A138&lt;&gt;"",(#REF!^2+#REF!^2-#REF!^2)/(2*#REF!*#REF!),"")</f>
        <v/>
      </c>
      <c r="F138" s="60"/>
      <c r="G138" s="60" t="str">
        <f>IF(A138&lt;&gt;"",(#REF!^2+#REF!^2-#REF!^2)/(2*#REF!*#REF!),"")</f>
        <v/>
      </c>
    </row>
    <row r="139" spans="1:7" x14ac:dyDescent="0.15">
      <c r="A139" t="str">
        <f>IF('All ratios'!A134&lt;&gt;"",'All ratios'!A134,"")</f>
        <v/>
      </c>
      <c r="C139" s="88" t="str">
        <f>IF(A139&lt;&gt;"",(#REF!^2+#REF!^2-#REF!^2)/(2*#REF!*#REF!),"")</f>
        <v/>
      </c>
      <c r="D139" s="60"/>
      <c r="E139" s="60" t="str">
        <f>IF(A139&lt;&gt;"",(#REF!^2+#REF!^2-#REF!^2)/(2*#REF!*#REF!),"")</f>
        <v/>
      </c>
      <c r="F139" s="60"/>
      <c r="G139" s="60" t="str">
        <f>IF(A139&lt;&gt;"",(#REF!^2+#REF!^2-#REF!^2)/(2*#REF!*#REF!),"")</f>
        <v/>
      </c>
    </row>
    <row r="140" spans="1:7" x14ac:dyDescent="0.15">
      <c r="A140" t="str">
        <f>IF('All ratios'!A135&lt;&gt;"",'All ratios'!A135,"")</f>
        <v/>
      </c>
      <c r="C140" s="88" t="str">
        <f>IF(A140&lt;&gt;"",(#REF!^2+#REF!^2-#REF!^2)/(2*#REF!*#REF!),"")</f>
        <v/>
      </c>
      <c r="D140" s="60"/>
      <c r="E140" s="60" t="str">
        <f>IF(A140&lt;&gt;"",(#REF!^2+#REF!^2-#REF!^2)/(2*#REF!*#REF!),"")</f>
        <v/>
      </c>
      <c r="F140" s="60"/>
      <c r="G140" s="60" t="str">
        <f>IF(A140&lt;&gt;"",(#REF!^2+#REF!^2-#REF!^2)/(2*#REF!*#REF!),"")</f>
        <v/>
      </c>
    </row>
    <row r="141" spans="1:7" x14ac:dyDescent="0.15">
      <c r="A141" t="str">
        <f>IF('All ratios'!A136&lt;&gt;"",'All ratios'!A136,"")</f>
        <v/>
      </c>
      <c r="C141" s="88" t="str">
        <f>IF(A141&lt;&gt;"",(#REF!^2+#REF!^2-#REF!^2)/(2*#REF!*#REF!),"")</f>
        <v/>
      </c>
      <c r="D141" s="60"/>
      <c r="E141" s="60" t="str">
        <f>IF(A141&lt;&gt;"",(#REF!^2+#REF!^2-#REF!^2)/(2*#REF!*#REF!),"")</f>
        <v/>
      </c>
      <c r="F141" s="60"/>
      <c r="G141" s="60" t="str">
        <f>IF(A141&lt;&gt;"",(#REF!^2+#REF!^2-#REF!^2)/(2*#REF!*#REF!),"")</f>
        <v/>
      </c>
    </row>
    <row r="142" spans="1:7" x14ac:dyDescent="0.15">
      <c r="A142" t="str">
        <f>IF('All ratios'!A137&lt;&gt;"",'All ratios'!A137,"")</f>
        <v/>
      </c>
      <c r="C142" s="88" t="str">
        <f>IF(A142&lt;&gt;"",(#REF!^2+#REF!^2-#REF!^2)/(2*#REF!*#REF!),"")</f>
        <v/>
      </c>
      <c r="D142" s="60"/>
      <c r="E142" s="60" t="str">
        <f>IF(A142&lt;&gt;"",(#REF!^2+#REF!^2-#REF!^2)/(2*#REF!*#REF!),"")</f>
        <v/>
      </c>
      <c r="F142" s="60"/>
      <c r="G142" s="60" t="str">
        <f>IF(A142&lt;&gt;"",(#REF!^2+#REF!^2-#REF!^2)/(2*#REF!*#REF!),"")</f>
        <v/>
      </c>
    </row>
    <row r="143" spans="1:7" x14ac:dyDescent="0.15">
      <c r="A143" t="str">
        <f>IF('All ratios'!A138&lt;&gt;"",'All ratios'!A138,"")</f>
        <v/>
      </c>
      <c r="C143" s="88" t="str">
        <f>IF(A143&lt;&gt;"",(#REF!^2+#REF!^2-#REF!^2)/(2*#REF!*#REF!),"")</f>
        <v/>
      </c>
      <c r="D143" s="60"/>
      <c r="E143" s="60" t="str">
        <f>IF(A143&lt;&gt;"",(#REF!^2+#REF!^2-#REF!^2)/(2*#REF!*#REF!),"")</f>
        <v/>
      </c>
      <c r="F143" s="60"/>
      <c r="G143" s="60" t="str">
        <f>IF(A143&lt;&gt;"",(#REF!^2+#REF!^2-#REF!^2)/(2*#REF!*#REF!),"")</f>
        <v/>
      </c>
    </row>
    <row r="144" spans="1:7" x14ac:dyDescent="0.15">
      <c r="A144" t="str">
        <f>IF('All ratios'!A139&lt;&gt;"",'All ratios'!A139,"")</f>
        <v/>
      </c>
      <c r="C144" s="88" t="str">
        <f>IF(A144&lt;&gt;"",(#REF!^2+#REF!^2-#REF!^2)/(2*#REF!*#REF!),"")</f>
        <v/>
      </c>
      <c r="D144" s="60"/>
      <c r="E144" s="60" t="str">
        <f>IF(A144&lt;&gt;"",(#REF!^2+#REF!^2-#REF!^2)/(2*#REF!*#REF!),"")</f>
        <v/>
      </c>
      <c r="F144" s="60"/>
      <c r="G144" s="60" t="str">
        <f>IF(A144&lt;&gt;"",(#REF!^2+#REF!^2-#REF!^2)/(2*#REF!*#REF!),"")</f>
        <v/>
      </c>
    </row>
    <row r="145" spans="1:7" x14ac:dyDescent="0.15">
      <c r="A145" t="str">
        <f>IF('All ratios'!A140&lt;&gt;"",'All ratios'!A140,"")</f>
        <v/>
      </c>
      <c r="C145" s="88" t="str">
        <f>IF(A145&lt;&gt;"",(#REF!^2+#REF!^2-#REF!^2)/(2*#REF!*#REF!),"")</f>
        <v/>
      </c>
      <c r="D145" s="60"/>
      <c r="E145" s="60" t="str">
        <f>IF(A145&lt;&gt;"",(#REF!^2+#REF!^2-#REF!^2)/(2*#REF!*#REF!),"")</f>
        <v/>
      </c>
      <c r="F145" s="60"/>
      <c r="G145" s="60" t="str">
        <f>IF(A145&lt;&gt;"",(#REF!^2+#REF!^2-#REF!^2)/(2*#REF!*#REF!),"")</f>
        <v/>
      </c>
    </row>
    <row r="146" spans="1:7" x14ac:dyDescent="0.15">
      <c r="A146" t="str">
        <f>IF('All ratios'!A141&lt;&gt;"",'All ratios'!A141,"")</f>
        <v/>
      </c>
      <c r="C146" s="88" t="str">
        <f>IF(A146&lt;&gt;"",(#REF!^2+#REF!^2-#REF!^2)/(2*#REF!*#REF!),"")</f>
        <v/>
      </c>
      <c r="D146" s="60"/>
      <c r="E146" s="60" t="str">
        <f>IF(A146&lt;&gt;"",(#REF!^2+#REF!^2-#REF!^2)/(2*#REF!*#REF!),"")</f>
        <v/>
      </c>
      <c r="F146" s="60"/>
      <c r="G146" s="60" t="str">
        <f>IF(A146&lt;&gt;"",(#REF!^2+#REF!^2-#REF!^2)/(2*#REF!*#REF!),"")</f>
        <v/>
      </c>
    </row>
    <row r="147" spans="1:7" x14ac:dyDescent="0.15">
      <c r="A147" t="str">
        <f>IF('All ratios'!A142&lt;&gt;"",'All ratios'!A142,"")</f>
        <v/>
      </c>
      <c r="C147" s="88" t="str">
        <f>IF(A147&lt;&gt;"",(#REF!^2+#REF!^2-#REF!^2)/(2*#REF!*#REF!),"")</f>
        <v/>
      </c>
      <c r="D147" s="60"/>
      <c r="E147" s="60" t="str">
        <f>IF(A147&lt;&gt;"",(#REF!^2+#REF!^2-#REF!^2)/(2*#REF!*#REF!),"")</f>
        <v/>
      </c>
      <c r="F147" s="60"/>
      <c r="G147" s="60" t="str">
        <f>IF(A147&lt;&gt;"",(#REF!^2+#REF!^2-#REF!^2)/(2*#REF!*#REF!),"")</f>
        <v/>
      </c>
    </row>
    <row r="148" spans="1:7" x14ac:dyDescent="0.15">
      <c r="A148" t="str">
        <f>IF('All ratios'!A143&lt;&gt;"",'All ratios'!A143,"")</f>
        <v/>
      </c>
      <c r="C148" s="88" t="str">
        <f>IF(A148&lt;&gt;"",(#REF!^2+#REF!^2-#REF!^2)/(2*#REF!*#REF!),"")</f>
        <v/>
      </c>
      <c r="D148" s="60"/>
      <c r="E148" s="60" t="str">
        <f>IF(A148&lt;&gt;"",(#REF!^2+#REF!^2-#REF!^2)/(2*#REF!*#REF!),"")</f>
        <v/>
      </c>
      <c r="F148" s="60"/>
      <c r="G148" s="60" t="str">
        <f>IF(A148&lt;&gt;"",(#REF!^2+#REF!^2-#REF!^2)/(2*#REF!*#REF!),"")</f>
        <v/>
      </c>
    </row>
    <row r="149" spans="1:7" x14ac:dyDescent="0.15">
      <c r="A149" t="str">
        <f>IF('All ratios'!A144&lt;&gt;"",'All ratios'!A144,"")</f>
        <v/>
      </c>
      <c r="C149" s="88" t="str">
        <f>IF(A149&lt;&gt;"",(#REF!^2+#REF!^2-#REF!^2)/(2*#REF!*#REF!),"")</f>
        <v/>
      </c>
      <c r="D149" s="60"/>
      <c r="E149" s="60" t="str">
        <f>IF(A149&lt;&gt;"",(#REF!^2+#REF!^2-#REF!^2)/(2*#REF!*#REF!),"")</f>
        <v/>
      </c>
      <c r="F149" s="60"/>
      <c r="G149" s="60" t="str">
        <f>IF(A149&lt;&gt;"",(#REF!^2+#REF!^2-#REF!^2)/(2*#REF!*#REF!),"")</f>
        <v/>
      </c>
    </row>
    <row r="150" spans="1:7" x14ac:dyDescent="0.15">
      <c r="A150" t="str">
        <f>IF('All ratios'!A145&lt;&gt;"",'All ratios'!A145,"")</f>
        <v/>
      </c>
      <c r="C150" s="88" t="str">
        <f>IF(A150&lt;&gt;"",(#REF!^2+#REF!^2-#REF!^2)/(2*#REF!*#REF!),"")</f>
        <v/>
      </c>
      <c r="D150" s="60"/>
      <c r="E150" s="60" t="str">
        <f>IF(A150&lt;&gt;"",(#REF!^2+#REF!^2-#REF!^2)/(2*#REF!*#REF!),"")</f>
        <v/>
      </c>
      <c r="F150" s="60"/>
      <c r="G150" s="60" t="str">
        <f>IF(A150&lt;&gt;"",(#REF!^2+#REF!^2-#REF!^2)/(2*#REF!*#REF!),"")</f>
        <v/>
      </c>
    </row>
    <row r="151" spans="1:7" x14ac:dyDescent="0.15">
      <c r="A151" t="str">
        <f>IF('All ratios'!A146&lt;&gt;"",'All ratios'!A146,"")</f>
        <v/>
      </c>
      <c r="C151" s="88" t="str">
        <f>IF(A151&lt;&gt;"",(#REF!^2+#REF!^2-#REF!^2)/(2*#REF!*#REF!),"")</f>
        <v/>
      </c>
      <c r="D151" s="60"/>
      <c r="E151" s="60" t="str">
        <f>IF(A151&lt;&gt;"",(#REF!^2+#REF!^2-#REF!^2)/(2*#REF!*#REF!),"")</f>
        <v/>
      </c>
      <c r="F151" s="60"/>
      <c r="G151" s="60" t="str">
        <f>IF(A151&lt;&gt;"",(#REF!^2+#REF!^2-#REF!^2)/(2*#REF!*#REF!),"")</f>
        <v/>
      </c>
    </row>
    <row r="152" spans="1:7" x14ac:dyDescent="0.15">
      <c r="A152" t="str">
        <f>IF('All ratios'!A147&lt;&gt;"",'All ratios'!A147,"")</f>
        <v/>
      </c>
      <c r="C152" s="88" t="str">
        <f>IF(A152&lt;&gt;"",(#REF!^2+#REF!^2-#REF!^2)/(2*#REF!*#REF!),"")</f>
        <v/>
      </c>
      <c r="D152" s="60"/>
      <c r="E152" s="60" t="str">
        <f>IF(A152&lt;&gt;"",(#REF!^2+#REF!^2-#REF!^2)/(2*#REF!*#REF!),"")</f>
        <v/>
      </c>
      <c r="F152" s="60"/>
      <c r="G152" s="60" t="str">
        <f>IF(A152&lt;&gt;"",(#REF!^2+#REF!^2-#REF!^2)/(2*#REF!*#REF!),"")</f>
        <v/>
      </c>
    </row>
    <row r="153" spans="1:7" x14ac:dyDescent="0.15">
      <c r="A153" t="str">
        <f>IF('All ratios'!A148&lt;&gt;"",'All ratios'!A148,"")</f>
        <v/>
      </c>
      <c r="C153" s="88" t="str">
        <f>IF(A153&lt;&gt;"",(#REF!^2+#REF!^2-#REF!^2)/(2*#REF!*#REF!),"")</f>
        <v/>
      </c>
      <c r="D153" s="60"/>
      <c r="E153" s="60" t="str">
        <f>IF(A153&lt;&gt;"",(#REF!^2+#REF!^2-#REF!^2)/(2*#REF!*#REF!),"")</f>
        <v/>
      </c>
      <c r="F153" s="60"/>
      <c r="G153" s="60" t="str">
        <f>IF(A153&lt;&gt;"",(#REF!^2+#REF!^2-#REF!^2)/(2*#REF!*#REF!),"")</f>
        <v/>
      </c>
    </row>
    <row r="154" spans="1:7" x14ac:dyDescent="0.15">
      <c r="A154" t="str">
        <f>IF('All ratios'!A149&lt;&gt;"",'All ratios'!A149,"")</f>
        <v/>
      </c>
      <c r="C154" s="88" t="str">
        <f>IF(A154&lt;&gt;"",(#REF!^2+#REF!^2-#REF!^2)/(2*#REF!*#REF!),"")</f>
        <v/>
      </c>
      <c r="D154" s="60"/>
      <c r="E154" s="60" t="str">
        <f>IF(A154&lt;&gt;"",(#REF!^2+#REF!^2-#REF!^2)/(2*#REF!*#REF!),"")</f>
        <v/>
      </c>
      <c r="F154" s="60"/>
      <c r="G154" s="60" t="str">
        <f>IF(A154&lt;&gt;"",(#REF!^2+#REF!^2-#REF!^2)/(2*#REF!*#REF!),"")</f>
        <v/>
      </c>
    </row>
    <row r="155" spans="1:7" x14ac:dyDescent="0.15">
      <c r="A155" t="str">
        <f>IF('All ratios'!A150&lt;&gt;"",'All ratios'!A150,"")</f>
        <v/>
      </c>
      <c r="C155" s="88" t="str">
        <f>IF(A155&lt;&gt;"",(#REF!^2+#REF!^2-#REF!^2)/(2*#REF!*#REF!),"")</f>
        <v/>
      </c>
      <c r="D155" s="60"/>
      <c r="E155" s="60" t="str">
        <f>IF(A155&lt;&gt;"",(#REF!^2+#REF!^2-#REF!^2)/(2*#REF!*#REF!),"")</f>
        <v/>
      </c>
      <c r="F155" s="60"/>
      <c r="G155" s="60" t="str">
        <f>IF(A155&lt;&gt;"",(#REF!^2+#REF!^2-#REF!^2)/(2*#REF!*#REF!),"")</f>
        <v/>
      </c>
    </row>
    <row r="156" spans="1:7" x14ac:dyDescent="0.15">
      <c r="A156" t="str">
        <f>IF('All ratios'!A151&lt;&gt;"",'All ratios'!A151,"")</f>
        <v/>
      </c>
      <c r="C156" s="88" t="str">
        <f>IF(A156&lt;&gt;"",(#REF!^2+#REF!^2-#REF!^2)/(2*#REF!*#REF!),"")</f>
        <v/>
      </c>
      <c r="D156" s="60"/>
      <c r="E156" s="60" t="str">
        <f>IF(A156&lt;&gt;"",(#REF!^2+#REF!^2-#REF!^2)/(2*#REF!*#REF!),"")</f>
        <v/>
      </c>
      <c r="F156" s="60"/>
      <c r="G156" s="60" t="str">
        <f>IF(A156&lt;&gt;"",(#REF!^2+#REF!^2-#REF!^2)/(2*#REF!*#REF!),"")</f>
        <v/>
      </c>
    </row>
    <row r="157" spans="1:7" x14ac:dyDescent="0.15">
      <c r="A157" t="str">
        <f>IF('All ratios'!A152&lt;&gt;"",'All ratios'!A152,"")</f>
        <v/>
      </c>
      <c r="C157" s="88" t="str">
        <f>IF(A157&lt;&gt;"",(#REF!^2+#REF!^2-#REF!^2)/(2*#REF!*#REF!),"")</f>
        <v/>
      </c>
      <c r="D157" s="60"/>
      <c r="E157" s="60" t="str">
        <f>IF(A157&lt;&gt;"",(#REF!^2+#REF!^2-#REF!^2)/(2*#REF!*#REF!),"")</f>
        <v/>
      </c>
      <c r="F157" s="60"/>
      <c r="G157" s="60" t="str">
        <f>IF(A157&lt;&gt;"",(#REF!^2+#REF!^2-#REF!^2)/(2*#REF!*#REF!),"")</f>
        <v/>
      </c>
    </row>
    <row r="158" spans="1:7" x14ac:dyDescent="0.15">
      <c r="A158" t="str">
        <f>IF('All ratios'!A153&lt;&gt;"",'All ratios'!A153,"")</f>
        <v/>
      </c>
      <c r="C158" s="88" t="str">
        <f>IF(A158&lt;&gt;"",(#REF!^2+#REF!^2-#REF!^2)/(2*#REF!*#REF!),"")</f>
        <v/>
      </c>
      <c r="D158" s="60"/>
      <c r="E158" s="60" t="str">
        <f>IF(A158&lt;&gt;"",(#REF!^2+#REF!^2-#REF!^2)/(2*#REF!*#REF!),"")</f>
        <v/>
      </c>
      <c r="F158" s="60"/>
      <c r="G158" s="60" t="str">
        <f>IF(A158&lt;&gt;"",(#REF!^2+#REF!^2-#REF!^2)/(2*#REF!*#REF!),"")</f>
        <v/>
      </c>
    </row>
    <row r="159" spans="1:7" x14ac:dyDescent="0.15">
      <c r="A159" t="str">
        <f>IF('All ratios'!A154&lt;&gt;"",'All ratios'!A154,"")</f>
        <v/>
      </c>
      <c r="C159" s="88" t="str">
        <f>IF(A159&lt;&gt;"",(#REF!^2+#REF!^2-#REF!^2)/(2*#REF!*#REF!),"")</f>
        <v/>
      </c>
      <c r="D159" s="60"/>
      <c r="E159" s="60" t="str">
        <f>IF(A159&lt;&gt;"",(#REF!^2+#REF!^2-#REF!^2)/(2*#REF!*#REF!),"")</f>
        <v/>
      </c>
      <c r="F159" s="60"/>
      <c r="G159" s="60" t="str">
        <f>IF(A159&lt;&gt;"",(#REF!^2+#REF!^2-#REF!^2)/(2*#REF!*#REF!),"")</f>
        <v/>
      </c>
    </row>
    <row r="160" spans="1:7" x14ac:dyDescent="0.15">
      <c r="A160" t="str">
        <f>IF('All ratios'!A155&lt;&gt;"",'All ratios'!A155,"")</f>
        <v/>
      </c>
      <c r="C160" s="88" t="str">
        <f>IF(A160&lt;&gt;"",(#REF!^2+#REF!^2-#REF!^2)/(2*#REF!*#REF!),"")</f>
        <v/>
      </c>
      <c r="D160" s="60"/>
      <c r="E160" s="60" t="str">
        <f>IF(A160&lt;&gt;"",(#REF!^2+#REF!^2-#REF!^2)/(2*#REF!*#REF!),"")</f>
        <v/>
      </c>
      <c r="F160" s="60"/>
      <c r="G160" s="60" t="str">
        <f>IF(A160&lt;&gt;"",(#REF!^2+#REF!^2-#REF!^2)/(2*#REF!*#REF!),"")</f>
        <v/>
      </c>
    </row>
    <row r="161" spans="1:7" x14ac:dyDescent="0.15">
      <c r="A161" t="str">
        <f>IF('All ratios'!A156&lt;&gt;"",'All ratios'!A156,"")</f>
        <v/>
      </c>
      <c r="C161" s="88" t="str">
        <f>IF(A161&lt;&gt;"",(#REF!^2+#REF!^2-#REF!^2)/(2*#REF!*#REF!),"")</f>
        <v/>
      </c>
      <c r="D161" s="60"/>
      <c r="E161" s="60" t="str">
        <f>IF(A161&lt;&gt;"",(#REF!^2+#REF!^2-#REF!^2)/(2*#REF!*#REF!),"")</f>
        <v/>
      </c>
      <c r="F161" s="60"/>
      <c r="G161" s="60" t="str">
        <f>IF(A161&lt;&gt;"",(#REF!^2+#REF!^2-#REF!^2)/(2*#REF!*#REF!),"")</f>
        <v/>
      </c>
    </row>
    <row r="162" spans="1:7" x14ac:dyDescent="0.15">
      <c r="A162" t="str">
        <f>IF('All ratios'!A157&lt;&gt;"",'All ratios'!A157,"")</f>
        <v/>
      </c>
      <c r="C162" s="88" t="str">
        <f>IF(A162&lt;&gt;"",(#REF!^2+#REF!^2-#REF!^2)/(2*#REF!*#REF!),"")</f>
        <v/>
      </c>
      <c r="D162" s="60"/>
      <c r="E162" s="60" t="str">
        <f>IF(A162&lt;&gt;"",(#REF!^2+#REF!^2-#REF!^2)/(2*#REF!*#REF!),"")</f>
        <v/>
      </c>
      <c r="F162" s="60"/>
      <c r="G162" s="60" t="str">
        <f>IF(A162&lt;&gt;"",(#REF!^2+#REF!^2-#REF!^2)/(2*#REF!*#REF!),"")</f>
        <v/>
      </c>
    </row>
    <row r="163" spans="1:7" x14ac:dyDescent="0.15">
      <c r="A163" t="str">
        <f>IF('All ratios'!A158&lt;&gt;"",'All ratios'!A158,"")</f>
        <v/>
      </c>
      <c r="C163" s="88" t="str">
        <f>IF(A163&lt;&gt;"",(#REF!^2+#REF!^2-#REF!^2)/(2*#REF!*#REF!),"")</f>
        <v/>
      </c>
      <c r="D163" s="60"/>
      <c r="E163" s="60" t="str">
        <f>IF(A163&lt;&gt;"",(#REF!^2+#REF!^2-#REF!^2)/(2*#REF!*#REF!),"")</f>
        <v/>
      </c>
      <c r="F163" s="60"/>
      <c r="G163" s="60" t="str">
        <f>IF(A163&lt;&gt;"",(#REF!^2+#REF!^2-#REF!^2)/(2*#REF!*#REF!),"")</f>
        <v/>
      </c>
    </row>
    <row r="164" spans="1:7" x14ac:dyDescent="0.15">
      <c r="A164" t="str">
        <f>IF('All ratios'!A159&lt;&gt;"",'All ratios'!A159,"")</f>
        <v/>
      </c>
      <c r="C164" s="88" t="str">
        <f>IF(A164&lt;&gt;"",(#REF!^2+#REF!^2-#REF!^2)/(2*#REF!*#REF!),"")</f>
        <v/>
      </c>
      <c r="D164" s="60"/>
      <c r="E164" s="60" t="str">
        <f>IF(A164&lt;&gt;"",(#REF!^2+#REF!^2-#REF!^2)/(2*#REF!*#REF!),"")</f>
        <v/>
      </c>
      <c r="F164" s="60"/>
      <c r="G164" s="60" t="str">
        <f>IF(A164&lt;&gt;"",(#REF!^2+#REF!^2-#REF!^2)/(2*#REF!*#REF!),"")</f>
        <v/>
      </c>
    </row>
    <row r="165" spans="1:7" x14ac:dyDescent="0.15">
      <c r="A165" t="str">
        <f>IF('All ratios'!A160&lt;&gt;"",'All ratios'!A160,"")</f>
        <v/>
      </c>
      <c r="C165" s="88" t="str">
        <f>IF(A165&lt;&gt;"",(#REF!^2+#REF!^2-#REF!^2)/(2*#REF!*#REF!),"")</f>
        <v/>
      </c>
      <c r="D165" s="60"/>
      <c r="E165" s="60" t="str">
        <f>IF(A165&lt;&gt;"",(#REF!^2+#REF!^2-#REF!^2)/(2*#REF!*#REF!),"")</f>
        <v/>
      </c>
      <c r="F165" s="60"/>
      <c r="G165" s="60" t="str">
        <f>IF(A165&lt;&gt;"",(#REF!^2+#REF!^2-#REF!^2)/(2*#REF!*#REF!),"")</f>
        <v/>
      </c>
    </row>
    <row r="166" spans="1:7" x14ac:dyDescent="0.15">
      <c r="A166" t="str">
        <f>IF('All ratios'!A161&lt;&gt;"",'All ratios'!A161,"")</f>
        <v/>
      </c>
      <c r="C166" s="88" t="str">
        <f>IF(A166&lt;&gt;"",(#REF!^2+#REF!^2-#REF!^2)/(2*#REF!*#REF!),"")</f>
        <v/>
      </c>
      <c r="D166" s="60"/>
      <c r="E166" s="60" t="str">
        <f>IF(A166&lt;&gt;"",(#REF!^2+#REF!^2-#REF!^2)/(2*#REF!*#REF!),"")</f>
        <v/>
      </c>
      <c r="F166" s="60"/>
      <c r="G166" s="60" t="str">
        <f>IF(A166&lt;&gt;"",(#REF!^2+#REF!^2-#REF!^2)/(2*#REF!*#REF!),"")</f>
        <v/>
      </c>
    </row>
    <row r="167" spans="1:7" x14ac:dyDescent="0.15">
      <c r="A167" t="str">
        <f>IF('All ratios'!A162&lt;&gt;"",'All ratios'!A162,"")</f>
        <v/>
      </c>
      <c r="C167" s="88" t="str">
        <f>IF(A167&lt;&gt;"",(#REF!^2+#REF!^2-#REF!^2)/(2*#REF!*#REF!),"")</f>
        <v/>
      </c>
      <c r="D167" s="60"/>
      <c r="E167" s="60" t="str">
        <f>IF(A167&lt;&gt;"",(#REF!^2+#REF!^2-#REF!^2)/(2*#REF!*#REF!),"")</f>
        <v/>
      </c>
      <c r="F167" s="60"/>
      <c r="G167" s="60" t="str">
        <f>IF(A167&lt;&gt;"",(#REF!^2+#REF!^2-#REF!^2)/(2*#REF!*#REF!),"")</f>
        <v/>
      </c>
    </row>
    <row r="168" spans="1:7" x14ac:dyDescent="0.15">
      <c r="A168" t="str">
        <f>IF('All ratios'!A163&lt;&gt;"",'All ratios'!A163,"")</f>
        <v/>
      </c>
      <c r="C168" s="88" t="str">
        <f>IF(A168&lt;&gt;"",(#REF!^2+#REF!^2-#REF!^2)/(2*#REF!*#REF!),"")</f>
        <v/>
      </c>
      <c r="D168" s="60"/>
      <c r="E168" s="60" t="str">
        <f>IF(A168&lt;&gt;"",(#REF!^2+#REF!^2-#REF!^2)/(2*#REF!*#REF!),"")</f>
        <v/>
      </c>
      <c r="F168" s="60"/>
      <c r="G168" s="60" t="str">
        <f>IF(A168&lt;&gt;"",(#REF!^2+#REF!^2-#REF!^2)/(2*#REF!*#REF!),"")</f>
        <v/>
      </c>
    </row>
    <row r="169" spans="1:7" x14ac:dyDescent="0.15">
      <c r="A169" t="str">
        <f>IF('All ratios'!A164&lt;&gt;"",'All ratios'!A164,"")</f>
        <v/>
      </c>
      <c r="C169" s="88" t="str">
        <f>IF(A169&lt;&gt;"",(#REF!^2+#REF!^2-#REF!^2)/(2*#REF!*#REF!),"")</f>
        <v/>
      </c>
      <c r="D169" s="60"/>
      <c r="E169" s="60" t="str">
        <f>IF(A169&lt;&gt;"",(#REF!^2+#REF!^2-#REF!^2)/(2*#REF!*#REF!),"")</f>
        <v/>
      </c>
      <c r="F169" s="60"/>
      <c r="G169" s="60" t="str">
        <f>IF(A169&lt;&gt;"",(#REF!^2+#REF!^2-#REF!^2)/(2*#REF!*#REF!),"")</f>
        <v/>
      </c>
    </row>
    <row r="170" spans="1:7" x14ac:dyDescent="0.15">
      <c r="A170" t="str">
        <f>IF('All ratios'!A165&lt;&gt;"",'All ratios'!A165,"")</f>
        <v/>
      </c>
      <c r="C170" s="88" t="str">
        <f>IF(A170&lt;&gt;"",(#REF!^2+#REF!^2-#REF!^2)/(2*#REF!*#REF!),"")</f>
        <v/>
      </c>
      <c r="D170" s="60"/>
      <c r="E170" s="60" t="str">
        <f>IF(A170&lt;&gt;"",(#REF!^2+#REF!^2-#REF!^2)/(2*#REF!*#REF!),"")</f>
        <v/>
      </c>
      <c r="F170" s="60"/>
      <c r="G170" s="60" t="str">
        <f>IF(A170&lt;&gt;"",(#REF!^2+#REF!^2-#REF!^2)/(2*#REF!*#REF!),"")</f>
        <v/>
      </c>
    </row>
    <row r="171" spans="1:7" x14ac:dyDescent="0.15">
      <c r="A171" t="str">
        <f>IF('All ratios'!A166&lt;&gt;"",'All ratios'!A166,"")</f>
        <v/>
      </c>
      <c r="C171" s="88" t="str">
        <f>IF(A171&lt;&gt;"",(#REF!^2+#REF!^2-#REF!^2)/(2*#REF!*#REF!),"")</f>
        <v/>
      </c>
      <c r="D171" s="60"/>
      <c r="E171" s="60" t="str">
        <f>IF(A171&lt;&gt;"",(#REF!^2+#REF!^2-#REF!^2)/(2*#REF!*#REF!),"")</f>
        <v/>
      </c>
      <c r="F171" s="60"/>
      <c r="G171" s="60" t="str">
        <f>IF(A171&lt;&gt;"",(#REF!^2+#REF!^2-#REF!^2)/(2*#REF!*#REF!),"")</f>
        <v/>
      </c>
    </row>
    <row r="172" spans="1:7" x14ac:dyDescent="0.15">
      <c r="A172" t="str">
        <f>IF('All ratios'!A167&lt;&gt;"",'All ratios'!A167,"")</f>
        <v/>
      </c>
      <c r="C172" s="88" t="str">
        <f>IF(A172&lt;&gt;"",(#REF!^2+#REF!^2-#REF!^2)/(2*#REF!*#REF!),"")</f>
        <v/>
      </c>
      <c r="D172" s="60"/>
      <c r="E172" s="60" t="str">
        <f>IF(A172&lt;&gt;"",(#REF!^2+#REF!^2-#REF!^2)/(2*#REF!*#REF!),"")</f>
        <v/>
      </c>
      <c r="F172" s="60"/>
      <c r="G172" s="60" t="str">
        <f>IF(A172&lt;&gt;"",(#REF!^2+#REF!^2-#REF!^2)/(2*#REF!*#REF!),"")</f>
        <v/>
      </c>
    </row>
    <row r="173" spans="1:7" x14ac:dyDescent="0.15">
      <c r="A173" t="str">
        <f>IF('All ratios'!A168&lt;&gt;"",'All ratios'!A168,"")</f>
        <v/>
      </c>
      <c r="C173" s="88" t="str">
        <f>IF(A173&lt;&gt;"",(#REF!^2+#REF!^2-#REF!^2)/(2*#REF!*#REF!),"")</f>
        <v/>
      </c>
      <c r="D173" s="60"/>
      <c r="E173" s="60" t="str">
        <f>IF(A173&lt;&gt;"",(#REF!^2+#REF!^2-#REF!^2)/(2*#REF!*#REF!),"")</f>
        <v/>
      </c>
      <c r="F173" s="60"/>
      <c r="G173" s="60" t="str">
        <f>IF(A173&lt;&gt;"",(#REF!^2+#REF!^2-#REF!^2)/(2*#REF!*#REF!),"")</f>
        <v/>
      </c>
    </row>
    <row r="174" spans="1:7" x14ac:dyDescent="0.15">
      <c r="A174" t="str">
        <f>IF('All ratios'!A169&lt;&gt;"",'All ratios'!A169,"")</f>
        <v/>
      </c>
      <c r="C174" s="88" t="str">
        <f>IF(A174&lt;&gt;"",(#REF!^2+#REF!^2-#REF!^2)/(2*#REF!*#REF!),"")</f>
        <v/>
      </c>
      <c r="D174" s="60"/>
      <c r="E174" s="60" t="str">
        <f>IF(A174&lt;&gt;"",(#REF!^2+#REF!^2-#REF!^2)/(2*#REF!*#REF!),"")</f>
        <v/>
      </c>
      <c r="F174" s="60"/>
      <c r="G174" s="60" t="str">
        <f>IF(A174&lt;&gt;"",(#REF!^2+#REF!^2-#REF!^2)/(2*#REF!*#REF!),"")</f>
        <v/>
      </c>
    </row>
    <row r="175" spans="1:7" x14ac:dyDescent="0.15">
      <c r="A175" t="str">
        <f>IF('All ratios'!A170&lt;&gt;"",'All ratios'!A170,"")</f>
        <v/>
      </c>
      <c r="C175" s="88" t="str">
        <f>IF(A175&lt;&gt;"",(#REF!^2+#REF!^2-#REF!^2)/(2*#REF!*#REF!),"")</f>
        <v/>
      </c>
      <c r="D175" s="60"/>
      <c r="E175" s="60" t="str">
        <f>IF(A175&lt;&gt;"",(#REF!^2+#REF!^2-#REF!^2)/(2*#REF!*#REF!),"")</f>
        <v/>
      </c>
      <c r="F175" s="60"/>
      <c r="G175" s="60" t="str">
        <f>IF(A175&lt;&gt;"",(#REF!^2+#REF!^2-#REF!^2)/(2*#REF!*#REF!),"")</f>
        <v/>
      </c>
    </row>
    <row r="176" spans="1:7" x14ac:dyDescent="0.15">
      <c r="A176" t="str">
        <f>IF('All ratios'!A171&lt;&gt;"",'All ratios'!A171,"")</f>
        <v/>
      </c>
      <c r="C176" s="88" t="str">
        <f>IF(A176&lt;&gt;"",(#REF!^2+#REF!^2-#REF!^2)/(2*#REF!*#REF!),"")</f>
        <v/>
      </c>
      <c r="D176" s="60"/>
      <c r="E176" s="60" t="str">
        <f>IF(A176&lt;&gt;"",(#REF!^2+#REF!^2-#REF!^2)/(2*#REF!*#REF!),"")</f>
        <v/>
      </c>
      <c r="F176" s="60"/>
      <c r="G176" s="60" t="str">
        <f>IF(A176&lt;&gt;"",(#REF!^2+#REF!^2-#REF!^2)/(2*#REF!*#REF!),"")</f>
        <v/>
      </c>
    </row>
    <row r="177" spans="1:7" x14ac:dyDescent="0.15">
      <c r="A177" t="str">
        <f>IF('All ratios'!A172&lt;&gt;"",'All ratios'!A172,"")</f>
        <v/>
      </c>
      <c r="C177" s="88" t="str">
        <f>IF(A177&lt;&gt;"",(#REF!^2+#REF!^2-#REF!^2)/(2*#REF!*#REF!),"")</f>
        <v/>
      </c>
      <c r="D177" s="60"/>
      <c r="E177" s="60" t="str">
        <f>IF(A177&lt;&gt;"",(#REF!^2+#REF!^2-#REF!^2)/(2*#REF!*#REF!),"")</f>
        <v/>
      </c>
      <c r="F177" s="60"/>
      <c r="G177" s="60" t="str">
        <f>IF(A177&lt;&gt;"",(#REF!^2+#REF!^2-#REF!^2)/(2*#REF!*#REF!),"")</f>
        <v/>
      </c>
    </row>
    <row r="178" spans="1:7" x14ac:dyDescent="0.15">
      <c r="A178" t="str">
        <f>IF('All ratios'!A173&lt;&gt;"",'All ratios'!A173,"")</f>
        <v/>
      </c>
      <c r="C178" s="88" t="str">
        <f>IF(A178&lt;&gt;"",(#REF!^2+#REF!^2-#REF!^2)/(2*#REF!*#REF!),"")</f>
        <v/>
      </c>
      <c r="D178" s="60"/>
      <c r="E178" s="60" t="str">
        <f>IF(A178&lt;&gt;"",(#REF!^2+#REF!^2-#REF!^2)/(2*#REF!*#REF!),"")</f>
        <v/>
      </c>
      <c r="F178" s="60"/>
      <c r="G178" s="60" t="str">
        <f>IF(A178&lt;&gt;"",(#REF!^2+#REF!^2-#REF!^2)/(2*#REF!*#REF!),"")</f>
        <v/>
      </c>
    </row>
    <row r="179" spans="1:7" x14ac:dyDescent="0.15">
      <c r="A179" t="str">
        <f>IF('All ratios'!A174&lt;&gt;"",'All ratios'!A174,"")</f>
        <v/>
      </c>
      <c r="C179" s="88" t="str">
        <f>IF(A179&lt;&gt;"",(#REF!^2+#REF!^2-#REF!^2)/(2*#REF!*#REF!),"")</f>
        <v/>
      </c>
      <c r="D179" s="60"/>
      <c r="E179" s="60" t="str">
        <f>IF(A179&lt;&gt;"",(#REF!^2+#REF!^2-#REF!^2)/(2*#REF!*#REF!),"")</f>
        <v/>
      </c>
      <c r="F179" s="60"/>
      <c r="G179" s="60" t="str">
        <f>IF(A179&lt;&gt;"",(#REF!^2+#REF!^2-#REF!^2)/(2*#REF!*#REF!),"")</f>
        <v/>
      </c>
    </row>
    <row r="180" spans="1:7" x14ac:dyDescent="0.15">
      <c r="A180" t="str">
        <f>IF('All ratios'!A175&lt;&gt;"",'All ratios'!A175,"")</f>
        <v/>
      </c>
      <c r="C180" s="88" t="str">
        <f>IF(A180&lt;&gt;"",(#REF!^2+#REF!^2-#REF!^2)/(2*#REF!*#REF!),"")</f>
        <v/>
      </c>
      <c r="D180" s="60"/>
      <c r="E180" s="60" t="str">
        <f>IF(A180&lt;&gt;"",(#REF!^2+#REF!^2-#REF!^2)/(2*#REF!*#REF!),"")</f>
        <v/>
      </c>
      <c r="F180" s="60"/>
      <c r="G180" s="60" t="str">
        <f>IF(A180&lt;&gt;"",(#REF!^2+#REF!^2-#REF!^2)/(2*#REF!*#REF!),"")</f>
        <v/>
      </c>
    </row>
    <row r="181" spans="1:7" x14ac:dyDescent="0.15">
      <c r="A181" t="str">
        <f>IF('All ratios'!A176&lt;&gt;"",'All ratios'!A176,"")</f>
        <v/>
      </c>
      <c r="C181" s="88" t="str">
        <f>IF(A181&lt;&gt;"",(#REF!^2+#REF!^2-#REF!^2)/(2*#REF!*#REF!),"")</f>
        <v/>
      </c>
      <c r="D181" s="60"/>
      <c r="E181" s="60" t="str">
        <f>IF(A181&lt;&gt;"",(#REF!^2+#REF!^2-#REF!^2)/(2*#REF!*#REF!),"")</f>
        <v/>
      </c>
      <c r="F181" s="60"/>
      <c r="G181" s="60" t="str">
        <f>IF(A181&lt;&gt;"",(#REF!^2+#REF!^2-#REF!^2)/(2*#REF!*#REF!),"")</f>
        <v/>
      </c>
    </row>
    <row r="182" spans="1:7" x14ac:dyDescent="0.15">
      <c r="A182" t="str">
        <f>IF('All ratios'!A177&lt;&gt;"",'All ratios'!A177,"")</f>
        <v/>
      </c>
      <c r="C182" s="88" t="str">
        <f>IF(A182&lt;&gt;"",(#REF!^2+#REF!^2-#REF!^2)/(2*#REF!*#REF!),"")</f>
        <v/>
      </c>
      <c r="D182" s="60"/>
      <c r="E182" s="60" t="str">
        <f>IF(A182&lt;&gt;"",(#REF!^2+#REF!^2-#REF!^2)/(2*#REF!*#REF!),"")</f>
        <v/>
      </c>
      <c r="F182" s="60"/>
      <c r="G182" s="60" t="str">
        <f>IF(A182&lt;&gt;"",(#REF!^2+#REF!^2-#REF!^2)/(2*#REF!*#REF!),"")</f>
        <v/>
      </c>
    </row>
    <row r="183" spans="1:7" x14ac:dyDescent="0.15">
      <c r="A183" t="str">
        <f>IF('All ratios'!A178&lt;&gt;"",'All ratios'!A178,"")</f>
        <v/>
      </c>
      <c r="C183" s="88" t="str">
        <f>IF(A183&lt;&gt;"",(#REF!^2+#REF!^2-#REF!^2)/(2*#REF!*#REF!),"")</f>
        <v/>
      </c>
      <c r="D183" s="60"/>
      <c r="E183" s="60" t="str">
        <f>IF(A183&lt;&gt;"",(#REF!^2+#REF!^2-#REF!^2)/(2*#REF!*#REF!),"")</f>
        <v/>
      </c>
      <c r="F183" s="60"/>
      <c r="G183" s="60" t="str">
        <f>IF(A183&lt;&gt;"",(#REF!^2+#REF!^2-#REF!^2)/(2*#REF!*#REF!),"")</f>
        <v/>
      </c>
    </row>
    <row r="184" spans="1:7" x14ac:dyDescent="0.15">
      <c r="A184" t="str">
        <f>IF('All ratios'!A179&lt;&gt;"",'All ratios'!A179,"")</f>
        <v/>
      </c>
      <c r="C184" s="88" t="str">
        <f>IF(A184&lt;&gt;"",(#REF!^2+#REF!^2-#REF!^2)/(2*#REF!*#REF!),"")</f>
        <v/>
      </c>
      <c r="D184" s="60"/>
      <c r="E184" s="60" t="str">
        <f>IF(A184&lt;&gt;"",(#REF!^2+#REF!^2-#REF!^2)/(2*#REF!*#REF!),"")</f>
        <v/>
      </c>
      <c r="F184" s="60"/>
      <c r="G184" s="60" t="str">
        <f>IF(A184&lt;&gt;"",(#REF!^2+#REF!^2-#REF!^2)/(2*#REF!*#REF!),"")</f>
        <v/>
      </c>
    </row>
    <row r="185" spans="1:7" x14ac:dyDescent="0.15">
      <c r="A185" t="str">
        <f>IF('All ratios'!A180&lt;&gt;"",'All ratios'!A180,"")</f>
        <v/>
      </c>
      <c r="C185" s="88" t="str">
        <f>IF(A185&lt;&gt;"",(#REF!^2+#REF!^2-#REF!^2)/(2*#REF!*#REF!),"")</f>
        <v/>
      </c>
      <c r="D185" s="60"/>
      <c r="E185" s="60" t="str">
        <f>IF(A185&lt;&gt;"",(#REF!^2+#REF!^2-#REF!^2)/(2*#REF!*#REF!),"")</f>
        <v/>
      </c>
      <c r="F185" s="60"/>
      <c r="G185" s="60" t="str">
        <f>IF(A185&lt;&gt;"",(#REF!^2+#REF!^2-#REF!^2)/(2*#REF!*#REF!),"")</f>
        <v/>
      </c>
    </row>
    <row r="186" spans="1:7" x14ac:dyDescent="0.15">
      <c r="A186" t="str">
        <f>IF('All ratios'!A181&lt;&gt;"",'All ratios'!A181,"")</f>
        <v/>
      </c>
      <c r="C186" s="88" t="str">
        <f>IF(A186&lt;&gt;"",(#REF!^2+#REF!^2-#REF!^2)/(2*#REF!*#REF!),"")</f>
        <v/>
      </c>
      <c r="D186" s="60"/>
      <c r="E186" s="60" t="str">
        <f>IF(A186&lt;&gt;"",(#REF!^2+#REF!^2-#REF!^2)/(2*#REF!*#REF!),"")</f>
        <v/>
      </c>
      <c r="F186" s="60"/>
      <c r="G186" s="60" t="str">
        <f>IF(A186&lt;&gt;"",(#REF!^2+#REF!^2-#REF!^2)/(2*#REF!*#REF!),"")</f>
        <v/>
      </c>
    </row>
    <row r="187" spans="1:7" x14ac:dyDescent="0.15">
      <c r="A187" t="str">
        <f>IF('All ratios'!A182&lt;&gt;"",'All ratios'!A182,"")</f>
        <v/>
      </c>
      <c r="C187" s="88" t="str">
        <f>IF(A187&lt;&gt;"",(#REF!^2+#REF!^2-#REF!^2)/(2*#REF!*#REF!),"")</f>
        <v/>
      </c>
      <c r="D187" s="60"/>
      <c r="E187" s="60" t="str">
        <f>IF(A187&lt;&gt;"",(#REF!^2+#REF!^2-#REF!^2)/(2*#REF!*#REF!),"")</f>
        <v/>
      </c>
      <c r="F187" s="60"/>
      <c r="G187" s="60" t="str">
        <f>IF(A187&lt;&gt;"",(#REF!^2+#REF!^2-#REF!^2)/(2*#REF!*#REF!),"")</f>
        <v/>
      </c>
    </row>
    <row r="188" spans="1:7" x14ac:dyDescent="0.15">
      <c r="A188" t="str">
        <f>IF('All ratios'!A183&lt;&gt;"",'All ratios'!A183,"")</f>
        <v/>
      </c>
      <c r="C188" s="88" t="str">
        <f>IF(A188&lt;&gt;"",(#REF!^2+#REF!^2-#REF!^2)/(2*#REF!*#REF!),"")</f>
        <v/>
      </c>
      <c r="D188" s="60"/>
      <c r="E188" s="60" t="str">
        <f>IF(A188&lt;&gt;"",(#REF!^2+#REF!^2-#REF!^2)/(2*#REF!*#REF!),"")</f>
        <v/>
      </c>
      <c r="F188" s="60"/>
      <c r="G188" s="60" t="str">
        <f>IF(A188&lt;&gt;"",(#REF!^2+#REF!^2-#REF!^2)/(2*#REF!*#REF!),"")</f>
        <v/>
      </c>
    </row>
    <row r="189" spans="1:7" x14ac:dyDescent="0.15">
      <c r="A189" t="str">
        <f>IF('All ratios'!A184&lt;&gt;"",'All ratios'!A184,"")</f>
        <v/>
      </c>
      <c r="C189" s="88" t="str">
        <f>IF(A189&lt;&gt;"",(#REF!^2+#REF!^2-#REF!^2)/(2*#REF!*#REF!),"")</f>
        <v/>
      </c>
      <c r="D189" s="60"/>
      <c r="E189" s="60" t="str">
        <f>IF(A189&lt;&gt;"",(#REF!^2+#REF!^2-#REF!^2)/(2*#REF!*#REF!),"")</f>
        <v/>
      </c>
      <c r="F189" s="60"/>
      <c r="G189" s="60" t="str">
        <f>IF(A189&lt;&gt;"",(#REF!^2+#REF!^2-#REF!^2)/(2*#REF!*#REF!),"")</f>
        <v/>
      </c>
    </row>
    <row r="190" spans="1:7" x14ac:dyDescent="0.15">
      <c r="A190" t="str">
        <f>IF('All ratios'!A185&lt;&gt;"",'All ratios'!A185,"")</f>
        <v/>
      </c>
      <c r="C190" s="88" t="str">
        <f>IF(A190&lt;&gt;"",(#REF!^2+#REF!^2-#REF!^2)/(2*#REF!*#REF!),"")</f>
        <v/>
      </c>
      <c r="D190" s="60"/>
      <c r="E190" s="60" t="str">
        <f>IF(A190&lt;&gt;"",(#REF!^2+#REF!^2-#REF!^2)/(2*#REF!*#REF!),"")</f>
        <v/>
      </c>
      <c r="F190" s="60"/>
      <c r="G190" s="60" t="str">
        <f>IF(A190&lt;&gt;"",(#REF!^2+#REF!^2-#REF!^2)/(2*#REF!*#REF!),"")</f>
        <v/>
      </c>
    </row>
    <row r="191" spans="1:7" x14ac:dyDescent="0.15">
      <c r="A191" t="str">
        <f>IF('All ratios'!A186&lt;&gt;"",'All ratios'!A186,"")</f>
        <v/>
      </c>
      <c r="C191" s="88" t="str">
        <f>IF(A191&lt;&gt;"",(#REF!^2+#REF!^2-#REF!^2)/(2*#REF!*#REF!),"")</f>
        <v/>
      </c>
      <c r="D191" s="60"/>
      <c r="E191" s="60" t="str">
        <f>IF(A191&lt;&gt;"",(#REF!^2+#REF!^2-#REF!^2)/(2*#REF!*#REF!),"")</f>
        <v/>
      </c>
      <c r="F191" s="60"/>
      <c r="G191" s="60" t="str">
        <f>IF(A191&lt;&gt;"",(#REF!^2+#REF!^2-#REF!^2)/(2*#REF!*#REF!),"")</f>
        <v/>
      </c>
    </row>
    <row r="192" spans="1:7" x14ac:dyDescent="0.15">
      <c r="A192" t="str">
        <f>IF('All ratios'!A187&lt;&gt;"",'All ratios'!A187,"")</f>
        <v/>
      </c>
      <c r="C192" s="88" t="str">
        <f>IF(A192&lt;&gt;"",(#REF!^2+#REF!^2-#REF!^2)/(2*#REF!*#REF!),"")</f>
        <v/>
      </c>
      <c r="D192" s="60"/>
      <c r="E192" s="60" t="str">
        <f>IF(A192&lt;&gt;"",(#REF!^2+#REF!^2-#REF!^2)/(2*#REF!*#REF!),"")</f>
        <v/>
      </c>
      <c r="F192" s="60"/>
      <c r="G192" s="60" t="str">
        <f>IF(A192&lt;&gt;"",(#REF!^2+#REF!^2-#REF!^2)/(2*#REF!*#REF!),"")</f>
        <v/>
      </c>
    </row>
    <row r="193" spans="1:7" x14ac:dyDescent="0.15">
      <c r="A193" t="str">
        <f>IF('All ratios'!A188&lt;&gt;"",'All ratios'!A188,"")</f>
        <v/>
      </c>
      <c r="C193" s="88" t="str">
        <f>IF(A193&lt;&gt;"",(#REF!^2+#REF!^2-#REF!^2)/(2*#REF!*#REF!),"")</f>
        <v/>
      </c>
      <c r="D193" s="60"/>
      <c r="E193" s="60" t="str">
        <f>IF(A193&lt;&gt;"",(#REF!^2+#REF!^2-#REF!^2)/(2*#REF!*#REF!),"")</f>
        <v/>
      </c>
      <c r="F193" s="60"/>
      <c r="G193" s="60" t="str">
        <f>IF(A193&lt;&gt;"",(#REF!^2+#REF!^2-#REF!^2)/(2*#REF!*#REF!),"")</f>
        <v/>
      </c>
    </row>
    <row r="194" spans="1:7" x14ac:dyDescent="0.15">
      <c r="A194" t="str">
        <f>IF('All ratios'!A189&lt;&gt;"",'All ratios'!A189,"")</f>
        <v/>
      </c>
      <c r="C194" s="88" t="str">
        <f>IF(A194&lt;&gt;"",(#REF!^2+#REF!^2-#REF!^2)/(2*#REF!*#REF!),"")</f>
        <v/>
      </c>
      <c r="D194" s="60"/>
      <c r="E194" s="60" t="str">
        <f>IF(A194&lt;&gt;"",(#REF!^2+#REF!^2-#REF!^2)/(2*#REF!*#REF!),"")</f>
        <v/>
      </c>
      <c r="F194" s="60"/>
      <c r="G194" s="60" t="str">
        <f>IF(A194&lt;&gt;"",(#REF!^2+#REF!^2-#REF!^2)/(2*#REF!*#REF!),"")</f>
        <v/>
      </c>
    </row>
    <row r="195" spans="1:7" x14ac:dyDescent="0.15">
      <c r="A195" t="str">
        <f>IF('All ratios'!A190&lt;&gt;"",'All ratios'!A190,"")</f>
        <v/>
      </c>
      <c r="C195" s="88" t="str">
        <f>IF(A195&lt;&gt;"",(#REF!^2+#REF!^2-#REF!^2)/(2*#REF!*#REF!),"")</f>
        <v/>
      </c>
      <c r="D195" s="60"/>
      <c r="E195" s="60" t="str">
        <f>IF(A195&lt;&gt;"",(#REF!^2+#REF!^2-#REF!^2)/(2*#REF!*#REF!),"")</f>
        <v/>
      </c>
      <c r="F195" s="60"/>
      <c r="G195" s="60" t="str">
        <f>IF(A195&lt;&gt;"",(#REF!^2+#REF!^2-#REF!^2)/(2*#REF!*#REF!),"")</f>
        <v/>
      </c>
    </row>
    <row r="196" spans="1:7" x14ac:dyDescent="0.15">
      <c r="A196" t="str">
        <f>IF('All ratios'!A191&lt;&gt;"",'All ratios'!A191,"")</f>
        <v/>
      </c>
      <c r="C196" s="88" t="str">
        <f>IF(A196&lt;&gt;"",(#REF!^2+#REF!^2-#REF!^2)/(2*#REF!*#REF!),"")</f>
        <v/>
      </c>
      <c r="D196" s="60"/>
      <c r="E196" s="60" t="str">
        <f>IF(A196&lt;&gt;"",(#REF!^2+#REF!^2-#REF!^2)/(2*#REF!*#REF!),"")</f>
        <v/>
      </c>
      <c r="F196" s="60"/>
      <c r="G196" s="60" t="str">
        <f>IF(A196&lt;&gt;"",(#REF!^2+#REF!^2-#REF!^2)/(2*#REF!*#REF!),"")</f>
        <v/>
      </c>
    </row>
    <row r="197" spans="1:7" x14ac:dyDescent="0.15">
      <c r="A197" t="str">
        <f>IF('All ratios'!A192&lt;&gt;"",'All ratios'!A192,"")</f>
        <v/>
      </c>
      <c r="C197" s="88" t="str">
        <f>IF(A197&lt;&gt;"",(#REF!^2+#REF!^2-#REF!^2)/(2*#REF!*#REF!),"")</f>
        <v/>
      </c>
      <c r="D197" s="60"/>
      <c r="E197" s="60" t="str">
        <f>IF(A197&lt;&gt;"",(#REF!^2+#REF!^2-#REF!^2)/(2*#REF!*#REF!),"")</f>
        <v/>
      </c>
      <c r="F197" s="60"/>
      <c r="G197" s="60" t="str">
        <f>IF(A197&lt;&gt;"",(#REF!^2+#REF!^2-#REF!^2)/(2*#REF!*#REF!),"")</f>
        <v/>
      </c>
    </row>
    <row r="198" spans="1:7" x14ac:dyDescent="0.15">
      <c r="A198" t="str">
        <f>IF('All ratios'!A193&lt;&gt;"",'All ratios'!A193,"")</f>
        <v/>
      </c>
      <c r="C198" s="88" t="str">
        <f>IF(A198&lt;&gt;"",(#REF!^2+#REF!^2-#REF!^2)/(2*#REF!*#REF!),"")</f>
        <v/>
      </c>
      <c r="D198" s="60"/>
      <c r="E198" s="60" t="str">
        <f>IF(A198&lt;&gt;"",(#REF!^2+#REF!^2-#REF!^2)/(2*#REF!*#REF!),"")</f>
        <v/>
      </c>
      <c r="F198" s="60"/>
      <c r="G198" s="60" t="str">
        <f>IF(A198&lt;&gt;"",(#REF!^2+#REF!^2-#REF!^2)/(2*#REF!*#REF!),"")</f>
        <v/>
      </c>
    </row>
    <row r="199" spans="1:7" x14ac:dyDescent="0.15">
      <c r="A199" t="str">
        <f>IF('All ratios'!A194&lt;&gt;"",'All ratios'!A194,"")</f>
        <v/>
      </c>
      <c r="C199" s="88" t="str">
        <f>IF(A199&lt;&gt;"",(#REF!^2+#REF!^2-#REF!^2)/(2*#REF!*#REF!),"")</f>
        <v/>
      </c>
      <c r="D199" s="60"/>
      <c r="E199" s="60" t="str">
        <f>IF(A199&lt;&gt;"",(#REF!^2+#REF!^2-#REF!^2)/(2*#REF!*#REF!),"")</f>
        <v/>
      </c>
      <c r="F199" s="60"/>
      <c r="G199" s="60" t="str">
        <f>IF(A199&lt;&gt;"",(#REF!^2+#REF!^2-#REF!^2)/(2*#REF!*#REF!),"")</f>
        <v/>
      </c>
    </row>
    <row r="200" spans="1:7" x14ac:dyDescent="0.15">
      <c r="A200" t="str">
        <f>IF('All ratios'!A195&lt;&gt;"",'All ratios'!A195,"")</f>
        <v/>
      </c>
      <c r="C200" s="88" t="str">
        <f>IF(A200&lt;&gt;"",(#REF!^2+#REF!^2-#REF!^2)/(2*#REF!*#REF!),"")</f>
        <v/>
      </c>
      <c r="D200" s="60"/>
      <c r="E200" s="60" t="str">
        <f>IF(A200&lt;&gt;"",(#REF!^2+#REF!^2-#REF!^2)/(2*#REF!*#REF!),"")</f>
        <v/>
      </c>
      <c r="F200" s="60"/>
      <c r="G200" s="60" t="str">
        <f>IF(A200&lt;&gt;"",(#REF!^2+#REF!^2-#REF!^2)/(2*#REF!*#REF!),"")</f>
        <v/>
      </c>
    </row>
    <row r="201" spans="1:7" x14ac:dyDescent="0.15">
      <c r="A201" t="str">
        <f>IF('All ratios'!A196&lt;&gt;"",'All ratios'!A196,"")</f>
        <v/>
      </c>
      <c r="C201" s="88" t="str">
        <f>IF(A201&lt;&gt;"",(#REF!^2+#REF!^2-#REF!^2)/(2*#REF!*#REF!),"")</f>
        <v/>
      </c>
      <c r="D201" s="60"/>
      <c r="E201" s="60" t="str">
        <f>IF(A201&lt;&gt;"",(#REF!^2+#REF!^2-#REF!^2)/(2*#REF!*#REF!),"")</f>
        <v/>
      </c>
      <c r="F201" s="60"/>
      <c r="G201" s="60" t="str">
        <f>IF(A201&lt;&gt;"",(#REF!^2+#REF!^2-#REF!^2)/(2*#REF!*#REF!),"")</f>
        <v/>
      </c>
    </row>
    <row r="202" spans="1:7" x14ac:dyDescent="0.15">
      <c r="A202" t="str">
        <f>IF('All ratios'!A197&lt;&gt;"",'All ratios'!A197,"")</f>
        <v/>
      </c>
      <c r="C202" s="88" t="str">
        <f>IF(A202&lt;&gt;"",(#REF!^2+#REF!^2-#REF!^2)/(2*#REF!*#REF!),"")</f>
        <v/>
      </c>
      <c r="D202" s="60"/>
      <c r="E202" s="60" t="str">
        <f>IF(A202&lt;&gt;"",(#REF!^2+#REF!^2-#REF!^2)/(2*#REF!*#REF!),"")</f>
        <v/>
      </c>
      <c r="F202" s="60"/>
      <c r="G202" s="60" t="str">
        <f>IF(A202&lt;&gt;"",(#REF!^2+#REF!^2-#REF!^2)/(2*#REF!*#REF!),"")</f>
        <v/>
      </c>
    </row>
    <row r="203" spans="1:7" x14ac:dyDescent="0.15">
      <c r="A203" t="str">
        <f>IF('All ratios'!A198&lt;&gt;"",'All ratios'!A198,"")</f>
        <v/>
      </c>
      <c r="C203" s="88" t="str">
        <f>IF(A203&lt;&gt;"",(#REF!^2+#REF!^2-#REF!^2)/(2*#REF!*#REF!),"")</f>
        <v/>
      </c>
      <c r="D203" s="60"/>
      <c r="E203" s="60" t="str">
        <f>IF(A203&lt;&gt;"",(#REF!^2+#REF!^2-#REF!^2)/(2*#REF!*#REF!),"")</f>
        <v/>
      </c>
      <c r="F203" s="60"/>
      <c r="G203" s="60" t="str">
        <f>IF(A203&lt;&gt;"",(#REF!^2+#REF!^2-#REF!^2)/(2*#REF!*#REF!),"")</f>
        <v/>
      </c>
    </row>
    <row r="204" spans="1:7" x14ac:dyDescent="0.15">
      <c r="A204" t="str">
        <f>IF('All ratios'!A199&lt;&gt;"",'All ratios'!A199,"")</f>
        <v/>
      </c>
      <c r="C204" s="88" t="str">
        <f>IF(A204&lt;&gt;"",(#REF!^2+#REF!^2-#REF!^2)/(2*#REF!*#REF!),"")</f>
        <v/>
      </c>
      <c r="D204" s="60"/>
      <c r="E204" s="60" t="str">
        <f>IF(A204&lt;&gt;"",(#REF!^2+#REF!^2-#REF!^2)/(2*#REF!*#REF!),"")</f>
        <v/>
      </c>
      <c r="F204" s="60"/>
      <c r="G204" s="60" t="str">
        <f>IF(A204&lt;&gt;"",(#REF!^2+#REF!^2-#REF!^2)/(2*#REF!*#REF!),"")</f>
        <v/>
      </c>
    </row>
    <row r="205" spans="1:7" x14ac:dyDescent="0.15">
      <c r="A205" t="str">
        <f>IF('All ratios'!A200&lt;&gt;"",'All ratios'!A200,"")</f>
        <v/>
      </c>
      <c r="C205" s="88" t="str">
        <f>IF(A205&lt;&gt;"",(#REF!^2+#REF!^2-#REF!^2)/(2*#REF!*#REF!),"")</f>
        <v/>
      </c>
      <c r="D205" s="60"/>
      <c r="E205" s="60" t="str">
        <f>IF(A205&lt;&gt;"",(#REF!^2+#REF!^2-#REF!^2)/(2*#REF!*#REF!),"")</f>
        <v/>
      </c>
      <c r="F205" s="60"/>
      <c r="G205" s="60" t="str">
        <f>IF(A205&lt;&gt;"",(#REF!^2+#REF!^2-#REF!^2)/(2*#REF!*#REF!),"")</f>
        <v/>
      </c>
    </row>
    <row r="206" spans="1:7" x14ac:dyDescent="0.15">
      <c r="A206" t="str">
        <f>IF('All ratios'!A201&lt;&gt;"",'All ratios'!A201,"")</f>
        <v/>
      </c>
      <c r="C206" s="88" t="str">
        <f>IF(A206&lt;&gt;"",(#REF!^2+#REF!^2-#REF!^2)/(2*#REF!*#REF!),"")</f>
        <v/>
      </c>
      <c r="D206" s="60"/>
      <c r="E206" s="60" t="str">
        <f>IF(A206&lt;&gt;"",(#REF!^2+#REF!^2-#REF!^2)/(2*#REF!*#REF!),"")</f>
        <v/>
      </c>
      <c r="F206" s="60"/>
      <c r="G206" s="60" t="str">
        <f>IF(A206&lt;&gt;"",(#REF!^2+#REF!^2-#REF!^2)/(2*#REF!*#REF!),"")</f>
        <v/>
      </c>
    </row>
    <row r="207" spans="1:7" x14ac:dyDescent="0.15">
      <c r="A207" t="str">
        <f>IF('All ratios'!A202&lt;&gt;"",'All ratios'!A202,"")</f>
        <v/>
      </c>
      <c r="C207" s="88" t="str">
        <f>IF(A207&lt;&gt;"",(#REF!^2+#REF!^2-#REF!^2)/(2*#REF!*#REF!),"")</f>
        <v/>
      </c>
      <c r="D207" s="60"/>
      <c r="E207" s="60" t="str">
        <f>IF(A207&lt;&gt;"",(#REF!^2+#REF!^2-#REF!^2)/(2*#REF!*#REF!),"")</f>
        <v/>
      </c>
      <c r="F207" s="60"/>
      <c r="G207" s="60" t="str">
        <f>IF(A207&lt;&gt;"",(#REF!^2+#REF!^2-#REF!^2)/(2*#REF!*#REF!),"")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92</vt:i4>
      </vt:variant>
      <vt:variant>
        <vt:lpstr>Dialogs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96" baseType="lpstr">
      <vt:lpstr>Filelocations</vt:lpstr>
      <vt:lpstr>redundant buttons</vt:lpstr>
      <vt:lpstr>denom cts</vt:lpstr>
      <vt:lpstr>numer cts</vt:lpstr>
      <vt:lpstr>raw data</vt:lpstr>
      <vt:lpstr>mnz corr</vt:lpstr>
      <vt:lpstr>204bgd corr</vt:lpstr>
      <vt:lpstr>Raw21</vt:lpstr>
      <vt:lpstr>Raw22</vt:lpstr>
      <vt:lpstr>Raw23</vt:lpstr>
      <vt:lpstr>Raw24</vt:lpstr>
      <vt:lpstr>Raw25</vt:lpstr>
      <vt:lpstr>Raw26</vt:lpstr>
      <vt:lpstr>Raw27</vt:lpstr>
      <vt:lpstr>Raw28</vt:lpstr>
      <vt:lpstr>Raw29</vt:lpstr>
      <vt:lpstr>Raw30</vt:lpstr>
      <vt:lpstr>name_selector</vt:lpstr>
      <vt:lpstr>ThO2-U fix</vt:lpstr>
      <vt:lpstr>formatted - old menus</vt:lpstr>
      <vt:lpstr>all ratios - old menus</vt:lpstr>
      <vt:lpstr>Names</vt:lpstr>
      <vt:lpstr>Raw34 (2)</vt:lpstr>
      <vt:lpstr>Raw40</vt:lpstr>
      <vt:lpstr>Raw39</vt:lpstr>
      <vt:lpstr>Raw38</vt:lpstr>
      <vt:lpstr>Raw37</vt:lpstr>
      <vt:lpstr>Raw36</vt:lpstr>
      <vt:lpstr>Raw35</vt:lpstr>
      <vt:lpstr>Raw34</vt:lpstr>
      <vt:lpstr>Raw31</vt:lpstr>
      <vt:lpstr>Raw32</vt:lpstr>
      <vt:lpstr>Raw33</vt:lpstr>
      <vt:lpstr>All ratios</vt:lpstr>
      <vt:lpstr>Session_user_data</vt:lpstr>
      <vt:lpstr>stats_options</vt:lpstr>
      <vt:lpstr>Inspect ratios support</vt:lpstr>
      <vt:lpstr>Inspect ratios support2</vt:lpstr>
      <vt:lpstr>stats</vt:lpstr>
      <vt:lpstr>make new ratio</vt:lpstr>
      <vt:lpstr>Inspect data support</vt:lpstr>
      <vt:lpstr>raw_plot setup</vt:lpstr>
      <vt:lpstr>mass_cent_peaks</vt:lpstr>
      <vt:lpstr>Mass 5</vt:lpstr>
      <vt:lpstr>Mass 4</vt:lpstr>
      <vt:lpstr>Mass 3</vt:lpstr>
      <vt:lpstr>Mass 2</vt:lpstr>
      <vt:lpstr>Raw13</vt:lpstr>
      <vt:lpstr>Raw12</vt:lpstr>
      <vt:lpstr>Raw11</vt:lpstr>
      <vt:lpstr>Raw10</vt:lpstr>
      <vt:lpstr>Raw9</vt:lpstr>
      <vt:lpstr>Raw8</vt:lpstr>
      <vt:lpstr>Raw7</vt:lpstr>
      <vt:lpstr>Raw6</vt:lpstr>
      <vt:lpstr>Sec_stab</vt:lpstr>
      <vt:lpstr>Sec_stab_setup</vt:lpstr>
      <vt:lpstr>Mass 1</vt:lpstr>
      <vt:lpstr>Species</vt:lpstr>
      <vt:lpstr>sec_graph_support</vt:lpstr>
      <vt:lpstr>Raw20</vt:lpstr>
      <vt:lpstr>Raw19</vt:lpstr>
      <vt:lpstr>Raw18</vt:lpstr>
      <vt:lpstr>Raw17</vt:lpstr>
      <vt:lpstr>Raw16</vt:lpstr>
      <vt:lpstr>Raw15</vt:lpstr>
      <vt:lpstr>Raw14</vt:lpstr>
      <vt:lpstr>x-y_graph_support</vt:lpstr>
      <vt:lpstr>FA_graph_support</vt:lpstr>
      <vt:lpstr>EM drift-EM</vt:lpstr>
      <vt:lpstr>EM drift-L2</vt:lpstr>
      <vt:lpstr>EM drift-L1</vt:lpstr>
      <vt:lpstr>EM drift-C</vt:lpstr>
      <vt:lpstr>EM drift-H1</vt:lpstr>
      <vt:lpstr>EM drift-H2</vt:lpstr>
      <vt:lpstr>Date_time_manipulation</vt:lpstr>
      <vt:lpstr>Date_time</vt:lpstr>
      <vt:lpstr>Raw1</vt:lpstr>
      <vt:lpstr>Raw2</vt:lpstr>
      <vt:lpstr>Cl recalc_normal</vt:lpstr>
      <vt:lpstr>Cl-correction</vt:lpstr>
      <vt:lpstr>Raw3</vt:lpstr>
      <vt:lpstr>Raw4</vt:lpstr>
      <vt:lpstr>Corr1</vt:lpstr>
      <vt:lpstr>Corr4</vt:lpstr>
      <vt:lpstr>Ratio</vt:lpstr>
      <vt:lpstr>Raw5</vt:lpstr>
      <vt:lpstr>Sheet1</vt:lpstr>
      <vt:lpstr>Sheet2</vt:lpstr>
      <vt:lpstr>Ratio evol_support</vt:lpstr>
      <vt:lpstr>Sheet3</vt:lpstr>
      <vt:lpstr>Pb-U calib error correls</vt:lpstr>
      <vt:lpstr>Options</vt:lpstr>
      <vt:lpstr>Integ_mean_choice</vt:lpstr>
      <vt:lpstr>Integ_mean_list</vt:lpstr>
      <vt:lpstr>Integ_mean_userform</vt:lpstr>
    </vt:vector>
  </TitlesOfParts>
  <Company>NRM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Whitehouse</dc:creator>
  <cp:lastModifiedBy>Christine Elrod</cp:lastModifiedBy>
  <cp:lastPrinted>2013-01-08T13:16:12Z</cp:lastPrinted>
  <dcterms:created xsi:type="dcterms:W3CDTF">2002-05-30T08:47:22Z</dcterms:created>
  <dcterms:modified xsi:type="dcterms:W3CDTF">2022-02-18T20:57:04Z</dcterms:modified>
</cp:coreProperties>
</file>