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00" yWindow="540" windowWidth="20140" windowHeight="11740" tabRatio="890" firstSheet="36" activeTab="49"/>
  </bookViews>
  <sheets>
    <sheet name="As" sheetId="1" r:id="rId1"/>
    <sheet name="Al" sheetId="2" r:id="rId2"/>
    <sheet name="B" sheetId="3" r:id="rId3"/>
    <sheet name="Ba" sheetId="4" r:id="rId4"/>
    <sheet name="Be" sheetId="5" r:id="rId5"/>
    <sheet name="Ca" sheetId="6" r:id="rId6"/>
    <sheet name="Ce" sheetId="7" r:id="rId7"/>
    <sheet name="Cl" sheetId="8" r:id="rId8"/>
    <sheet name="Cr" sheetId="9" r:id="rId9"/>
    <sheet name="Cs" sheetId="10" r:id="rId10"/>
    <sheet name="Cu" sheetId="11" r:id="rId11"/>
    <sheet name="Dy" sheetId="12" r:id="rId12"/>
    <sheet name="Er" sheetId="13" r:id="rId13"/>
    <sheet name="Eu" sheetId="14" r:id="rId14"/>
    <sheet name="F" sheetId="15" r:id="rId15"/>
    <sheet name="Fe" sheetId="16" r:id="rId16"/>
    <sheet name="Ga" sheetId="17" r:id="rId17"/>
    <sheet name="Gd" sheetId="18" r:id="rId18"/>
    <sheet name="Hf" sheetId="19" r:id="rId19"/>
    <sheet name="Ho" sheetId="20" r:id="rId20"/>
    <sheet name="K" sheetId="21" r:id="rId21"/>
    <sheet name="La" sheetId="22" r:id="rId22"/>
    <sheet name="Li" sheetId="23" r:id="rId23"/>
    <sheet name="Lu" sheetId="24" r:id="rId24"/>
    <sheet name="Mg" sheetId="25" r:id="rId25"/>
    <sheet name="Mo" sheetId="26" r:id="rId26"/>
    <sheet name="Na" sheetId="27" r:id="rId27"/>
    <sheet name="Nb" sheetId="28" r:id="rId28"/>
    <sheet name="Nd" sheetId="29" r:id="rId29"/>
    <sheet name="Ni" sheetId="30" r:id="rId30"/>
    <sheet name="P" sheetId="31" r:id="rId31"/>
    <sheet name="Pb" sheetId="32" r:id="rId32"/>
    <sheet name="Pr" sheetId="33" r:id="rId33"/>
    <sheet name="Rb" sheetId="34" r:id="rId34"/>
    <sheet name="Si" sheetId="35" r:id="rId35"/>
    <sheet name="Sm" sheetId="36" r:id="rId36"/>
    <sheet name="Sn" sheetId="37" r:id="rId37"/>
    <sheet name="Sr" sheetId="38" r:id="rId38"/>
    <sheet name="Ta" sheetId="39" r:id="rId39"/>
    <sheet name="Tb" sheetId="40" r:id="rId40"/>
    <sheet name="Th" sheetId="41" r:id="rId41"/>
    <sheet name="Ti" sheetId="42" r:id="rId42"/>
    <sheet name="Tm" sheetId="43" r:id="rId43"/>
    <sheet name="U" sheetId="44" r:id="rId44"/>
    <sheet name="V" sheetId="45" r:id="rId45"/>
    <sheet name="W" sheetId="46" r:id="rId46"/>
    <sheet name="Y" sheetId="47" r:id="rId47"/>
    <sheet name="Yb" sheetId="48" r:id="rId48"/>
    <sheet name="Zr" sheetId="49" r:id="rId49"/>
    <sheet name="Ref.s" sheetId="50" r:id="rId50"/>
  </sheets>
  <definedNames/>
  <calcPr fullCalcOnLoad="1"/>
</workbook>
</file>

<file path=xl/comments10.xml><?xml version="1.0" encoding="utf-8"?>
<comments xmlns="http://schemas.openxmlformats.org/spreadsheetml/2006/main">
  <authors>
    <author>Christy Till</author>
  </authors>
  <commentList>
    <comment ref="G2" authorId="0">
      <text>
        <r>
          <rPr>
            <b/>
            <sz val="9"/>
            <rFont val="Geneva"/>
            <family val="0"/>
          </rPr>
          <t>Christy Till:</t>
        </r>
        <r>
          <rPr>
            <sz val="9"/>
            <rFont val="Geneva"/>
            <family val="0"/>
          </rPr>
          <t xml:space="preserve">
1 s errors in accuracy</t>
        </r>
      </text>
    </comment>
  </commentList>
</comments>
</file>

<file path=xl/comments15.xml><?xml version="1.0" encoding="utf-8"?>
<comments xmlns="http://schemas.openxmlformats.org/spreadsheetml/2006/main">
  <authors>
    <author>Christy Till</author>
  </authors>
  <commentList>
    <comment ref="I4" authorId="0">
      <text>
        <r>
          <rPr>
            <b/>
            <sz val="9"/>
            <rFont val="Geneva"/>
            <family val="0"/>
          </rPr>
          <t>Christy Till:</t>
        </r>
        <r>
          <rPr>
            <sz val="9"/>
            <rFont val="Geneva"/>
            <family val="0"/>
          </rPr>
          <t xml:space="preserve">
Not 100% certain these partition coeff. Are between the melt and solid</t>
        </r>
      </text>
    </comment>
  </commentList>
</comments>
</file>

<file path=xl/comments18.xml><?xml version="1.0" encoding="utf-8"?>
<comments xmlns="http://schemas.openxmlformats.org/spreadsheetml/2006/main">
  <authors>
    <author>Christy Till</author>
  </authors>
  <commentList>
    <comment ref="G2" authorId="0">
      <text>
        <r>
          <rPr>
            <b/>
            <sz val="9"/>
            <rFont val="Geneva"/>
            <family val="0"/>
          </rPr>
          <t>Christy Till:</t>
        </r>
        <r>
          <rPr>
            <sz val="9"/>
            <rFont val="Geneva"/>
            <family val="0"/>
          </rPr>
          <t xml:space="preserve">
1 s errors in accuracy</t>
        </r>
      </text>
    </comment>
    <comment ref="G3" authorId="0">
      <text>
        <r>
          <rPr>
            <b/>
            <sz val="9"/>
            <rFont val="Geneva"/>
            <family val="0"/>
          </rPr>
          <t>Christy Till:</t>
        </r>
        <r>
          <rPr>
            <sz val="9"/>
            <rFont val="Geneva"/>
            <family val="0"/>
          </rPr>
          <t xml:space="preserve">
1 sigma error on Kd</t>
        </r>
      </text>
    </comment>
  </commentList>
</comments>
</file>

<file path=xl/comments21.xml><?xml version="1.0" encoding="utf-8"?>
<comments xmlns="http://schemas.openxmlformats.org/spreadsheetml/2006/main">
  <authors>
    <author>Christy Till</author>
  </authors>
  <commentList>
    <comment ref="I2" authorId="0">
      <text>
        <r>
          <rPr>
            <b/>
            <sz val="9"/>
            <rFont val="Geneva"/>
            <family val="0"/>
          </rPr>
          <t>Christy Till:</t>
        </r>
        <r>
          <rPr>
            <sz val="9"/>
            <rFont val="Geneva"/>
            <family val="0"/>
          </rPr>
          <t xml:space="preserve">
Not 100% certain these partition coeff. Are between the melt and solid,</t>
        </r>
      </text>
    </comment>
  </commentList>
</comments>
</file>

<file path=xl/comments3.xml><?xml version="1.0" encoding="utf-8"?>
<comments xmlns="http://schemas.openxmlformats.org/spreadsheetml/2006/main">
  <authors>
    <author>Christy Till</author>
  </authors>
  <commentList>
    <comment ref="H2" authorId="0">
      <text>
        <r>
          <rPr>
            <b/>
            <sz val="9"/>
            <rFont val="Geneva"/>
            <family val="0"/>
          </rPr>
          <t>Christy Till:</t>
        </r>
        <r>
          <rPr>
            <sz val="9"/>
            <rFont val="Geneva"/>
            <family val="0"/>
          </rPr>
          <t xml:space="preserve">
these partition coeff. Estimated using amphibole-fluid values measured in this paper by method in this paper (Nrenan, Ryerson, &amp; Shaw, 1998)</t>
        </r>
      </text>
    </comment>
    <comment ref="I11" authorId="0">
      <text>
        <r>
          <rPr>
            <b/>
            <sz val="9"/>
            <rFont val="Geneva"/>
            <family val="0"/>
          </rPr>
          <t>Christy Till:</t>
        </r>
        <r>
          <rPr>
            <sz val="9"/>
            <rFont val="Geneva"/>
            <family val="0"/>
          </rPr>
          <t xml:space="preserve">
Not 100% certain these partition coeff. Are between the melt and solid,</t>
        </r>
      </text>
    </comment>
  </commentList>
</comments>
</file>

<file path=xl/comments38.xml><?xml version="1.0" encoding="utf-8"?>
<comments xmlns="http://schemas.openxmlformats.org/spreadsheetml/2006/main">
  <authors>
    <author>Christy Till</author>
  </authors>
  <commentList>
    <comment ref="G2" authorId="0">
      <text>
        <r>
          <rPr>
            <b/>
            <sz val="9"/>
            <rFont val="Geneva"/>
            <family val="0"/>
          </rPr>
          <t>Christy Till:</t>
        </r>
        <r>
          <rPr>
            <sz val="9"/>
            <rFont val="Geneva"/>
            <family val="0"/>
          </rPr>
          <t xml:space="preserve">
1 sigma error on Kd
</t>
        </r>
      </text>
    </comment>
    <comment ref="G3" authorId="0">
      <text>
        <r>
          <rPr>
            <b/>
            <sz val="9"/>
            <rFont val="Geneva"/>
            <family val="0"/>
          </rPr>
          <t>Christy Till:</t>
        </r>
        <r>
          <rPr>
            <sz val="9"/>
            <rFont val="Geneva"/>
            <family val="0"/>
          </rPr>
          <t xml:space="preserve">
1 sigma error on Kd</t>
        </r>
      </text>
    </comment>
  </commentList>
</comments>
</file>

<file path=xl/comments48.xml><?xml version="1.0" encoding="utf-8"?>
<comments xmlns="http://schemas.openxmlformats.org/spreadsheetml/2006/main">
  <authors>
    <author>Christy Till</author>
  </authors>
  <commentList>
    <comment ref="G2" authorId="0">
      <text>
        <r>
          <rPr>
            <b/>
            <sz val="9"/>
            <rFont val="Geneva"/>
            <family val="0"/>
          </rPr>
          <t>Christy Till:</t>
        </r>
        <r>
          <rPr>
            <sz val="9"/>
            <rFont val="Geneva"/>
            <family val="0"/>
          </rPr>
          <t xml:space="preserve">
1 sigma error on Kd
</t>
        </r>
      </text>
    </comment>
    <comment ref="G3" authorId="0">
      <text>
        <r>
          <rPr>
            <b/>
            <sz val="9"/>
            <rFont val="Geneva"/>
            <family val="0"/>
          </rPr>
          <t>Christy Till:</t>
        </r>
        <r>
          <rPr>
            <sz val="9"/>
            <rFont val="Geneva"/>
            <family val="0"/>
          </rPr>
          <t xml:space="preserve">
1 sigma error on Kd</t>
        </r>
      </text>
    </comment>
  </commentList>
</comments>
</file>

<file path=xl/comments5.xml><?xml version="1.0" encoding="utf-8"?>
<comments xmlns="http://schemas.openxmlformats.org/spreadsheetml/2006/main">
  <authors>
    <author>Christy Till</author>
  </authors>
  <commentList>
    <comment ref="H3" authorId="0">
      <text>
        <r>
          <rPr>
            <b/>
            <sz val="9"/>
            <rFont val="Geneva"/>
            <family val="0"/>
          </rPr>
          <t>Christy Till:</t>
        </r>
        <r>
          <rPr>
            <sz val="9"/>
            <rFont val="Geneva"/>
            <family val="0"/>
          </rPr>
          <t xml:space="preserve">
these partition coeff. Estimated using amphibole-fluid values measured in this paper by method in this paper (Nrenan, Ryerson, &amp; Shaw, 1998)</t>
        </r>
      </text>
    </comment>
    <comment ref="I9" authorId="0">
      <text>
        <r>
          <rPr>
            <b/>
            <sz val="9"/>
            <rFont val="Geneva"/>
            <family val="0"/>
          </rPr>
          <t>Christy Till:</t>
        </r>
        <r>
          <rPr>
            <sz val="9"/>
            <rFont val="Geneva"/>
            <family val="0"/>
          </rPr>
          <t xml:space="preserve">
Not 100% certain these partition coeff. Are between the melt and solid,</t>
        </r>
      </text>
    </comment>
  </commentList>
</comments>
</file>

<file path=xl/comments7.xml><?xml version="1.0" encoding="utf-8"?>
<comments xmlns="http://schemas.openxmlformats.org/spreadsheetml/2006/main">
  <authors>
    <author>Christy Till</author>
  </authors>
  <commentList>
    <comment ref="G2" authorId="0">
      <text>
        <r>
          <rPr>
            <b/>
            <sz val="9"/>
            <rFont val="Geneva"/>
            <family val="0"/>
          </rPr>
          <t>Christy Till:</t>
        </r>
        <r>
          <rPr>
            <sz val="9"/>
            <rFont val="Geneva"/>
            <family val="0"/>
          </rPr>
          <t xml:space="preserve">
1 s errors in accuracy</t>
        </r>
      </text>
    </comment>
    <comment ref="G3" authorId="0">
      <text>
        <r>
          <rPr>
            <b/>
            <sz val="9"/>
            <rFont val="Geneva"/>
            <family val="0"/>
          </rPr>
          <t>Christy Till:</t>
        </r>
        <r>
          <rPr>
            <sz val="9"/>
            <rFont val="Geneva"/>
            <family val="0"/>
          </rPr>
          <t xml:space="preserve">
a1 sigma error on Kd</t>
        </r>
      </text>
    </comment>
  </commentList>
</comments>
</file>

<file path=xl/comments8.xml><?xml version="1.0" encoding="utf-8"?>
<comments xmlns="http://schemas.openxmlformats.org/spreadsheetml/2006/main">
  <authors>
    <author>Christy Till</author>
  </authors>
  <commentList>
    <comment ref="I4" authorId="0">
      <text>
        <r>
          <rPr>
            <b/>
            <sz val="9"/>
            <rFont val="Geneva"/>
            <family val="0"/>
          </rPr>
          <t>Christy Till:</t>
        </r>
        <r>
          <rPr>
            <sz val="9"/>
            <rFont val="Geneva"/>
            <family val="0"/>
          </rPr>
          <t xml:space="preserve">
Not 100% certain these partition coeff. Are between the melt and solid,</t>
        </r>
      </text>
    </comment>
  </commentList>
</comments>
</file>

<file path=xl/sharedStrings.xml><?xml version="1.0" encoding="utf-8"?>
<sst xmlns="http://schemas.openxmlformats.org/spreadsheetml/2006/main" count="6313" uniqueCount="786">
  <si>
    <r>
      <t xml:space="preserve">Brenan, J.M. (1993).  Partitioning of fluorine and chlorine between apatite and aqueous fluids at high pressure and temperature: Implications for the F and Cl content of high P-T fluids.  </t>
    </r>
    <r>
      <rPr>
        <i/>
        <sz val="12"/>
        <rFont val="Arial"/>
        <family val="0"/>
      </rPr>
      <t>Earth and Planetary Science Letters</t>
    </r>
    <r>
      <rPr>
        <sz val="12"/>
        <rFont val="Arial"/>
        <family val="0"/>
      </rPr>
      <t xml:space="preserve"> 117, 251-263.</t>
    </r>
  </si>
  <si>
    <r>
      <t xml:space="preserve">Carron, J.P. &amp; Lagache, M. (1969).  Geochimie du potassium et du rubidium dans les granodiorites a biotite et amphibole du sud-est de la Corse.  </t>
    </r>
    <r>
      <rPr>
        <i/>
        <sz val="12"/>
        <rFont val="Arial"/>
        <family val="0"/>
      </rPr>
      <t>Compte Rendu Sommaire des Seances de la Societe Geologique de France</t>
    </r>
    <r>
      <rPr>
        <sz val="12"/>
        <rFont val="Arial"/>
        <family val="0"/>
      </rPr>
      <t xml:space="preserve"> 269, 2076-2079.</t>
    </r>
  </si>
  <si>
    <r>
      <t xml:space="preserve">Manning, D.A.C. &amp; Henderson, P. (1984). The behavior of tungsten in granitic melt-vapor system.  </t>
    </r>
    <r>
      <rPr>
        <i/>
        <sz val="12"/>
        <rFont val="Arial"/>
        <family val="0"/>
      </rPr>
      <t>Contributions to Mineralogy and Petrology</t>
    </r>
    <r>
      <rPr>
        <sz val="12"/>
        <rFont val="Arial"/>
        <family val="0"/>
      </rPr>
      <t xml:space="preserve"> 86, 286-293.</t>
    </r>
  </si>
  <si>
    <r>
      <t xml:space="preserve">Brenan, J.M., Shaw, H.F. &amp; Ryerson, F.J. (1997).  Experimental constraints on the role of aqueous fluids in the origin of boron/beryllium variations in arc magmas.  </t>
    </r>
    <r>
      <rPr>
        <i/>
        <sz val="12"/>
        <rFont val="Arial"/>
        <family val="0"/>
      </rPr>
      <t>LPI Contributions</t>
    </r>
    <r>
      <rPr>
        <sz val="12"/>
        <rFont val="Arial"/>
        <family val="0"/>
      </rPr>
      <t xml:space="preserve"> 921, 36 p.</t>
    </r>
  </si>
  <si>
    <t>47 (in 44)</t>
  </si>
  <si>
    <t>0.052 (±3)</t>
  </si>
  <si>
    <t>0.047 (±0.5)</t>
  </si>
  <si>
    <t>Accuracy is 1 sigma (as is value in parantheses)</t>
  </si>
  <si>
    <t>5 M (Na, K)Cl</t>
  </si>
  <si>
    <t>±1.42</t>
  </si>
  <si>
    <t>1.1 (±0.7)</t>
  </si>
  <si>
    <t>48 (in 44)</t>
  </si>
  <si>
    <r>
      <t xml:space="preserve">Peiffert, C., Cuney, M. &amp; Chinh, N.-T. (1994). Uranium in granitic magmas: Part 1.  Experimental determination of uranium solubility and fluid-melt partition coefficients in the uranium oxide-haplogranite-H2O-Na2CO3 system at 720-770°C, 2 kbar.  </t>
    </r>
    <r>
      <rPr>
        <i/>
        <sz val="12"/>
        <rFont val="Arial"/>
        <family val="0"/>
      </rPr>
      <t>Geochimica et Cosmochimica Acta</t>
    </r>
    <r>
      <rPr>
        <sz val="12"/>
        <rFont val="Arial"/>
        <family val="0"/>
      </rPr>
      <t xml:space="preserve"> 58, 2495-2507.</t>
    </r>
  </si>
  <si>
    <r>
      <t xml:space="preserve">London, D., Hervig, R.L. &amp; Morgan VI, G.B. (1988).  Melt-vapor solubilities and element partitioning in  peraluminous granite-pegmatite systems: experimental results with Macusani glass at 200 Mpa.  </t>
    </r>
    <r>
      <rPr>
        <i/>
        <sz val="12"/>
        <rFont val="Arial"/>
        <family val="0"/>
      </rPr>
      <t>Contributions to Mineralogy and Petrology</t>
    </r>
    <r>
      <rPr>
        <sz val="12"/>
        <rFont val="Arial"/>
        <family val="0"/>
      </rPr>
      <t xml:space="preserve"> 99, 360-373.</t>
    </r>
  </si>
  <si>
    <r>
      <t xml:space="preserve">Philpotts, J.A. &amp; Schnetzler, C.C. (1970).  Phenocryst-matrix partition coefficients for K, Rb, Sr, and Ba with applications to anorthosite and basalt genesis.  </t>
    </r>
    <r>
      <rPr>
        <i/>
        <sz val="12"/>
        <rFont val="Arial"/>
        <family val="0"/>
      </rPr>
      <t>Geochimica et Cosmochimica Acta</t>
    </r>
    <r>
      <rPr>
        <sz val="12"/>
        <rFont val="Arial"/>
        <family val="0"/>
      </rPr>
      <t xml:space="preserve"> 34, 307-322.</t>
    </r>
  </si>
  <si>
    <r>
      <t xml:space="preserve">Barbieri, M. (1968). Rubidium and potassium relationships in some volcanoes of central Italy. </t>
    </r>
    <r>
      <rPr>
        <i/>
        <sz val="12"/>
        <rFont val="Arial"/>
        <family val="0"/>
      </rPr>
      <t>Chemical Geology</t>
    </r>
    <r>
      <rPr>
        <sz val="12"/>
        <rFont val="Arial"/>
        <family val="0"/>
      </rPr>
      <t xml:space="preserve"> 3, 189-197.</t>
    </r>
  </si>
  <si>
    <r>
      <t xml:space="preserve">Brenan, J.M., Shaw, H.F., Phinney, D.L. &amp; Ryerson, R. (1994).  Mineral-Fluid Trace Element Partitioning Relevant to Island Arc Volcanism.  </t>
    </r>
    <r>
      <rPr>
        <i/>
        <sz val="12"/>
        <rFont val="Arial"/>
        <family val="0"/>
      </rPr>
      <t xml:space="preserve">Institute for Geophysics &amp; Planetary Physics Annual Report </t>
    </r>
    <r>
      <rPr>
        <sz val="12"/>
        <rFont val="Arial"/>
        <family val="0"/>
      </rPr>
      <t>UCRL-53809, 2 p.</t>
    </r>
  </si>
  <si>
    <r>
      <t xml:space="preserve">Brenan, J.M. &amp; Watson, E.B. (1991).  Partitioning of trace elements between olivine and aqueous fluids at high P-T conditions: Implications for the effect of fluid composition on trace element transport. </t>
    </r>
    <r>
      <rPr>
        <i/>
        <sz val="12"/>
        <rFont val="Arial"/>
        <family val="0"/>
      </rPr>
      <t xml:space="preserve"> Earth and Planetary Science Letters</t>
    </r>
    <r>
      <rPr>
        <sz val="12"/>
        <rFont val="Arial"/>
        <family val="0"/>
      </rPr>
      <t xml:space="preserve"> 107, 672-688.</t>
    </r>
  </si>
  <si>
    <r>
      <t xml:space="preserve">Ayers, J.C. &amp; Watson, E.B. (1993). Apatite/fluid partitioning of rare-earth elements and strontium: Experimental results at 1.0 GPa and 1000°C and applications to models of fluid rock interaction. </t>
    </r>
    <r>
      <rPr>
        <i/>
        <sz val="12"/>
        <rFont val="Arial"/>
        <family val="0"/>
      </rPr>
      <t xml:space="preserve">Chemical Geology </t>
    </r>
    <r>
      <rPr>
        <sz val="12"/>
        <rFont val="Arial"/>
        <family val="0"/>
      </rPr>
      <t>110, 299-314.</t>
    </r>
  </si>
  <si>
    <r>
      <t xml:space="preserve">Ayers, J.C., Dittmer, S.K. &amp; Layne, G.D. (1997). Partitioning of elements between peridotite and H2O at 2.0-3.0 GPa and 900-1100°C, and application to models of subduction zone processes.  </t>
    </r>
    <r>
      <rPr>
        <i/>
        <sz val="12"/>
        <rFont val="Arial"/>
        <family val="0"/>
      </rPr>
      <t>Earth and Planetary Science Letters</t>
    </r>
    <r>
      <rPr>
        <sz val="12"/>
        <rFont val="Arial"/>
        <family val="0"/>
      </rPr>
      <t xml:space="preserve"> 150, 381-398.</t>
    </r>
  </si>
  <si>
    <t>Accuracy is 1 sigma (numbers in parenthesis is different 1 sigma for that value)</t>
  </si>
  <si>
    <t>±0.33</t>
  </si>
  <si>
    <t>0.012 (±3)</t>
  </si>
  <si>
    <t>0.023 (±3)</t>
  </si>
  <si>
    <r>
      <t xml:space="preserve">Williams, T.J., Candela, P.A. &amp; Piccoli, P.M. (1995). The partitioning of copper between silicate melts and two-phase aqueous fluids; an experimental investigation at 1 kbar, 800 degrees C and 0.5 kbar, 850 degrees C. </t>
    </r>
    <r>
      <rPr>
        <i/>
        <sz val="12"/>
        <rFont val="Arial"/>
        <family val="0"/>
      </rPr>
      <t xml:space="preserve"> Contributions to Mineralogy and Petrology</t>
    </r>
    <r>
      <rPr>
        <sz val="12"/>
        <rFont val="Arial"/>
        <family val="0"/>
      </rPr>
      <t xml:space="preserve"> 121, 388-399.</t>
    </r>
  </si>
  <si>
    <r>
      <t xml:space="preserve">Shaw, D.M. (1977). Trace element behavior during anatexis. </t>
    </r>
    <r>
      <rPr>
        <i/>
        <sz val="12"/>
        <rFont val="Arial"/>
        <family val="0"/>
      </rPr>
      <t>Bulletin - Oregon, Department of Geology and Mineral Industries</t>
    </r>
    <r>
      <rPr>
        <sz val="12"/>
        <rFont val="Arial"/>
        <family val="0"/>
      </rPr>
      <t xml:space="preserve"> 96, 189-213.</t>
    </r>
  </si>
  <si>
    <r>
      <t xml:space="preserve">Webster, J.D. &amp; Holloway, J.R. (1988).  Experimental constraints on the partitioning of Cl between topaz rhyolite melt and H2O and H2O+CO2 fluids: New implications for granite differentiation and ore deposition.  </t>
    </r>
    <r>
      <rPr>
        <i/>
        <sz val="12"/>
        <rFont val="Arial"/>
        <family val="0"/>
      </rPr>
      <t>Geochimica et Cosmochimica Acta</t>
    </r>
    <r>
      <rPr>
        <sz val="12"/>
        <rFont val="Arial"/>
        <family val="0"/>
      </rPr>
      <t xml:space="preserve"> 52, 2091-2105.</t>
    </r>
  </si>
  <si>
    <r>
      <t xml:space="preserve">Shaw, H.F., Brenan, J.M., Ryerson, F.J. (1997).  Experimental constraints on the role of aqueous fluids in the origin of B/Be variations of arc magmas. </t>
    </r>
    <r>
      <rPr>
        <i/>
        <sz val="12"/>
        <rFont val="Arial"/>
        <family val="0"/>
      </rPr>
      <t>Programs with Abstracts - Geological Association of Canada; Mineralogical Association of Canada; Canadian Geophysical Union, Joint Annual Meeting</t>
    </r>
    <r>
      <rPr>
        <sz val="12"/>
        <rFont val="Arial"/>
        <family val="0"/>
      </rPr>
      <t xml:space="preserve"> 22, 136.</t>
    </r>
  </si>
  <si>
    <r>
      <t xml:space="preserve">Brenan, J.M., Shaw, H.F. &amp; Ryerson, F.J. (1995).  Experimental evidence for the origin of lead enrichment in convergent-margin magmas. </t>
    </r>
    <r>
      <rPr>
        <i/>
        <sz val="12"/>
        <rFont val="Arial"/>
        <family val="0"/>
      </rPr>
      <t>Nature</t>
    </r>
    <r>
      <rPr>
        <sz val="12"/>
        <rFont val="Arial"/>
        <family val="0"/>
      </rPr>
      <t xml:space="preserve"> 378, 54-56.</t>
    </r>
  </si>
  <si>
    <r>
      <t xml:space="preserve">Keppler, H. &amp; Wyllie, P.J. (1991).  Partitioning of Cu, Sn, Mo, W, U, and Th between melt and aqueous fluid in the system haplogranite-H2O-HCl and haplogranite-H2O-HF.  </t>
    </r>
    <r>
      <rPr>
        <i/>
        <sz val="12"/>
        <rFont val="Arial"/>
        <family val="0"/>
      </rPr>
      <t>Contributions to Mineralogy and Petrology</t>
    </r>
    <r>
      <rPr>
        <sz val="12"/>
        <rFont val="Arial"/>
        <family val="0"/>
      </rPr>
      <t xml:space="preserve"> 109, 139-150.</t>
    </r>
  </si>
  <si>
    <r>
      <t xml:space="preserve">Brenan, J.M., Shaw, H.F., Ryerson, F.J. &amp; Phinney, D.L. (1995).  Mineral-aqueous fluid partitioning of trace elements at 900 degrees C and 2.0 GPa; constraints on the trace element chemistry of mantle and deep crustal fluids.  </t>
    </r>
    <r>
      <rPr>
        <i/>
        <sz val="12"/>
        <rFont val="Arial"/>
        <family val="0"/>
      </rPr>
      <t>Geochimica et Cosmochimica Acta</t>
    </r>
    <r>
      <rPr>
        <sz val="12"/>
        <rFont val="Arial"/>
        <family val="0"/>
      </rPr>
      <t xml:space="preserve"> 59, 3331-3350.</t>
    </r>
  </si>
  <si>
    <r>
      <t xml:space="preserve">Shaw, D.M. (2000).  Continuous (dynamic) melting theory revisited.  </t>
    </r>
    <r>
      <rPr>
        <i/>
        <sz val="12"/>
        <rFont val="Arial"/>
        <family val="0"/>
      </rPr>
      <t xml:space="preserve">The Canadian Mineralogist </t>
    </r>
    <r>
      <rPr>
        <sz val="12"/>
        <rFont val="Arial"/>
        <family val="0"/>
      </rPr>
      <t>38, 1041-1063.</t>
    </r>
  </si>
  <si>
    <r>
      <t xml:space="preserve">Shaw, D.M. (1979). Trace element melting models.  </t>
    </r>
    <r>
      <rPr>
        <i/>
        <sz val="12"/>
        <rFont val="Arial"/>
        <family val="0"/>
      </rPr>
      <t>Physics and Chemistry of the Earth</t>
    </r>
    <r>
      <rPr>
        <sz val="12"/>
        <rFont val="Arial"/>
        <family val="0"/>
      </rPr>
      <t xml:space="preserve"> 11, 577-586.</t>
    </r>
  </si>
  <si>
    <r>
      <t xml:space="preserve">Stalder, R., Jenner, G.A., Foley, S.F., Horn, I., Brey, G.P., Turner, S., Foden, J. &amp; Hawkesworth, C. (1997). The role of aqueous fluids in trace element fractionation in subduction zone processes; evidence from experiments at 3 to 5.5 GPa and 1000 degrees C.  </t>
    </r>
    <r>
      <rPr>
        <i/>
        <sz val="12"/>
        <rFont val="Arial"/>
        <family val="0"/>
      </rPr>
      <t xml:space="preserve">Abstracts - Geological Society of Australia </t>
    </r>
    <r>
      <rPr>
        <sz val="12"/>
        <rFont val="Arial"/>
        <family val="0"/>
      </rPr>
      <t>45, 85-87.</t>
    </r>
  </si>
  <si>
    <r>
      <t xml:space="preserve">Arth, J. G. (1976). Behavior of trace elements during magmatic processes - A summary of theoretical models and their applications.  </t>
    </r>
    <r>
      <rPr>
        <i/>
        <sz val="12"/>
        <rFont val="Arial"/>
        <family val="0"/>
      </rPr>
      <t>Journal of Research, U.S.G.S.</t>
    </r>
    <r>
      <rPr>
        <sz val="12"/>
        <rFont val="Arial"/>
        <family val="0"/>
      </rPr>
      <t xml:space="preserve"> 4, 41-48.</t>
    </r>
  </si>
  <si>
    <r>
      <t xml:space="preserve">D'Arco, P. &amp; Lagache, M. (1989).  Anorthite/fluid partitioning of europium at 650°C and 1.3 kbar.  </t>
    </r>
    <r>
      <rPr>
        <i/>
        <sz val="12"/>
        <rFont val="Arial"/>
        <family val="0"/>
      </rPr>
      <t>European Journal of Mineralogy</t>
    </r>
    <r>
      <rPr>
        <sz val="12"/>
        <rFont val="Arial"/>
        <family val="0"/>
      </rPr>
      <t xml:space="preserve"> 1, 783-790.</t>
    </r>
  </si>
  <si>
    <r>
      <t xml:space="preserve">Dupuy, C. (1968).  Rubidium et caesium dans biotite, sanidine et verre des ignimbrites de Toscane, Italy. </t>
    </r>
    <r>
      <rPr>
        <i/>
        <sz val="12"/>
        <rFont val="Arial"/>
        <family val="0"/>
      </rPr>
      <t>Chemical Geology</t>
    </r>
    <r>
      <rPr>
        <sz val="12"/>
        <rFont val="Arial"/>
        <family val="0"/>
      </rPr>
      <t xml:space="preserve"> 3, 81-91.</t>
    </r>
  </si>
  <si>
    <t>Experiments were run for 2 weeks.  Note**: the partition coefficients were calculated assuming 5 wt.% total solute in the fluid.  The absolute values of the Ksfs are not "tightly constrained"  because the variable porosity of the quenched solute caused subsequent variation in absolute (but not relative) trace element contentrations.  Accuracy is 1 s.</t>
  </si>
  <si>
    <t>1.1e^-4</t>
  </si>
  <si>
    <t>7.6e^-4</t>
  </si>
  <si>
    <t>Accuracy is 1 sigma, variation in ksf is result of varying Ba, Pb &amp; Sr concentration in the mineral in each experiment, see paper p. 3364</t>
  </si>
  <si>
    <t>0.26**</t>
  </si>
  <si>
    <t>1.06**</t>
  </si>
  <si>
    <t>19.9**</t>
  </si>
  <si>
    <t>62.5 &amp; 42.0</t>
  </si>
  <si>
    <t>13.5**</t>
  </si>
  <si>
    <t>227 &amp; 352</t>
  </si>
  <si>
    <t>0.73**</t>
  </si>
  <si>
    <t>6.4**</t>
  </si>
  <si>
    <t>2.91 &amp; 1.70</t>
  </si>
  <si>
    <t>40 (cited in 18)</t>
  </si>
  <si>
    <t>42 (cited in 3)</t>
  </si>
  <si>
    <t>43 (cited in 3)</t>
  </si>
  <si>
    <t>Bishop Tuff pumice fragments</t>
  </si>
  <si>
    <t>±26</t>
  </si>
  <si>
    <t>±73</t>
  </si>
  <si>
    <t>±58</t>
  </si>
  <si>
    <t>±1.1</t>
  </si>
  <si>
    <t>±0.7</t>
  </si>
  <si>
    <t>±7.3</t>
  </si>
  <si>
    <t>±110</t>
  </si>
  <si>
    <t>±25</t>
  </si>
  <si>
    <t>±4.0</t>
  </si>
  <si>
    <t>±24</t>
  </si>
  <si>
    <t>±5.1</t>
  </si>
  <si>
    <t>±100</t>
  </si>
  <si>
    <t>±12</t>
  </si>
  <si>
    <r>
      <t xml:space="preserve">Straub, S.M. &amp; Layne, G.D. (2003).  The systematics of chlorine, fluorine, and water in Izu arc front volcanic rocks; implications for volatile recycling in subduction zones.  </t>
    </r>
    <r>
      <rPr>
        <i/>
        <sz val="12"/>
        <rFont val="Arial"/>
        <family val="0"/>
      </rPr>
      <t>Geochimica et Cosmochimica Acta</t>
    </r>
    <r>
      <rPr>
        <sz val="12"/>
        <rFont val="Arial"/>
        <family val="0"/>
      </rPr>
      <t xml:space="preserve"> 67, 4179-4203.</t>
    </r>
  </si>
  <si>
    <r>
      <t xml:space="preserve">Tenthorey, E. &amp; Hermann, J. (2004).  Composition of fluids during serpentinite breakdown in subduction zones; evidence for limited boron mobility.  </t>
    </r>
    <r>
      <rPr>
        <i/>
        <sz val="12"/>
        <rFont val="Arial"/>
        <family val="0"/>
      </rPr>
      <t>Geology (Boulder)</t>
    </r>
    <r>
      <rPr>
        <sz val="12"/>
        <rFont val="Arial"/>
        <family val="0"/>
      </rPr>
      <t xml:space="preserve"> 32, 865-868.</t>
    </r>
  </si>
  <si>
    <r>
      <t xml:space="preserve">Lagache, M. &amp; Dujon, S.C. (1987). Distribution of strontium between plagioclases and 1 molar aqueous chloride solutions at 600 degrees C, 1.5 kbar and 750 degrees C, 2 kbar. </t>
    </r>
    <r>
      <rPr>
        <i/>
        <sz val="12"/>
        <rFont val="Arial"/>
        <family val="0"/>
      </rPr>
      <t>Bulletin de Mineralogie</t>
    </r>
    <r>
      <rPr>
        <sz val="12"/>
        <rFont val="Arial"/>
        <family val="0"/>
      </rPr>
      <t xml:space="preserve"> 110, 551-561.</t>
    </r>
  </si>
  <si>
    <r>
      <t xml:space="preserve">Green, T.H. &amp; Adam, J. (2003).  Experimentally-determined trace element characteristics of aqueous fluid from partially dehydrated mafic oceanic crust at 3.0 GPa, 650-700°C. </t>
    </r>
    <r>
      <rPr>
        <i/>
        <sz val="12"/>
        <rFont val="Arial"/>
        <family val="0"/>
      </rPr>
      <t xml:space="preserve"> European Journal of Mineralogy</t>
    </r>
    <r>
      <rPr>
        <sz val="12"/>
        <rFont val="Arial"/>
        <family val="0"/>
      </rPr>
      <t xml:space="preserve"> 15, 815-830.</t>
    </r>
  </si>
  <si>
    <r>
      <t xml:space="preserve">Domanik, K.J., Hervig, R.L. &amp; Peacock, S.M. (1993).  Beryllium and boron in subduction zone minerals: An ion microprobe study. </t>
    </r>
    <r>
      <rPr>
        <i/>
        <sz val="12"/>
        <rFont val="Arial"/>
        <family val="0"/>
      </rPr>
      <t>Geochimica et Cosmochimica Acta</t>
    </r>
    <r>
      <rPr>
        <sz val="12"/>
        <rFont val="Arial"/>
        <family val="0"/>
      </rPr>
      <t xml:space="preserve"> 57, 4997-5010.</t>
    </r>
  </si>
  <si>
    <r>
      <t xml:space="preserve">Brenan, J.M., Ryerson, F.J. &amp; Shaw, H.F. (1998).  The role of aqueous fluids in the slab-to-mantle transfer of boron, beryllium, and lithium during subduction; experiments and models.  </t>
    </r>
    <r>
      <rPr>
        <i/>
        <sz val="12"/>
        <rFont val="Arial"/>
        <family val="0"/>
      </rPr>
      <t>Geochimica et Cosmochimica Acta</t>
    </r>
    <r>
      <rPr>
        <sz val="12"/>
        <rFont val="Arial"/>
        <family val="0"/>
      </rPr>
      <t xml:space="preserve"> 62, 3337-3347.</t>
    </r>
  </si>
  <si>
    <t>Accuracy is 1 sigma, variation in ksf is result of varying Ba, Pb &amp; Sr concentration in the mineral in each experiment, see paper p. 3353</t>
  </si>
  <si>
    <t>720°C, 2 kbar</t>
  </si>
  <si>
    <t>770°C, 2 kbar</t>
  </si>
  <si>
    <t>synthetic silicate melt</t>
  </si>
  <si>
    <r>
      <t>Na</t>
    </r>
    <r>
      <rPr>
        <vertAlign val="subscript"/>
        <sz val="12"/>
        <rFont val="Arial"/>
        <family val="0"/>
      </rPr>
      <t>2</t>
    </r>
    <r>
      <rPr>
        <sz val="12"/>
        <rFont val="Arial"/>
        <family val="0"/>
      </rPr>
      <t>CO</t>
    </r>
    <r>
      <rPr>
        <vertAlign val="subscript"/>
        <sz val="12"/>
        <rFont val="Arial"/>
        <family val="0"/>
      </rPr>
      <t>3</t>
    </r>
    <r>
      <rPr>
        <sz val="12"/>
        <rFont val="Arial"/>
        <family val="0"/>
      </rPr>
      <t xml:space="preserve"> solution</t>
    </r>
  </si>
  <si>
    <t>see paper for composition of synthetic silicate gel for melting &amp; variations in the Na2CO3 solution composition</t>
  </si>
  <si>
    <t>720°C, 2kbar</t>
  </si>
  <si>
    <t>Si</t>
  </si>
  <si>
    <t>775°C,  200 Mpa</t>
  </si>
  <si>
    <t>rhyolilte obsidian</t>
  </si>
  <si>
    <t>total aqueous Cl = 0.7 mols Cl / k of solution</t>
  </si>
  <si>
    <t>total aqueous Cl = 3.3 mols Cl / k of solution</t>
  </si>
  <si>
    <t>total aqueous Cl = 0.2 mols Cl / k of solution</t>
  </si>
  <si>
    <t>total aqueous Cl = 0.1 mols Cl / k of solution</t>
  </si>
  <si>
    <t>total aqueous Cl = 0.8 mols Cl / k of solution</t>
  </si>
  <si>
    <t>total aqueous Cl = 3.7 mols Cl / k of solution</t>
  </si>
  <si>
    <t>total aqueous Cl = 1.9 mols Cl / k of solution</t>
  </si>
  <si>
    <t>total aqueous Cl = 0.6 mols Cl / k of solution</t>
  </si>
  <si>
    <t>total aqueous Cl = 2.3 mols Cl / k of solution</t>
  </si>
  <si>
    <t>total aqueous Cl = 3.2 mols Cl / k of solution</t>
  </si>
  <si>
    <t>total aqueous Cl = 2.9 mols Cl / k of solution</t>
  </si>
  <si>
    <t>total aqueous Cl = 1.1 mols Cl / k of solution</t>
  </si>
  <si>
    <t>±2.3</t>
  </si>
  <si>
    <t>±2.0</t>
  </si>
  <si>
    <t>±4.6</t>
  </si>
  <si>
    <t>±0.56</t>
  </si>
  <si>
    <t>±0.40</t>
  </si>
  <si>
    <t>±0.04</t>
  </si>
  <si>
    <t>850°C, 0.5 kbar</t>
  </si>
  <si>
    <t>Accuracy is 1 sigma, variation in ksf is result of varying Ba, Pb &amp; Sr concentration in the mineral in each experiment, see paper p. 3346</t>
  </si>
  <si>
    <t>Accuracy is 1 sigma, variation in ksf is result of varying Ba, Pb &amp; Sr concentration in the mineral in each experiment, see paper p. 3352</t>
  </si>
  <si>
    <r>
      <t xml:space="preserve">Shaw, D.M., Drake, M.J. &amp; Holloway, J.R. (1978). Trace element behavior during anatexis in the presence of a fluid phase.  </t>
    </r>
    <r>
      <rPr>
        <i/>
        <sz val="12"/>
        <rFont val="Arial"/>
        <family val="0"/>
      </rPr>
      <t>Geochimica et Cosmochimica Acta</t>
    </r>
    <r>
      <rPr>
        <sz val="12"/>
        <rFont val="Arial"/>
        <family val="0"/>
      </rPr>
      <t xml:space="preserve"> 42, 933-944.</t>
    </r>
  </si>
  <si>
    <t>total aqueous Cl = 3.0 mols Cl / k of solution</t>
  </si>
  <si>
    <t>total aqueous Cl = 1.6mols Cl / k of solution</t>
  </si>
  <si>
    <t>total aqueous Cl = 0.9mols Cl / k of solution</t>
  </si>
  <si>
    <t>total aqueous Cl = 1.5 mols Cl / k of solution</t>
  </si>
  <si>
    <t>total aqueous Cl = 0.5 mols Cl / k of solution</t>
  </si>
  <si>
    <t>the melt is from topaz rhyolite lavas from the Spor Mountain (SM), Utah - major element composition given in paper</t>
  </si>
  <si>
    <t>topaz rhyolite</t>
  </si>
  <si>
    <r>
      <t xml:space="preserve">1 </t>
    </r>
    <r>
      <rPr>
        <sz val="12"/>
        <rFont val="Symbol"/>
        <family val="0"/>
      </rPr>
      <t>s</t>
    </r>
    <r>
      <rPr>
        <sz val="12"/>
        <rFont val="Arial"/>
        <family val="0"/>
      </rPr>
      <t xml:space="preserve"> = ± 4 %</t>
    </r>
  </si>
  <si>
    <t>19.5 &amp; 22.2</t>
  </si>
  <si>
    <t>2.23**</t>
  </si>
  <si>
    <t>0.29**</t>
  </si>
  <si>
    <t>14.9 &amp; 48.6</t>
  </si>
  <si>
    <t>2.58**</t>
  </si>
  <si>
    <t>365 &amp; 1803</t>
  </si>
  <si>
    <t>0.19**</t>
  </si>
  <si>
    <t>8.44 &amp; 1.99</t>
  </si>
  <si>
    <t>11.7**</t>
  </si>
  <si>
    <t>11.5**</t>
  </si>
  <si>
    <t xml:space="preserve">Calculated from Kd (Ce) = 0.3 Kd(Nd) - Using 18.9 ppm of powdered mineral comp. - accuracy is 1 s </t>
  </si>
  <si>
    <t>*The fluid was seperated from the solid residue so that both the quenched solute and the residual minerals could be analysed directly by laser ablastion microprobe -here the residual phase =CPX</t>
  </si>
  <si>
    <t>3 GPa, 1000 C</t>
  </si>
  <si>
    <t>5 GPa, 900 C</t>
  </si>
  <si>
    <t>5 GPa, 1000 C</t>
  </si>
  <si>
    <t>0.1 &amp; 0.16</t>
  </si>
  <si>
    <t>2.5e^-5</t>
  </si>
  <si>
    <t>39 (cited in 18)</t>
  </si>
  <si>
    <t>23 (cited in 10)</t>
  </si>
  <si>
    <t>41 (cited in 3)</t>
  </si>
  <si>
    <t>Accuracy is 1 sigma, variation in ksf is result of varying Ba, Pb &amp; Sr concentration in the mineral in each experiment, see paper p. 3348</t>
  </si>
  <si>
    <t>Accuracy is 1 sigma, variation in ksf is result of varying Ba, Pb &amp; Sr concentration in the mineral in each experiment, see paper p. 3351</t>
  </si>
  <si>
    <t>Accuracy is 1 sigma, variation in ksf is result of varying Nb, U &amp; Th concentration in the mineral in each experiment, see paper p. 3349</t>
  </si>
  <si>
    <t>Ti</t>
  </si>
  <si>
    <t>Accuracy is 1 sigma, variation in ksf is result of varying Nb, U &amp; Th concentration in the mineral in each experiment, see paper p. 3339</t>
  </si>
  <si>
    <t>Accuracy is 1 sigma, variation in ksf is result of varying Ba, Pb &amp; Sr concentration in the mineral in each experiment, see paper p. 3354</t>
  </si>
  <si>
    <t>Accuracy is 1 sigma, variation in ksf is result of varying Nb, U &amp; Th concentration in the mineral in each experiment, see paper p. 3345</t>
  </si>
  <si>
    <t>Accuracy is 1 sigma, variation in ksf is result of varying Ba, Pb &amp; Sr concentration in the mineral in each experiment, see paper p. 3357</t>
  </si>
  <si>
    <t>Accuracy is 1 sigma, variation in ksf is result of varying Ba, Pb &amp; Sr concentration in the mineral in each experiment, see paper p. 3360</t>
  </si>
  <si>
    <t>Accuracy is 1 sigma, variation in ksf is result of varying Ba, Pb &amp; Sr concentration in the mineral in each experiment, see paper p. 3363</t>
  </si>
  <si>
    <t>0.36**</t>
  </si>
  <si>
    <t>13.1**</t>
  </si>
  <si>
    <t>0.62**</t>
  </si>
  <si>
    <t>3.24**</t>
  </si>
  <si>
    <t>V</t>
  </si>
  <si>
    <t>30**</t>
  </si>
  <si>
    <t>59**</t>
  </si>
  <si>
    <t>1365 &amp; 918</t>
  </si>
  <si>
    <t>3.62**</t>
  </si>
  <si>
    <t>127**</t>
  </si>
  <si>
    <t>242 &amp; 1035</t>
  </si>
  <si>
    <t>2**</t>
  </si>
  <si>
    <t>86.1**</t>
  </si>
  <si>
    <t>Accuracy is 1 sigma, variation in ksf is result of varying Ba, Pb &amp; Sr concentration in the mineral in each experiment, see paper p. 3350</t>
  </si>
  <si>
    <t>Accuracy is 1 sigma, variation in ksf is result of varying Ba, Pb &amp; Sr concentration in the mineral in each experiment, see paper p. 3344</t>
  </si>
  <si>
    <t>1.3e^-4</t>
  </si>
  <si>
    <t>4.8e^-4</t>
  </si>
  <si>
    <t>Al</t>
  </si>
  <si>
    <t>650°C, 200 Mpa</t>
  </si>
  <si>
    <t>10 % error</t>
  </si>
  <si>
    <t>0.3 % error</t>
  </si>
  <si>
    <t>0.5 % error</t>
  </si>
  <si>
    <t>5.0 % error</t>
  </si>
  <si>
    <t>775°C, 200 Mpa</t>
  </si>
  <si>
    <t>2.0 % error</t>
  </si>
  <si>
    <t>2.7 % error</t>
  </si>
  <si>
    <t>10% error</t>
  </si>
  <si>
    <t>H2O w/ 3 wt % SiO2</t>
  </si>
  <si>
    <t>H2O w/ 3 wt % SiO8</t>
  </si>
  <si>
    <t>H2O w/ 3 wt % SiO6</t>
  </si>
  <si>
    <t>total aqueous Cl = 2.4 mols Cl / k of solution</t>
  </si>
  <si>
    <t>Kfm (fluid &amp; melt)</t>
  </si>
  <si>
    <t>H2O w/ 3 wt % SiO3</t>
  </si>
  <si>
    <t>Spinel</t>
  </si>
  <si>
    <t>0.49**</t>
  </si>
  <si>
    <t>Kfm  (fluid &amp; melt)</t>
  </si>
  <si>
    <t>dehydration of serpentinite (mostly water)</t>
  </si>
  <si>
    <t>0.12**</t>
  </si>
  <si>
    <t>13 &amp; 5.56</t>
  </si>
  <si>
    <t>104**</t>
  </si>
  <si>
    <t>748**</t>
  </si>
  <si>
    <t>982 &amp; 708</t>
  </si>
  <si>
    <t>0.17**</t>
  </si>
  <si>
    <t xml:space="preserve"> </t>
  </si>
  <si>
    <t>6.42**</t>
  </si>
  <si>
    <t>6.67**</t>
  </si>
  <si>
    <t>1044**</t>
  </si>
  <si>
    <t>902 C, 2 GPa</t>
  </si>
  <si>
    <t>1.7e^-3</t>
  </si>
  <si>
    <t>3.4e^-3</t>
  </si>
  <si>
    <t>Accuracy is 1 sigma, variation in ksf is result of varying Ba, Pb &amp; Sr concentration in the mineral in each experiment, see paper p. 3343</t>
  </si>
  <si>
    <t>Accuracy is 1 sigma, variation in ksf is result of varying Ba, pb &amp; Sr concentration in the mineral in each experiment, see paper p. 3343</t>
  </si>
  <si>
    <t>Accuracy is 1 sigma, variation in ksf is result of varying Ba, Pb &amp; Sr concentration in the mineral in each experiment, see paper p. 3349</t>
  </si>
  <si>
    <t>Accuracy is 1 sigma, variation in ksf is result of varying Ba, pb &amp; Sr concentration in the mineral in each experiment, see paper p. 3349</t>
  </si>
  <si>
    <t>Accuracy is 1 sigma, variation in ksf is result of varying Ba, Pb &amp; Sr concentration in the mineral in each experiment, see paper p. 3355</t>
  </si>
  <si>
    <t>≤0.12</t>
  </si>
  <si>
    <t>Accuracy is 1 sigma, variation in ksf is result of varying Ba, Pb &amp; Sr concentration in the mineral in each experiment, see paper p. 3358</t>
  </si>
  <si>
    <t>Accuracy is 1 sigma, variation in ksf is result of varying Ba, Pb &amp; Sr concentration in the mineral in each experiment, see paper p. 3361</t>
  </si>
  <si>
    <t>Accuracy is 1 sigma, variation in ksf is result of varying Nb, U &amp;Th concentration in the mineral in each experiment, see paper p. 3340</t>
  </si>
  <si>
    <t>1.9e^-3</t>
  </si>
  <si>
    <t>7.7e^-3</t>
  </si>
  <si>
    <t>Using 15.0 ppm of powdered mineral comp. - accuracy is 1 s</t>
  </si>
  <si>
    <t>Using 1.8 ppm of powdered mineral comp. - accuracy is 1 s</t>
  </si>
  <si>
    <t>850 °C, 0.5 kbar</t>
  </si>
  <si>
    <t>900°C, 0.5 kbar</t>
  </si>
  <si>
    <t>950°C, 0.5 kbar</t>
  </si>
  <si>
    <t>900 C, 2 GPa</t>
  </si>
  <si>
    <t>650 C, 3.0 GPa</t>
  </si>
  <si>
    <t>3.14**</t>
  </si>
  <si>
    <t>11.2**</t>
  </si>
  <si>
    <t>0.010-0.046</t>
  </si>
  <si>
    <t>725°C, 1.0 kbar</t>
  </si>
  <si>
    <t>775°C, 1.0 kbar</t>
  </si>
  <si>
    <t>797°C, 1.0 kbar</t>
  </si>
  <si>
    <t>769°C, 2.0 kbar</t>
  </si>
  <si>
    <t>775°C, 2.0 kbar</t>
  </si>
  <si>
    <t>800°C, 2.0 kbar</t>
  </si>
  <si>
    <t>850°C, 2.0 kbar</t>
  </si>
  <si>
    <t>925°C, 2.0 bar</t>
  </si>
  <si>
    <t>925°C, 2.0 kbar</t>
  </si>
  <si>
    <t>950°C, 2.0 kbar</t>
  </si>
  <si>
    <t>950°C, 4.1 kbar</t>
  </si>
  <si>
    <t>800°C, 5.0 kbar</t>
  </si>
  <si>
    <t>Accuracy is 1 sigma, variation in ksf is result of varying Ba, pb &amp; Sr concentration in the mineral in each experiment, see paper p. 3341</t>
  </si>
  <si>
    <t>1.8e^-5</t>
  </si>
  <si>
    <t>5 GPa, 1100 C</t>
  </si>
  <si>
    <t>5 GPa, 1200 C</t>
  </si>
  <si>
    <t>5.7 GPa, 1000 C</t>
  </si>
  <si>
    <t>CPX + 20% coesite</t>
  </si>
  <si>
    <t>3.22**</t>
  </si>
  <si>
    <t>13.4**</t>
  </si>
  <si>
    <t>Accuracy is 1 sigma, variation in ksf is result of varying Ba, Pb &amp; Sr concentration in the mineral in each experiment, see paper p. 3342</t>
  </si>
  <si>
    <t>Accuracy is 1 sigma, variation in ksf is result of varying Ba, Pb &amp; Sr concentration in the mineral in each experiment, see paper p. 3345</t>
  </si>
  <si>
    <t>Accuracy is 1 sigma, variation in ksf is result of varying Nb, U &amp; Th concentration in the mineral in each experiment, see paper p. 3340</t>
  </si>
  <si>
    <t>Accuracy is 1 sigma, variation in ksf is result of varying Nb, U &amp; Th concentration in the mineral in each experiment, see paper p. 3342</t>
  </si>
  <si>
    <t>Accuracy is 1 sigma, variation in ksf is result of varying Nb, U &amp; Th concentration in the mineral in each experiment, see paper p. 3346</t>
  </si>
  <si>
    <t>3.3e^-5</t>
  </si>
  <si>
    <t>Accuracy is 1 sigma, variation in ksf is result of varying Nb, U &amp; Th concentration in the mineral in each experiment, see paper p. 3348</t>
  </si>
  <si>
    <t>0.13**</t>
  </si>
  <si>
    <t>Sn</t>
  </si>
  <si>
    <t>0.68**</t>
  </si>
  <si>
    <t>0.46**</t>
  </si>
  <si>
    <t>Ni</t>
  </si>
  <si>
    <t>1.81**</t>
  </si>
  <si>
    <t>MgO</t>
  </si>
  <si>
    <t>Ga</t>
  </si>
  <si>
    <t>0.41**</t>
  </si>
  <si>
    <t>CaO</t>
  </si>
  <si>
    <t>5.9e^-5</t>
  </si>
  <si>
    <t>3.3e^-4</t>
  </si>
  <si>
    <t>8.8e^-4</t>
  </si>
  <si>
    <t>Accuracy is 1 sigma, variation in ksf is result of varying Ba, Pb &amp; Sr concentration in the mineral in each experiment, see paper p. 3341</t>
  </si>
  <si>
    <t>0.5e^-4</t>
  </si>
  <si>
    <t>4.4e^-4</t>
  </si>
  <si>
    <t>Accuracy is 1 sigma, variation in ksf is result of varying Ba, Pb &amp; Sr concentration in the mineral in each experiment, see paper p. 3347</t>
  </si>
  <si>
    <t>1.5e^-4</t>
  </si>
  <si>
    <t>6.6e^-4</t>
  </si>
  <si>
    <t>Accuracy is 1 sigma, variation in ksf is result of varying Ba, Pb &amp; Sr concentration in the mineral in each experiment, see paper p. 3356</t>
  </si>
  <si>
    <t>902 &amp; 627</t>
  </si>
  <si>
    <t>H2O w/ 3 wt % SiO9</t>
  </si>
  <si>
    <t>H2O w/ 3 wt % SiO4</t>
  </si>
  <si>
    <t>H2O w/ 3 wt % SiO7</t>
  </si>
  <si>
    <t>1100°C, 1.0 GPa</t>
  </si>
  <si>
    <t>Accuracy is 1 sigma, variation in ksf is result of varying Ba, Pb &amp; Sr concentration in the mineral in each experiment, see paper p. 3359</t>
  </si>
  <si>
    <t>PO4F</t>
  </si>
  <si>
    <t>0.2e^-3</t>
  </si>
  <si>
    <t>H2O w/ 3 wt % SiO5</t>
  </si>
  <si>
    <t>Ksm (solid &amp; melt)</t>
  </si>
  <si>
    <t>These are compiled from other citations listed in the paper.  Including Gurenko &amp; Chaussidon (1995), Hart &amp; Dunn (1993), Johnson et al. (1990), Jones (1995), Ozawa &amp; Shimizu (1995), Yang et al., (1998), Zack et al. (1997)</t>
  </si>
  <si>
    <t>Dy</t>
  </si>
  <si>
    <t>Er</t>
  </si>
  <si>
    <t>Accuracy is 1 sigma, variation in ksf is result of varying Nb, U &amp;Th concentration in the mineral in each experiment, see paper p. 3338</t>
  </si>
  <si>
    <t>0.7e^-5</t>
  </si>
  <si>
    <t>Accuracy is 1 sigma, variation in ksf is result of varying Ba, Pb &amp; Sr concentration in the mineral in each experiment, see paper p. 3362</t>
  </si>
  <si>
    <t>0.5-19.7</t>
  </si>
  <si>
    <t>901 C, 2 GPa</t>
  </si>
  <si>
    <t>1.0e^-5</t>
  </si>
  <si>
    <t>6.4e^-5</t>
  </si>
  <si>
    <t>2.39**</t>
  </si>
  <si>
    <t>148**</t>
  </si>
  <si>
    <t>0.60**</t>
  </si>
  <si>
    <t>27.1**</t>
  </si>
  <si>
    <t>0.34 &amp; 9.54</t>
  </si>
  <si>
    <t>Accuracy is 1 sigma, variation in ksf is result of varying Ba, pb &amp; Sr concentration in the mineral in each experiment, see paper p. 3346</t>
  </si>
  <si>
    <t>0.4e^-3</t>
  </si>
  <si>
    <t>2.9e^--3</t>
  </si>
  <si>
    <t>Accuracy is 1 sigma, variation in ksf is result of varying Nb, U &amp; Th concentration in the mineral in each experiment, see paper p. 3344</t>
  </si>
  <si>
    <t>Accuracy is 1 sigma, variation in ksf is result of varying Ba, pb &amp; Sr concentration in the mineral in each experiment, see paper p. 3352</t>
  </si>
  <si>
    <t>0.27**</t>
  </si>
  <si>
    <t>0.07**</t>
  </si>
  <si>
    <t>Accuracy is 1 sigma, variation in ksf is result of varying Ba, pb &amp; Sr concentration in the mineral in each experiment, see paper p. 3339</t>
  </si>
  <si>
    <t>0.6e^-4</t>
  </si>
  <si>
    <t>4.2e^-4</t>
  </si>
  <si>
    <t>Accuracy is 1 sigma, variation in ksf is result of varying Ba, Pb &amp; Sr concentration in the mineral in each experiment, see paper p. 3339</t>
  </si>
  <si>
    <t>2.7e^-3</t>
  </si>
  <si>
    <t>7.2e^-3</t>
  </si>
  <si>
    <t>Accuracy is 1 sigma, variation in ksf is result of varying Nb, U &amp;Th concentration in the mineral in each experiment, see paper p. 3339</t>
  </si>
  <si>
    <t>OPX</t>
  </si>
  <si>
    <t>4 GPa, 1000 C</t>
  </si>
  <si>
    <t>Garnet*</t>
  </si>
  <si>
    <t xml:space="preserve">5 GPa, 900 C </t>
  </si>
  <si>
    <t>These are compiled from other citations listed in the paper. Including Gurenko &amp; Chaussidon (1995), Hart &amp; Dunn (1993), Johnson et al. (1990), Jones (1995), Ozawa &amp; Shimizu (1995), Yang et al., (1998), Zack et al. (1997)</t>
  </si>
  <si>
    <t>CPX</t>
  </si>
  <si>
    <t xml:space="preserve">5 GPa, 1200 C </t>
  </si>
  <si>
    <t xml:space="preserve">5.7 GPa, 1000 C </t>
  </si>
  <si>
    <t xml:space="preserve">5 GPa, 1000 C </t>
  </si>
  <si>
    <t>3 Gpa, 1000 C</t>
  </si>
  <si>
    <t>5 M HCl</t>
  </si>
  <si>
    <t xml:space="preserve">4.5 GPa, 1000 C </t>
  </si>
  <si>
    <t>1.5 HCl</t>
  </si>
  <si>
    <t>50 kbar, 1000°C</t>
  </si>
  <si>
    <t>Accuracy is 1 sigma, variation in ksf is result of varying Ba, pb &amp; Sr concentration in the mineral in each experiment, see paper p. 3342</t>
  </si>
  <si>
    <t>N/a</t>
  </si>
  <si>
    <t>Accuracy is 1 sigma, variation in ksf is result of varying Ba, pb &amp; Sr concentration in the mineral in each experiment, see paper p. 3345</t>
  </si>
  <si>
    <t>0.3e^-4</t>
  </si>
  <si>
    <t>13e^-4</t>
  </si>
  <si>
    <t>1.25 kbar, 800C, .914 mCl</t>
  </si>
  <si>
    <t>N/A</t>
  </si>
  <si>
    <t>&gt;1100</t>
  </si>
  <si>
    <t>2.50 Max</t>
  </si>
  <si>
    <t>2.00 Avg.</t>
  </si>
  <si>
    <t>Sm</t>
  </si>
  <si>
    <t>CPX*</t>
  </si>
  <si>
    <t>Accuracy is 1 sigma, variation in ksf is result of varying Ba, pb &amp; Sr concentration in the mineral in each experiment, see paper p. 3351</t>
  </si>
  <si>
    <t>Ta</t>
  </si>
  <si>
    <t>0.08**</t>
  </si>
  <si>
    <t>Tb</t>
  </si>
  <si>
    <t>Accuracy is 1 sigma, variation in ksf is result of varying Nb, U &amp; Th concentration in the mineral in each experiment, see paper p. 3343</t>
  </si>
  <si>
    <t>These are compiled from other references he cites in his paper: here it is Philpotts and Schnetzler, 1970.</t>
  </si>
  <si>
    <t>Rutile</t>
  </si>
  <si>
    <t>H2O w/ 3 wt % SiO2 + Al</t>
  </si>
  <si>
    <t>900°C, 1.0 GPa</t>
  </si>
  <si>
    <t>melting basanite to andesite</t>
  </si>
  <si>
    <t>Accuracy is 1 sigma, variation in ksf is result of varying Ba, pb &amp; Sr concentration in the mineral in each experiment, see paper p. 3344</t>
  </si>
  <si>
    <t>Accuracy is 1 sigma, variation in ksf is result of varying Ba, pb &amp; Sr concentration in the mineral in each experiment, see paper p. 3347</t>
  </si>
  <si>
    <t>≤3.7e^-5</t>
  </si>
  <si>
    <t>Accuracy is 1 sigma, variation in ksf is result of varying Ba, pb &amp; Sr concentration in the mineral in each experiment, see paper p. 3350</t>
  </si>
  <si>
    <t>3.25**</t>
  </si>
  <si>
    <t>H2O + 3 wt% SiO2</t>
  </si>
  <si>
    <t>Cr</t>
  </si>
  <si>
    <t>15.7**</t>
  </si>
  <si>
    <t>0.25**</t>
  </si>
  <si>
    <t>Hf</t>
  </si>
  <si>
    <t>serpentinite (olivine, opx, and minor chlorite)</t>
  </si>
  <si>
    <t>dehydration of serp (mostly water)</t>
  </si>
  <si>
    <t>36 kbar, 750°C</t>
  </si>
  <si>
    <t>&gt;10</t>
  </si>
  <si>
    <t>0.6 NaCl+ 0.4 KCl molal</t>
  </si>
  <si>
    <t>0.28**</t>
  </si>
  <si>
    <t>Ho</t>
  </si>
  <si>
    <t>SiO2</t>
  </si>
  <si>
    <t>Olivine</t>
  </si>
  <si>
    <t>2.3e^-5</t>
  </si>
  <si>
    <t>Accuracy is 1 sigma, variation in ksf is result of varying Ba, Pb &amp; Sr concentration in the mineral in each experiment, see paper p. 3338</t>
  </si>
  <si>
    <t xml:space="preserve">Rb/K * </t>
  </si>
  <si>
    <t>for igneous &amp; met. rocks</t>
  </si>
  <si>
    <t>lherzolite</t>
  </si>
  <si>
    <t>900°C, 2 GPa</t>
  </si>
  <si>
    <t>Final values used in their modeling</t>
  </si>
  <si>
    <t>eclogite</t>
  </si>
  <si>
    <t>Between a water-saturated silicate melt and an aqueous "vapor" phase - derived experimentally with different concetrations of chloride in the fluid</t>
  </si>
  <si>
    <t>water-saturated silicate melt</t>
  </si>
  <si>
    <t>4 kbar, 800 C, .716 mCl</t>
  </si>
  <si>
    <t>same</t>
  </si>
  <si>
    <t>4 kbar, 800 C, .753 mCl</t>
  </si>
  <si>
    <t>4 kbar, 800 C, .860 mCl</t>
  </si>
  <si>
    <t>4 kbar, 800 C, .914 mCl</t>
  </si>
  <si>
    <t>Eu in plag = 715 µg</t>
  </si>
  <si>
    <t>25 (cited in 16)</t>
  </si>
  <si>
    <t>Na</t>
  </si>
  <si>
    <t>* here Kd = (Rb/K) in crystal/(Rb/K) in matrix/melt</t>
  </si>
  <si>
    <t>660 C</t>
  </si>
  <si>
    <t>1.06 Max</t>
  </si>
  <si>
    <t>610 C</t>
  </si>
  <si>
    <t>0.91 Avg.</t>
  </si>
  <si>
    <t>Rb/K*</t>
  </si>
  <si>
    <t>for dacites</t>
  </si>
  <si>
    <t>470 C</t>
  </si>
  <si>
    <t>750 C, 4 Kbar</t>
  </si>
  <si>
    <t>1.4 M NaCl</t>
  </si>
  <si>
    <t>La</t>
  </si>
  <si>
    <t>4.3 (4.8)</t>
  </si>
  <si>
    <t>1.2 (1.1)</t>
  </si>
  <si>
    <t>1.6 (5.9)</t>
  </si>
  <si>
    <t>40 kbar, 750°C</t>
  </si>
  <si>
    <t>Zr</t>
  </si>
  <si>
    <t>Tm</t>
  </si>
  <si>
    <t>Y</t>
  </si>
  <si>
    <t>0.05**</t>
  </si>
  <si>
    <t>Garnet Lherzolite</t>
  </si>
  <si>
    <t>0.04**</t>
  </si>
  <si>
    <t>0.57**</t>
  </si>
  <si>
    <t>Lu</t>
  </si>
  <si>
    <t>0.09**</t>
  </si>
  <si>
    <t>750°C , 2 kbar, Plag XAn = 0.289, Cl=1</t>
  </si>
  <si>
    <t>Accuracy is 1 sigma, variation in ksf is result of varying Nb, U &amp; Th concentration in the mineral in each experiment, see paper p. 3341</t>
  </si>
  <si>
    <t>Na/Cl = 0.945  (chloride-bearing solution with Na and Ca contents calculated to be in equilibrium with the plag.)</t>
  </si>
  <si>
    <t>Accuracy is 1 sigma, variation in ksf is result of varying Nb, U &amp; Th concentration in the mineral in each experiment, see paper p. 3347</t>
  </si>
  <si>
    <t>Nd</t>
  </si>
  <si>
    <t>0.20**</t>
  </si>
  <si>
    <t>Accuracy is 1 sigma, variation in ksf is result of varying Ba, pb &amp; Sr concentration in the mineral in each experiment, see paper p. 3340</t>
  </si>
  <si>
    <t>0.8e^-3</t>
  </si>
  <si>
    <t>1.2e^-3</t>
  </si>
  <si>
    <t>Stalder, R., Foley, S.F., Brey, G.P., Forsythe, L.M., and Horn, I., 1997, First results from a new experimental technique to determine fluid/solid trace element partition coefficients using diamond aggregate extraction traps: European Journal of Mineralogy, v. 15, iss. 5, p. 815-830.</t>
  </si>
  <si>
    <t>Na/Cl = 0.981  (chloride-bearing solution with Na and Ca contents calculated to be in equilibrium with the plag.)</t>
  </si>
  <si>
    <t>aqueous alkali chloride vapor phase 0.7 molar</t>
  </si>
  <si>
    <t>500 C, 2000kg/cm2</t>
  </si>
  <si>
    <t>water-saturated silicate melt* see paper for exact comp.</t>
  </si>
  <si>
    <t>4 kbar, 800 C, .646 mCl</t>
  </si>
  <si>
    <t>epsilon Sr</t>
  </si>
  <si>
    <t>600°C , 1.5 kbar, Plag XAn = 0.070, Cl=1</t>
  </si>
  <si>
    <t>Garnet* (see notes)</t>
  </si>
  <si>
    <t>Melting an eclogite (garnet, cpx, and rutile)</t>
  </si>
  <si>
    <t>Na/Cl = 0.500 (chloride-bearing solution with Na and Ca contents calculated to be in equilibrium with the plag.)</t>
  </si>
  <si>
    <t>600°C , 1.5 kbar, Plag XAn = 0.868, Cl=1</t>
  </si>
  <si>
    <t>Experiments were run for 18 days for the 600°C runs and 12 days for the 750°C runs.</t>
  </si>
  <si>
    <t>750°C , 2 kbar, Plag XAn = 0.049, Cl=1</t>
  </si>
  <si>
    <t>Na/Cl = 0.986 (chloride-bearing solution with Na and Ca contents calculated to be in equilibrium with the plag.)</t>
  </si>
  <si>
    <t>750°C , 2 kbar, Plag XAn = 0.106, Cl=1</t>
  </si>
  <si>
    <t>Na/Cl = 0.984 (chloride-bearing solution with Na and Ca contents calculated to be in equilibrium with the plag.)</t>
  </si>
  <si>
    <t>750°C , 2 kbar, Plag XAn = 0.108, Cl=1</t>
  </si>
  <si>
    <t>Cu</t>
  </si>
  <si>
    <t>Mo</t>
  </si>
  <si>
    <t>W</t>
  </si>
  <si>
    <t>30 kbar, 750°C</t>
  </si>
  <si>
    <t>plag:cpx:opx = 60:20:23</t>
  </si>
  <si>
    <t>800°C, 1 kbar</t>
  </si>
  <si>
    <t>Based on work by Brenan et al., 1998, Dunn &amp; Sen, 1994 &amp; Bindeman et al., 2001</t>
  </si>
  <si>
    <t>Ba</t>
  </si>
  <si>
    <t>35 kbar, 750°C</t>
  </si>
  <si>
    <t>7.6e^-5</t>
  </si>
  <si>
    <t>2.3e^-4</t>
  </si>
  <si>
    <t>Ce</t>
  </si>
  <si>
    <t>Cl</t>
  </si>
  <si>
    <t>Cs</t>
  </si>
  <si>
    <t>F</t>
  </si>
  <si>
    <t>Na/Cl = 0.994 (chloride-bearing solution with Na and Ca contents calculated to be in equilibrium with the plag.)</t>
  </si>
  <si>
    <t>hbl</t>
  </si>
  <si>
    <t>range 6.5-56</t>
  </si>
  <si>
    <t>range 0.10-1.28</t>
  </si>
  <si>
    <t>peridotite(5.1% CPX: 79% olivine: 0.8% chromite)</t>
  </si>
  <si>
    <t xml:space="preserve">1100 C, 2.0 GPa </t>
  </si>
  <si>
    <t>Stalder, R., Foley, S.F., Brey, G.P., Forsythe, L.M., 1997, First results from a new experimental technique to determine fluid/solid partition coefficients using diamond aggregate extractions traps: N. Jb.  Miner. Abn., v.172, p. 117-132.</t>
  </si>
  <si>
    <t>Accuracy = 1 standard deviation</t>
  </si>
  <si>
    <t xml:space="preserve">5 GPa, 1100 C </t>
  </si>
  <si>
    <t>700 C,  3.0 GPa</t>
  </si>
  <si>
    <t>0.21**</t>
  </si>
  <si>
    <t>1.3e^-5</t>
  </si>
  <si>
    <t>3.2e^-5</t>
  </si>
  <si>
    <t>Accuracy is 1 sigma, variation in ksf is result of varying Ba, pb &amp; Sr concentration in the mineral in each experiment, see paper p. 3338</t>
  </si>
  <si>
    <t>Na/Cl = 0.960  (chloride-bearing solution with Na and Ca contents calculated to be in equilibrium with the plag.)</t>
  </si>
  <si>
    <t>600°C , 1.5 kbar, Plag XAn = 0.113, Cl=1</t>
  </si>
  <si>
    <t>Na/Cl = 0.958  (chloride-bearing solution with Na and Ca contents calculated to be in equilibrium with the plag.)</t>
  </si>
  <si>
    <t>600°C , 1.5 kbar, Plag XAn = 0.115, Cl=1</t>
  </si>
  <si>
    <t>plag</t>
  </si>
  <si>
    <t>Ca</t>
  </si>
  <si>
    <t>600°C , 1.5 kbar, Plag XAn = 0.301, Cl=1</t>
  </si>
  <si>
    <t>800 C, 2000kg/cm2</t>
  </si>
  <si>
    <t>900 C, 2000kg/cm2</t>
  </si>
  <si>
    <t>1000 C, 2000kg/cm2</t>
  </si>
  <si>
    <t>1100 C, 2000kg/cm2</t>
  </si>
  <si>
    <t>for ignimbrites</t>
  </si>
  <si>
    <t>560 C</t>
  </si>
  <si>
    <t>0.82 Min</t>
  </si>
  <si>
    <t>600°C , 1.5 kbar, Plag XAn = 0.107, Cl=1</t>
  </si>
  <si>
    <t>picked to be the state at the upper part of the subducting plate</t>
  </si>
  <si>
    <t>Amphibole</t>
  </si>
  <si>
    <r>
      <t>Accuracy is 1</t>
    </r>
    <r>
      <rPr>
        <sz val="12"/>
        <rFont val="Symbol"/>
        <family val="0"/>
      </rPr>
      <t>s</t>
    </r>
    <r>
      <rPr>
        <sz val="12"/>
        <rFont val="Arial"/>
        <family val="0"/>
      </rPr>
      <t xml:space="preserve">  error</t>
    </r>
  </si>
  <si>
    <t>Na/Cl = 0.770  (chloride-bearing solution with Na and Ca contents calculated to be in equilibrium with the plag.)</t>
  </si>
  <si>
    <t>600°C , 1.5 kbar, Plag XAn = 0.514, Cl=1</t>
  </si>
  <si>
    <t>Na/Cl = 0.694 (chloride-bearing solution with Na and Ca contents calculated to be in equilibrium with the plag.)</t>
  </si>
  <si>
    <t>600°C , 1.5 kbar, Plag XAn = 0.555, Cl=1</t>
  </si>
  <si>
    <t>Composition of SOLID</t>
  </si>
  <si>
    <t>Ksm  (solid &amp;d melt)</t>
  </si>
  <si>
    <t>Accuracy = 1s</t>
  </si>
  <si>
    <t>number in parentheses is 1s  error</t>
  </si>
  <si>
    <t>Using 18.9 ppm of powdered mineral comp. - accuracy is 1 s</t>
  </si>
  <si>
    <t>synthetic granitic mixture</t>
  </si>
  <si>
    <t>H2O + 2 wt% F</t>
  </si>
  <si>
    <t>1M NaF</t>
  </si>
  <si>
    <t>0.5 M NaF</t>
  </si>
  <si>
    <t>3.4M NaCl</t>
  </si>
  <si>
    <t xml:space="preserve">±30% </t>
  </si>
  <si>
    <t>3M NaCl</t>
  </si>
  <si>
    <t>2M NaCl</t>
  </si>
  <si>
    <t>1M NaCl</t>
  </si>
  <si>
    <t>0.5M NaCl</t>
  </si>
  <si>
    <r>
      <t>2M Na(CO</t>
    </r>
    <r>
      <rPr>
        <vertAlign val="subscript"/>
        <sz val="12"/>
        <rFont val="Arial"/>
        <family val="0"/>
      </rPr>
      <t>3</t>
    </r>
    <r>
      <rPr>
        <sz val="12"/>
        <rFont val="Arial"/>
        <family val="0"/>
      </rPr>
      <t>)</t>
    </r>
    <r>
      <rPr>
        <vertAlign val="subscript"/>
        <sz val="12"/>
        <rFont val="Arial"/>
        <family val="0"/>
      </rPr>
      <t>0.5</t>
    </r>
  </si>
  <si>
    <r>
      <t>1M Na(CO</t>
    </r>
    <r>
      <rPr>
        <vertAlign val="subscript"/>
        <sz val="12"/>
        <rFont val="Arial"/>
        <family val="0"/>
      </rPr>
      <t>3</t>
    </r>
    <r>
      <rPr>
        <sz val="12"/>
        <rFont val="Arial"/>
        <family val="0"/>
      </rPr>
      <t>)</t>
    </r>
    <r>
      <rPr>
        <vertAlign val="subscript"/>
        <sz val="12"/>
        <rFont val="Arial"/>
        <family val="0"/>
      </rPr>
      <t>0.5</t>
    </r>
  </si>
  <si>
    <r>
      <t>0.5M Na(CO</t>
    </r>
    <r>
      <rPr>
        <vertAlign val="subscript"/>
        <sz val="12"/>
        <rFont val="Arial"/>
        <family val="0"/>
      </rPr>
      <t>3</t>
    </r>
    <r>
      <rPr>
        <sz val="12"/>
        <rFont val="Arial"/>
        <family val="0"/>
      </rPr>
      <t>)</t>
    </r>
    <r>
      <rPr>
        <vertAlign val="subscript"/>
        <sz val="12"/>
        <rFont val="Arial"/>
        <family val="0"/>
      </rPr>
      <t>0.5</t>
    </r>
  </si>
  <si>
    <t>Porphyritic rhyodacite</t>
  </si>
  <si>
    <t>Accuracy is 1 sigma, variation in ksf is result of varying Ba, Pb &amp; Sr concentration in the mineral in each experiment, see paper p. 3340</t>
  </si>
  <si>
    <t>Pr</t>
  </si>
  <si>
    <t>Accuracy is 1 sigma, variation in ksf is result of varying Nb, U &amp; Th concentration in the mineral in each experiment, see paper p. 3338</t>
  </si>
  <si>
    <t>Eu in plag = 25.0 µg</t>
  </si>
  <si>
    <t>Eu in plag = 253 µg</t>
  </si>
  <si>
    <t>Eu in plag = 2530 µg</t>
  </si>
  <si>
    <t>Eu in plag = 0.04 µg</t>
  </si>
  <si>
    <t>1.0 M chloride solution</t>
  </si>
  <si>
    <t>Eu in plag = 1.8 µg</t>
  </si>
  <si>
    <t>peridotite(27% OPX: 61% olivine: 5.6% garnet)</t>
  </si>
  <si>
    <t>900 C, 3 GPa</t>
  </si>
  <si>
    <t>750 C, 2 Kbar</t>
  </si>
  <si>
    <t>average</t>
  </si>
  <si>
    <t xml:space="preserve">average </t>
  </si>
  <si>
    <t>Ksf  (solid &amp; fluid)</t>
  </si>
  <si>
    <t>amphibole</t>
  </si>
  <si>
    <t>B</t>
  </si>
  <si>
    <t>Nb</t>
  </si>
  <si>
    <t>0.5m NaCl</t>
  </si>
  <si>
    <t>U</t>
  </si>
  <si>
    <t>Th</t>
  </si>
  <si>
    <t>Composition of VAPOR</t>
  </si>
  <si>
    <t>Ksm  (solid &amp; melt)</t>
  </si>
  <si>
    <t>Na/Cl = 0.316  (chloride-bearing solution with Na and Ca contents calculated to be in equilibrium with the plag.)</t>
  </si>
  <si>
    <t>750°C , 2 kbar, Plag XAn = 0.947, Cl=1</t>
  </si>
  <si>
    <t>4.4 % error</t>
  </si>
  <si>
    <t>Fe</t>
  </si>
  <si>
    <t>7.3 % error</t>
  </si>
  <si>
    <t>5.9 % error</t>
  </si>
  <si>
    <t>25 % error</t>
  </si>
  <si>
    <t>40 % error</t>
  </si>
  <si>
    <t>20 % error</t>
  </si>
  <si>
    <t>30 % error</t>
  </si>
  <si>
    <t>15 % error</t>
  </si>
  <si>
    <t>50 % error</t>
  </si>
  <si>
    <t xml:space="preserve">Rhyolite Obsidian from Macusani, Peru -s ee paper for exact comp., Kfm published as [C vapor/C melt]
</t>
  </si>
  <si>
    <t xml:space="preserve">Rhyolite Obsidian from Macusani, Peru -see paper for exact comp., Kfm published as [C vapor/C melt]
</t>
  </si>
  <si>
    <t>Rhyolite Obsidian from Macusani, Peru -see paper for exact comp., Kfm published as [C vapor/C melt]</t>
  </si>
  <si>
    <t>0.5 M HCl</t>
  </si>
  <si>
    <t>1 M HCl</t>
  </si>
  <si>
    <t>1 M HF</t>
  </si>
  <si>
    <t>2 M HF</t>
  </si>
  <si>
    <t>3 M HF</t>
  </si>
  <si>
    <t>4 M HF</t>
  </si>
  <si>
    <t>750°C, 2 kbars</t>
  </si>
  <si>
    <t>1M HCl</t>
  </si>
  <si>
    <t>2M HCl</t>
  </si>
  <si>
    <t>1M HF</t>
  </si>
  <si>
    <t>2M HF</t>
  </si>
  <si>
    <t>3M HF</t>
  </si>
  <si>
    <t>synthetic anhydrous haplogranite gel</t>
  </si>
  <si>
    <t>0.5M HCl</t>
  </si>
  <si>
    <t>1.5M HCl</t>
  </si>
  <si>
    <t>4M HF</t>
  </si>
  <si>
    <t>&lt;0.002</t>
  </si>
  <si>
    <t>5M CO2</t>
  </si>
  <si>
    <t>2.5M CO2</t>
  </si>
  <si>
    <t>H2O + 4 wt% F</t>
  </si>
  <si>
    <t>Ref. #</t>
  </si>
  <si>
    <t>Reference Citation</t>
  </si>
  <si>
    <t>Gd</t>
  </si>
  <si>
    <t>Sr</t>
  </si>
  <si>
    <t>Yb</t>
  </si>
  <si>
    <t xml:space="preserve">average value </t>
  </si>
  <si>
    <t>Using 16.9 ppm of powdered mineral comp. - accuracy is 1 s</t>
  </si>
  <si>
    <t>*The fluid was seperated from the solid residue so that both the quenched solute and the residual minerals could be analysed directly by laser ablastion microprobe -here the residual phase =Garnet</t>
  </si>
  <si>
    <t>Garnet</t>
  </si>
  <si>
    <t>50 kbar and 1000 C</t>
  </si>
  <si>
    <t>A capsule of 50% diamond crystals was used to generate a pore space that would hold up under high pressurs (50kbar).  Trace element concentrations in the fluid trap were determined by laser ablation microprobe.  In these experiments Nb &amp; Ta seem decoupled from La &amp; Ce, therefore they conclude that a CI-solution cannot produce negative HFSE anomalies during selective enrichment in subduction zone infiltration processes.</t>
  </si>
  <si>
    <t>1.5 M HCl</t>
  </si>
  <si>
    <t>Kvm  (vapor &amp; melt)</t>
  </si>
  <si>
    <t>900 C, 2.0 GPa</t>
  </si>
  <si>
    <t>Na/Cl = 0.974  (chloride-bearing solution with Na and Ca contents calculated to be in equilibrium with the plag.)</t>
  </si>
  <si>
    <t>600°C ,1.5 kbar, Plag XAn = 0.070, Cl=1</t>
  </si>
  <si>
    <t>quartz</t>
  </si>
  <si>
    <t xml:space="preserve">no value reported </t>
  </si>
  <si>
    <t>orthoclase</t>
  </si>
  <si>
    <t>igneous &amp; met.rocks</t>
  </si>
  <si>
    <t>aqueous alkali chloride vapor phase (0.7 molar)</t>
  </si>
  <si>
    <t>Accuracy is 1 sigma, variation in ksf is result of varying Ba, pb &amp; Sr concentration in the mineral in each experiment, see paper p. 3348</t>
  </si>
  <si>
    <t>600 C, 2000kg/cm2</t>
  </si>
  <si>
    <r>
      <t xml:space="preserve">Flynn, R.T., Burnham, C.W., Drake, M.J. &amp; Holloway, J.R. (1978).  An experimental determination of rare earth partition coefficients between chloride containing vapor phase and silicate melts.  </t>
    </r>
    <r>
      <rPr>
        <i/>
        <sz val="12"/>
        <rFont val="Arial"/>
        <family val="0"/>
      </rPr>
      <t>Geochimica et Cosmochimica Acta</t>
    </r>
    <r>
      <rPr>
        <sz val="12"/>
        <rFont val="Arial"/>
        <family val="0"/>
      </rPr>
      <t xml:space="preserve"> 42, 685-702.</t>
    </r>
  </si>
  <si>
    <r>
      <t xml:space="preserve">Gammon, J.B., Borcsik, M. &amp; Holland, H.D. (1969).  Potassium-Sodium Ratios in Aqueous Solutions and Coexisting Silicate Melts.  </t>
    </r>
    <r>
      <rPr>
        <i/>
        <sz val="12"/>
        <rFont val="Arial"/>
        <family val="0"/>
      </rPr>
      <t>Science</t>
    </r>
    <r>
      <rPr>
        <sz val="12"/>
        <rFont val="Arial"/>
        <family val="0"/>
      </rPr>
      <t xml:space="preserve"> 163, 179-181.</t>
    </r>
  </si>
  <si>
    <r>
      <t xml:space="preserve">Beswick, A.E. (1973). An experimental study of alkali metal distributions in feldspars and micas. </t>
    </r>
    <r>
      <rPr>
        <i/>
        <sz val="12"/>
        <rFont val="Arial"/>
        <family val="0"/>
      </rPr>
      <t>Geochimica et Cosmochimica Acta</t>
    </r>
    <r>
      <rPr>
        <sz val="12"/>
        <rFont val="Arial"/>
        <family val="0"/>
      </rPr>
      <t xml:space="preserve"> 37, 183-208.</t>
    </r>
  </si>
  <si>
    <t>640 C</t>
  </si>
  <si>
    <t>mafic phonolite</t>
  </si>
  <si>
    <t>700 C</t>
  </si>
  <si>
    <t>lava - Cimino Volcano</t>
  </si>
  <si>
    <t>2.7 M HCl</t>
  </si>
  <si>
    <t>muscovite</t>
  </si>
  <si>
    <t>900 C, 2.0 Gpa</t>
  </si>
  <si>
    <t>biotite</t>
  </si>
  <si>
    <t>melting silicate</t>
  </si>
  <si>
    <t>granodiorite</t>
  </si>
  <si>
    <t>700°C, 2kbar</t>
  </si>
  <si>
    <t>?</t>
  </si>
  <si>
    <t>Eu</t>
  </si>
  <si>
    <t>Rb</t>
  </si>
  <si>
    <t>Mineral</t>
  </si>
  <si>
    <t>Element</t>
  </si>
  <si>
    <t>Composition of MELT</t>
  </si>
  <si>
    <r>
      <t xml:space="preserve">Stalder, R., Foley, S.F., Brey, G.P., Forsythe, L.M. &amp; Horn, I. (1997). First results from a new experimental technique to determine fluid/solid trace element partition coefficients using diamond aggregate extraction traps. </t>
    </r>
    <r>
      <rPr>
        <i/>
        <sz val="12"/>
        <rFont val="Arial"/>
        <family val="0"/>
      </rPr>
      <t>Neues Jahrbuch fuer Mineralogie Abhandlungen</t>
    </r>
    <r>
      <rPr>
        <sz val="12"/>
        <rFont val="Arial"/>
        <family val="0"/>
      </rPr>
      <t xml:space="preserve"> 172, 117-132.</t>
    </r>
  </si>
  <si>
    <t>Composition of FLUID</t>
  </si>
  <si>
    <t>Temperature and Pressure of Experiment</t>
  </si>
  <si>
    <t>Accuracy</t>
  </si>
  <si>
    <t>Ksf (solid &amp; fluid)</t>
  </si>
  <si>
    <t>Reference</t>
  </si>
  <si>
    <t>Notes</t>
  </si>
  <si>
    <t>apatite</t>
  </si>
  <si>
    <t>Be</t>
  </si>
  <si>
    <t>H2O</t>
  </si>
  <si>
    <t>1000C, 1.0GPa</t>
  </si>
  <si>
    <t>Na/Cl = 0.950  (chloride-bearing solution with Na and Ca contents calculated to be in equilibrium with the plag.)</t>
  </si>
  <si>
    <t>Based on work by Brenan et al., 1998, Dunn &amp; Sen, 1994 &amp; Bindeman et al., 2002</t>
  </si>
  <si>
    <t>plag:cpx:opx = 60:20:20</t>
  </si>
  <si>
    <t>Based on work by Brenan et al., 1998, Dunn &amp; Sen, 1994 &amp; Bindeman et al., 1998</t>
  </si>
  <si>
    <t>As</t>
  </si>
  <si>
    <t>750°C , 2 kbar, Plag XAn = 0.297, Cl=1</t>
  </si>
  <si>
    <t>peridotite(8.2% CPX: 12% OPX: 69% olivine: 2.3% ilmenite: 1.9% rutile)</t>
  </si>
  <si>
    <t>Ksf varies as a function of the Eu-content of the mineral, accuracy is 1 sigma</t>
  </si>
  <si>
    <t>Eu in plag = 0.06 µg</t>
  </si>
  <si>
    <t>Eu in plag = 0.50 µg</t>
  </si>
  <si>
    <t>Eu in plag = 1.0 µg</t>
  </si>
  <si>
    <t>Na/Cl = 0.519 (chloride-bearing solution with Na and Ca contents calculated to be in equilibrium with the plag.)</t>
  </si>
  <si>
    <t>600°C , 1.5 kbar, Plag XAn = 0.840, Cl=1</t>
  </si>
  <si>
    <r>
      <t xml:space="preserve">Stalder, R., Foley, S.F., Brey, G.P. &amp; Horn, I. (1998). Mineral-aqueous fluid partitioning of trace elements at 900-1200 degrees C and 3.0-5.7 Gpa; new experiemental data for garnet, clinopyroxene, and rutile, and implications for mantle metasomatism.   </t>
    </r>
    <r>
      <rPr>
        <i/>
        <sz val="12"/>
        <rFont val="Arial"/>
        <family val="0"/>
      </rPr>
      <t>Geochimica et Cosmochimica Acta</t>
    </r>
    <r>
      <rPr>
        <sz val="12"/>
        <rFont val="Arial"/>
        <family val="0"/>
      </rPr>
      <t xml:space="preserve"> 62, 1781-1801.</t>
    </r>
  </si>
  <si>
    <r>
      <t>2M Na(PO</t>
    </r>
    <r>
      <rPr>
        <vertAlign val="subscript"/>
        <sz val="12"/>
        <rFont val="Arial"/>
        <family val="0"/>
      </rPr>
      <t>4</t>
    </r>
    <r>
      <rPr>
        <sz val="12"/>
        <rFont val="Arial"/>
        <family val="0"/>
      </rPr>
      <t>)</t>
    </r>
    <r>
      <rPr>
        <vertAlign val="subscript"/>
        <sz val="12"/>
        <rFont val="Arial"/>
        <family val="0"/>
      </rPr>
      <t>0.33</t>
    </r>
  </si>
  <si>
    <r>
      <t>1M Na(PO</t>
    </r>
    <r>
      <rPr>
        <vertAlign val="subscript"/>
        <sz val="12"/>
        <rFont val="Arial"/>
        <family val="0"/>
      </rPr>
      <t>4</t>
    </r>
    <r>
      <rPr>
        <sz val="12"/>
        <rFont val="Arial"/>
        <family val="0"/>
      </rPr>
      <t>)</t>
    </r>
    <r>
      <rPr>
        <vertAlign val="subscript"/>
        <sz val="12"/>
        <rFont val="Arial"/>
        <family val="0"/>
      </rPr>
      <t>0.33</t>
    </r>
  </si>
  <si>
    <r>
      <t>0.5M Na(PO</t>
    </r>
    <r>
      <rPr>
        <vertAlign val="subscript"/>
        <sz val="12"/>
        <rFont val="Arial"/>
        <family val="0"/>
      </rPr>
      <t>4</t>
    </r>
    <r>
      <rPr>
        <sz val="12"/>
        <rFont val="Arial"/>
        <family val="0"/>
      </rPr>
      <t>)</t>
    </r>
    <r>
      <rPr>
        <vertAlign val="subscript"/>
        <sz val="12"/>
        <rFont val="Arial"/>
        <family val="0"/>
      </rPr>
      <t>0.33</t>
    </r>
  </si>
  <si>
    <r>
      <t>0.5M Na(B</t>
    </r>
    <r>
      <rPr>
        <vertAlign val="subscript"/>
        <sz val="12"/>
        <rFont val="Arial"/>
        <family val="0"/>
      </rPr>
      <t>4</t>
    </r>
    <r>
      <rPr>
        <sz val="12"/>
        <rFont val="Arial"/>
        <family val="0"/>
      </rPr>
      <t>O</t>
    </r>
    <r>
      <rPr>
        <vertAlign val="subscript"/>
        <sz val="12"/>
        <rFont val="Arial"/>
        <family val="0"/>
      </rPr>
      <t>7</t>
    </r>
    <r>
      <rPr>
        <sz val="12"/>
        <rFont val="Arial"/>
        <family val="0"/>
      </rPr>
      <t>)</t>
    </r>
    <r>
      <rPr>
        <vertAlign val="subscript"/>
        <sz val="12"/>
        <rFont val="Arial"/>
        <family val="0"/>
      </rPr>
      <t>0.5</t>
    </r>
  </si>
  <si>
    <t>Partition coeff.s reported for vapor-melt rather than fluid-melt</t>
  </si>
  <si>
    <t>3 &amp; 25 (cited in 16)</t>
  </si>
  <si>
    <t>26 (cited in 16)</t>
  </si>
  <si>
    <t>27 (cited in 16)</t>
  </si>
  <si>
    <t>27 (cited in 3)</t>
  </si>
  <si>
    <t>28 (cited in 3)</t>
  </si>
  <si>
    <t>Accuracy is 1 sigma</t>
  </si>
  <si>
    <t>±1/11</t>
  </si>
  <si>
    <t>±0.1</t>
  </si>
  <si>
    <t>Accuaracy is 1 sigma</t>
  </si>
  <si>
    <t>&lt; 2.5</t>
  </si>
  <si>
    <t>&lt; 2</t>
  </si>
  <si>
    <t>&lt;0.004</t>
  </si>
  <si>
    <t>&lt;0.005</t>
  </si>
  <si>
    <t>&lt;0.01</t>
  </si>
  <si>
    <t>&lt;3.33</t>
  </si>
  <si>
    <t>&lt;0.003</t>
  </si>
  <si>
    <t>4.2 (2)</t>
  </si>
  <si>
    <t>29 (cited in 3)</t>
  </si>
  <si>
    <t>Na/Cl = 0.711  (chloride-bearing solution with Na and Ca contents calculated to be in equilibrium with the plag.)</t>
  </si>
  <si>
    <t>750°C , 2 kbar, Plag XAn = 0.510, Cl=1</t>
  </si>
  <si>
    <t>Na/Cl = 0.820  (chloride-bearing solution with Na and Ca contents calculated to be in equilibrium with the plag.)</t>
  </si>
  <si>
    <t>750°C , 2 kbar, Plag XAn = 0.523, Cl=1</t>
  </si>
  <si>
    <t>600°C , 1.5 kbar, Plag XAn = 0.051, Cl=1</t>
  </si>
  <si>
    <t>Na/Cl = 0.955  (chloride-bearing solution with Na and Ca contents calculated to be in equilibrium with the plag.)</t>
  </si>
  <si>
    <t>*here Kd = (Rb/K) in solid/ (Rb/k) in vapor</t>
  </si>
  <si>
    <t>600 C, 2000kg.cm2</t>
  </si>
  <si>
    <t>700 C, 2000kg/cm2</t>
  </si>
  <si>
    <t>Na/Cl = 0.844  (chloride-bearing solution with Na and Ca contents calculated to be in equilibrium with the plag.)</t>
  </si>
  <si>
    <t>600°C , 1.5 kbar, Plag XAn = 0.294, Cl=1</t>
  </si>
  <si>
    <t>Na/Cl = 0.832  (chloride-bearing solution with Na and Ca contents calculated to be in equilibrium with the plag.)</t>
  </si>
  <si>
    <t>Ksf ±0.06</t>
  </si>
  <si>
    <t>Plagioclase</t>
  </si>
  <si>
    <t>Orthoclase</t>
  </si>
  <si>
    <t>Hornblende</t>
  </si>
  <si>
    <t>Phlogopite</t>
  </si>
  <si>
    <t>Biotite</t>
  </si>
  <si>
    <t>Sanidine</t>
  </si>
  <si>
    <t>Ksf ± 0.11</t>
  </si>
  <si>
    <t>Ksf ± 0.03</t>
  </si>
  <si>
    <t>23 (cited in 5)</t>
  </si>
  <si>
    <t>29.3 &amp; 50.3</t>
  </si>
  <si>
    <t>Ksf ±0.04</t>
  </si>
  <si>
    <r>
      <t xml:space="preserve">Keppler, H. (1996). Constraints from partitioning experiments on the composition of subduction-zone fluids.  </t>
    </r>
    <r>
      <rPr>
        <i/>
        <sz val="12"/>
        <rFont val="Arial"/>
        <family val="0"/>
      </rPr>
      <t xml:space="preserve">Nature </t>
    </r>
    <r>
      <rPr>
        <sz val="12"/>
        <rFont val="Arial"/>
        <family val="0"/>
      </rPr>
      <t>380, 237-240.</t>
    </r>
  </si>
  <si>
    <t>1040°C, 3 kbar</t>
  </si>
  <si>
    <t>&lt; 0.02</t>
  </si>
  <si>
    <t xml:space="preserve">5 M (Na, K)Cl </t>
  </si>
  <si>
    <t>1040°C, 3kbar</t>
  </si>
  <si>
    <t xml:space="preserve">Accuracy </t>
  </si>
  <si>
    <t xml:space="preserve">5 M (Na. K)Cl </t>
  </si>
  <si>
    <t>andesite glass</t>
  </si>
  <si>
    <t>±1</t>
  </si>
  <si>
    <t>±0.5</t>
  </si>
  <si>
    <t>±2</t>
  </si>
  <si>
    <t>&lt;0.02</t>
  </si>
  <si>
    <t>45 (in 44)</t>
  </si>
  <si>
    <t>46 (in 44)</t>
  </si>
  <si>
    <t>±1/3</t>
  </si>
  <si>
    <t>±1/12</t>
  </si>
  <si>
    <t>&lt; 1/3</t>
  </si>
  <si>
    <t>±0.001</t>
  </si>
  <si>
    <r>
      <t xml:space="preserve">Hart, S.R. &amp; Dunn, T. (1993).  Experimental cpx/melt partitioning of 24 trace elements.  </t>
    </r>
    <r>
      <rPr>
        <i/>
        <sz val="12"/>
        <rFont val="Arial"/>
        <family val="0"/>
      </rPr>
      <t xml:space="preserve">Contributions to Mineralogy and Petrology </t>
    </r>
    <r>
      <rPr>
        <sz val="12"/>
        <rFont val="Arial"/>
        <family val="0"/>
      </rPr>
      <t>113, 1-8.</t>
    </r>
  </si>
  <si>
    <r>
      <t xml:space="preserve">Irving, A.J. (1978). A review of experimental studies of crystal/liquid trace element  partitioning. </t>
    </r>
    <r>
      <rPr>
        <i/>
        <sz val="12"/>
        <rFont val="Arial"/>
        <family val="0"/>
      </rPr>
      <t>Geochimica et Cosmochimica Acta</t>
    </r>
    <r>
      <rPr>
        <sz val="12"/>
        <rFont val="Arial"/>
        <family val="0"/>
      </rPr>
      <t xml:space="preserve"> 42, 743-770.</t>
    </r>
  </si>
  <si>
    <t>granodiorites from Corsica</t>
  </si>
  <si>
    <t>1.57 Min</t>
  </si>
  <si>
    <t>Na/Cl = 0.633 (chloride-bearing solution with Na and Ca contents calculated to be in equilibrium with the plag.)</t>
  </si>
  <si>
    <t>600°C , 1.5 kbar, Plag XAn = 0.744, Cl=1</t>
  </si>
  <si>
    <t>750°C , 2 kbar, Plag XAn = 0.048, Cl=1</t>
  </si>
  <si>
    <t>Based on work by Brenan et al., 1998, Dunn &amp; Sen, 1994 &amp; Bindeman et al., 2000</t>
  </si>
  <si>
    <t>32 kbar, 750°C</t>
  </si>
  <si>
    <t>Li</t>
  </si>
  <si>
    <t>33 kbar, 750°C</t>
  </si>
  <si>
    <t>Pb</t>
  </si>
  <si>
    <t>37 kbar, 750°C</t>
  </si>
  <si>
    <t>3.1e^-3</t>
  </si>
  <si>
    <t>39 kbar, 750°C</t>
  </si>
  <si>
    <t>&gt;20</t>
  </si>
  <si>
    <t>38 kbar, 750°C</t>
  </si>
  <si>
    <t>plag:cpx:opx = 60:20:21</t>
  </si>
  <si>
    <t>31 kbar, 750°C</t>
  </si>
  <si>
    <t>Anorthite</t>
  </si>
  <si>
    <t>Eu in plag = 0.03 µg</t>
  </si>
  <si>
    <t>0.5 M chloride solution</t>
  </si>
  <si>
    <t>650°C and 1.3 kbar</t>
  </si>
  <si>
    <t>plag:cpx:opx = 60:20:24</t>
  </si>
  <si>
    <r>
      <t>accuracy 1</t>
    </r>
    <r>
      <rPr>
        <sz val="12"/>
        <rFont val="Symbol"/>
        <family val="0"/>
      </rPr>
      <t>s</t>
    </r>
    <r>
      <rPr>
        <sz val="12"/>
        <rFont val="Arial"/>
        <family val="0"/>
      </rPr>
      <t xml:space="preserve">  error</t>
    </r>
  </si>
  <si>
    <r>
      <t>accuracy is 1</t>
    </r>
    <r>
      <rPr>
        <sz val="12"/>
        <rFont val="Symbol"/>
        <family val="0"/>
      </rPr>
      <t>s</t>
    </r>
    <r>
      <rPr>
        <sz val="12"/>
        <rFont val="Arial"/>
        <family val="0"/>
      </rPr>
      <t xml:space="preserve">  error</t>
    </r>
  </si>
  <si>
    <t>NR</t>
  </si>
  <si>
    <t xml:space="preserve">H2O </t>
  </si>
  <si>
    <t>accuracy ± 7 C and 0.5 kbar</t>
  </si>
  <si>
    <t xml:space="preserve">Ksf is for fluid/garnet </t>
  </si>
  <si>
    <t>Na/Cl = 0.994</t>
  </si>
  <si>
    <t>Eu in plag = 26.0 µg</t>
  </si>
  <si>
    <t>Eu in plag = 36.0 µg</t>
  </si>
  <si>
    <t>Eu in plag = 70 µg</t>
  </si>
  <si>
    <t>Eu in plag = 50 µg</t>
  </si>
  <si>
    <t>Eu in plag = 350 µg</t>
  </si>
  <si>
    <t>Eu in plag = 510 µg</t>
  </si>
  <si>
    <t>±0.0061</t>
  </si>
  <si>
    <t>±0.0093</t>
  </si>
  <si>
    <t>±0.0137</t>
  </si>
  <si>
    <t>±0.0455</t>
  </si>
  <si>
    <t>±0.0042</t>
  </si>
  <si>
    <t>±0.0054</t>
  </si>
  <si>
    <t>±0.0058</t>
  </si>
  <si>
    <t>±0.0076</t>
  </si>
  <si>
    <t>±0.0104</t>
  </si>
  <si>
    <t>±0.0208</t>
  </si>
  <si>
    <t>Based on work by Brenan et al., 1998, Dunn &amp; Sen, 1994 &amp; Bindeman et al., 1999</t>
  </si>
  <si>
    <t>K</t>
  </si>
  <si>
    <t>P</t>
  </si>
  <si>
    <r>
      <t xml:space="preserve">Green, T.H. (1994).  Experimental studies of trace-element partitioning applicable to tigneous petrogenesis - Sedona 16 years later. </t>
    </r>
    <r>
      <rPr>
        <i/>
        <sz val="12"/>
        <rFont val="Arial"/>
        <family val="0"/>
      </rPr>
      <t>Chemical Geology</t>
    </r>
    <r>
      <rPr>
        <sz val="12"/>
        <rFont val="Arial"/>
        <family val="0"/>
      </rPr>
      <t xml:space="preserve"> 117, 1-36.</t>
    </r>
  </si>
  <si>
    <r>
      <t xml:space="preserve">Chaussidon, M. &amp; Libourel, G. (1993).  Boron partitioning in the upper mantle: An experimental and ion probe study.  </t>
    </r>
    <r>
      <rPr>
        <i/>
        <sz val="12"/>
        <rFont val="Arial"/>
        <family val="0"/>
      </rPr>
      <t>Geochimica et Cosmochimica Acta</t>
    </r>
    <r>
      <rPr>
        <sz val="12"/>
        <rFont val="Arial"/>
        <family val="0"/>
      </rPr>
      <t xml:space="preserve"> 57, 5053-5062.</t>
    </r>
  </si>
  <si>
    <r>
      <t>Note</t>
    </r>
    <r>
      <rPr>
        <sz val="12"/>
        <rFont val="Arial"/>
        <family val="0"/>
      </rPr>
      <t xml:space="preserve">: </t>
    </r>
    <r>
      <rPr>
        <i/>
        <sz val="12"/>
        <rFont val="Arial"/>
        <family val="0"/>
      </rPr>
      <t>no references numbered 6, 21, 38, 42</t>
    </r>
  </si>
  <si>
    <r>
      <t xml:space="preserve">Bai, T.B., &amp; Koster van Groos, A.F. (1998). The distribution of Na, K, Rb, Sr, Al, Ge, Cu, W, Mo, La, and Ce between granitic melts and coexisting aqueous fluids.  </t>
    </r>
    <r>
      <rPr>
        <i/>
        <sz val="12"/>
        <rFont val="Arial"/>
        <family val="0"/>
      </rPr>
      <t>Geochimica et Cosmochimica Acta</t>
    </r>
    <r>
      <rPr>
        <sz val="12"/>
        <rFont val="Arial"/>
        <family val="0"/>
      </rPr>
      <t xml:space="preserve"> 63, 1117-1131.</t>
    </r>
  </si>
  <si>
    <t>haplogranite gel</t>
  </si>
  <si>
    <t>750°C , 2 kbar, Plag XAn = 0.700, Cl=1</t>
  </si>
  <si>
    <t>Na/Cl = 0.452  (chloride-bearing solution with Na and Ca contents calculated to be in equilibrium with the plag.)</t>
  </si>
  <si>
    <t>750°C , 2 kbar, Plag XAn = 0.920, Cl=1</t>
  </si>
  <si>
    <t>34 kbar, 750°C</t>
  </si>
  <si>
    <t>plag:cpx:opx = 60:20:22</t>
  </si>
  <si>
    <t>±0.0071</t>
  </si>
  <si>
    <t>±0.0083</t>
  </si>
  <si>
    <t>±0.104</t>
  </si>
  <si>
    <t>±0.166</t>
  </si>
  <si>
    <t>±0.223</t>
  </si>
  <si>
    <t>±0.472</t>
  </si>
  <si>
    <t>±0.0153</t>
  </si>
  <si>
    <t>±0.0172</t>
  </si>
  <si>
    <t>±0.0245</t>
  </si>
  <si>
    <t>±0.0397</t>
  </si>
  <si>
    <t>±0.0694</t>
  </si>
  <si>
    <t>±0.298</t>
  </si>
  <si>
    <t>±0.0051</t>
  </si>
  <si>
    <t>Na/Cl = 0.833  (chloride-bearing solution with Na and Ca contents calculated to be in equilibrium with the plag.)</t>
  </si>
  <si>
    <t>Experiments were run for 18 days for the 600°C runs and 12 days for the 750°C runs., Fluid compositions are chloride-bearing solution with Na and Ca contents calculated to be in equilibrium with the plag.</t>
  </si>
  <si>
    <t>Na/Cl = 0.986</t>
  </si>
  <si>
    <t xml:space="preserve">Na/Cl = 0.984 </t>
  </si>
  <si>
    <t xml:space="preserve">Na/Cl = 0.950  </t>
  </si>
  <si>
    <t xml:space="preserve">Na/Cl = 0.945  </t>
  </si>
  <si>
    <t xml:space="preserve">Na/Cl = 0.833  </t>
  </si>
  <si>
    <t xml:space="preserve">Na/Cl = 0.820  </t>
  </si>
  <si>
    <t xml:space="preserve">Na/Cl = 0.711  </t>
  </si>
  <si>
    <t>Using 2.0 ppm of powdered mineral comp. - accuracy is 1 s</t>
  </si>
  <si>
    <t>Ksm (solid  &amp; melt)</t>
  </si>
  <si>
    <t xml:space="preserve">Na/Cl = 0.452  </t>
  </si>
  <si>
    <t xml:space="preserve">Na/Cl = 0.316  </t>
  </si>
  <si>
    <t xml:space="preserve">Na/Cl = 0.981  </t>
  </si>
  <si>
    <t xml:space="preserve">Na/Cl = 0.974  </t>
  </si>
  <si>
    <t xml:space="preserve">Na/Cl = 0.955  </t>
  </si>
  <si>
    <t xml:space="preserve">Na/Cl = 0.960  </t>
  </si>
  <si>
    <t xml:space="preserve">Na/Cl = 0.958  </t>
  </si>
  <si>
    <t xml:space="preserve">Na/Cl = 0.844 </t>
  </si>
  <si>
    <t xml:space="preserve">Na/Cl = 0.832  </t>
  </si>
  <si>
    <t xml:space="preserve">Na/Cl = 0.770  </t>
  </si>
  <si>
    <t xml:space="preserve">Na/Cl = 0.694 </t>
  </si>
  <si>
    <t xml:space="preserve">Na/Cl = 0.633 </t>
  </si>
  <si>
    <t xml:space="preserve">Na/Cl = 0.519 </t>
  </si>
  <si>
    <t xml:space="preserve">Na/Cl = 0.500 </t>
  </si>
  <si>
    <t>Melting an eclogite (garnet, cpx, &amp; rutile)</t>
  </si>
  <si>
    <t>Apatite</t>
  </si>
  <si>
    <r>
      <t>Accuracy = 1</t>
    </r>
    <r>
      <rPr>
        <sz val="12"/>
        <rFont val="Symbol"/>
        <family val="0"/>
      </rPr>
      <t>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</si>
</sst>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2"/>
      <name val="Times New Roman"/>
      <family val="0"/>
    </font>
    <font>
      <b/>
      <sz val="12"/>
      <name val="Times New Roman"/>
      <family val="0"/>
    </font>
    <font>
      <i/>
      <sz val="12"/>
      <name val="Times New Roman"/>
      <family val="0"/>
    </font>
    <font>
      <b/>
      <i/>
      <sz val="12"/>
      <name val="Times New Roman"/>
      <family val="0"/>
    </font>
    <font>
      <sz val="8"/>
      <name val="Times New Roman"/>
      <family val="0"/>
    </font>
    <font>
      <b/>
      <sz val="9"/>
      <name val="Geneva"/>
      <family val="0"/>
    </font>
    <font>
      <sz val="9"/>
      <name val="Geneva"/>
      <family val="0"/>
    </font>
    <font>
      <u val="single"/>
      <sz val="12"/>
      <color indexed="12"/>
      <name val="Times New Roman"/>
      <family val="0"/>
    </font>
    <font>
      <u val="single"/>
      <sz val="12"/>
      <color indexed="36"/>
      <name val="Times New Roman"/>
      <family val="0"/>
    </font>
    <font>
      <b/>
      <sz val="14"/>
      <name val="Arial"/>
      <family val="0"/>
    </font>
    <font>
      <sz val="12"/>
      <name val="Arial"/>
      <family val="0"/>
    </font>
    <font>
      <sz val="9"/>
      <name val="Arial"/>
      <family val="0"/>
    </font>
    <font>
      <b/>
      <sz val="12"/>
      <name val="Arial"/>
      <family val="0"/>
    </font>
    <font>
      <sz val="14"/>
      <name val="Arial"/>
      <family val="0"/>
    </font>
    <font>
      <sz val="12"/>
      <name val="Symbol"/>
      <family val="0"/>
    </font>
    <font>
      <vertAlign val="subscript"/>
      <sz val="12"/>
      <name val="Arial"/>
      <family val="0"/>
    </font>
    <font>
      <i/>
      <sz val="12"/>
      <name val="Arial"/>
      <family val="0"/>
    </font>
    <font>
      <b/>
      <i/>
      <sz val="12"/>
      <name val="Arial"/>
      <family val="0"/>
    </font>
    <font>
      <b/>
      <i/>
      <sz val="14"/>
      <name val="Arial"/>
      <family val="0"/>
    </font>
    <font>
      <b/>
      <sz val="8"/>
      <name val="Times New Roman"/>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0" fillId="0" borderId="0" xfId="0" applyFont="1" applyFill="1" applyAlignment="1">
      <alignment/>
    </xf>
    <xf numFmtId="0" fontId="10" fillId="0" borderId="0" xfId="0" applyFont="1" applyFill="1" applyAlignment="1">
      <alignment horizontal="right"/>
    </xf>
    <xf numFmtId="0" fontId="9" fillId="0" borderId="0" xfId="0" applyFont="1" applyFill="1" applyAlignment="1">
      <alignment horizontal="center" wrapText="1"/>
    </xf>
    <xf numFmtId="0" fontId="9" fillId="0" borderId="0" xfId="0" applyFont="1" applyAlignment="1">
      <alignment wrapText="1"/>
    </xf>
    <xf numFmtId="0" fontId="10" fillId="0" borderId="0" xfId="0" applyFont="1" applyAlignment="1">
      <alignment/>
    </xf>
    <xf numFmtId="0" fontId="10" fillId="0" borderId="0" xfId="0" applyFont="1" applyAlignment="1">
      <alignment horizontal="left"/>
    </xf>
    <xf numFmtId="0" fontId="11" fillId="0" borderId="0" xfId="0" applyFont="1" applyAlignment="1">
      <alignment wrapText="1"/>
    </xf>
    <xf numFmtId="0" fontId="10" fillId="0" borderId="0" xfId="0" applyFont="1" applyAlignment="1">
      <alignment/>
    </xf>
    <xf numFmtId="0" fontId="9" fillId="0" borderId="0" xfId="0" applyFont="1" applyBorder="1" applyAlignment="1">
      <alignment wrapText="1"/>
    </xf>
    <xf numFmtId="0" fontId="10" fillId="0" borderId="0" xfId="0" applyFont="1" applyBorder="1" applyAlignment="1">
      <alignment/>
    </xf>
    <xf numFmtId="0" fontId="11" fillId="0" borderId="0" xfId="0" applyFont="1" applyBorder="1" applyAlignment="1">
      <alignment wrapText="1"/>
    </xf>
    <xf numFmtId="0" fontId="10" fillId="0" borderId="0" xfId="0" applyFont="1" applyAlignment="1">
      <alignment horizontal="right"/>
    </xf>
    <xf numFmtId="0" fontId="9" fillId="0" borderId="0" xfId="0" applyFont="1" applyAlignment="1">
      <alignment horizontal="center" wrapText="1"/>
    </xf>
    <xf numFmtId="0" fontId="10" fillId="0" borderId="0" xfId="0" applyFont="1" applyAlignment="1">
      <alignment horizontal="center"/>
    </xf>
    <xf numFmtId="0" fontId="10" fillId="0" borderId="0" xfId="0" applyFont="1" applyBorder="1" applyAlignment="1">
      <alignment horizontal="left"/>
    </xf>
    <xf numFmtId="0" fontId="11" fillId="0" borderId="0" xfId="0" applyFont="1" applyBorder="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13" fillId="0" borderId="0" xfId="0" applyFont="1" applyAlignment="1">
      <alignment wrapText="1"/>
    </xf>
    <xf numFmtId="0" fontId="9" fillId="0" borderId="0" xfId="0" applyFont="1" applyBorder="1" applyAlignment="1">
      <alignment/>
    </xf>
    <xf numFmtId="0" fontId="10" fillId="0" borderId="0" xfId="0" applyFont="1" applyBorder="1" applyAlignment="1">
      <alignment wrapText="1"/>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wrapText="1"/>
    </xf>
    <xf numFmtId="0" fontId="9" fillId="0" borderId="0" xfId="0" applyFont="1" applyAlignment="1">
      <alignment/>
    </xf>
    <xf numFmtId="0" fontId="12" fillId="0" borderId="0" xfId="0" applyFont="1" applyAlignment="1">
      <alignment/>
    </xf>
    <xf numFmtId="0" fontId="9" fillId="0" borderId="0" xfId="0" applyFont="1" applyAlignment="1">
      <alignment horizontal="left" wrapText="1"/>
    </xf>
    <xf numFmtId="0" fontId="9" fillId="0" borderId="0" xfId="0" applyFont="1" applyBorder="1" applyAlignment="1">
      <alignment horizontal="left" wrapText="1"/>
    </xf>
    <xf numFmtId="0" fontId="9" fillId="0" borderId="0" xfId="0" applyFont="1" applyFill="1" applyBorder="1" applyAlignment="1">
      <alignment/>
    </xf>
    <xf numFmtId="0" fontId="9" fillId="0" borderId="0" xfId="0" applyFont="1" applyFill="1" applyBorder="1" applyAlignment="1">
      <alignment wrapText="1"/>
    </xf>
    <xf numFmtId="0" fontId="9" fillId="0" borderId="0" xfId="0" applyFont="1" applyFill="1" applyBorder="1" applyAlignment="1">
      <alignment horizontal="right" wrapText="1"/>
    </xf>
    <xf numFmtId="0" fontId="11" fillId="0" borderId="0" xfId="0" applyFont="1" applyBorder="1" applyAlignment="1">
      <alignment/>
    </xf>
    <xf numFmtId="0" fontId="9" fillId="0" borderId="0" xfId="0" applyFont="1" applyFill="1" applyAlignment="1">
      <alignment wrapText="1"/>
    </xf>
    <xf numFmtId="0" fontId="13" fillId="0" borderId="0" xfId="0" applyFont="1" applyFill="1" applyAlignment="1">
      <alignment wrapText="1"/>
    </xf>
    <xf numFmtId="0" fontId="9" fillId="0" borderId="0" xfId="0" applyFont="1" applyFill="1" applyBorder="1" applyAlignment="1">
      <alignment horizontal="left" wrapText="1"/>
    </xf>
    <xf numFmtId="0" fontId="10" fillId="0" borderId="0" xfId="0" applyFont="1" applyFill="1" applyAlignment="1">
      <alignment horizontal="left"/>
    </xf>
    <xf numFmtId="0" fontId="11" fillId="0" borderId="0" xfId="0" applyFont="1" applyFill="1" applyBorder="1" applyAlignment="1">
      <alignment/>
    </xf>
    <xf numFmtId="0" fontId="9" fillId="0" borderId="0" xfId="0" applyFont="1" applyAlignment="1">
      <alignment horizontal="right" wrapText="1"/>
    </xf>
    <xf numFmtId="0" fontId="12" fillId="0" borderId="0" xfId="0" applyFont="1" applyAlignment="1">
      <alignment horizontal="right"/>
    </xf>
    <xf numFmtId="0" fontId="9" fillId="0" borderId="0" xfId="0" applyFont="1" applyBorder="1" applyAlignment="1">
      <alignment horizontal="right" wrapText="1"/>
    </xf>
    <xf numFmtId="0" fontId="9" fillId="0" borderId="0" xfId="0" applyFont="1" applyFill="1" applyAlignment="1">
      <alignment horizontal="right" wrapText="1"/>
    </xf>
    <xf numFmtId="11" fontId="10" fillId="0" borderId="0" xfId="0" applyNumberFormat="1" applyFont="1" applyAlignment="1">
      <alignment horizontal="right"/>
    </xf>
    <xf numFmtId="0" fontId="10" fillId="0" borderId="0" xfId="0" applyFont="1" applyAlignment="1">
      <alignment horizontal="right" wrapText="1"/>
    </xf>
    <xf numFmtId="0" fontId="9" fillId="0" borderId="0" xfId="0" applyFont="1" applyFill="1" applyAlignment="1">
      <alignment horizontal="left" wrapText="1"/>
    </xf>
    <xf numFmtId="0" fontId="18" fillId="0" borderId="0" xfId="0" applyFont="1" applyAlignment="1">
      <alignment horizontal="left"/>
    </xf>
    <xf numFmtId="0" fontId="18" fillId="0" borderId="0" xfId="0" applyFont="1" applyAlignment="1">
      <alignment/>
    </xf>
    <xf numFmtId="0" fontId="17" fillId="0" borderId="0" xfId="0" applyFont="1" applyAlignment="1">
      <alignment/>
    </xf>
    <xf numFmtId="0" fontId="10"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0" fillId="0" borderId="0" xfId="0" applyFont="1" applyFill="1" applyAlignment="1">
      <alignment vertical="center" wrapText="1"/>
    </xf>
    <xf numFmtId="0" fontId="0" fillId="0" borderId="0" xfId="0"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8.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9.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10.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
  <sheetViews>
    <sheetView workbookViewId="0" topLeftCell="D1">
      <selection activeCell="L2" sqref="L2"/>
    </sheetView>
  </sheetViews>
  <sheetFormatPr defaultColWidth="11.00390625" defaultRowHeight="15.75"/>
  <cols>
    <col min="1" max="2" width="10.875" style="1" customWidth="1"/>
    <col min="3" max="3" width="24.625" style="1" customWidth="1"/>
    <col min="4" max="4" width="20.00390625" style="1" customWidth="1"/>
    <col min="5" max="5" width="27.00390625" style="1" customWidth="1"/>
    <col min="6" max="6" width="22.50390625" style="1" customWidth="1"/>
    <col min="7" max="7" width="13.625" style="1" customWidth="1"/>
    <col min="8" max="8" width="11.50390625" style="1" customWidth="1"/>
    <col min="9" max="9" width="13.375" style="1" customWidth="1"/>
    <col min="10" max="10" width="10.875" style="1" customWidth="1"/>
    <col min="11" max="11" width="13.00390625" style="1" customWidth="1"/>
    <col min="12" max="16384" width="10.875" style="1" customWidth="1"/>
  </cols>
  <sheetData>
    <row r="1" spans="1:12" s="3" customFormat="1" ht="51.75" customHeight="1">
      <c r="A1" s="3" t="s">
        <v>593</v>
      </c>
      <c r="B1" s="3" t="s">
        <v>592</v>
      </c>
      <c r="C1" s="50" t="s">
        <v>475</v>
      </c>
      <c r="D1" s="50" t="s">
        <v>594</v>
      </c>
      <c r="E1" s="50" t="s">
        <v>596</v>
      </c>
      <c r="F1" s="50" t="s">
        <v>597</v>
      </c>
      <c r="G1" s="3" t="s">
        <v>598</v>
      </c>
      <c r="H1" s="50" t="s">
        <v>508</v>
      </c>
      <c r="I1" s="50" t="s">
        <v>516</v>
      </c>
      <c r="J1" s="50" t="s">
        <v>178</v>
      </c>
      <c r="K1" s="3" t="s">
        <v>600</v>
      </c>
      <c r="L1" s="3" t="s">
        <v>601</v>
      </c>
    </row>
    <row r="2" spans="1:11" ht="30" customHeight="1">
      <c r="A2" s="1" t="s">
        <v>610</v>
      </c>
      <c r="C2" s="30" t="s">
        <v>346</v>
      </c>
      <c r="E2" s="30" t="s">
        <v>179</v>
      </c>
      <c r="F2" s="1" t="s">
        <v>703</v>
      </c>
      <c r="H2" s="2">
        <v>60</v>
      </c>
      <c r="K2" s="1">
        <v>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8"/>
  <sheetViews>
    <sheetView workbookViewId="0" topLeftCell="E1">
      <selection activeCell="J7" sqref="J7:J8"/>
    </sheetView>
  </sheetViews>
  <sheetFormatPr defaultColWidth="11.00390625" defaultRowHeight="15.75"/>
  <cols>
    <col min="1" max="2" width="10.875" style="5" customWidth="1"/>
    <col min="3" max="3" width="19.00390625" style="5" customWidth="1"/>
    <col min="4" max="4" width="18.875" style="5" customWidth="1"/>
    <col min="5" max="5" width="20.375" style="5" customWidth="1"/>
    <col min="6" max="6" width="18.375" style="5" customWidth="1"/>
    <col min="7" max="7" width="13.50390625" style="12" customWidth="1"/>
    <col min="8" max="8" width="18.875" style="5" customWidth="1"/>
    <col min="9" max="9" width="18.125" style="5" customWidth="1"/>
    <col min="10" max="10" width="17.875" style="5" customWidth="1"/>
    <col min="11" max="11" width="14.00390625" style="5" customWidth="1"/>
    <col min="12" max="16384" width="10.875" style="5" customWidth="1"/>
  </cols>
  <sheetData>
    <row r="1" spans="1:12" s="19" customFormat="1" ht="72">
      <c r="A1" s="4" t="s">
        <v>593</v>
      </c>
      <c r="B1" s="4" t="s">
        <v>592</v>
      </c>
      <c r="C1" s="4" t="s">
        <v>475</v>
      </c>
      <c r="D1" s="4" t="s">
        <v>594</v>
      </c>
      <c r="E1" s="4" t="s">
        <v>596</v>
      </c>
      <c r="F1" s="4" t="s">
        <v>597</v>
      </c>
      <c r="G1" s="44" t="s">
        <v>598</v>
      </c>
      <c r="H1" s="4" t="s">
        <v>599</v>
      </c>
      <c r="I1" s="4" t="s">
        <v>270</v>
      </c>
      <c r="J1" s="4" t="s">
        <v>174</v>
      </c>
      <c r="K1" s="4" t="s">
        <v>600</v>
      </c>
      <c r="L1" s="4" t="s">
        <v>601</v>
      </c>
    </row>
    <row r="2" spans="1:11" ht="30" customHeight="1">
      <c r="A2" s="5" t="s">
        <v>437</v>
      </c>
      <c r="B2" s="5" t="s">
        <v>602</v>
      </c>
      <c r="E2" s="8" t="s">
        <v>604</v>
      </c>
      <c r="F2" s="5" t="s">
        <v>605</v>
      </c>
      <c r="G2" s="12">
        <v>0.03</v>
      </c>
      <c r="H2" s="5">
        <v>0.06</v>
      </c>
      <c r="K2" s="8">
        <v>18</v>
      </c>
    </row>
    <row r="3" spans="1:12" ht="30" customHeight="1">
      <c r="A3" s="5" t="s">
        <v>437</v>
      </c>
      <c r="B3" s="5" t="s">
        <v>560</v>
      </c>
      <c r="E3" s="5" t="s">
        <v>604</v>
      </c>
      <c r="F3" s="5" t="s">
        <v>448</v>
      </c>
      <c r="G3" s="12" t="s">
        <v>344</v>
      </c>
      <c r="H3" s="5">
        <v>0.25</v>
      </c>
      <c r="K3" s="5">
        <v>22</v>
      </c>
      <c r="L3" s="5" t="s">
        <v>37</v>
      </c>
    </row>
    <row r="4" spans="1:12" ht="30" customHeight="1">
      <c r="A4" s="5" t="s">
        <v>437</v>
      </c>
      <c r="B4" s="5" t="s">
        <v>305</v>
      </c>
      <c r="E4" s="5" t="s">
        <v>604</v>
      </c>
      <c r="F4" s="5" t="s">
        <v>210</v>
      </c>
      <c r="G4" s="12" t="s">
        <v>185</v>
      </c>
      <c r="H4" s="5">
        <v>0.01</v>
      </c>
      <c r="K4" s="5">
        <v>22</v>
      </c>
      <c r="L4" s="5" t="s">
        <v>37</v>
      </c>
    </row>
    <row r="5" spans="1:12" ht="30" customHeight="1">
      <c r="A5" s="5" t="s">
        <v>437</v>
      </c>
      <c r="B5" s="5" t="s">
        <v>305</v>
      </c>
      <c r="E5" s="5" t="s">
        <v>604</v>
      </c>
      <c r="F5" s="5" t="s">
        <v>448</v>
      </c>
      <c r="H5" s="5" t="s">
        <v>186</v>
      </c>
      <c r="K5" s="5">
        <v>22</v>
      </c>
      <c r="L5" s="5" t="s">
        <v>37</v>
      </c>
    </row>
    <row r="6" spans="1:12" ht="30" customHeight="1">
      <c r="A6" s="5" t="s">
        <v>437</v>
      </c>
      <c r="C6" s="17" t="s">
        <v>346</v>
      </c>
      <c r="E6" s="17" t="s">
        <v>347</v>
      </c>
      <c r="F6" s="5" t="s">
        <v>693</v>
      </c>
      <c r="H6" s="12">
        <v>250</v>
      </c>
      <c r="K6" s="1">
        <v>9</v>
      </c>
      <c r="L6" s="1"/>
    </row>
    <row r="7" spans="1:12" ht="30" customHeight="1">
      <c r="A7" s="5" t="s">
        <v>437</v>
      </c>
      <c r="D7" s="5" t="s">
        <v>82</v>
      </c>
      <c r="E7" s="5" t="s">
        <v>604</v>
      </c>
      <c r="F7" s="5" t="s">
        <v>166</v>
      </c>
      <c r="G7" s="12" t="s">
        <v>169</v>
      </c>
      <c r="J7" s="5">
        <v>0.1</v>
      </c>
      <c r="K7" s="5">
        <v>34</v>
      </c>
      <c r="L7" s="8" t="s">
        <v>530</v>
      </c>
    </row>
    <row r="8" spans="1:12" ht="30" customHeight="1">
      <c r="A8" s="5" t="s">
        <v>437</v>
      </c>
      <c r="D8" s="5" t="s">
        <v>82</v>
      </c>
      <c r="E8" s="5" t="s">
        <v>604</v>
      </c>
      <c r="F8" s="5" t="s">
        <v>161</v>
      </c>
      <c r="G8" s="12" t="s">
        <v>169</v>
      </c>
      <c r="J8" s="5">
        <v>0</v>
      </c>
      <c r="K8" s="5">
        <v>34</v>
      </c>
      <c r="L8" s="8" t="s">
        <v>530</v>
      </c>
    </row>
  </sheetData>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L41"/>
  <sheetViews>
    <sheetView workbookViewId="0" topLeftCell="C1">
      <selection activeCell="D5" sqref="D5:D8"/>
    </sheetView>
  </sheetViews>
  <sheetFormatPr defaultColWidth="11.00390625" defaultRowHeight="15.75"/>
  <cols>
    <col min="1" max="1" width="13.625" style="5" customWidth="1"/>
    <col min="2" max="2" width="10.875" style="5" customWidth="1"/>
    <col min="3" max="3" width="18.50390625" style="5" customWidth="1"/>
    <col min="4" max="4" width="23.375" style="5" customWidth="1"/>
    <col min="5" max="5" width="16.375" style="5" customWidth="1"/>
    <col min="6" max="6" width="19.875" style="5" customWidth="1"/>
    <col min="7" max="7" width="14.50390625" style="12" customWidth="1"/>
    <col min="8" max="8" width="10.875" style="12" customWidth="1"/>
    <col min="9" max="10" width="10.875" style="5" customWidth="1"/>
    <col min="11" max="11" width="17.125" style="5" customWidth="1"/>
    <col min="12" max="16384" width="10.875" style="5" customWidth="1"/>
  </cols>
  <sheetData>
    <row r="1" spans="1:12" s="4" customFormat="1" ht="51.75" customHeight="1">
      <c r="A1" s="4" t="s">
        <v>593</v>
      </c>
      <c r="B1" s="4" t="s">
        <v>592</v>
      </c>
      <c r="C1" s="4" t="s">
        <v>475</v>
      </c>
      <c r="D1" s="4" t="s">
        <v>594</v>
      </c>
      <c r="E1" s="4" t="s">
        <v>596</v>
      </c>
      <c r="F1" s="4" t="s">
        <v>597</v>
      </c>
      <c r="G1" s="44" t="s">
        <v>598</v>
      </c>
      <c r="H1" s="33" t="s">
        <v>508</v>
      </c>
      <c r="I1" s="4" t="s">
        <v>516</v>
      </c>
      <c r="J1" s="4" t="s">
        <v>178</v>
      </c>
      <c r="K1" s="4" t="s">
        <v>600</v>
      </c>
      <c r="L1" s="4" t="s">
        <v>601</v>
      </c>
    </row>
    <row r="2" spans="1:12" ht="30" customHeight="1">
      <c r="A2" s="5" t="s">
        <v>424</v>
      </c>
      <c r="B2" s="5" t="s">
        <v>560</v>
      </c>
      <c r="E2" s="5" t="s">
        <v>604</v>
      </c>
      <c r="F2" s="5" t="s">
        <v>448</v>
      </c>
      <c r="H2" s="12">
        <v>18.3</v>
      </c>
      <c r="K2" s="5">
        <v>22</v>
      </c>
      <c r="L2" s="5" t="s">
        <v>37</v>
      </c>
    </row>
    <row r="3" spans="1:12" ht="30" customHeight="1">
      <c r="A3" s="5" t="s">
        <v>424</v>
      </c>
      <c r="B3" s="5" t="s">
        <v>305</v>
      </c>
      <c r="E3" s="5" t="s">
        <v>604</v>
      </c>
      <c r="F3" s="5" t="s">
        <v>210</v>
      </c>
      <c r="H3" s="12" t="s">
        <v>711</v>
      </c>
      <c r="K3" s="5">
        <v>22</v>
      </c>
      <c r="L3" s="5" t="s">
        <v>37</v>
      </c>
    </row>
    <row r="4" spans="1:12" ht="30" customHeight="1">
      <c r="A4" s="5" t="s">
        <v>424</v>
      </c>
      <c r="B4" s="5" t="s">
        <v>305</v>
      </c>
      <c r="E4" s="5" t="s">
        <v>604</v>
      </c>
      <c r="F4" s="5" t="s">
        <v>448</v>
      </c>
      <c r="K4" s="5">
        <v>22</v>
      </c>
      <c r="L4" s="5" t="s">
        <v>37</v>
      </c>
    </row>
    <row r="5" spans="1:11" ht="30" customHeight="1">
      <c r="A5" s="5" t="s">
        <v>424</v>
      </c>
      <c r="D5" s="5" t="s">
        <v>739</v>
      </c>
      <c r="E5" s="5" t="s">
        <v>604</v>
      </c>
      <c r="F5" s="5" t="s">
        <v>505</v>
      </c>
      <c r="J5" s="5">
        <v>1.6</v>
      </c>
      <c r="K5" s="1">
        <v>7</v>
      </c>
    </row>
    <row r="6" spans="1:11" ht="30" customHeight="1">
      <c r="A6" s="5" t="s">
        <v>424</v>
      </c>
      <c r="D6" s="5" t="s">
        <v>739</v>
      </c>
      <c r="E6" s="17" t="s">
        <v>350</v>
      </c>
      <c r="F6" s="5" t="s">
        <v>381</v>
      </c>
      <c r="J6" s="5">
        <v>0.5</v>
      </c>
      <c r="K6" s="1">
        <v>7</v>
      </c>
    </row>
    <row r="7" spans="1:11" ht="30" customHeight="1">
      <c r="A7" s="5" t="s">
        <v>424</v>
      </c>
      <c r="D7" s="5" t="s">
        <v>739</v>
      </c>
      <c r="E7" s="5" t="s">
        <v>382</v>
      </c>
      <c r="F7" s="5" t="s">
        <v>505</v>
      </c>
      <c r="J7" s="5">
        <v>2.8</v>
      </c>
      <c r="K7" s="1">
        <v>7</v>
      </c>
    </row>
    <row r="8" spans="1:11" ht="30" customHeight="1">
      <c r="A8" s="5" t="s">
        <v>424</v>
      </c>
      <c r="D8" s="5" t="s">
        <v>739</v>
      </c>
      <c r="E8" s="5" t="s">
        <v>582</v>
      </c>
      <c r="F8" s="5" t="s">
        <v>505</v>
      </c>
      <c r="J8" s="5">
        <v>17.3</v>
      </c>
      <c r="K8" s="1">
        <v>7</v>
      </c>
    </row>
    <row r="9" spans="1:11" ht="30" customHeight="1">
      <c r="A9" s="5" t="s">
        <v>424</v>
      </c>
      <c r="D9" s="17" t="s">
        <v>544</v>
      </c>
      <c r="E9" s="5" t="s">
        <v>604</v>
      </c>
      <c r="F9" s="5" t="s">
        <v>538</v>
      </c>
      <c r="J9" s="5">
        <v>2.3</v>
      </c>
      <c r="K9" s="5">
        <v>35</v>
      </c>
    </row>
    <row r="10" spans="1:11" ht="30" customHeight="1">
      <c r="A10" s="5" t="s">
        <v>424</v>
      </c>
      <c r="D10" s="17" t="s">
        <v>544</v>
      </c>
      <c r="E10" s="5" t="s">
        <v>532</v>
      </c>
      <c r="F10" s="5" t="s">
        <v>538</v>
      </c>
      <c r="J10" s="5">
        <v>61</v>
      </c>
      <c r="K10" s="5">
        <v>35</v>
      </c>
    </row>
    <row r="11" spans="1:11" ht="30" customHeight="1">
      <c r="A11" s="5" t="s">
        <v>424</v>
      </c>
      <c r="D11" s="17" t="s">
        <v>544</v>
      </c>
      <c r="E11" s="5" t="s">
        <v>532</v>
      </c>
      <c r="F11" s="5" t="s">
        <v>538</v>
      </c>
      <c r="J11" s="5">
        <v>18</v>
      </c>
      <c r="K11" s="5">
        <v>35</v>
      </c>
    </row>
    <row r="12" spans="1:11" ht="30" customHeight="1">
      <c r="A12" s="5" t="s">
        <v>424</v>
      </c>
      <c r="D12" s="17" t="s">
        <v>544</v>
      </c>
      <c r="E12" s="5" t="s">
        <v>532</v>
      </c>
      <c r="F12" s="5" t="s">
        <v>538</v>
      </c>
      <c r="J12" s="5">
        <v>13</v>
      </c>
      <c r="K12" s="5">
        <v>35</v>
      </c>
    </row>
    <row r="13" spans="1:11" ht="30" customHeight="1">
      <c r="A13" s="5" t="s">
        <v>424</v>
      </c>
      <c r="D13" s="17" t="s">
        <v>544</v>
      </c>
      <c r="E13" s="5" t="s">
        <v>532</v>
      </c>
      <c r="F13" s="5" t="s">
        <v>538</v>
      </c>
      <c r="J13" s="5">
        <v>60</v>
      </c>
      <c r="K13" s="5">
        <v>35</v>
      </c>
    </row>
    <row r="14" spans="1:11" ht="30" customHeight="1">
      <c r="A14" s="5" t="s">
        <v>424</v>
      </c>
      <c r="D14" s="17" t="s">
        <v>544</v>
      </c>
      <c r="E14" s="5" t="s">
        <v>533</v>
      </c>
      <c r="F14" s="5" t="s">
        <v>538</v>
      </c>
      <c r="J14" s="5">
        <v>40</v>
      </c>
      <c r="K14" s="5">
        <v>35</v>
      </c>
    </row>
    <row r="15" spans="1:11" ht="30" customHeight="1">
      <c r="A15" s="5" t="s">
        <v>424</v>
      </c>
      <c r="D15" s="17" t="s">
        <v>544</v>
      </c>
      <c r="E15" s="5" t="s">
        <v>563</v>
      </c>
      <c r="F15" s="5" t="s">
        <v>538</v>
      </c>
      <c r="J15" s="5">
        <v>83</v>
      </c>
      <c r="K15" s="5">
        <v>35</v>
      </c>
    </row>
    <row r="16" spans="1:11" ht="30" customHeight="1">
      <c r="A16" s="5" t="s">
        <v>424</v>
      </c>
      <c r="D16" s="17" t="s">
        <v>544</v>
      </c>
      <c r="E16" s="5" t="s">
        <v>534</v>
      </c>
      <c r="F16" s="5" t="s">
        <v>538</v>
      </c>
      <c r="J16" s="5">
        <v>1</v>
      </c>
      <c r="K16" s="5">
        <v>35</v>
      </c>
    </row>
    <row r="17" spans="1:11" ht="30" customHeight="1">
      <c r="A17" s="5" t="s">
        <v>424</v>
      </c>
      <c r="D17" s="17" t="s">
        <v>544</v>
      </c>
      <c r="E17" s="5" t="s">
        <v>535</v>
      </c>
      <c r="F17" s="5" t="s">
        <v>538</v>
      </c>
      <c r="J17" s="5">
        <v>1.8</v>
      </c>
      <c r="K17" s="5">
        <v>35</v>
      </c>
    </row>
    <row r="18" spans="1:11" ht="30" customHeight="1">
      <c r="A18" s="5" t="s">
        <v>424</v>
      </c>
      <c r="D18" s="17" t="s">
        <v>544</v>
      </c>
      <c r="E18" s="5" t="s">
        <v>536</v>
      </c>
      <c r="F18" s="5" t="s">
        <v>538</v>
      </c>
      <c r="J18" s="5">
        <v>3</v>
      </c>
      <c r="K18" s="5">
        <v>35</v>
      </c>
    </row>
    <row r="19" spans="1:11" ht="30" customHeight="1">
      <c r="A19" s="5" t="s">
        <v>424</v>
      </c>
      <c r="D19" s="17" t="s">
        <v>544</v>
      </c>
      <c r="E19" s="5" t="s">
        <v>537</v>
      </c>
      <c r="F19" s="5" t="s">
        <v>538</v>
      </c>
      <c r="J19" s="5">
        <v>1.2</v>
      </c>
      <c r="K19" s="5">
        <v>35</v>
      </c>
    </row>
    <row r="20" spans="1:12" ht="30" customHeight="1">
      <c r="A20" s="5" t="s">
        <v>424</v>
      </c>
      <c r="D20" s="17" t="s">
        <v>53</v>
      </c>
      <c r="F20" s="5" t="s">
        <v>429</v>
      </c>
      <c r="G20" s="12" t="s">
        <v>54</v>
      </c>
      <c r="J20" s="5">
        <v>103</v>
      </c>
      <c r="K20" s="5">
        <v>43</v>
      </c>
      <c r="L20" s="5" t="s">
        <v>83</v>
      </c>
    </row>
    <row r="21" spans="1:12" ht="30" customHeight="1">
      <c r="A21" s="5" t="s">
        <v>424</v>
      </c>
      <c r="D21" s="17" t="s">
        <v>53</v>
      </c>
      <c r="F21" s="5" t="s">
        <v>429</v>
      </c>
      <c r="G21" s="12" t="s">
        <v>55</v>
      </c>
      <c r="J21" s="5">
        <v>160</v>
      </c>
      <c r="K21" s="5">
        <v>43</v>
      </c>
      <c r="L21" s="5" t="s">
        <v>84</v>
      </c>
    </row>
    <row r="22" spans="1:12" ht="30" customHeight="1">
      <c r="A22" s="5" t="s">
        <v>424</v>
      </c>
      <c r="D22" s="17" t="s">
        <v>53</v>
      </c>
      <c r="F22" s="5" t="s">
        <v>429</v>
      </c>
      <c r="G22" s="12" t="s">
        <v>56</v>
      </c>
      <c r="J22" s="5">
        <v>126</v>
      </c>
      <c r="K22" s="5">
        <v>43</v>
      </c>
      <c r="L22" s="5" t="s">
        <v>173</v>
      </c>
    </row>
    <row r="23" spans="1:12" ht="30" customHeight="1">
      <c r="A23" s="5" t="s">
        <v>424</v>
      </c>
      <c r="D23" s="17" t="s">
        <v>53</v>
      </c>
      <c r="F23" s="5" t="s">
        <v>429</v>
      </c>
      <c r="G23" s="12" t="s">
        <v>57</v>
      </c>
      <c r="J23" s="5">
        <v>3</v>
      </c>
      <c r="K23" s="5">
        <v>43</v>
      </c>
      <c r="L23" s="5" t="s">
        <v>85</v>
      </c>
    </row>
    <row r="24" spans="1:12" ht="30" customHeight="1">
      <c r="A24" s="5" t="s">
        <v>424</v>
      </c>
      <c r="D24" s="17" t="s">
        <v>53</v>
      </c>
      <c r="F24" s="5" t="s">
        <v>429</v>
      </c>
      <c r="G24" s="12" t="s">
        <v>58</v>
      </c>
      <c r="J24" s="5">
        <v>4</v>
      </c>
      <c r="K24" s="5">
        <v>43</v>
      </c>
      <c r="L24" s="5" t="s">
        <v>86</v>
      </c>
    </row>
    <row r="25" spans="1:12" ht="30" customHeight="1">
      <c r="A25" s="5" t="s">
        <v>424</v>
      </c>
      <c r="D25" s="17" t="s">
        <v>53</v>
      </c>
      <c r="F25" s="5" t="s">
        <v>429</v>
      </c>
      <c r="G25" s="12" t="s">
        <v>59</v>
      </c>
      <c r="J25" s="5">
        <v>27</v>
      </c>
      <c r="K25" s="5">
        <v>43</v>
      </c>
      <c r="L25" s="5" t="s">
        <v>87</v>
      </c>
    </row>
    <row r="26" spans="1:12" ht="30" customHeight="1">
      <c r="A26" s="5" t="s">
        <v>424</v>
      </c>
      <c r="D26" s="17" t="s">
        <v>53</v>
      </c>
      <c r="F26" s="5" t="s">
        <v>429</v>
      </c>
      <c r="G26" s="12" t="s">
        <v>60</v>
      </c>
      <c r="J26" s="5">
        <v>316</v>
      </c>
      <c r="K26" s="5">
        <v>43</v>
      </c>
      <c r="L26" s="5" t="s">
        <v>88</v>
      </c>
    </row>
    <row r="27" spans="1:12" ht="30" customHeight="1">
      <c r="A27" s="5" t="s">
        <v>424</v>
      </c>
      <c r="D27" s="17" t="s">
        <v>53</v>
      </c>
      <c r="F27" s="5" t="s">
        <v>429</v>
      </c>
      <c r="G27" s="12" t="s">
        <v>61</v>
      </c>
      <c r="J27" s="5">
        <v>58</v>
      </c>
      <c r="K27" s="5">
        <v>43</v>
      </c>
      <c r="L27" s="5" t="s">
        <v>89</v>
      </c>
    </row>
    <row r="28" spans="1:12" ht="30" customHeight="1">
      <c r="A28" s="5" t="s">
        <v>424</v>
      </c>
      <c r="D28" s="17" t="s">
        <v>53</v>
      </c>
      <c r="F28" s="5" t="s">
        <v>429</v>
      </c>
      <c r="G28" s="12" t="s">
        <v>62</v>
      </c>
      <c r="J28" s="5">
        <v>30</v>
      </c>
      <c r="K28" s="5">
        <v>43</v>
      </c>
      <c r="L28" s="5" t="s">
        <v>90</v>
      </c>
    </row>
    <row r="29" spans="1:12" ht="30" customHeight="1">
      <c r="A29" s="5" t="s">
        <v>424</v>
      </c>
      <c r="D29" s="17" t="s">
        <v>53</v>
      </c>
      <c r="F29" s="5" t="s">
        <v>429</v>
      </c>
      <c r="G29" s="12" t="s">
        <v>63</v>
      </c>
      <c r="J29" s="5">
        <v>433</v>
      </c>
      <c r="K29" s="5">
        <v>43</v>
      </c>
      <c r="L29" s="5" t="s">
        <v>91</v>
      </c>
    </row>
    <row r="30" spans="1:12" ht="30" customHeight="1">
      <c r="A30" s="5" t="s">
        <v>424</v>
      </c>
      <c r="D30" s="17" t="s">
        <v>53</v>
      </c>
      <c r="F30" s="5" t="s">
        <v>429</v>
      </c>
      <c r="G30" s="12" t="s">
        <v>64</v>
      </c>
      <c r="J30" s="5">
        <v>20</v>
      </c>
      <c r="K30" s="5">
        <v>43</v>
      </c>
      <c r="L30" s="5" t="s">
        <v>86</v>
      </c>
    </row>
    <row r="31" spans="1:12" ht="30" customHeight="1">
      <c r="A31" s="5" t="s">
        <v>424</v>
      </c>
      <c r="D31" s="17" t="s">
        <v>53</v>
      </c>
      <c r="F31" s="5" t="s">
        <v>429</v>
      </c>
      <c r="G31" s="12" t="s">
        <v>65</v>
      </c>
      <c r="J31" s="5">
        <v>190</v>
      </c>
      <c r="K31" s="5">
        <v>43</v>
      </c>
      <c r="L31" s="5" t="s">
        <v>92</v>
      </c>
    </row>
    <row r="32" spans="1:12" ht="30" customHeight="1">
      <c r="A32" s="5" t="s">
        <v>424</v>
      </c>
      <c r="D32" s="17" t="s">
        <v>53</v>
      </c>
      <c r="F32" s="5" t="s">
        <v>429</v>
      </c>
      <c r="G32" s="12" t="s">
        <v>60</v>
      </c>
      <c r="J32" s="5">
        <v>345</v>
      </c>
      <c r="K32" s="5">
        <v>43</v>
      </c>
      <c r="L32" s="5" t="s">
        <v>93</v>
      </c>
    </row>
    <row r="33" spans="1:12" ht="30" customHeight="1">
      <c r="A33" s="5" t="s">
        <v>424</v>
      </c>
      <c r="D33" s="17" t="s">
        <v>53</v>
      </c>
      <c r="F33" s="5" t="s">
        <v>429</v>
      </c>
      <c r="G33" s="12" t="s">
        <v>66</v>
      </c>
      <c r="J33" s="5">
        <v>20</v>
      </c>
      <c r="K33" s="5">
        <v>43</v>
      </c>
      <c r="L33" s="5" t="s">
        <v>94</v>
      </c>
    </row>
    <row r="34" spans="1:12" ht="30">
      <c r="A34" s="5" t="s">
        <v>424</v>
      </c>
      <c r="D34" s="17" t="s">
        <v>53</v>
      </c>
      <c r="F34" s="5" t="s">
        <v>101</v>
      </c>
      <c r="G34" s="12" t="s">
        <v>95</v>
      </c>
      <c r="J34" s="5">
        <v>16</v>
      </c>
      <c r="K34" s="5">
        <v>43</v>
      </c>
      <c r="L34" s="5" t="s">
        <v>105</v>
      </c>
    </row>
    <row r="35" spans="1:12" ht="30">
      <c r="A35" s="5" t="s">
        <v>424</v>
      </c>
      <c r="D35" s="17" t="s">
        <v>53</v>
      </c>
      <c r="F35" s="5" t="s">
        <v>101</v>
      </c>
      <c r="G35" s="12" t="s">
        <v>96</v>
      </c>
      <c r="J35" s="5">
        <v>4.4</v>
      </c>
      <c r="K35" s="5">
        <v>43</v>
      </c>
      <c r="L35" s="5" t="s">
        <v>106</v>
      </c>
    </row>
    <row r="36" spans="1:12" ht="30">
      <c r="A36" s="5" t="s">
        <v>424</v>
      </c>
      <c r="D36" s="17" t="s">
        <v>53</v>
      </c>
      <c r="F36" s="5" t="s">
        <v>101</v>
      </c>
      <c r="G36" s="12" t="s">
        <v>96</v>
      </c>
      <c r="J36" s="5">
        <v>2</v>
      </c>
      <c r="K36" s="5">
        <v>43</v>
      </c>
      <c r="L36" s="5" t="s">
        <v>107</v>
      </c>
    </row>
    <row r="37" spans="1:12" ht="30">
      <c r="A37" s="5" t="s">
        <v>424</v>
      </c>
      <c r="D37" s="17" t="s">
        <v>53</v>
      </c>
      <c r="F37" s="5" t="s">
        <v>101</v>
      </c>
      <c r="G37" s="12" t="s">
        <v>97</v>
      </c>
      <c r="J37" s="5">
        <v>5</v>
      </c>
      <c r="K37" s="5">
        <v>43</v>
      </c>
      <c r="L37" s="5" t="s">
        <v>86</v>
      </c>
    </row>
    <row r="38" spans="1:12" ht="30">
      <c r="A38" s="5" t="s">
        <v>424</v>
      </c>
      <c r="D38" s="17" t="s">
        <v>53</v>
      </c>
      <c r="F38" s="5" t="s">
        <v>101</v>
      </c>
      <c r="G38" s="12" t="s">
        <v>57</v>
      </c>
      <c r="J38" s="5">
        <v>2.3</v>
      </c>
      <c r="K38" s="5">
        <v>43</v>
      </c>
      <c r="L38" s="5" t="s">
        <v>105</v>
      </c>
    </row>
    <row r="39" spans="1:12" ht="30">
      <c r="A39" s="5" t="s">
        <v>424</v>
      </c>
      <c r="D39" s="17" t="s">
        <v>53</v>
      </c>
      <c r="F39" s="5" t="s">
        <v>101</v>
      </c>
      <c r="G39" s="12" t="s">
        <v>98</v>
      </c>
      <c r="J39" s="5">
        <v>1.5</v>
      </c>
      <c r="K39" s="5">
        <v>43</v>
      </c>
      <c r="L39" s="5" t="s">
        <v>108</v>
      </c>
    </row>
    <row r="40" spans="1:12" ht="30">
      <c r="A40" s="5" t="s">
        <v>424</v>
      </c>
      <c r="D40" s="17" t="s">
        <v>53</v>
      </c>
      <c r="F40" s="5" t="s">
        <v>101</v>
      </c>
      <c r="G40" s="12" t="s">
        <v>99</v>
      </c>
      <c r="J40" s="5">
        <v>0.4</v>
      </c>
      <c r="K40" s="5">
        <v>43</v>
      </c>
      <c r="L40" s="5" t="s">
        <v>109</v>
      </c>
    </row>
    <row r="41" spans="1:12" ht="30">
      <c r="A41" s="5" t="s">
        <v>424</v>
      </c>
      <c r="D41" s="17" t="s">
        <v>53</v>
      </c>
      <c r="F41" s="5" t="s">
        <v>101</v>
      </c>
      <c r="G41" s="12" t="s">
        <v>100</v>
      </c>
      <c r="J41" s="5">
        <v>0.1</v>
      </c>
      <c r="K41" s="5">
        <v>43</v>
      </c>
      <c r="L41" s="5" t="s">
        <v>86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7"/>
  <sheetViews>
    <sheetView workbookViewId="0" topLeftCell="D1">
      <selection activeCell="J6" sqref="J6:J7"/>
    </sheetView>
  </sheetViews>
  <sheetFormatPr defaultColWidth="11.00390625" defaultRowHeight="15.75"/>
  <cols>
    <col min="1" max="2" width="10.875" style="5" customWidth="1"/>
    <col min="3" max="3" width="19.00390625" style="5" customWidth="1"/>
    <col min="4" max="4" width="20.50390625" style="5" customWidth="1"/>
    <col min="5" max="5" width="19.625" style="5" customWidth="1"/>
    <col min="6" max="6" width="19.00390625" style="5" customWidth="1"/>
    <col min="7" max="7" width="14.125" style="5" customWidth="1"/>
    <col min="8" max="16384" width="10.875" style="5" customWidth="1"/>
  </cols>
  <sheetData>
    <row r="1" spans="1:12" s="31" customFormat="1" ht="64.5" customHeight="1">
      <c r="A1" s="31" t="s">
        <v>593</v>
      </c>
      <c r="B1" s="31" t="s">
        <v>592</v>
      </c>
      <c r="C1" s="4" t="s">
        <v>475</v>
      </c>
      <c r="D1" s="4" t="s">
        <v>594</v>
      </c>
      <c r="E1" s="4" t="s">
        <v>596</v>
      </c>
      <c r="F1" s="4" t="s">
        <v>597</v>
      </c>
      <c r="G1" s="4" t="s">
        <v>598</v>
      </c>
      <c r="H1" s="4" t="s">
        <v>508</v>
      </c>
      <c r="I1" s="4" t="s">
        <v>476</v>
      </c>
      <c r="J1" s="4" t="s">
        <v>174</v>
      </c>
      <c r="K1" s="31" t="s">
        <v>600</v>
      </c>
      <c r="L1" s="31" t="s">
        <v>601</v>
      </c>
    </row>
    <row r="2" spans="1:12" ht="30" customHeight="1">
      <c r="A2" s="5" t="s">
        <v>272</v>
      </c>
      <c r="B2" s="5" t="s">
        <v>354</v>
      </c>
      <c r="I2" s="5">
        <v>0.0027</v>
      </c>
      <c r="K2" s="8">
        <v>14</v>
      </c>
      <c r="L2" s="8" t="s">
        <v>271</v>
      </c>
    </row>
    <row r="3" spans="1:12" ht="30" customHeight="1">
      <c r="A3" s="5" t="s">
        <v>272</v>
      </c>
      <c r="B3" s="5" t="s">
        <v>300</v>
      </c>
      <c r="I3" s="8">
        <v>0.0084</v>
      </c>
      <c r="J3" s="8"/>
      <c r="K3" s="8">
        <v>14</v>
      </c>
      <c r="L3" s="8" t="s">
        <v>304</v>
      </c>
    </row>
    <row r="4" spans="1:12" ht="30" customHeight="1">
      <c r="A4" s="5" t="s">
        <v>272</v>
      </c>
      <c r="B4" s="5" t="s">
        <v>305</v>
      </c>
      <c r="I4" s="8">
        <v>0.442</v>
      </c>
      <c r="J4" s="8"/>
      <c r="K4" s="8">
        <v>14</v>
      </c>
      <c r="L4" s="8" t="s">
        <v>304</v>
      </c>
    </row>
    <row r="5" spans="1:12" ht="30" customHeight="1">
      <c r="A5" s="5" t="s">
        <v>272</v>
      </c>
      <c r="B5" s="5" t="s">
        <v>176</v>
      </c>
      <c r="I5" s="5">
        <v>0.0015</v>
      </c>
      <c r="K5" s="8">
        <v>14</v>
      </c>
      <c r="L5" s="8" t="s">
        <v>304</v>
      </c>
    </row>
    <row r="6" spans="1:12" ht="30" customHeight="1">
      <c r="A6" s="5" t="s">
        <v>272</v>
      </c>
      <c r="D6" s="5" t="s">
        <v>82</v>
      </c>
      <c r="E6" s="5" t="s">
        <v>604</v>
      </c>
      <c r="F6" s="5" t="s">
        <v>166</v>
      </c>
      <c r="G6" s="12" t="s">
        <v>523</v>
      </c>
      <c r="H6" s="12"/>
      <c r="J6" s="5">
        <v>0</v>
      </c>
      <c r="K6" s="5">
        <v>34</v>
      </c>
      <c r="L6" s="5" t="s">
        <v>531</v>
      </c>
    </row>
    <row r="7" spans="1:12" ht="30" customHeight="1">
      <c r="A7" s="5" t="s">
        <v>272</v>
      </c>
      <c r="D7" s="5" t="s">
        <v>82</v>
      </c>
      <c r="E7" s="5" t="s">
        <v>604</v>
      </c>
      <c r="F7" s="5" t="s">
        <v>161</v>
      </c>
      <c r="G7" s="12" t="s">
        <v>523</v>
      </c>
      <c r="H7" s="12"/>
      <c r="J7" s="5">
        <v>0.2</v>
      </c>
      <c r="K7" s="5">
        <v>34</v>
      </c>
      <c r="L7" s="5" t="s">
        <v>531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7"/>
  <sheetViews>
    <sheetView workbookViewId="0" topLeftCell="C1">
      <selection activeCell="E22" sqref="E22"/>
    </sheetView>
  </sheetViews>
  <sheetFormatPr defaultColWidth="11.00390625" defaultRowHeight="15.75"/>
  <cols>
    <col min="1" max="2" width="10.875" style="5" customWidth="1"/>
    <col min="3" max="3" width="17.00390625" style="5" customWidth="1"/>
    <col min="4" max="4" width="18.375" style="5" customWidth="1"/>
    <col min="5" max="5" width="19.00390625" style="5" customWidth="1"/>
    <col min="6" max="6" width="17.625" style="5" customWidth="1"/>
    <col min="7" max="7" width="15.375" style="5" customWidth="1"/>
    <col min="8" max="10" width="10.875" style="5" customWidth="1"/>
    <col min="11" max="11" width="13.875" style="5" customWidth="1"/>
    <col min="12" max="16384" width="10.875" style="5" customWidth="1"/>
  </cols>
  <sheetData>
    <row r="1" spans="1:12" s="4" customFormat="1" ht="51">
      <c r="A1" s="4" t="s">
        <v>593</v>
      </c>
      <c r="B1" s="4" t="s">
        <v>592</v>
      </c>
      <c r="C1" s="4" t="s">
        <v>475</v>
      </c>
      <c r="D1" s="4" t="s">
        <v>594</v>
      </c>
      <c r="E1" s="4" t="s">
        <v>596</v>
      </c>
      <c r="F1" s="4" t="s">
        <v>597</v>
      </c>
      <c r="G1" s="4" t="s">
        <v>598</v>
      </c>
      <c r="H1" s="4" t="s">
        <v>508</v>
      </c>
      <c r="I1" s="4" t="s">
        <v>516</v>
      </c>
      <c r="J1" s="4" t="s">
        <v>174</v>
      </c>
      <c r="K1" s="4" t="s">
        <v>600</v>
      </c>
      <c r="L1" s="4" t="s">
        <v>601</v>
      </c>
    </row>
    <row r="2" spans="1:12" ht="24.75" customHeight="1">
      <c r="A2" s="5" t="s">
        <v>273</v>
      </c>
      <c r="B2" s="5" t="s">
        <v>354</v>
      </c>
      <c r="I2" s="5">
        <v>0.01</v>
      </c>
      <c r="K2" s="8">
        <v>14</v>
      </c>
      <c r="L2" s="8" t="s">
        <v>271</v>
      </c>
    </row>
    <row r="3" spans="1:12" ht="24.75" customHeight="1">
      <c r="A3" s="5" t="s">
        <v>273</v>
      </c>
      <c r="B3" s="5" t="s">
        <v>300</v>
      </c>
      <c r="I3" s="5">
        <v>0.017</v>
      </c>
      <c r="K3" s="8">
        <v>14</v>
      </c>
      <c r="L3" s="8" t="s">
        <v>304</v>
      </c>
    </row>
    <row r="4" spans="1:12" ht="24.75" customHeight="1">
      <c r="A4" s="5" t="s">
        <v>273</v>
      </c>
      <c r="B4" s="5" t="s">
        <v>305</v>
      </c>
      <c r="I4" s="5">
        <v>0.387</v>
      </c>
      <c r="K4" s="8">
        <v>14</v>
      </c>
      <c r="L4" s="8" t="s">
        <v>304</v>
      </c>
    </row>
    <row r="5" spans="1:12" ht="24.75" customHeight="1">
      <c r="A5" s="5" t="s">
        <v>273</v>
      </c>
      <c r="B5" s="5" t="s">
        <v>176</v>
      </c>
      <c r="I5" s="5">
        <v>0.003</v>
      </c>
      <c r="K5" s="8">
        <v>14</v>
      </c>
      <c r="L5" s="8" t="s">
        <v>304</v>
      </c>
    </row>
    <row r="6" spans="1:12" ht="30" customHeight="1">
      <c r="A6" s="5" t="s">
        <v>273</v>
      </c>
      <c r="D6" s="5" t="s">
        <v>82</v>
      </c>
      <c r="E6" s="5" t="s">
        <v>604</v>
      </c>
      <c r="F6" s="5" t="s">
        <v>166</v>
      </c>
      <c r="G6" s="12" t="s">
        <v>528</v>
      </c>
      <c r="H6" s="12"/>
      <c r="J6" s="5">
        <v>0</v>
      </c>
      <c r="K6" s="5">
        <v>34</v>
      </c>
      <c r="L6" s="5" t="s">
        <v>531</v>
      </c>
    </row>
    <row r="7" spans="1:12" ht="30" customHeight="1">
      <c r="A7" s="5" t="s">
        <v>273</v>
      </c>
      <c r="D7" s="5" t="s">
        <v>82</v>
      </c>
      <c r="E7" s="5" t="s">
        <v>604</v>
      </c>
      <c r="F7" s="5" t="s">
        <v>161</v>
      </c>
      <c r="G7" s="12" t="s">
        <v>528</v>
      </c>
      <c r="H7" s="12"/>
      <c r="J7" s="5">
        <v>0</v>
      </c>
      <c r="K7" s="5">
        <v>34</v>
      </c>
      <c r="L7" s="5" t="s">
        <v>531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48"/>
  <sheetViews>
    <sheetView workbookViewId="0" topLeftCell="D1">
      <selection activeCell="H14" sqref="H14"/>
    </sheetView>
  </sheetViews>
  <sheetFormatPr defaultColWidth="11.00390625" defaultRowHeight="15.75"/>
  <cols>
    <col min="1" max="2" width="10.875" style="5" customWidth="1"/>
    <col min="3" max="3" width="20.875" style="5" customWidth="1"/>
    <col min="4" max="4" width="28.00390625" style="5" customWidth="1"/>
    <col min="5" max="6" width="25.125" style="5" customWidth="1"/>
    <col min="7" max="7" width="16.00390625" style="5" customWidth="1"/>
    <col min="8" max="9" width="10.875" style="12" customWidth="1"/>
    <col min="10" max="10" width="15.625" style="5" customWidth="1"/>
    <col min="11" max="11" width="14.875" style="5" customWidth="1"/>
    <col min="12" max="16384" width="10.875" style="5" customWidth="1"/>
  </cols>
  <sheetData>
    <row r="1" spans="1:12" s="4" customFormat="1" ht="51">
      <c r="A1" s="4" t="s">
        <v>592</v>
      </c>
      <c r="B1" s="4" t="s">
        <v>593</v>
      </c>
      <c r="C1" s="4" t="s">
        <v>475</v>
      </c>
      <c r="D1" s="4" t="s">
        <v>594</v>
      </c>
      <c r="E1" s="4" t="s">
        <v>596</v>
      </c>
      <c r="F1" s="33" t="s">
        <v>597</v>
      </c>
      <c r="G1" s="4" t="s">
        <v>598</v>
      </c>
      <c r="H1" s="33" t="s">
        <v>508</v>
      </c>
      <c r="I1" s="33" t="s">
        <v>516</v>
      </c>
      <c r="J1" s="33" t="s">
        <v>178</v>
      </c>
      <c r="K1" s="4" t="s">
        <v>600</v>
      </c>
      <c r="L1" s="4" t="s">
        <v>601</v>
      </c>
    </row>
    <row r="2" spans="1:11" ht="24.75" customHeight="1">
      <c r="A2" s="5" t="s">
        <v>585</v>
      </c>
      <c r="B2" s="5" t="s">
        <v>590</v>
      </c>
      <c r="C2" s="5" t="s">
        <v>587</v>
      </c>
      <c r="F2" s="5" t="s">
        <v>588</v>
      </c>
      <c r="G2" s="12"/>
      <c r="I2" s="12">
        <v>0.24</v>
      </c>
      <c r="J2" s="6"/>
      <c r="K2" s="12" t="s">
        <v>371</v>
      </c>
    </row>
    <row r="3" spans="1:11" s="10" customFormat="1" ht="24.75" customHeight="1">
      <c r="A3" s="10" t="s">
        <v>570</v>
      </c>
      <c r="B3" s="10" t="s">
        <v>590</v>
      </c>
      <c r="C3" s="10" t="s">
        <v>587</v>
      </c>
      <c r="F3" s="10" t="s">
        <v>588</v>
      </c>
      <c r="G3" s="22"/>
      <c r="H3" s="22"/>
      <c r="I3" s="22">
        <v>1.13</v>
      </c>
      <c r="J3" s="15"/>
      <c r="K3" s="12" t="s">
        <v>626</v>
      </c>
    </row>
    <row r="4" spans="1:12" s="10" customFormat="1" ht="24.75" customHeight="1">
      <c r="A4" s="10" t="s">
        <v>440</v>
      </c>
      <c r="B4" s="10" t="s">
        <v>590</v>
      </c>
      <c r="D4" s="10" t="s">
        <v>587</v>
      </c>
      <c r="F4" s="10" t="s">
        <v>588</v>
      </c>
      <c r="G4" s="22"/>
      <c r="H4" s="22"/>
      <c r="I4" s="22">
        <v>5.14</v>
      </c>
      <c r="K4" s="12" t="s">
        <v>627</v>
      </c>
      <c r="L4" s="21"/>
    </row>
    <row r="5" spans="1:12" s="10" customFormat="1" ht="24.75" customHeight="1">
      <c r="A5" s="10" t="s">
        <v>704</v>
      </c>
      <c r="B5" s="10" t="s">
        <v>590</v>
      </c>
      <c r="C5" s="21" t="s">
        <v>705</v>
      </c>
      <c r="D5" s="21"/>
      <c r="E5" s="10" t="s">
        <v>706</v>
      </c>
      <c r="F5" s="10" t="s">
        <v>707</v>
      </c>
      <c r="G5" s="22">
        <v>0.25</v>
      </c>
      <c r="H5" s="22">
        <v>7.22</v>
      </c>
      <c r="I5" s="22"/>
      <c r="J5" s="15"/>
      <c r="K5" s="23">
        <v>26</v>
      </c>
      <c r="L5" s="10" t="s">
        <v>613</v>
      </c>
    </row>
    <row r="6" spans="1:12" s="10" customFormat="1" ht="24.75" customHeight="1">
      <c r="A6" s="10" t="s">
        <v>704</v>
      </c>
      <c r="B6" s="10" t="s">
        <v>590</v>
      </c>
      <c r="C6" s="21" t="s">
        <v>614</v>
      </c>
      <c r="D6" s="21"/>
      <c r="E6" s="10" t="s">
        <v>706</v>
      </c>
      <c r="F6" s="10" t="s">
        <v>707</v>
      </c>
      <c r="G6" s="22">
        <v>0.05</v>
      </c>
      <c r="H6" s="22">
        <v>9.14</v>
      </c>
      <c r="I6" s="22"/>
      <c r="J6" s="15"/>
      <c r="K6" s="23">
        <v>26</v>
      </c>
      <c r="L6" s="10" t="s">
        <v>613</v>
      </c>
    </row>
    <row r="7" spans="1:12" s="10" customFormat="1" ht="24.75" customHeight="1">
      <c r="A7" s="10" t="s">
        <v>704</v>
      </c>
      <c r="B7" s="10" t="s">
        <v>590</v>
      </c>
      <c r="C7" s="21" t="s">
        <v>615</v>
      </c>
      <c r="D7" s="21"/>
      <c r="E7" s="10" t="s">
        <v>706</v>
      </c>
      <c r="F7" s="10" t="s">
        <v>707</v>
      </c>
      <c r="G7" s="22">
        <v>0.44</v>
      </c>
      <c r="H7" s="22">
        <v>7.62</v>
      </c>
      <c r="I7" s="22"/>
      <c r="J7" s="15"/>
      <c r="K7" s="23">
        <v>26</v>
      </c>
      <c r="L7" s="10" t="s">
        <v>613</v>
      </c>
    </row>
    <row r="8" spans="1:12" s="10" customFormat="1" ht="24.75" customHeight="1">
      <c r="A8" s="10" t="s">
        <v>704</v>
      </c>
      <c r="B8" s="10" t="s">
        <v>590</v>
      </c>
      <c r="C8" s="21" t="s">
        <v>616</v>
      </c>
      <c r="D8" s="21"/>
      <c r="E8" s="10" t="s">
        <v>706</v>
      </c>
      <c r="F8" s="10" t="s">
        <v>707</v>
      </c>
      <c r="G8" s="22">
        <v>0.41</v>
      </c>
      <c r="H8" s="22">
        <v>7.52</v>
      </c>
      <c r="I8" s="22"/>
      <c r="J8" s="15"/>
      <c r="K8" s="23">
        <v>26</v>
      </c>
      <c r="L8" s="10" t="s">
        <v>613</v>
      </c>
    </row>
    <row r="9" spans="1:12" s="10" customFormat="1" ht="24.75" customHeight="1">
      <c r="A9" s="10" t="s">
        <v>704</v>
      </c>
      <c r="B9" s="10" t="s">
        <v>590</v>
      </c>
      <c r="C9" s="21" t="s">
        <v>497</v>
      </c>
      <c r="D9" s="21"/>
      <c r="E9" s="10" t="s">
        <v>706</v>
      </c>
      <c r="F9" s="10" t="s">
        <v>707</v>
      </c>
      <c r="G9" s="22">
        <v>0.8</v>
      </c>
      <c r="H9" s="22">
        <v>6</v>
      </c>
      <c r="I9" s="22"/>
      <c r="J9" s="15"/>
      <c r="K9" s="23">
        <v>26</v>
      </c>
      <c r="L9" s="10" t="s">
        <v>613</v>
      </c>
    </row>
    <row r="10" spans="1:12" s="10" customFormat="1" ht="24.75" customHeight="1">
      <c r="A10" s="10" t="s">
        <v>704</v>
      </c>
      <c r="B10" s="10" t="s">
        <v>590</v>
      </c>
      <c r="C10" s="21" t="s">
        <v>497</v>
      </c>
      <c r="D10" s="21"/>
      <c r="E10" s="10" t="s">
        <v>706</v>
      </c>
      <c r="F10" s="10" t="s">
        <v>707</v>
      </c>
      <c r="G10" s="22">
        <v>0.38</v>
      </c>
      <c r="H10" s="22">
        <v>4.33</v>
      </c>
      <c r="I10" s="22"/>
      <c r="J10" s="15"/>
      <c r="K10" s="23">
        <v>26</v>
      </c>
      <c r="L10" s="10" t="s">
        <v>613</v>
      </c>
    </row>
    <row r="11" spans="1:12" s="10" customFormat="1" ht="24.75" customHeight="1">
      <c r="A11" s="10" t="s">
        <v>704</v>
      </c>
      <c r="B11" s="10" t="s">
        <v>590</v>
      </c>
      <c r="C11" s="21" t="s">
        <v>498</v>
      </c>
      <c r="D11" s="21"/>
      <c r="E11" s="10" t="s">
        <v>706</v>
      </c>
      <c r="F11" s="10" t="s">
        <v>707</v>
      </c>
      <c r="G11" s="22">
        <v>0.15</v>
      </c>
      <c r="H11" s="22">
        <v>5.9</v>
      </c>
      <c r="I11" s="22"/>
      <c r="J11" s="15"/>
      <c r="K11" s="23">
        <v>26</v>
      </c>
      <c r="L11" s="10" t="s">
        <v>613</v>
      </c>
    </row>
    <row r="12" spans="1:12" s="10" customFormat="1" ht="24.75" customHeight="1">
      <c r="A12" s="10" t="s">
        <v>704</v>
      </c>
      <c r="B12" s="10" t="s">
        <v>590</v>
      </c>
      <c r="C12" s="21" t="s">
        <v>498</v>
      </c>
      <c r="D12" s="21"/>
      <c r="E12" s="10" t="s">
        <v>706</v>
      </c>
      <c r="F12" s="10" t="s">
        <v>707</v>
      </c>
      <c r="G12" s="22">
        <v>0.2</v>
      </c>
      <c r="H12" s="22">
        <v>4.09</v>
      </c>
      <c r="I12" s="22"/>
      <c r="J12" s="15"/>
      <c r="K12" s="23">
        <v>26</v>
      </c>
      <c r="L12" s="10" t="s">
        <v>613</v>
      </c>
    </row>
    <row r="13" spans="1:12" s="10" customFormat="1" ht="24.75" customHeight="1">
      <c r="A13" s="10" t="s">
        <v>704</v>
      </c>
      <c r="B13" s="10" t="s">
        <v>590</v>
      </c>
      <c r="C13" s="21" t="s">
        <v>499</v>
      </c>
      <c r="D13" s="21"/>
      <c r="E13" s="10" t="s">
        <v>706</v>
      </c>
      <c r="F13" s="10" t="s">
        <v>707</v>
      </c>
      <c r="G13" s="22">
        <v>0.5</v>
      </c>
      <c r="H13" s="22">
        <v>19.5</v>
      </c>
      <c r="I13" s="22"/>
      <c r="J13" s="15"/>
      <c r="K13" s="23">
        <v>26</v>
      </c>
      <c r="L13" s="10" t="s">
        <v>613</v>
      </c>
    </row>
    <row r="14" spans="1:12" s="10" customFormat="1" ht="24.75" customHeight="1">
      <c r="A14" s="10" t="s">
        <v>704</v>
      </c>
      <c r="B14" s="10" t="s">
        <v>590</v>
      </c>
      <c r="C14" s="21" t="s">
        <v>499</v>
      </c>
      <c r="D14" s="21"/>
      <c r="E14" s="10" t="s">
        <v>706</v>
      </c>
      <c r="F14" s="10" t="s">
        <v>707</v>
      </c>
      <c r="G14" s="22">
        <v>5</v>
      </c>
      <c r="H14" s="22">
        <v>53</v>
      </c>
      <c r="I14" s="22"/>
      <c r="J14" s="15"/>
      <c r="K14" s="23">
        <v>26</v>
      </c>
      <c r="L14" s="10" t="s">
        <v>613</v>
      </c>
    </row>
    <row r="15" spans="1:12" s="10" customFormat="1" ht="24.75" customHeight="1">
      <c r="A15" s="10" t="s">
        <v>704</v>
      </c>
      <c r="B15" s="10" t="s">
        <v>590</v>
      </c>
      <c r="C15" s="21" t="s">
        <v>500</v>
      </c>
      <c r="D15" s="21"/>
      <c r="E15" s="10" t="s">
        <v>501</v>
      </c>
      <c r="F15" s="10" t="s">
        <v>707</v>
      </c>
      <c r="G15" s="22">
        <v>0.1</v>
      </c>
      <c r="H15" s="22">
        <v>2.69</v>
      </c>
      <c r="I15" s="22"/>
      <c r="J15" s="15"/>
      <c r="K15" s="23">
        <v>26</v>
      </c>
      <c r="L15" s="10" t="s">
        <v>613</v>
      </c>
    </row>
    <row r="16" spans="1:12" s="10" customFormat="1" ht="24.75" customHeight="1">
      <c r="A16" s="10" t="s">
        <v>704</v>
      </c>
      <c r="B16" s="10" t="s">
        <v>590</v>
      </c>
      <c r="C16" s="21" t="s">
        <v>705</v>
      </c>
      <c r="D16" s="21"/>
      <c r="E16" s="10" t="s">
        <v>501</v>
      </c>
      <c r="F16" s="10" t="s">
        <v>707</v>
      </c>
      <c r="G16" s="22">
        <v>0.24</v>
      </c>
      <c r="H16" s="22">
        <v>5.36</v>
      </c>
      <c r="I16" s="22"/>
      <c r="J16" s="15"/>
      <c r="K16" s="23">
        <v>26</v>
      </c>
      <c r="L16" s="10" t="s">
        <v>613</v>
      </c>
    </row>
    <row r="17" spans="1:12" s="10" customFormat="1" ht="24.75" customHeight="1">
      <c r="A17" s="10" t="s">
        <v>704</v>
      </c>
      <c r="B17" s="10" t="s">
        <v>590</v>
      </c>
      <c r="C17" s="21" t="s">
        <v>500</v>
      </c>
      <c r="D17" s="21"/>
      <c r="E17" s="10" t="s">
        <v>501</v>
      </c>
      <c r="F17" s="10" t="s">
        <v>707</v>
      </c>
      <c r="G17" s="22">
        <v>0.38</v>
      </c>
      <c r="H17" s="22">
        <v>4.85</v>
      </c>
      <c r="I17" s="22"/>
      <c r="J17" s="15"/>
      <c r="K17" s="23">
        <v>26</v>
      </c>
      <c r="L17" s="10" t="s">
        <v>613</v>
      </c>
    </row>
    <row r="18" spans="1:12" s="10" customFormat="1" ht="24.75" customHeight="1">
      <c r="A18" s="10" t="s">
        <v>704</v>
      </c>
      <c r="B18" s="10" t="s">
        <v>590</v>
      </c>
      <c r="C18" s="21" t="s">
        <v>705</v>
      </c>
      <c r="D18" s="21"/>
      <c r="E18" s="10" t="s">
        <v>501</v>
      </c>
      <c r="F18" s="10" t="s">
        <v>707</v>
      </c>
      <c r="G18" s="22">
        <v>0.4</v>
      </c>
      <c r="H18" s="22">
        <v>4.23</v>
      </c>
      <c r="I18" s="22"/>
      <c r="J18" s="15"/>
      <c r="K18" s="23">
        <v>26</v>
      </c>
      <c r="L18" s="10" t="s">
        <v>613</v>
      </c>
    </row>
    <row r="19" spans="1:12" s="10" customFormat="1" ht="24.75" customHeight="1">
      <c r="A19" s="10" t="s">
        <v>704</v>
      </c>
      <c r="B19" s="10" t="s">
        <v>590</v>
      </c>
      <c r="C19" s="21" t="s">
        <v>614</v>
      </c>
      <c r="D19" s="21"/>
      <c r="E19" s="10" t="s">
        <v>501</v>
      </c>
      <c r="F19" s="10" t="s">
        <v>707</v>
      </c>
      <c r="G19" s="22">
        <v>0.64</v>
      </c>
      <c r="H19" s="22">
        <v>5.24</v>
      </c>
      <c r="I19" s="22"/>
      <c r="J19" s="15"/>
      <c r="K19" s="23">
        <v>26</v>
      </c>
      <c r="L19" s="10" t="s">
        <v>613</v>
      </c>
    </row>
    <row r="20" spans="1:12" s="10" customFormat="1" ht="24.75" customHeight="1">
      <c r="A20" s="10" t="s">
        <v>704</v>
      </c>
      <c r="B20" s="10" t="s">
        <v>590</v>
      </c>
      <c r="C20" s="21" t="s">
        <v>614</v>
      </c>
      <c r="D20" s="21"/>
      <c r="E20" s="10" t="s">
        <v>501</v>
      </c>
      <c r="F20" s="10" t="s">
        <v>707</v>
      </c>
      <c r="G20" s="22">
        <v>0.49</v>
      </c>
      <c r="H20" s="22">
        <v>4.81</v>
      </c>
      <c r="I20" s="22"/>
      <c r="J20" s="15"/>
      <c r="K20" s="23">
        <v>26</v>
      </c>
      <c r="L20" s="10" t="s">
        <v>613</v>
      </c>
    </row>
    <row r="21" spans="1:12" s="10" customFormat="1" ht="24.75" customHeight="1">
      <c r="A21" s="10" t="s">
        <v>704</v>
      </c>
      <c r="B21" s="10" t="s">
        <v>590</v>
      </c>
      <c r="C21" s="21" t="s">
        <v>614</v>
      </c>
      <c r="D21" s="21"/>
      <c r="E21" s="10" t="s">
        <v>501</v>
      </c>
      <c r="F21" s="10" t="s">
        <v>707</v>
      </c>
      <c r="G21" s="22">
        <v>0.78</v>
      </c>
      <c r="H21" s="22">
        <v>6.58</v>
      </c>
      <c r="I21" s="22"/>
      <c r="J21" s="15"/>
      <c r="K21" s="23">
        <v>26</v>
      </c>
      <c r="L21" s="10" t="s">
        <v>613</v>
      </c>
    </row>
    <row r="22" spans="1:12" s="10" customFormat="1" ht="24.75" customHeight="1">
      <c r="A22" s="10" t="s">
        <v>704</v>
      </c>
      <c r="B22" s="10" t="s">
        <v>590</v>
      </c>
      <c r="C22" s="21" t="s">
        <v>615</v>
      </c>
      <c r="D22" s="21"/>
      <c r="E22" s="10" t="s">
        <v>501</v>
      </c>
      <c r="F22" s="10" t="s">
        <v>707</v>
      </c>
      <c r="G22" s="22">
        <v>0.12</v>
      </c>
      <c r="H22" s="22">
        <v>3.93</v>
      </c>
      <c r="I22" s="22"/>
      <c r="J22" s="15"/>
      <c r="K22" s="23">
        <v>26</v>
      </c>
      <c r="L22" s="10" t="s">
        <v>613</v>
      </c>
    </row>
    <row r="23" spans="1:12" s="10" customFormat="1" ht="24.75" customHeight="1">
      <c r="A23" s="10" t="s">
        <v>704</v>
      </c>
      <c r="B23" s="10" t="s">
        <v>590</v>
      </c>
      <c r="C23" s="21" t="s">
        <v>615</v>
      </c>
      <c r="D23" s="21"/>
      <c r="E23" s="10" t="s">
        <v>501</v>
      </c>
      <c r="F23" s="10" t="s">
        <v>707</v>
      </c>
      <c r="G23" s="22">
        <v>0.27</v>
      </c>
      <c r="H23" s="22">
        <v>2.81</v>
      </c>
      <c r="I23" s="22"/>
      <c r="J23" s="15"/>
      <c r="K23" s="23">
        <v>26</v>
      </c>
      <c r="L23" s="10" t="s">
        <v>613</v>
      </c>
    </row>
    <row r="24" spans="1:12" s="10" customFormat="1" ht="24.75" customHeight="1">
      <c r="A24" s="10" t="s">
        <v>704</v>
      </c>
      <c r="B24" s="10" t="s">
        <v>590</v>
      </c>
      <c r="C24" s="21" t="s">
        <v>615</v>
      </c>
      <c r="D24" s="21"/>
      <c r="E24" s="10" t="s">
        <v>501</v>
      </c>
      <c r="F24" s="10" t="s">
        <v>707</v>
      </c>
      <c r="G24" s="22">
        <v>0.3</v>
      </c>
      <c r="H24" s="22">
        <v>5.28</v>
      </c>
      <c r="I24" s="22"/>
      <c r="J24" s="15"/>
      <c r="K24" s="23">
        <v>26</v>
      </c>
      <c r="L24" s="10" t="s">
        <v>613</v>
      </c>
    </row>
    <row r="25" spans="1:12" s="10" customFormat="1" ht="24.75" customHeight="1">
      <c r="A25" s="10" t="s">
        <v>704</v>
      </c>
      <c r="B25" s="10" t="s">
        <v>590</v>
      </c>
      <c r="C25" s="21" t="s">
        <v>616</v>
      </c>
      <c r="D25" s="21"/>
      <c r="E25" s="10" t="s">
        <v>501</v>
      </c>
      <c r="F25" s="10" t="s">
        <v>707</v>
      </c>
      <c r="G25" s="22">
        <v>0.09</v>
      </c>
      <c r="H25" s="22">
        <v>4.53</v>
      </c>
      <c r="I25" s="22"/>
      <c r="J25" s="15"/>
      <c r="K25" s="23">
        <v>26</v>
      </c>
      <c r="L25" s="10" t="s">
        <v>613</v>
      </c>
    </row>
    <row r="26" spans="1:12" s="10" customFormat="1" ht="24.75" customHeight="1">
      <c r="A26" s="10" t="s">
        <v>704</v>
      </c>
      <c r="B26" s="10" t="s">
        <v>590</v>
      </c>
      <c r="C26" s="21" t="s">
        <v>502</v>
      </c>
      <c r="D26" s="21"/>
      <c r="E26" s="10" t="s">
        <v>501</v>
      </c>
      <c r="F26" s="10" t="s">
        <v>707</v>
      </c>
      <c r="G26" s="22">
        <v>0.13</v>
      </c>
      <c r="H26" s="22">
        <v>2.01</v>
      </c>
      <c r="I26" s="22"/>
      <c r="J26" s="15"/>
      <c r="K26" s="23">
        <v>26</v>
      </c>
      <c r="L26" s="10" t="s">
        <v>613</v>
      </c>
    </row>
    <row r="27" spans="1:12" s="10" customFormat="1" ht="24.75" customHeight="1">
      <c r="A27" s="10" t="s">
        <v>704</v>
      </c>
      <c r="B27" s="10" t="s">
        <v>590</v>
      </c>
      <c r="C27" s="21" t="s">
        <v>716</v>
      </c>
      <c r="D27" s="21"/>
      <c r="E27" s="10" t="s">
        <v>501</v>
      </c>
      <c r="F27" s="10" t="s">
        <v>707</v>
      </c>
      <c r="G27" s="22">
        <v>0.15</v>
      </c>
      <c r="H27" s="22">
        <v>1.38</v>
      </c>
      <c r="I27" s="22"/>
      <c r="J27" s="15"/>
      <c r="K27" s="23">
        <v>26</v>
      </c>
      <c r="L27" s="10" t="s">
        <v>613</v>
      </c>
    </row>
    <row r="28" spans="1:12" s="10" customFormat="1" ht="24.75" customHeight="1">
      <c r="A28" s="10" t="s">
        <v>704</v>
      </c>
      <c r="B28" s="10" t="s">
        <v>590</v>
      </c>
      <c r="C28" s="21" t="s">
        <v>497</v>
      </c>
      <c r="D28" s="21"/>
      <c r="E28" s="10" t="s">
        <v>501</v>
      </c>
      <c r="F28" s="10" t="s">
        <v>707</v>
      </c>
      <c r="G28" s="22">
        <v>0.13</v>
      </c>
      <c r="H28" s="22">
        <v>2.29</v>
      </c>
      <c r="I28" s="22"/>
      <c r="J28" s="15"/>
      <c r="K28" s="23">
        <v>26</v>
      </c>
      <c r="L28" s="10" t="s">
        <v>613</v>
      </c>
    </row>
    <row r="29" spans="1:12" s="10" customFormat="1" ht="24.75" customHeight="1">
      <c r="A29" s="10" t="s">
        <v>704</v>
      </c>
      <c r="B29" s="10" t="s">
        <v>590</v>
      </c>
      <c r="C29" s="21" t="s">
        <v>717</v>
      </c>
      <c r="D29" s="21"/>
      <c r="E29" s="10" t="s">
        <v>501</v>
      </c>
      <c r="F29" s="10" t="s">
        <v>707</v>
      </c>
      <c r="G29" s="22">
        <v>0.18</v>
      </c>
      <c r="H29" s="22">
        <v>2.49</v>
      </c>
      <c r="I29" s="22"/>
      <c r="J29" s="15"/>
      <c r="K29" s="23">
        <v>26</v>
      </c>
      <c r="L29" s="10" t="s">
        <v>613</v>
      </c>
    </row>
    <row r="30" spans="1:12" s="10" customFormat="1" ht="24.75" customHeight="1">
      <c r="A30" s="10" t="s">
        <v>704</v>
      </c>
      <c r="B30" s="10" t="s">
        <v>590</v>
      </c>
      <c r="C30" s="21" t="s">
        <v>497</v>
      </c>
      <c r="D30" s="21"/>
      <c r="E30" s="10" t="s">
        <v>501</v>
      </c>
      <c r="F30" s="10" t="s">
        <v>707</v>
      </c>
      <c r="G30" s="22">
        <v>0.14</v>
      </c>
      <c r="H30" s="22">
        <v>2.23</v>
      </c>
      <c r="I30" s="22"/>
      <c r="J30" s="15"/>
      <c r="K30" s="23">
        <v>26</v>
      </c>
      <c r="L30" s="10" t="s">
        <v>613</v>
      </c>
    </row>
    <row r="31" spans="1:12" s="10" customFormat="1" ht="24.75" customHeight="1">
      <c r="A31" s="10" t="s">
        <v>704</v>
      </c>
      <c r="B31" s="10" t="s">
        <v>590</v>
      </c>
      <c r="C31" s="21" t="s">
        <v>718</v>
      </c>
      <c r="D31" s="21"/>
      <c r="E31" s="10" t="s">
        <v>501</v>
      </c>
      <c r="F31" s="10" t="s">
        <v>707</v>
      </c>
      <c r="G31" s="22">
        <v>0.17</v>
      </c>
      <c r="H31" s="22">
        <v>2.9</v>
      </c>
      <c r="I31" s="22"/>
      <c r="J31" s="15"/>
      <c r="K31" s="23">
        <v>26</v>
      </c>
      <c r="L31" s="10" t="s">
        <v>613</v>
      </c>
    </row>
    <row r="32" spans="1:12" s="10" customFormat="1" ht="24.75" customHeight="1">
      <c r="A32" s="10" t="s">
        <v>704</v>
      </c>
      <c r="B32" s="10" t="s">
        <v>590</v>
      </c>
      <c r="C32" s="21" t="s">
        <v>719</v>
      </c>
      <c r="D32" s="21"/>
      <c r="E32" s="10" t="s">
        <v>501</v>
      </c>
      <c r="F32" s="10" t="s">
        <v>707</v>
      </c>
      <c r="G32" s="22">
        <v>0.18</v>
      </c>
      <c r="H32" s="22">
        <v>2.82</v>
      </c>
      <c r="I32" s="22"/>
      <c r="J32" s="15"/>
      <c r="K32" s="23">
        <v>26</v>
      </c>
      <c r="L32" s="10" t="s">
        <v>613</v>
      </c>
    </row>
    <row r="33" spans="1:12" s="10" customFormat="1" ht="24.75" customHeight="1">
      <c r="A33" s="10" t="s">
        <v>704</v>
      </c>
      <c r="B33" s="10" t="s">
        <v>590</v>
      </c>
      <c r="C33" s="21" t="s">
        <v>719</v>
      </c>
      <c r="D33" s="21"/>
      <c r="E33" s="10" t="s">
        <v>501</v>
      </c>
      <c r="F33" s="10" t="s">
        <v>707</v>
      </c>
      <c r="G33" s="22">
        <v>0.1</v>
      </c>
      <c r="H33" s="22">
        <v>2.56</v>
      </c>
      <c r="I33" s="22"/>
      <c r="J33" s="15"/>
      <c r="K33" s="23">
        <v>26</v>
      </c>
      <c r="L33" s="10" t="s">
        <v>613</v>
      </c>
    </row>
    <row r="34" spans="1:12" s="10" customFormat="1" ht="24.75" customHeight="1">
      <c r="A34" s="10" t="s">
        <v>704</v>
      </c>
      <c r="B34" s="10" t="s">
        <v>590</v>
      </c>
      <c r="C34" s="21" t="s">
        <v>720</v>
      </c>
      <c r="D34" s="21"/>
      <c r="E34" s="10" t="s">
        <v>501</v>
      </c>
      <c r="F34" s="10" t="s">
        <v>707</v>
      </c>
      <c r="G34" s="22">
        <v>0.15</v>
      </c>
      <c r="H34" s="22">
        <v>2.3</v>
      </c>
      <c r="I34" s="22"/>
      <c r="J34" s="15"/>
      <c r="K34" s="23">
        <v>26</v>
      </c>
      <c r="L34" s="10" t="s">
        <v>613</v>
      </c>
    </row>
    <row r="35" spans="1:12" s="10" customFormat="1" ht="24.75" customHeight="1">
      <c r="A35" s="10" t="s">
        <v>704</v>
      </c>
      <c r="B35" s="10" t="s">
        <v>590</v>
      </c>
      <c r="C35" s="21" t="s">
        <v>721</v>
      </c>
      <c r="D35" s="21"/>
      <c r="E35" s="10" t="s">
        <v>501</v>
      </c>
      <c r="F35" s="10" t="s">
        <v>707</v>
      </c>
      <c r="G35" s="22">
        <v>0.02</v>
      </c>
      <c r="H35" s="22">
        <v>0.86</v>
      </c>
      <c r="I35" s="22"/>
      <c r="J35" s="15"/>
      <c r="K35" s="23">
        <v>26</v>
      </c>
      <c r="L35" s="10" t="s">
        <v>613</v>
      </c>
    </row>
    <row r="36" spans="1:12" s="10" customFormat="1" ht="24.75" customHeight="1">
      <c r="A36" s="10" t="s">
        <v>704</v>
      </c>
      <c r="B36" s="10" t="s">
        <v>590</v>
      </c>
      <c r="C36" s="21" t="s">
        <v>370</v>
      </c>
      <c r="D36" s="21"/>
      <c r="E36" s="10" t="s">
        <v>501</v>
      </c>
      <c r="F36" s="10" t="s">
        <v>707</v>
      </c>
      <c r="G36" s="22">
        <v>0.05</v>
      </c>
      <c r="H36" s="22">
        <v>0.91</v>
      </c>
      <c r="I36" s="22"/>
      <c r="J36" s="15"/>
      <c r="K36" s="23">
        <v>26</v>
      </c>
      <c r="L36" s="10" t="s">
        <v>613</v>
      </c>
    </row>
    <row r="37" spans="1:12" s="10" customFormat="1" ht="24.75" customHeight="1">
      <c r="A37" s="10" t="s">
        <v>704</v>
      </c>
      <c r="B37" s="10" t="s">
        <v>590</v>
      </c>
      <c r="C37" s="21" t="s">
        <v>499</v>
      </c>
      <c r="D37" s="21"/>
      <c r="E37" s="10" t="s">
        <v>501</v>
      </c>
      <c r="F37" s="10" t="s">
        <v>707</v>
      </c>
      <c r="G37" s="22">
        <v>0.06</v>
      </c>
      <c r="H37" s="22">
        <v>0.89</v>
      </c>
      <c r="I37" s="22"/>
      <c r="J37" s="15"/>
      <c r="K37" s="23">
        <v>26</v>
      </c>
      <c r="L37" s="10" t="s">
        <v>613</v>
      </c>
    </row>
    <row r="38" spans="1:12" s="10" customFormat="1" ht="24.75" customHeight="1">
      <c r="A38" s="10" t="s">
        <v>704</v>
      </c>
      <c r="B38" s="10" t="s">
        <v>590</v>
      </c>
      <c r="C38" s="21" t="s">
        <v>499</v>
      </c>
      <c r="D38" s="21"/>
      <c r="E38" s="10" t="s">
        <v>501</v>
      </c>
      <c r="F38" s="10" t="s">
        <v>707</v>
      </c>
      <c r="G38" s="22">
        <v>0.16</v>
      </c>
      <c r="H38" s="22">
        <v>1.62</v>
      </c>
      <c r="I38" s="22"/>
      <c r="J38" s="15"/>
      <c r="K38" s="23">
        <v>26</v>
      </c>
      <c r="L38" s="10" t="s">
        <v>613</v>
      </c>
    </row>
    <row r="39" spans="1:12" ht="24.75" customHeight="1">
      <c r="A39" s="5" t="s">
        <v>354</v>
      </c>
      <c r="B39" s="5" t="s">
        <v>590</v>
      </c>
      <c r="I39" s="12">
        <v>0.0008</v>
      </c>
      <c r="K39" s="8">
        <v>14</v>
      </c>
      <c r="L39" s="8" t="s">
        <v>271</v>
      </c>
    </row>
    <row r="40" spans="1:12" ht="24.75" customHeight="1">
      <c r="A40" s="5" t="s">
        <v>300</v>
      </c>
      <c r="B40" s="5" t="s">
        <v>590</v>
      </c>
      <c r="I40" s="12">
        <v>0.0033</v>
      </c>
      <c r="K40" s="8">
        <v>14</v>
      </c>
      <c r="L40" s="8" t="s">
        <v>304</v>
      </c>
    </row>
    <row r="41" spans="1:12" ht="24.75" customHeight="1">
      <c r="A41" s="5" t="s">
        <v>305</v>
      </c>
      <c r="B41" s="5" t="s">
        <v>590</v>
      </c>
      <c r="I41" s="12">
        <v>0.329</v>
      </c>
      <c r="K41" s="8">
        <v>14</v>
      </c>
      <c r="L41" s="8" t="s">
        <v>304</v>
      </c>
    </row>
    <row r="42" spans="1:12" ht="24.75" customHeight="1">
      <c r="A42" s="5" t="s">
        <v>176</v>
      </c>
      <c r="B42" s="5" t="s">
        <v>590</v>
      </c>
      <c r="I42" s="12">
        <v>0.0006</v>
      </c>
      <c r="K42" s="8">
        <v>14</v>
      </c>
      <c r="L42" s="8" t="s">
        <v>304</v>
      </c>
    </row>
    <row r="43" spans="2:12" ht="24.75" customHeight="1">
      <c r="B43" s="5" t="s">
        <v>590</v>
      </c>
      <c r="D43" s="5" t="s">
        <v>364</v>
      </c>
      <c r="F43" s="5" t="s">
        <v>411</v>
      </c>
      <c r="G43" s="5" t="s">
        <v>751</v>
      </c>
      <c r="J43" s="5">
        <v>0.0613</v>
      </c>
      <c r="K43" s="29">
        <v>1</v>
      </c>
      <c r="L43" s="29" t="s">
        <v>363</v>
      </c>
    </row>
    <row r="44" spans="2:12" ht="24.75" customHeight="1">
      <c r="B44" s="5" t="s">
        <v>590</v>
      </c>
      <c r="D44" s="5" t="s">
        <v>364</v>
      </c>
      <c r="F44" s="5" t="s">
        <v>365</v>
      </c>
      <c r="G44" s="5" t="s">
        <v>752</v>
      </c>
      <c r="J44" s="5">
        <v>0.069</v>
      </c>
      <c r="K44" s="29">
        <v>1</v>
      </c>
      <c r="L44" s="29" t="s">
        <v>363</v>
      </c>
    </row>
    <row r="45" spans="2:12" ht="24.75" customHeight="1">
      <c r="B45" s="5" t="s">
        <v>590</v>
      </c>
      <c r="D45" s="5" t="s">
        <v>364</v>
      </c>
      <c r="F45" s="5" t="s">
        <v>367</v>
      </c>
      <c r="G45" s="5" t="s">
        <v>753</v>
      </c>
      <c r="J45" s="5">
        <v>0.098</v>
      </c>
      <c r="K45" s="29">
        <v>1</v>
      </c>
      <c r="L45" s="29" t="s">
        <v>363</v>
      </c>
    </row>
    <row r="46" spans="2:12" ht="24.75" customHeight="1">
      <c r="B46" s="5" t="s">
        <v>590</v>
      </c>
      <c r="D46" s="5" t="s">
        <v>364</v>
      </c>
      <c r="F46" s="5" t="s">
        <v>368</v>
      </c>
      <c r="G46" s="5" t="s">
        <v>754</v>
      </c>
      <c r="J46" s="5">
        <v>0.1587</v>
      </c>
      <c r="K46" s="29">
        <v>1</v>
      </c>
      <c r="L46" s="29" t="s">
        <v>363</v>
      </c>
    </row>
    <row r="47" spans="2:12" ht="24.75" customHeight="1">
      <c r="B47" s="5" t="s">
        <v>590</v>
      </c>
      <c r="D47" s="5" t="s">
        <v>364</v>
      </c>
      <c r="F47" s="5" t="s">
        <v>369</v>
      </c>
      <c r="G47" s="5" t="s">
        <v>755</v>
      </c>
      <c r="J47" s="5">
        <v>0.2778</v>
      </c>
      <c r="K47" s="29">
        <v>1</v>
      </c>
      <c r="L47" s="29" t="s">
        <v>363</v>
      </c>
    </row>
    <row r="48" spans="2:12" ht="24.75" customHeight="1">
      <c r="B48" s="5" t="s">
        <v>590</v>
      </c>
      <c r="D48" s="5" t="s">
        <v>364</v>
      </c>
      <c r="F48" s="5" t="s">
        <v>319</v>
      </c>
      <c r="G48" s="5" t="s">
        <v>756</v>
      </c>
      <c r="J48" s="5">
        <v>0.1191</v>
      </c>
      <c r="K48" s="29">
        <v>1</v>
      </c>
      <c r="L48" s="29" t="s">
        <v>363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6"/>
  <sheetViews>
    <sheetView workbookViewId="0" topLeftCell="E1">
      <selection activeCell="K3" sqref="K3"/>
    </sheetView>
  </sheetViews>
  <sheetFormatPr defaultColWidth="11.00390625" defaultRowHeight="15.75"/>
  <cols>
    <col min="1" max="2" width="10.875" style="5" customWidth="1"/>
    <col min="3" max="3" width="23.00390625" style="5" customWidth="1"/>
    <col min="4" max="4" width="19.125" style="5" customWidth="1"/>
    <col min="5" max="5" width="19.375" style="5" customWidth="1"/>
    <col min="6" max="6" width="21.125" style="5" customWidth="1"/>
    <col min="7" max="7" width="15.125" style="5" customWidth="1"/>
    <col min="8" max="8" width="14.875" style="5" customWidth="1"/>
    <col min="9" max="9" width="20.625" style="5" customWidth="1"/>
    <col min="10" max="10" width="16.00390625" style="5" customWidth="1"/>
    <col min="11" max="11" width="30.50390625" style="5" customWidth="1"/>
    <col min="12" max="16384" width="10.875" style="5" customWidth="1"/>
  </cols>
  <sheetData>
    <row r="1" spans="1:12" s="19" customFormat="1" ht="54">
      <c r="A1" s="4" t="s">
        <v>593</v>
      </c>
      <c r="B1" s="4" t="s">
        <v>592</v>
      </c>
      <c r="C1" s="4" t="s">
        <v>475</v>
      </c>
      <c r="D1" s="4" t="s">
        <v>594</v>
      </c>
      <c r="E1" s="4" t="s">
        <v>596</v>
      </c>
      <c r="F1" s="4" t="s">
        <v>597</v>
      </c>
      <c r="G1" s="4" t="s">
        <v>598</v>
      </c>
      <c r="H1" s="4" t="s">
        <v>599</v>
      </c>
      <c r="I1" s="4" t="s">
        <v>270</v>
      </c>
      <c r="J1" s="4" t="s">
        <v>174</v>
      </c>
      <c r="K1" s="4" t="s">
        <v>600</v>
      </c>
      <c r="L1" s="4" t="s">
        <v>601</v>
      </c>
    </row>
    <row r="2" spans="1:12" ht="24.75" customHeight="1">
      <c r="A2" s="5" t="s">
        <v>438</v>
      </c>
      <c r="B2" s="5" t="s">
        <v>784</v>
      </c>
      <c r="C2"/>
      <c r="H2" s="5">
        <v>10</v>
      </c>
      <c r="K2" s="12" t="s">
        <v>50</v>
      </c>
      <c r="L2" s="5" t="s">
        <v>506</v>
      </c>
    </row>
    <row r="3" spans="1:11" ht="24.75" customHeight="1">
      <c r="A3" s="5" t="s">
        <v>438</v>
      </c>
      <c r="B3" s="5" t="s">
        <v>354</v>
      </c>
      <c r="E3" s="5" t="s">
        <v>604</v>
      </c>
      <c r="H3" s="5">
        <v>0</v>
      </c>
      <c r="K3" s="8">
        <v>18</v>
      </c>
    </row>
    <row r="4" spans="1:12" ht="24.75" customHeight="1">
      <c r="A4" s="5" t="s">
        <v>438</v>
      </c>
      <c r="C4" s="5" t="s">
        <v>608</v>
      </c>
      <c r="I4" s="5">
        <v>0.8</v>
      </c>
      <c r="K4" s="5">
        <v>8</v>
      </c>
      <c r="L4" s="5" t="s">
        <v>609</v>
      </c>
    </row>
    <row r="5" spans="1:12" ht="30" customHeight="1">
      <c r="A5" s="5" t="s">
        <v>438</v>
      </c>
      <c r="D5" s="5" t="s">
        <v>82</v>
      </c>
      <c r="E5" s="5" t="s">
        <v>604</v>
      </c>
      <c r="F5" s="5" t="s">
        <v>81</v>
      </c>
      <c r="G5" s="5" t="s">
        <v>163</v>
      </c>
      <c r="J5" s="5">
        <v>0.4</v>
      </c>
      <c r="K5" s="5">
        <v>34</v>
      </c>
      <c r="L5" s="8" t="s">
        <v>530</v>
      </c>
    </row>
    <row r="6" spans="1:12" ht="30" customHeight="1">
      <c r="A6" s="5" t="s">
        <v>438</v>
      </c>
      <c r="D6" s="5" t="s">
        <v>82</v>
      </c>
      <c r="E6" s="5" t="s">
        <v>604</v>
      </c>
      <c r="F6" s="5" t="s">
        <v>161</v>
      </c>
      <c r="G6" s="5" t="s">
        <v>163</v>
      </c>
      <c r="J6" s="5">
        <v>0.3</v>
      </c>
      <c r="K6" s="5">
        <v>34</v>
      </c>
      <c r="L6" s="8" t="s">
        <v>530</v>
      </c>
    </row>
    <row r="7" ht="15"/>
    <row r="8" ht="15"/>
    <row r="9" ht="15"/>
    <row r="10" ht="15"/>
    <row r="11" ht="15"/>
    <row r="12" ht="15"/>
    <row r="13" ht="15"/>
    <row r="14" ht="15"/>
  </sheetData>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L3"/>
  <sheetViews>
    <sheetView workbookViewId="0" topLeftCell="C1">
      <selection activeCell="C2" sqref="A2:IV3"/>
    </sheetView>
  </sheetViews>
  <sheetFormatPr defaultColWidth="11.00390625" defaultRowHeight="15.75"/>
  <cols>
    <col min="1" max="2" width="10.875" style="5" customWidth="1"/>
    <col min="3" max="3" width="22.50390625" style="5" customWidth="1"/>
    <col min="4" max="4" width="22.375" style="5" customWidth="1"/>
    <col min="5" max="5" width="20.625" style="5" customWidth="1"/>
    <col min="6" max="6" width="21.00390625" style="5" customWidth="1"/>
    <col min="7" max="7" width="14.625" style="5" customWidth="1"/>
    <col min="8" max="10" width="10.875" style="5" customWidth="1"/>
    <col min="11" max="11" width="14.125" style="5" customWidth="1"/>
    <col min="12" max="16384" width="10.875" style="5" customWidth="1"/>
  </cols>
  <sheetData>
    <row r="1" spans="1:12" s="19" customFormat="1" ht="51">
      <c r="A1" s="4" t="s">
        <v>593</v>
      </c>
      <c r="B1" s="4" t="s">
        <v>592</v>
      </c>
      <c r="C1" s="4" t="s">
        <v>475</v>
      </c>
      <c r="D1" s="4" t="s">
        <v>594</v>
      </c>
      <c r="E1" s="4" t="s">
        <v>596</v>
      </c>
      <c r="F1" s="4" t="s">
        <v>597</v>
      </c>
      <c r="G1" s="4" t="s">
        <v>598</v>
      </c>
      <c r="H1" s="4" t="s">
        <v>599</v>
      </c>
      <c r="I1" s="4" t="s">
        <v>270</v>
      </c>
      <c r="J1" s="4" t="s">
        <v>174</v>
      </c>
      <c r="K1" s="4" t="s">
        <v>600</v>
      </c>
      <c r="L1" s="4" t="s">
        <v>601</v>
      </c>
    </row>
    <row r="2" spans="1:12" ht="30" customHeight="1">
      <c r="A2" s="5" t="s">
        <v>520</v>
      </c>
      <c r="D2" s="5" t="s">
        <v>82</v>
      </c>
      <c r="E2" s="5" t="s">
        <v>604</v>
      </c>
      <c r="F2" s="5" t="s">
        <v>81</v>
      </c>
      <c r="G2" s="5" t="s">
        <v>521</v>
      </c>
      <c r="J2" s="5">
        <v>10</v>
      </c>
      <c r="K2" s="5">
        <v>34</v>
      </c>
      <c r="L2" s="8" t="s">
        <v>530</v>
      </c>
    </row>
    <row r="3" spans="1:12" ht="30" customHeight="1">
      <c r="A3" s="5" t="s">
        <v>520</v>
      </c>
      <c r="D3" s="5" t="s">
        <v>82</v>
      </c>
      <c r="E3" s="5" t="s">
        <v>604</v>
      </c>
      <c r="F3" s="5" t="s">
        <v>161</v>
      </c>
      <c r="G3" s="5" t="s">
        <v>521</v>
      </c>
      <c r="J3" s="5">
        <v>7.4</v>
      </c>
      <c r="K3" s="5">
        <v>34</v>
      </c>
      <c r="L3" s="8" t="s">
        <v>530</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4"/>
  <sheetViews>
    <sheetView workbookViewId="0" topLeftCell="C1">
      <selection activeCell="C2" sqref="A2:IV4"/>
    </sheetView>
  </sheetViews>
  <sheetFormatPr defaultColWidth="11.00390625" defaultRowHeight="15.75"/>
  <cols>
    <col min="1" max="2" width="10.875" style="5" customWidth="1"/>
    <col min="3" max="3" width="16.875" style="5" customWidth="1"/>
    <col min="4" max="4" width="21.625" style="5" customWidth="1"/>
    <col min="5" max="5" width="19.375" style="5" customWidth="1"/>
    <col min="6" max="6" width="21.625" style="5" customWidth="1"/>
    <col min="7" max="7" width="15.50390625" style="12" customWidth="1"/>
    <col min="8" max="10" width="10.875" style="5" customWidth="1"/>
    <col min="11" max="11" width="14.875" style="5" customWidth="1"/>
    <col min="12" max="16384" width="10.875" style="5" customWidth="1"/>
  </cols>
  <sheetData>
    <row r="1" spans="1:12" s="39" customFormat="1" ht="84" customHeight="1">
      <c r="A1" s="39" t="s">
        <v>592</v>
      </c>
      <c r="B1" s="39" t="s">
        <v>593</v>
      </c>
      <c r="C1" s="39" t="s">
        <v>475</v>
      </c>
      <c r="D1" s="39" t="s">
        <v>594</v>
      </c>
      <c r="E1" s="39" t="s">
        <v>596</v>
      </c>
      <c r="F1" s="39" t="s">
        <v>597</v>
      </c>
      <c r="G1" s="47" t="s">
        <v>598</v>
      </c>
      <c r="H1" s="39" t="s">
        <v>508</v>
      </c>
      <c r="I1" s="39" t="s">
        <v>516</v>
      </c>
      <c r="J1" s="39" t="s">
        <v>174</v>
      </c>
      <c r="K1" s="39" t="s">
        <v>600</v>
      </c>
      <c r="L1" s="39" t="s">
        <v>601</v>
      </c>
    </row>
    <row r="2" spans="1:12" ht="30" customHeight="1">
      <c r="A2" s="5" t="s">
        <v>560</v>
      </c>
      <c r="B2" s="5" t="s">
        <v>248</v>
      </c>
      <c r="E2" s="5" t="s">
        <v>604</v>
      </c>
      <c r="F2" s="5" t="s">
        <v>448</v>
      </c>
      <c r="G2" s="12" t="s">
        <v>249</v>
      </c>
      <c r="H2" s="5">
        <v>1.51</v>
      </c>
      <c r="K2" s="5">
        <v>22</v>
      </c>
      <c r="L2" s="5" t="s">
        <v>37</v>
      </c>
    </row>
    <row r="3" spans="1:12" ht="30" customHeight="1">
      <c r="A3" s="5" t="s">
        <v>305</v>
      </c>
      <c r="B3" s="5" t="s">
        <v>248</v>
      </c>
      <c r="E3" s="5" t="s">
        <v>604</v>
      </c>
      <c r="F3" s="5" t="s">
        <v>210</v>
      </c>
      <c r="G3" s="12" t="s">
        <v>187</v>
      </c>
      <c r="H3" s="5">
        <v>11.1</v>
      </c>
      <c r="K3" s="5">
        <v>22</v>
      </c>
      <c r="L3" s="5" t="s">
        <v>37</v>
      </c>
    </row>
    <row r="4" spans="1:12" ht="30" customHeight="1">
      <c r="A4" s="5" t="s">
        <v>305</v>
      </c>
      <c r="B4" s="5" t="s">
        <v>248</v>
      </c>
      <c r="E4" s="5" t="s">
        <v>604</v>
      </c>
      <c r="F4" s="5" t="s">
        <v>448</v>
      </c>
      <c r="G4" s="12" t="s">
        <v>188</v>
      </c>
      <c r="H4" s="5" t="s">
        <v>113</v>
      </c>
      <c r="K4" s="5">
        <v>22</v>
      </c>
      <c r="L4" s="5" t="s">
        <v>37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18"/>
  <sheetViews>
    <sheetView workbookViewId="0" topLeftCell="D1">
      <pane ySplit="1" topLeftCell="BM2" activePane="bottomLeft" state="frozen"/>
      <selection pane="topLeft" activeCell="A1" sqref="A1"/>
      <selection pane="bottomLeft" activeCell="B18" sqref="B18:L18"/>
    </sheetView>
  </sheetViews>
  <sheetFormatPr defaultColWidth="11.00390625" defaultRowHeight="15.75"/>
  <cols>
    <col min="1" max="2" width="10.875" style="5" customWidth="1"/>
    <col min="3" max="3" width="18.00390625" style="5" customWidth="1"/>
    <col min="4" max="4" width="23.625" style="5" customWidth="1"/>
    <col min="5" max="5" width="21.375" style="5" customWidth="1"/>
    <col min="6" max="6" width="25.00390625" style="5" customWidth="1"/>
    <col min="7" max="7" width="17.50390625" style="5" customWidth="1"/>
    <col min="8" max="9" width="10.875" style="5" customWidth="1"/>
    <col min="10" max="10" width="15.625" style="5" customWidth="1"/>
    <col min="11" max="11" width="15.125" style="1" customWidth="1"/>
    <col min="12" max="12" width="10.875" style="1" customWidth="1"/>
    <col min="13" max="16384" width="10.875" style="5" customWidth="1"/>
  </cols>
  <sheetData>
    <row r="1" spans="1:14" s="19" customFormat="1" ht="54">
      <c r="A1" s="4" t="s">
        <v>593</v>
      </c>
      <c r="B1" s="4" t="s">
        <v>592</v>
      </c>
      <c r="C1" s="4" t="s">
        <v>475</v>
      </c>
      <c r="D1" s="4" t="s">
        <v>594</v>
      </c>
      <c r="E1" s="4" t="s">
        <v>596</v>
      </c>
      <c r="F1" s="4" t="s">
        <v>597</v>
      </c>
      <c r="G1" s="4" t="s">
        <v>598</v>
      </c>
      <c r="H1" s="4" t="s">
        <v>599</v>
      </c>
      <c r="I1" s="4" t="s">
        <v>270</v>
      </c>
      <c r="J1" s="4" t="s">
        <v>178</v>
      </c>
      <c r="K1" s="4" t="s">
        <v>600</v>
      </c>
      <c r="L1" s="4" t="s">
        <v>601</v>
      </c>
      <c r="M1" s="40"/>
      <c r="N1" s="40"/>
    </row>
    <row r="2" spans="1:14" ht="30" customHeight="1">
      <c r="A2" s="5" t="s">
        <v>554</v>
      </c>
      <c r="B2" s="5" t="s">
        <v>784</v>
      </c>
      <c r="D2" s="8"/>
      <c r="E2" s="8" t="s">
        <v>604</v>
      </c>
      <c r="F2" s="5" t="s">
        <v>605</v>
      </c>
      <c r="G2" s="5">
        <v>16.6</v>
      </c>
      <c r="H2" s="5">
        <v>28.6</v>
      </c>
      <c r="K2" s="8">
        <v>18</v>
      </c>
      <c r="L2" s="5"/>
      <c r="M2" s="1"/>
      <c r="N2" s="1"/>
    </row>
    <row r="3" spans="1:14" ht="30" customHeight="1">
      <c r="A3" s="5" t="s">
        <v>554</v>
      </c>
      <c r="B3" s="5" t="s">
        <v>784</v>
      </c>
      <c r="D3" s="8"/>
      <c r="E3" s="8" t="s">
        <v>604</v>
      </c>
      <c r="F3" s="5" t="s">
        <v>605</v>
      </c>
      <c r="G3" s="5">
        <v>12.9</v>
      </c>
      <c r="H3" s="5">
        <v>24.1</v>
      </c>
      <c r="K3" s="8">
        <v>18</v>
      </c>
      <c r="L3" s="5"/>
      <c r="M3" s="1"/>
      <c r="N3" s="1"/>
    </row>
    <row r="4" spans="1:14" ht="30" customHeight="1">
      <c r="A4" s="5" t="s">
        <v>554</v>
      </c>
      <c r="B4" s="5" t="s">
        <v>784</v>
      </c>
      <c r="H4" s="5">
        <v>26</v>
      </c>
      <c r="K4" s="8">
        <v>18</v>
      </c>
      <c r="L4" s="5" t="s">
        <v>507</v>
      </c>
      <c r="M4" s="1"/>
      <c r="N4" s="1"/>
    </row>
    <row r="5" spans="1:12" ht="30" customHeight="1">
      <c r="A5" s="5" t="s">
        <v>554</v>
      </c>
      <c r="B5" s="5" t="s">
        <v>354</v>
      </c>
      <c r="I5" s="5">
        <v>0.0015</v>
      </c>
      <c r="K5" s="8">
        <v>14</v>
      </c>
      <c r="L5" s="8" t="s">
        <v>271</v>
      </c>
    </row>
    <row r="6" spans="1:12" ht="30" customHeight="1">
      <c r="A6" s="5" t="s">
        <v>554</v>
      </c>
      <c r="B6" s="5" t="s">
        <v>354</v>
      </c>
      <c r="E6" s="5" t="s">
        <v>604</v>
      </c>
      <c r="H6" s="5">
        <v>1.1</v>
      </c>
      <c r="K6" s="8">
        <v>18</v>
      </c>
      <c r="L6" s="5"/>
    </row>
    <row r="7" spans="1:12" ht="30" customHeight="1">
      <c r="A7" s="5" t="s">
        <v>554</v>
      </c>
      <c r="B7" s="5" t="s">
        <v>300</v>
      </c>
      <c r="I7" s="5">
        <v>0.005</v>
      </c>
      <c r="K7" s="8">
        <v>14</v>
      </c>
      <c r="L7" s="8" t="s">
        <v>304</v>
      </c>
    </row>
    <row r="8" spans="1:12" ht="30" customHeight="1">
      <c r="A8" s="5" t="s">
        <v>554</v>
      </c>
      <c r="B8" s="5" t="s">
        <v>305</v>
      </c>
      <c r="I8" s="5">
        <v>0.367</v>
      </c>
      <c r="K8" s="8">
        <v>14</v>
      </c>
      <c r="L8" s="8" t="s">
        <v>304</v>
      </c>
    </row>
    <row r="9" spans="1:12" ht="30" customHeight="1">
      <c r="A9" s="5" t="s">
        <v>554</v>
      </c>
      <c r="B9" s="5" t="s">
        <v>176</v>
      </c>
      <c r="I9" s="5">
        <v>0.0009</v>
      </c>
      <c r="K9" s="8">
        <v>14</v>
      </c>
      <c r="L9" s="8" t="s">
        <v>304</v>
      </c>
    </row>
    <row r="10" spans="1:12" ht="30" customHeight="1">
      <c r="A10" s="5" t="s">
        <v>554</v>
      </c>
      <c r="D10" s="17" t="s">
        <v>364</v>
      </c>
      <c r="F10" s="5" t="s">
        <v>411</v>
      </c>
      <c r="G10" s="5" t="s">
        <v>757</v>
      </c>
      <c r="J10" s="5">
        <v>0.0204</v>
      </c>
      <c r="K10" s="29">
        <v>1</v>
      </c>
      <c r="L10" s="29" t="s">
        <v>363</v>
      </c>
    </row>
    <row r="11" spans="1:12" ht="30" customHeight="1">
      <c r="A11" s="5" t="s">
        <v>554</v>
      </c>
      <c r="D11" s="17" t="s">
        <v>364</v>
      </c>
      <c r="F11" s="5" t="s">
        <v>365</v>
      </c>
      <c r="G11" s="5" t="s">
        <v>722</v>
      </c>
      <c r="J11" s="5">
        <v>0.0244</v>
      </c>
      <c r="K11" s="29">
        <v>1</v>
      </c>
      <c r="L11" s="29" t="s">
        <v>363</v>
      </c>
    </row>
    <row r="12" spans="1:12" ht="30" customHeight="1">
      <c r="A12" s="5" t="s">
        <v>554</v>
      </c>
      <c r="D12" s="17" t="s">
        <v>364</v>
      </c>
      <c r="F12" s="5" t="s">
        <v>367</v>
      </c>
      <c r="G12" s="5" t="s">
        <v>723</v>
      </c>
      <c r="J12" s="5">
        <v>0.037</v>
      </c>
      <c r="K12" s="29">
        <v>1</v>
      </c>
      <c r="L12" s="29" t="s">
        <v>363</v>
      </c>
    </row>
    <row r="13" spans="1:12" ht="30" customHeight="1">
      <c r="A13" s="5" t="s">
        <v>554</v>
      </c>
      <c r="D13" s="17" t="s">
        <v>364</v>
      </c>
      <c r="F13" s="5" t="s">
        <v>368</v>
      </c>
      <c r="G13" s="5" t="s">
        <v>724</v>
      </c>
      <c r="J13" s="5">
        <v>0.0546</v>
      </c>
      <c r="K13" s="29">
        <v>1</v>
      </c>
      <c r="L13" s="29" t="s">
        <v>363</v>
      </c>
    </row>
    <row r="14" spans="1:12" ht="30" customHeight="1">
      <c r="A14" s="5" t="s">
        <v>554</v>
      </c>
      <c r="D14" s="17" t="s">
        <v>364</v>
      </c>
      <c r="F14" s="5" t="s">
        <v>369</v>
      </c>
      <c r="G14" s="5" t="s">
        <v>725</v>
      </c>
      <c r="J14" s="5">
        <v>0.1818</v>
      </c>
      <c r="K14" s="29">
        <v>1</v>
      </c>
      <c r="L14" s="29" t="s">
        <v>363</v>
      </c>
    </row>
    <row r="15" spans="1:12" s="10" customFormat="1" ht="30" customHeight="1">
      <c r="A15" s="10" t="s">
        <v>554</v>
      </c>
      <c r="D15" s="21" t="s">
        <v>364</v>
      </c>
      <c r="F15" s="10" t="s">
        <v>319</v>
      </c>
      <c r="J15" s="10" t="s">
        <v>589</v>
      </c>
      <c r="K15" s="29">
        <v>1</v>
      </c>
      <c r="L15" s="29" t="s">
        <v>363</v>
      </c>
    </row>
    <row r="16" spans="1:12" ht="30" customHeight="1">
      <c r="A16" s="10" t="s">
        <v>554</v>
      </c>
      <c r="D16" s="5" t="s">
        <v>82</v>
      </c>
      <c r="E16" s="5" t="s">
        <v>604</v>
      </c>
      <c r="F16" s="5" t="s">
        <v>166</v>
      </c>
      <c r="G16" s="12" t="s">
        <v>528</v>
      </c>
      <c r="H16" s="12"/>
      <c r="J16" s="5">
        <v>0</v>
      </c>
      <c r="K16" s="5">
        <v>34</v>
      </c>
      <c r="L16" s="5" t="s">
        <v>531</v>
      </c>
    </row>
    <row r="17" spans="1:12" ht="30" customHeight="1">
      <c r="A17" s="10" t="s">
        <v>554</v>
      </c>
      <c r="D17" s="5" t="s">
        <v>82</v>
      </c>
      <c r="E17" s="5" t="s">
        <v>604</v>
      </c>
      <c r="F17" s="5" t="s">
        <v>161</v>
      </c>
      <c r="G17" s="12" t="s">
        <v>528</v>
      </c>
      <c r="H17" s="12"/>
      <c r="J17" s="5">
        <v>0.3</v>
      </c>
      <c r="K17" s="5">
        <v>34</v>
      </c>
      <c r="L17" s="5" t="s">
        <v>531</v>
      </c>
    </row>
    <row r="18" spans="1:12" ht="30" customHeight="1">
      <c r="A18" s="5" t="s">
        <v>554</v>
      </c>
      <c r="B18" s="5" t="s">
        <v>305</v>
      </c>
      <c r="C18" s="5" t="s">
        <v>305</v>
      </c>
      <c r="D18" s="5" t="s">
        <v>674</v>
      </c>
      <c r="E18" s="5" t="s">
        <v>604</v>
      </c>
      <c r="F18" s="5" t="s">
        <v>671</v>
      </c>
      <c r="G18" s="12" t="s">
        <v>21</v>
      </c>
      <c r="H18" s="12">
        <f>1/0.14</f>
        <v>7.142857142857142</v>
      </c>
      <c r="I18" s="12">
        <v>0.36</v>
      </c>
      <c r="J18" s="12" t="s">
        <v>5</v>
      </c>
      <c r="K18" s="12" t="s">
        <v>679</v>
      </c>
      <c r="L18" s="5" t="s">
        <v>630</v>
      </c>
    </row>
  </sheetData>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M28"/>
  <sheetViews>
    <sheetView workbookViewId="0" topLeftCell="E1">
      <selection activeCell="J27" sqref="J27:J28"/>
    </sheetView>
  </sheetViews>
  <sheetFormatPr defaultColWidth="11.00390625" defaultRowHeight="72.75" customHeight="1"/>
  <cols>
    <col min="1" max="1" width="18.125" style="5" customWidth="1"/>
    <col min="2" max="2" width="20.50390625" style="5" customWidth="1"/>
    <col min="3" max="3" width="18.125" style="5" customWidth="1"/>
    <col min="4" max="4" width="23.875" style="5" customWidth="1"/>
    <col min="5" max="5" width="21.00390625" style="5" customWidth="1"/>
    <col min="6" max="16384" width="18.125" style="5" customWidth="1"/>
  </cols>
  <sheetData>
    <row r="1" spans="1:12" s="4" customFormat="1" ht="72.75" customHeight="1">
      <c r="A1" s="4" t="s">
        <v>593</v>
      </c>
      <c r="B1" s="4" t="s">
        <v>592</v>
      </c>
      <c r="C1" s="4" t="s">
        <v>475</v>
      </c>
      <c r="D1" s="4" t="s">
        <v>594</v>
      </c>
      <c r="E1" s="4" t="s">
        <v>596</v>
      </c>
      <c r="F1" s="4" t="s">
        <v>597</v>
      </c>
      <c r="G1" s="4" t="s">
        <v>598</v>
      </c>
      <c r="H1" s="4" t="s">
        <v>508</v>
      </c>
      <c r="I1" s="4" t="s">
        <v>516</v>
      </c>
      <c r="J1" s="4" t="s">
        <v>174</v>
      </c>
      <c r="K1" s="4" t="s">
        <v>600</v>
      </c>
      <c r="L1" s="4" t="s">
        <v>601</v>
      </c>
    </row>
    <row r="2" spans="1:13" ht="30" customHeight="1">
      <c r="A2" s="5" t="s">
        <v>345</v>
      </c>
      <c r="B2" s="5" t="s">
        <v>560</v>
      </c>
      <c r="E2" s="17" t="s">
        <v>604</v>
      </c>
      <c r="F2" s="17"/>
      <c r="G2" s="17"/>
      <c r="H2" s="5">
        <v>1.3</v>
      </c>
      <c r="K2" s="8">
        <v>4</v>
      </c>
      <c r="L2" s="8" t="s">
        <v>562</v>
      </c>
      <c r="M2" s="5" t="s">
        <v>406</v>
      </c>
    </row>
    <row r="3" spans="1:13" ht="30" customHeight="1">
      <c r="A3" s="5" t="s">
        <v>345</v>
      </c>
      <c r="B3" s="5" t="s">
        <v>560</v>
      </c>
      <c r="E3" s="5" t="s">
        <v>563</v>
      </c>
      <c r="F3" s="17"/>
      <c r="G3" s="17"/>
      <c r="H3" s="5">
        <v>1.5</v>
      </c>
      <c r="K3" s="8">
        <v>4</v>
      </c>
      <c r="L3" s="8" t="s">
        <v>562</v>
      </c>
      <c r="M3" s="5" t="s">
        <v>406</v>
      </c>
    </row>
    <row r="4" spans="1:12" ht="30" customHeight="1">
      <c r="A4" s="5" t="s">
        <v>345</v>
      </c>
      <c r="B4" s="5" t="s">
        <v>414</v>
      </c>
      <c r="D4" s="17" t="s">
        <v>415</v>
      </c>
      <c r="E4" s="6" t="s">
        <v>604</v>
      </c>
      <c r="F4" s="17" t="s">
        <v>309</v>
      </c>
      <c r="G4" s="17"/>
      <c r="H4" s="5">
        <v>0.18</v>
      </c>
      <c r="K4" s="8">
        <v>5</v>
      </c>
      <c r="L4" s="8" t="s">
        <v>559</v>
      </c>
    </row>
    <row r="5" spans="1:12" ht="30" customHeight="1">
      <c r="A5" s="5" t="s">
        <v>345</v>
      </c>
      <c r="B5" s="5" t="s">
        <v>414</v>
      </c>
      <c r="D5" s="17" t="s">
        <v>415</v>
      </c>
      <c r="E5" s="5" t="s">
        <v>604</v>
      </c>
      <c r="F5" s="17" t="s">
        <v>301</v>
      </c>
      <c r="G5" s="17"/>
      <c r="H5" s="5">
        <v>0.42</v>
      </c>
      <c r="K5" s="8">
        <v>5</v>
      </c>
      <c r="L5" s="8" t="s">
        <v>559</v>
      </c>
    </row>
    <row r="6" spans="1:12" ht="30" customHeight="1">
      <c r="A6" s="5" t="s">
        <v>345</v>
      </c>
      <c r="B6" s="5" t="s">
        <v>302</v>
      </c>
      <c r="D6" s="17" t="s">
        <v>415</v>
      </c>
      <c r="E6" s="5" t="s">
        <v>604</v>
      </c>
      <c r="F6" s="17" t="s">
        <v>303</v>
      </c>
      <c r="G6" s="17"/>
      <c r="H6" s="5">
        <v>0.15</v>
      </c>
      <c r="K6" s="8">
        <v>5</v>
      </c>
      <c r="L6" s="8" t="s">
        <v>559</v>
      </c>
    </row>
    <row r="7" spans="1:12" ht="30" customHeight="1">
      <c r="A7" s="5" t="s">
        <v>345</v>
      </c>
      <c r="B7" s="5" t="s">
        <v>302</v>
      </c>
      <c r="D7" s="17" t="s">
        <v>415</v>
      </c>
      <c r="E7" s="5" t="s">
        <v>604</v>
      </c>
      <c r="F7" s="17" t="s">
        <v>308</v>
      </c>
      <c r="G7" s="17"/>
      <c r="H7" s="5">
        <v>1.3</v>
      </c>
      <c r="K7" s="8">
        <v>5</v>
      </c>
      <c r="L7" s="8" t="s">
        <v>559</v>
      </c>
    </row>
    <row r="8" spans="1:12" ht="30" customHeight="1">
      <c r="A8" s="5" t="s">
        <v>345</v>
      </c>
      <c r="B8" s="5" t="s">
        <v>302</v>
      </c>
      <c r="D8" s="17" t="s">
        <v>415</v>
      </c>
      <c r="E8" s="5" t="s">
        <v>604</v>
      </c>
      <c r="F8" s="17" t="s">
        <v>447</v>
      </c>
      <c r="G8" s="17"/>
      <c r="H8" s="5">
        <v>2.3</v>
      </c>
      <c r="K8" s="8">
        <v>5</v>
      </c>
      <c r="L8" s="8" t="s">
        <v>559</v>
      </c>
    </row>
    <row r="9" spans="1:12" ht="30" customHeight="1">
      <c r="A9" s="5" t="s">
        <v>345</v>
      </c>
      <c r="B9" s="5" t="s">
        <v>302</v>
      </c>
      <c r="D9" s="17" t="s">
        <v>415</v>
      </c>
      <c r="E9" s="5" t="s">
        <v>604</v>
      </c>
      <c r="F9" s="17" t="s">
        <v>306</v>
      </c>
      <c r="G9" s="17"/>
      <c r="H9" s="5">
        <v>3.1</v>
      </c>
      <c r="K9" s="8">
        <v>5</v>
      </c>
      <c r="L9" s="8" t="s">
        <v>559</v>
      </c>
    </row>
    <row r="10" spans="1:12" ht="30" customHeight="1">
      <c r="A10" s="5" t="s">
        <v>345</v>
      </c>
      <c r="B10" s="5" t="s">
        <v>302</v>
      </c>
      <c r="D10" s="17" t="s">
        <v>415</v>
      </c>
      <c r="E10" s="5" t="s">
        <v>604</v>
      </c>
      <c r="F10" s="17" t="s">
        <v>307</v>
      </c>
      <c r="G10" s="17"/>
      <c r="H10" s="5">
        <v>1.51</v>
      </c>
      <c r="K10" s="8">
        <v>5</v>
      </c>
      <c r="L10" s="8" t="s">
        <v>559</v>
      </c>
    </row>
    <row r="11" spans="1:12" ht="30" customHeight="1">
      <c r="A11" s="5" t="s">
        <v>345</v>
      </c>
      <c r="B11" s="5" t="s">
        <v>302</v>
      </c>
      <c r="D11" s="17" t="s">
        <v>415</v>
      </c>
      <c r="E11" s="5" t="s">
        <v>563</v>
      </c>
      <c r="F11" s="17" t="s">
        <v>308</v>
      </c>
      <c r="G11" s="17"/>
      <c r="H11" s="5">
        <v>1.5</v>
      </c>
      <c r="K11" s="8">
        <v>5</v>
      </c>
      <c r="L11" s="8" t="s">
        <v>559</v>
      </c>
    </row>
    <row r="12" spans="1:12" ht="30" customHeight="1">
      <c r="A12" s="5" t="s">
        <v>345</v>
      </c>
      <c r="B12" s="5" t="s">
        <v>302</v>
      </c>
      <c r="D12" s="17" t="s">
        <v>415</v>
      </c>
      <c r="E12" s="5" t="s">
        <v>310</v>
      </c>
      <c r="F12" s="17" t="s">
        <v>311</v>
      </c>
      <c r="G12" s="17"/>
      <c r="H12" s="5">
        <v>0.5</v>
      </c>
      <c r="K12" s="8">
        <v>5</v>
      </c>
      <c r="L12" s="8" t="s">
        <v>559</v>
      </c>
    </row>
    <row r="13" spans="1:13" ht="30" customHeight="1">
      <c r="A13" s="5" t="s">
        <v>345</v>
      </c>
      <c r="B13" s="5" t="s">
        <v>560</v>
      </c>
      <c r="E13" s="5" t="s">
        <v>604</v>
      </c>
      <c r="F13" s="5" t="s">
        <v>313</v>
      </c>
      <c r="G13" s="5">
        <v>0.4</v>
      </c>
      <c r="H13" s="5">
        <v>1.3</v>
      </c>
      <c r="K13" s="5">
        <v>4</v>
      </c>
      <c r="L13" s="5" t="s">
        <v>446</v>
      </c>
      <c r="M13" s="5" t="s">
        <v>445</v>
      </c>
    </row>
    <row r="14" spans="1:13" ht="30" customHeight="1">
      <c r="A14" s="5" t="s">
        <v>345</v>
      </c>
      <c r="B14" s="5" t="s">
        <v>560</v>
      </c>
      <c r="E14" s="5" t="s">
        <v>312</v>
      </c>
      <c r="F14" s="5" t="s">
        <v>313</v>
      </c>
      <c r="G14" s="5">
        <v>0.2</v>
      </c>
      <c r="H14" s="5">
        <v>1.5</v>
      </c>
      <c r="K14" s="5">
        <v>4</v>
      </c>
      <c r="L14" s="5" t="s">
        <v>446</v>
      </c>
      <c r="M14" s="5" t="s">
        <v>445</v>
      </c>
    </row>
    <row r="15" spans="1:12" ht="30" customHeight="1">
      <c r="A15" s="5" t="s">
        <v>345</v>
      </c>
      <c r="B15" s="5" t="s">
        <v>560</v>
      </c>
      <c r="E15" s="5" t="s">
        <v>604</v>
      </c>
      <c r="F15" s="5" t="s">
        <v>448</v>
      </c>
      <c r="G15" s="12" t="s">
        <v>351</v>
      </c>
      <c r="H15" s="5">
        <v>27</v>
      </c>
      <c r="K15" s="5">
        <v>22</v>
      </c>
      <c r="L15" s="5" t="s">
        <v>37</v>
      </c>
    </row>
    <row r="16" spans="1:12" ht="30" customHeight="1">
      <c r="A16" s="5" t="s">
        <v>345</v>
      </c>
      <c r="B16" s="5" t="s">
        <v>325</v>
      </c>
      <c r="E16" s="5" t="s">
        <v>604</v>
      </c>
      <c r="F16" s="5" t="s">
        <v>301</v>
      </c>
      <c r="H16" s="5">
        <v>1.5</v>
      </c>
      <c r="K16" s="8">
        <v>5</v>
      </c>
      <c r="L16" s="8" t="s">
        <v>124</v>
      </c>
    </row>
    <row r="17" spans="1:12" ht="30" customHeight="1">
      <c r="A17" s="5" t="s">
        <v>345</v>
      </c>
      <c r="B17" s="5" t="s">
        <v>325</v>
      </c>
      <c r="E17" s="5" t="s">
        <v>604</v>
      </c>
      <c r="F17" s="5" t="s">
        <v>125</v>
      </c>
      <c r="H17" s="5">
        <v>0.7</v>
      </c>
      <c r="K17" s="8">
        <v>5</v>
      </c>
      <c r="L17" s="8" t="s">
        <v>124</v>
      </c>
    </row>
    <row r="18" spans="1:12" ht="30" customHeight="1">
      <c r="A18" s="5" t="s">
        <v>345</v>
      </c>
      <c r="B18" s="5" t="s">
        <v>325</v>
      </c>
      <c r="E18" s="5" t="s">
        <v>604</v>
      </c>
      <c r="F18" s="5" t="s">
        <v>126</v>
      </c>
      <c r="H18" s="5">
        <v>1.21</v>
      </c>
      <c r="K18" s="8">
        <v>5</v>
      </c>
      <c r="L18" s="8" t="s">
        <v>124</v>
      </c>
    </row>
    <row r="19" spans="1:12" ht="30" customHeight="1">
      <c r="A19" s="5" t="s">
        <v>345</v>
      </c>
      <c r="B19" s="5" t="s">
        <v>325</v>
      </c>
      <c r="E19" s="5" t="s">
        <v>604</v>
      </c>
      <c r="F19" s="5" t="s">
        <v>127</v>
      </c>
      <c r="H19" s="5">
        <v>1.2</v>
      </c>
      <c r="K19" s="8">
        <v>5</v>
      </c>
      <c r="L19" s="8" t="s">
        <v>124</v>
      </c>
    </row>
    <row r="20" spans="1:12" ht="30" customHeight="1">
      <c r="A20" s="5" t="s">
        <v>345</v>
      </c>
      <c r="B20" s="5" t="s">
        <v>325</v>
      </c>
      <c r="E20" s="5" t="s">
        <v>604</v>
      </c>
      <c r="F20" s="5" t="s">
        <v>228</v>
      </c>
      <c r="H20" s="5">
        <v>2.5</v>
      </c>
      <c r="K20" s="8">
        <v>5</v>
      </c>
      <c r="L20" s="8" t="s">
        <v>124</v>
      </c>
    </row>
    <row r="21" spans="1:12" ht="30" customHeight="1">
      <c r="A21" s="5" t="s">
        <v>345</v>
      </c>
      <c r="B21" s="5" t="s">
        <v>325</v>
      </c>
      <c r="E21" s="5" t="s">
        <v>604</v>
      </c>
      <c r="F21" s="5" t="s">
        <v>229</v>
      </c>
      <c r="H21" s="5">
        <v>5.4</v>
      </c>
      <c r="K21" s="8">
        <v>5</v>
      </c>
      <c r="L21" s="8" t="s">
        <v>124</v>
      </c>
    </row>
    <row r="22" spans="1:12" ht="30" customHeight="1">
      <c r="A22" s="5" t="s">
        <v>345</v>
      </c>
      <c r="B22" s="5" t="s">
        <v>325</v>
      </c>
      <c r="E22" s="5" t="s">
        <v>604</v>
      </c>
      <c r="F22" s="5" t="s">
        <v>230</v>
      </c>
      <c r="H22" s="5">
        <v>0.98</v>
      </c>
      <c r="K22" s="8">
        <v>5</v>
      </c>
      <c r="L22" s="8" t="s">
        <v>124</v>
      </c>
    </row>
    <row r="23" spans="1:12" ht="30" customHeight="1">
      <c r="A23" s="5" t="s">
        <v>345</v>
      </c>
      <c r="B23" s="5" t="s">
        <v>231</v>
      </c>
      <c r="E23" s="5" t="s">
        <v>604</v>
      </c>
      <c r="F23" s="5" t="s">
        <v>127</v>
      </c>
      <c r="H23" s="5">
        <v>1</v>
      </c>
      <c r="K23" s="8">
        <v>5</v>
      </c>
      <c r="L23" s="8" t="s">
        <v>124</v>
      </c>
    </row>
    <row r="24" spans="1:12" ht="30" customHeight="1">
      <c r="A24" s="5" t="s">
        <v>345</v>
      </c>
      <c r="B24" s="5" t="s">
        <v>305</v>
      </c>
      <c r="E24" s="5" t="s">
        <v>604</v>
      </c>
      <c r="F24" s="5" t="s">
        <v>210</v>
      </c>
      <c r="G24" s="12" t="s">
        <v>114</v>
      </c>
      <c r="H24" s="12">
        <v>277</v>
      </c>
      <c r="K24" s="5">
        <v>22</v>
      </c>
      <c r="L24" s="5" t="s">
        <v>37</v>
      </c>
    </row>
    <row r="25" spans="1:12" ht="30" customHeight="1">
      <c r="A25" s="5" t="s">
        <v>345</v>
      </c>
      <c r="B25" s="5" t="s">
        <v>305</v>
      </c>
      <c r="E25" s="5" t="s">
        <v>604</v>
      </c>
      <c r="F25" s="5" t="s">
        <v>448</v>
      </c>
      <c r="G25" s="12" t="s">
        <v>115</v>
      </c>
      <c r="H25" s="12" t="s">
        <v>116</v>
      </c>
      <c r="K25" s="5">
        <v>22</v>
      </c>
      <c r="L25" s="5" t="s">
        <v>37</v>
      </c>
    </row>
    <row r="26" spans="1:12" ht="30" customHeight="1">
      <c r="A26" s="5" t="s">
        <v>345</v>
      </c>
      <c r="B26" s="5" t="s">
        <v>332</v>
      </c>
      <c r="E26" s="5" t="s">
        <v>262</v>
      </c>
      <c r="F26" s="5" t="s">
        <v>334</v>
      </c>
      <c r="G26" s="5">
        <v>49</v>
      </c>
      <c r="H26" s="5">
        <v>94</v>
      </c>
      <c r="K26" s="8">
        <v>30</v>
      </c>
      <c r="L26" s="8" t="s">
        <v>785</v>
      </c>
    </row>
    <row r="27" spans="1:12" ht="30" customHeight="1">
      <c r="A27" s="5" t="s">
        <v>345</v>
      </c>
      <c r="D27" s="5" t="s">
        <v>82</v>
      </c>
      <c r="E27" s="5" t="s">
        <v>604</v>
      </c>
      <c r="F27" s="5" t="s">
        <v>166</v>
      </c>
      <c r="G27" s="5" t="s">
        <v>526</v>
      </c>
      <c r="J27" s="5">
        <v>0</v>
      </c>
      <c r="K27" s="5">
        <v>34</v>
      </c>
      <c r="L27" s="8" t="s">
        <v>530</v>
      </c>
    </row>
    <row r="28" spans="1:12" ht="30" customHeight="1">
      <c r="A28" s="5" t="s">
        <v>345</v>
      </c>
      <c r="D28" s="5" t="s">
        <v>82</v>
      </c>
      <c r="E28" s="5" t="s">
        <v>604</v>
      </c>
      <c r="F28" s="5" t="s">
        <v>161</v>
      </c>
      <c r="G28" s="5" t="s">
        <v>526</v>
      </c>
      <c r="J28" s="5">
        <v>0.7</v>
      </c>
      <c r="K28" s="5">
        <v>34</v>
      </c>
      <c r="L28" s="8" t="s">
        <v>530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
  <sheetViews>
    <sheetView workbookViewId="0" topLeftCell="A1">
      <selection activeCell="K4" sqref="K4"/>
    </sheetView>
  </sheetViews>
  <sheetFormatPr defaultColWidth="11.00390625" defaultRowHeight="15.75"/>
  <cols>
    <col min="1" max="2" width="10.875" style="5" customWidth="1"/>
    <col min="3" max="3" width="20.125" style="5" customWidth="1"/>
    <col min="4" max="4" width="19.375" style="5" customWidth="1"/>
    <col min="5" max="5" width="19.00390625" style="5" customWidth="1"/>
    <col min="6" max="6" width="18.375" style="5" customWidth="1"/>
    <col min="7" max="7" width="15.00390625" style="5" customWidth="1"/>
    <col min="8" max="10" width="10.875" style="5" customWidth="1"/>
    <col min="11" max="11" width="13.50390625" style="5" customWidth="1"/>
    <col min="12" max="16384" width="10.875" style="5" customWidth="1"/>
  </cols>
  <sheetData>
    <row r="1" spans="1:12" s="39" customFormat="1" ht="51" customHeight="1">
      <c r="A1" s="39" t="s">
        <v>593</v>
      </c>
      <c r="B1" s="39" t="s">
        <v>592</v>
      </c>
      <c r="C1" s="39" t="s">
        <v>475</v>
      </c>
      <c r="D1" s="39" t="s">
        <v>594</v>
      </c>
      <c r="E1" s="39" t="s">
        <v>596</v>
      </c>
      <c r="F1" s="39" t="s">
        <v>597</v>
      </c>
      <c r="G1" s="39" t="s">
        <v>598</v>
      </c>
      <c r="H1" s="39" t="s">
        <v>508</v>
      </c>
      <c r="I1" s="39" t="s">
        <v>516</v>
      </c>
      <c r="J1" s="39" t="s">
        <v>174</v>
      </c>
      <c r="K1" s="39" t="s">
        <v>600</v>
      </c>
      <c r="L1" s="39" t="s">
        <v>601</v>
      </c>
    </row>
    <row r="2" spans="1:12" ht="30" customHeight="1">
      <c r="A2" s="5" t="s">
        <v>160</v>
      </c>
      <c r="D2" s="5" t="s">
        <v>82</v>
      </c>
      <c r="E2" s="5" t="s">
        <v>604</v>
      </c>
      <c r="F2" s="5" t="s">
        <v>81</v>
      </c>
      <c r="G2" s="5" t="s">
        <v>164</v>
      </c>
      <c r="J2" s="5">
        <v>0.1</v>
      </c>
      <c r="K2" s="5">
        <v>34</v>
      </c>
      <c r="L2" s="8" t="s">
        <v>530</v>
      </c>
    </row>
    <row r="3" spans="1:12" ht="30" customHeight="1">
      <c r="A3" s="5" t="s">
        <v>160</v>
      </c>
      <c r="D3" s="5" t="s">
        <v>82</v>
      </c>
      <c r="E3" s="5" t="s">
        <v>604</v>
      </c>
      <c r="F3" s="5" t="s">
        <v>161</v>
      </c>
      <c r="G3" s="5" t="s">
        <v>164</v>
      </c>
      <c r="J3" s="5">
        <v>0.1</v>
      </c>
      <c r="K3" s="5">
        <v>34</v>
      </c>
      <c r="L3" s="8" t="s">
        <v>530</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L10"/>
  <sheetViews>
    <sheetView workbookViewId="0" topLeftCell="E1">
      <selection activeCell="J9" sqref="J9:J10"/>
    </sheetView>
  </sheetViews>
  <sheetFormatPr defaultColWidth="11.00390625" defaultRowHeight="75" customHeight="1"/>
  <cols>
    <col min="1" max="6" width="17.625" style="5" customWidth="1"/>
    <col min="7" max="8" width="17.625" style="12" customWidth="1"/>
    <col min="9" max="9" width="16.50390625" style="12" customWidth="1"/>
    <col min="10" max="16384" width="17.625" style="5" customWidth="1"/>
  </cols>
  <sheetData>
    <row r="1" spans="1:12" s="4" customFormat="1" ht="75" customHeight="1">
      <c r="A1" s="4" t="s">
        <v>593</v>
      </c>
      <c r="B1" s="4" t="s">
        <v>592</v>
      </c>
      <c r="C1" s="4" t="s">
        <v>475</v>
      </c>
      <c r="D1" s="4" t="s">
        <v>594</v>
      </c>
      <c r="E1" s="4" t="s">
        <v>596</v>
      </c>
      <c r="F1" s="4" t="s">
        <v>597</v>
      </c>
      <c r="G1" s="44" t="s">
        <v>598</v>
      </c>
      <c r="H1" s="33" t="s">
        <v>508</v>
      </c>
      <c r="I1" s="33" t="s">
        <v>516</v>
      </c>
      <c r="J1" s="33" t="s">
        <v>174</v>
      </c>
      <c r="K1" s="4" t="s">
        <v>600</v>
      </c>
      <c r="L1" s="4" t="s">
        <v>601</v>
      </c>
    </row>
    <row r="2" spans="1:12" ht="30" customHeight="1">
      <c r="A2" s="5" t="s">
        <v>352</v>
      </c>
      <c r="B2" s="5" t="s">
        <v>560</v>
      </c>
      <c r="E2" s="5" t="s">
        <v>604</v>
      </c>
      <c r="F2" s="5" t="s">
        <v>448</v>
      </c>
      <c r="G2" s="12" t="s">
        <v>391</v>
      </c>
      <c r="H2" s="12">
        <v>319</v>
      </c>
      <c r="K2" s="8">
        <v>22</v>
      </c>
      <c r="L2" s="8" t="s">
        <v>37</v>
      </c>
    </row>
    <row r="3" spans="1:12" ht="30" customHeight="1">
      <c r="A3" s="5" t="s">
        <v>352</v>
      </c>
      <c r="B3" s="5" t="s">
        <v>354</v>
      </c>
      <c r="I3" s="12">
        <v>0.005</v>
      </c>
      <c r="K3" s="8">
        <v>14</v>
      </c>
      <c r="L3" s="8" t="s">
        <v>271</v>
      </c>
    </row>
    <row r="4" spans="1:12" ht="30" customHeight="1">
      <c r="A4" s="5" t="s">
        <v>352</v>
      </c>
      <c r="B4" s="5" t="s">
        <v>300</v>
      </c>
      <c r="I4" s="12">
        <v>0.0127</v>
      </c>
      <c r="K4" s="8">
        <v>14</v>
      </c>
      <c r="L4" s="8" t="s">
        <v>304</v>
      </c>
    </row>
    <row r="5" spans="1:12" ht="30" customHeight="1">
      <c r="A5" s="5" t="s">
        <v>352</v>
      </c>
      <c r="B5" s="5" t="s">
        <v>305</v>
      </c>
      <c r="I5" s="12">
        <v>0.415</v>
      </c>
      <c r="K5" s="8">
        <v>14</v>
      </c>
      <c r="L5" s="8" t="s">
        <v>304</v>
      </c>
    </row>
    <row r="6" spans="1:12" ht="30" customHeight="1">
      <c r="A6" s="5" t="s">
        <v>352</v>
      </c>
      <c r="B6" s="5" t="s">
        <v>305</v>
      </c>
      <c r="E6" s="5" t="s">
        <v>604</v>
      </c>
      <c r="F6" s="5" t="s">
        <v>210</v>
      </c>
      <c r="G6" s="12" t="s">
        <v>117</v>
      </c>
      <c r="H6" s="12">
        <v>174</v>
      </c>
      <c r="K6" s="8">
        <v>22</v>
      </c>
      <c r="L6" s="8" t="s">
        <v>37</v>
      </c>
    </row>
    <row r="7" spans="1:12" ht="30" customHeight="1">
      <c r="A7" s="5" t="s">
        <v>352</v>
      </c>
      <c r="B7" s="5" t="s">
        <v>305</v>
      </c>
      <c r="E7" s="5" t="s">
        <v>604</v>
      </c>
      <c r="F7" s="5" t="s">
        <v>448</v>
      </c>
      <c r="H7" s="12" t="s">
        <v>118</v>
      </c>
      <c r="K7" s="8">
        <v>22</v>
      </c>
      <c r="L7" s="8" t="s">
        <v>37</v>
      </c>
    </row>
    <row r="8" spans="1:12" ht="30" customHeight="1">
      <c r="A8" s="5" t="s">
        <v>352</v>
      </c>
      <c r="B8" s="5" t="s">
        <v>176</v>
      </c>
      <c r="I8" s="12">
        <v>0.0023</v>
      </c>
      <c r="K8" s="8">
        <v>14</v>
      </c>
      <c r="L8" s="8" t="s">
        <v>304</v>
      </c>
    </row>
    <row r="9" spans="1:12" ht="30" customHeight="1">
      <c r="A9" s="5" t="s">
        <v>352</v>
      </c>
      <c r="D9" s="5" t="s">
        <v>82</v>
      </c>
      <c r="E9" s="5" t="s">
        <v>604</v>
      </c>
      <c r="F9" s="5" t="s">
        <v>166</v>
      </c>
      <c r="G9" s="12" t="s">
        <v>528</v>
      </c>
      <c r="I9" s="5"/>
      <c r="J9" s="5">
        <v>0</v>
      </c>
      <c r="K9" s="5">
        <v>34</v>
      </c>
      <c r="L9" s="5" t="s">
        <v>531</v>
      </c>
    </row>
    <row r="10" spans="1:12" ht="30" customHeight="1">
      <c r="A10" s="5" t="s">
        <v>352</v>
      </c>
      <c r="D10" s="5" t="s">
        <v>82</v>
      </c>
      <c r="E10" s="5" t="s">
        <v>604</v>
      </c>
      <c r="F10" s="5" t="s">
        <v>161</v>
      </c>
      <c r="G10" s="12" t="s">
        <v>528</v>
      </c>
      <c r="I10" s="5"/>
      <c r="J10" s="5">
        <v>0</v>
      </c>
      <c r="K10" s="5">
        <v>34</v>
      </c>
      <c r="L10" s="5" t="s">
        <v>531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L6"/>
  <sheetViews>
    <sheetView workbookViewId="0" topLeftCell="E1">
      <selection activeCell="L7" sqref="L7"/>
    </sheetView>
  </sheetViews>
  <sheetFormatPr defaultColWidth="11.00390625" defaultRowHeight="15.75"/>
  <cols>
    <col min="1" max="2" width="17.50390625" style="5" customWidth="1"/>
    <col min="3" max="3" width="20.625" style="5" customWidth="1"/>
    <col min="4" max="4" width="20.00390625" style="5" customWidth="1"/>
    <col min="5" max="16384" width="17.50390625" style="5" customWidth="1"/>
  </cols>
  <sheetData>
    <row r="1" spans="1:12" s="4" customFormat="1" ht="51.75" customHeight="1">
      <c r="A1" s="4" t="s">
        <v>593</v>
      </c>
      <c r="B1" s="4" t="s">
        <v>592</v>
      </c>
      <c r="C1" s="4" t="s">
        <v>475</v>
      </c>
      <c r="D1" s="4" t="s">
        <v>594</v>
      </c>
      <c r="E1" s="4" t="s">
        <v>596</v>
      </c>
      <c r="F1" s="4" t="s">
        <v>597</v>
      </c>
      <c r="G1" s="4" t="s">
        <v>598</v>
      </c>
      <c r="H1" s="4" t="s">
        <v>508</v>
      </c>
      <c r="I1" s="4" t="s">
        <v>516</v>
      </c>
      <c r="J1" s="4" t="s">
        <v>178</v>
      </c>
      <c r="K1" s="4" t="s">
        <v>600</v>
      </c>
      <c r="L1" s="4" t="s">
        <v>601</v>
      </c>
    </row>
    <row r="2" spans="1:12" s="10" customFormat="1" ht="30" customHeight="1">
      <c r="A2" s="10" t="s">
        <v>733</v>
      </c>
      <c r="C2" s="21" t="s">
        <v>708</v>
      </c>
      <c r="F2" s="10" t="s">
        <v>589</v>
      </c>
      <c r="I2" s="10">
        <v>0.09</v>
      </c>
      <c r="K2" s="5">
        <v>8</v>
      </c>
      <c r="L2" s="10" t="s">
        <v>607</v>
      </c>
    </row>
    <row r="3" spans="1:12" ht="30" customHeight="1">
      <c r="A3" s="5" t="s">
        <v>733</v>
      </c>
      <c r="D3" s="5" t="s">
        <v>82</v>
      </c>
      <c r="E3" s="5" t="s">
        <v>604</v>
      </c>
      <c r="F3" s="5" t="s">
        <v>166</v>
      </c>
      <c r="G3" s="5" t="s">
        <v>168</v>
      </c>
      <c r="J3" s="5">
        <v>0.1</v>
      </c>
      <c r="K3" s="5">
        <v>34</v>
      </c>
      <c r="L3" s="8" t="s">
        <v>530</v>
      </c>
    </row>
    <row r="4" spans="1:12" ht="30" customHeight="1">
      <c r="A4" s="5" t="s">
        <v>733</v>
      </c>
      <c r="D4" s="5" t="s">
        <v>82</v>
      </c>
      <c r="E4" s="5" t="s">
        <v>604</v>
      </c>
      <c r="F4" s="5" t="s">
        <v>161</v>
      </c>
      <c r="G4" s="5" t="s">
        <v>168</v>
      </c>
      <c r="J4" s="5">
        <v>0.1</v>
      </c>
      <c r="K4" s="5">
        <v>34</v>
      </c>
      <c r="L4" s="8" t="s">
        <v>530</v>
      </c>
    </row>
    <row r="5" spans="1:12" ht="30" customHeight="1">
      <c r="A5" s="5" t="s">
        <v>733</v>
      </c>
      <c r="B5" s="5" t="s">
        <v>305</v>
      </c>
      <c r="C5" s="5" t="s">
        <v>305</v>
      </c>
      <c r="E5" s="5" t="s">
        <v>604</v>
      </c>
      <c r="F5" s="5" t="s">
        <v>668</v>
      </c>
      <c r="H5" s="12" t="s">
        <v>683</v>
      </c>
      <c r="I5" s="5">
        <v>0.0072</v>
      </c>
      <c r="J5" s="12" t="s">
        <v>669</v>
      </c>
      <c r="K5" s="12" t="s">
        <v>679</v>
      </c>
      <c r="L5" s="5" t="s">
        <v>630</v>
      </c>
    </row>
    <row r="6" spans="1:12" ht="30" customHeight="1">
      <c r="A6" s="5" t="s">
        <v>733</v>
      </c>
      <c r="B6" s="5" t="s">
        <v>305</v>
      </c>
      <c r="C6" s="5" t="s">
        <v>305</v>
      </c>
      <c r="E6" s="5" t="s">
        <v>670</v>
      </c>
      <c r="F6" s="5" t="s">
        <v>668</v>
      </c>
      <c r="G6" s="5" t="s">
        <v>684</v>
      </c>
      <c r="H6" s="5">
        <f>1/370</f>
        <v>0.002702702702702703</v>
      </c>
      <c r="I6" s="5">
        <v>0.0072</v>
      </c>
      <c r="J6" s="5">
        <v>2.7</v>
      </c>
      <c r="K6" s="12" t="s">
        <v>679</v>
      </c>
      <c r="L6" s="5" t="s">
        <v>630</v>
      </c>
    </row>
  </sheetData>
  <printOptions/>
  <pageMargins left="0.75" right="0.75" top="1" bottom="1" header="0.5" footer="0.5"/>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Q41"/>
  <sheetViews>
    <sheetView workbookViewId="0" topLeftCell="D1">
      <pane ySplit="1" topLeftCell="BM24" activePane="bottomLeft" state="frozen"/>
      <selection pane="topLeft" activeCell="A1" sqref="A1"/>
      <selection pane="bottomLeft" activeCell="D34" sqref="D34:D37"/>
    </sheetView>
  </sheetViews>
  <sheetFormatPr defaultColWidth="11.00390625" defaultRowHeight="15.75"/>
  <cols>
    <col min="1" max="1" width="10.875" style="5" customWidth="1"/>
    <col min="2" max="2" width="21.00390625" style="5" customWidth="1"/>
    <col min="3" max="3" width="26.375" style="5" customWidth="1"/>
    <col min="4" max="4" width="22.125" style="5" customWidth="1"/>
    <col min="5" max="5" width="18.50390625" style="5" customWidth="1"/>
    <col min="6" max="6" width="22.00390625" style="5" customWidth="1"/>
    <col min="7" max="7" width="14.875" style="12" customWidth="1"/>
    <col min="8" max="10" width="10.875" style="5" customWidth="1"/>
    <col min="11" max="11" width="14.125" style="5" customWidth="1"/>
    <col min="12" max="16384" width="10.875" style="5" customWidth="1"/>
  </cols>
  <sheetData>
    <row r="1" spans="1:12" s="4" customFormat="1" ht="51.75" customHeight="1">
      <c r="A1" s="4" t="s">
        <v>593</v>
      </c>
      <c r="B1" s="4" t="s">
        <v>592</v>
      </c>
      <c r="C1" s="4" t="s">
        <v>475</v>
      </c>
      <c r="D1" s="4" t="s">
        <v>594</v>
      </c>
      <c r="E1" s="4" t="s">
        <v>596</v>
      </c>
      <c r="F1" s="4" t="s">
        <v>597</v>
      </c>
      <c r="G1" s="44" t="s">
        <v>598</v>
      </c>
      <c r="H1" s="4" t="s">
        <v>508</v>
      </c>
      <c r="I1" s="4" t="s">
        <v>516</v>
      </c>
      <c r="J1" s="4" t="s">
        <v>178</v>
      </c>
      <c r="K1" s="4" t="s">
        <v>600</v>
      </c>
      <c r="L1" s="4" t="s">
        <v>601</v>
      </c>
    </row>
    <row r="2" spans="1:12" ht="30" customHeight="1">
      <c r="A2" s="5" t="s">
        <v>383</v>
      </c>
      <c r="B2" s="5" t="s">
        <v>560</v>
      </c>
      <c r="E2" s="17" t="s">
        <v>604</v>
      </c>
      <c r="H2" s="5">
        <v>2.1</v>
      </c>
      <c r="K2" s="8">
        <v>4</v>
      </c>
      <c r="L2" s="8" t="s">
        <v>562</v>
      </c>
    </row>
    <row r="3" spans="1:12" ht="30" customHeight="1">
      <c r="A3" s="5" t="s">
        <v>383</v>
      </c>
      <c r="B3" s="5" t="s">
        <v>560</v>
      </c>
      <c r="E3" s="5" t="s">
        <v>563</v>
      </c>
      <c r="H3" s="5">
        <v>2.9</v>
      </c>
      <c r="K3" s="8">
        <v>4</v>
      </c>
      <c r="L3" s="8" t="s">
        <v>562</v>
      </c>
    </row>
    <row r="4" spans="1:12" ht="30" customHeight="1">
      <c r="A4" s="5" t="s">
        <v>383</v>
      </c>
      <c r="B4" s="5" t="s">
        <v>392</v>
      </c>
      <c r="I4" s="5">
        <v>0.0324</v>
      </c>
      <c r="K4" s="8">
        <v>15</v>
      </c>
      <c r="L4" s="8"/>
    </row>
    <row r="5" spans="1:15" ht="30" customHeight="1">
      <c r="A5" s="5" t="s">
        <v>383</v>
      </c>
      <c r="B5" s="5" t="s">
        <v>414</v>
      </c>
      <c r="D5" s="17" t="s">
        <v>415</v>
      </c>
      <c r="E5" s="6" t="s">
        <v>604</v>
      </c>
      <c r="F5" s="5" t="s">
        <v>309</v>
      </c>
      <c r="H5" s="5">
        <v>4.9</v>
      </c>
      <c r="K5" s="8">
        <v>5</v>
      </c>
      <c r="L5" s="8" t="s">
        <v>559</v>
      </c>
      <c r="M5" s="17"/>
      <c r="N5" s="17"/>
      <c r="O5" s="17"/>
    </row>
    <row r="6" spans="1:12" ht="30" customHeight="1">
      <c r="A6" s="5" t="s">
        <v>383</v>
      </c>
      <c r="B6" s="5" t="s">
        <v>414</v>
      </c>
      <c r="D6" s="17" t="s">
        <v>415</v>
      </c>
      <c r="E6" s="5" t="s">
        <v>604</v>
      </c>
      <c r="F6" s="5" t="s">
        <v>301</v>
      </c>
      <c r="H6" s="5">
        <v>2.5</v>
      </c>
      <c r="K6" s="8">
        <v>5</v>
      </c>
      <c r="L6" s="8" t="s">
        <v>559</v>
      </c>
    </row>
    <row r="7" spans="1:12" ht="30" customHeight="1">
      <c r="A7" s="5" t="s">
        <v>383</v>
      </c>
      <c r="B7" s="5" t="s">
        <v>302</v>
      </c>
      <c r="D7" s="17" t="s">
        <v>415</v>
      </c>
      <c r="E7" s="5" t="s">
        <v>604</v>
      </c>
      <c r="F7" s="5" t="s">
        <v>303</v>
      </c>
      <c r="H7" s="5">
        <v>3.5</v>
      </c>
      <c r="K7" s="8">
        <v>5</v>
      </c>
      <c r="L7" s="8" t="s">
        <v>559</v>
      </c>
    </row>
    <row r="8" spans="1:12" ht="30" customHeight="1">
      <c r="A8" s="5" t="s">
        <v>383</v>
      </c>
      <c r="B8" s="5" t="s">
        <v>302</v>
      </c>
      <c r="D8" s="17" t="s">
        <v>415</v>
      </c>
      <c r="E8" s="5" t="s">
        <v>604</v>
      </c>
      <c r="F8" s="5" t="s">
        <v>308</v>
      </c>
      <c r="H8" s="5">
        <v>2.1</v>
      </c>
      <c r="K8" s="8">
        <v>5</v>
      </c>
      <c r="L8" s="8" t="s">
        <v>559</v>
      </c>
    </row>
    <row r="9" spans="1:12" ht="30" customHeight="1">
      <c r="A9" s="5" t="s">
        <v>383</v>
      </c>
      <c r="B9" s="5" t="s">
        <v>302</v>
      </c>
      <c r="D9" s="17" t="s">
        <v>415</v>
      </c>
      <c r="E9" s="5" t="s">
        <v>604</v>
      </c>
      <c r="F9" s="5" t="s">
        <v>447</v>
      </c>
      <c r="H9" s="5">
        <v>3.3</v>
      </c>
      <c r="K9" s="8">
        <v>5</v>
      </c>
      <c r="L9" s="8" t="s">
        <v>559</v>
      </c>
    </row>
    <row r="10" spans="1:12" ht="30" customHeight="1">
      <c r="A10" s="5" t="s">
        <v>383</v>
      </c>
      <c r="B10" s="5" t="s">
        <v>302</v>
      </c>
      <c r="D10" s="17" t="s">
        <v>415</v>
      </c>
      <c r="E10" s="5" t="s">
        <v>604</v>
      </c>
      <c r="F10" s="5" t="s">
        <v>306</v>
      </c>
      <c r="H10" s="5">
        <v>3.1</v>
      </c>
      <c r="K10" s="8">
        <v>5</v>
      </c>
      <c r="L10" s="8" t="s">
        <v>559</v>
      </c>
    </row>
    <row r="11" spans="1:12" ht="30" customHeight="1">
      <c r="A11" s="5" t="s">
        <v>383</v>
      </c>
      <c r="B11" s="5" t="s">
        <v>302</v>
      </c>
      <c r="D11" s="17" t="s">
        <v>415</v>
      </c>
      <c r="E11" s="5" t="s">
        <v>604</v>
      </c>
      <c r="F11" s="5" t="s">
        <v>307</v>
      </c>
      <c r="H11" s="5">
        <v>4.3</v>
      </c>
      <c r="K11" s="8">
        <v>5</v>
      </c>
      <c r="L11" s="8" t="s">
        <v>559</v>
      </c>
    </row>
    <row r="12" spans="1:12" ht="30" customHeight="1">
      <c r="A12" s="5" t="s">
        <v>383</v>
      </c>
      <c r="B12" s="5" t="s">
        <v>302</v>
      </c>
      <c r="D12" s="17" t="s">
        <v>415</v>
      </c>
      <c r="E12" s="5" t="s">
        <v>563</v>
      </c>
      <c r="F12" s="5" t="s">
        <v>308</v>
      </c>
      <c r="H12" s="5">
        <v>2.9</v>
      </c>
      <c r="K12" s="8">
        <v>5</v>
      </c>
      <c r="L12" s="8" t="s">
        <v>559</v>
      </c>
    </row>
    <row r="13" spans="1:12" ht="30" customHeight="1">
      <c r="A13" s="5" t="s">
        <v>383</v>
      </c>
      <c r="B13" s="5" t="s">
        <v>302</v>
      </c>
      <c r="D13" s="17" t="s">
        <v>415</v>
      </c>
      <c r="E13" s="5" t="s">
        <v>310</v>
      </c>
      <c r="F13" s="5" t="s">
        <v>311</v>
      </c>
      <c r="H13" s="5">
        <v>2.7</v>
      </c>
      <c r="K13" s="8">
        <v>5</v>
      </c>
      <c r="L13" s="8" t="s">
        <v>559</v>
      </c>
    </row>
    <row r="14" spans="1:12" ht="30" customHeight="1">
      <c r="A14" s="5" t="s">
        <v>383</v>
      </c>
      <c r="B14" s="5" t="s">
        <v>560</v>
      </c>
      <c r="E14" s="5" t="s">
        <v>604</v>
      </c>
      <c r="F14" s="5" t="s">
        <v>313</v>
      </c>
      <c r="G14" s="12">
        <v>0.25</v>
      </c>
      <c r="H14" s="5">
        <v>2.1</v>
      </c>
      <c r="K14" s="5">
        <v>4</v>
      </c>
      <c r="L14" s="5" t="s">
        <v>446</v>
      </c>
    </row>
    <row r="15" spans="1:12" ht="30" customHeight="1">
      <c r="A15" s="5" t="s">
        <v>383</v>
      </c>
      <c r="B15" s="5" t="s">
        <v>560</v>
      </c>
      <c r="E15" s="5" t="s">
        <v>312</v>
      </c>
      <c r="F15" s="5" t="s">
        <v>313</v>
      </c>
      <c r="G15" s="12">
        <v>0.91</v>
      </c>
      <c r="H15" s="5">
        <v>2.9</v>
      </c>
      <c r="K15" s="5">
        <v>4</v>
      </c>
      <c r="L15" s="5" t="s">
        <v>446</v>
      </c>
    </row>
    <row r="16" spans="1:12" ht="30" customHeight="1">
      <c r="A16" s="5" t="s">
        <v>383</v>
      </c>
      <c r="B16" s="5" t="s">
        <v>560</v>
      </c>
      <c r="E16" s="5" t="s">
        <v>604</v>
      </c>
      <c r="F16" s="5" t="s">
        <v>448</v>
      </c>
      <c r="G16" s="12" t="s">
        <v>393</v>
      </c>
      <c r="H16" s="5">
        <v>8.99</v>
      </c>
      <c r="K16" s="5">
        <v>22</v>
      </c>
      <c r="L16" s="5" t="s">
        <v>37</v>
      </c>
    </row>
    <row r="17" spans="1:17" ht="30" customHeight="1">
      <c r="A17" s="5" t="s">
        <v>383</v>
      </c>
      <c r="B17" s="5" t="s">
        <v>354</v>
      </c>
      <c r="I17" s="5">
        <v>5.3E-05</v>
      </c>
      <c r="K17" s="8">
        <v>14</v>
      </c>
      <c r="L17" s="8" t="s">
        <v>271</v>
      </c>
      <c r="M17" s="8"/>
      <c r="N17" s="8"/>
      <c r="O17" s="8"/>
      <c r="P17" s="8"/>
      <c r="Q17" s="8"/>
    </row>
    <row r="18" spans="1:17" ht="30" customHeight="1">
      <c r="A18" s="5" t="s">
        <v>383</v>
      </c>
      <c r="B18" s="5" t="s">
        <v>300</v>
      </c>
      <c r="I18" s="5">
        <v>4.4E-05</v>
      </c>
      <c r="K18" s="8">
        <v>14</v>
      </c>
      <c r="L18" s="8" t="s">
        <v>304</v>
      </c>
      <c r="M18" s="8"/>
      <c r="N18" s="8"/>
      <c r="O18" s="8"/>
      <c r="P18" s="8"/>
      <c r="Q18" s="8"/>
    </row>
    <row r="19" spans="1:17" ht="30" customHeight="1">
      <c r="A19" s="5" t="s">
        <v>383</v>
      </c>
      <c r="B19" s="5" t="s">
        <v>305</v>
      </c>
      <c r="I19" s="5">
        <v>0.0536</v>
      </c>
      <c r="K19" s="8">
        <v>14</v>
      </c>
      <c r="L19" s="8" t="s">
        <v>304</v>
      </c>
      <c r="M19" s="8"/>
      <c r="N19" s="8"/>
      <c r="O19" s="8"/>
      <c r="P19" s="8"/>
      <c r="Q19" s="8"/>
    </row>
    <row r="20" spans="1:15" ht="30" customHeight="1">
      <c r="A20" s="5" t="s">
        <v>383</v>
      </c>
      <c r="B20" s="5" t="s">
        <v>325</v>
      </c>
      <c r="E20" s="5" t="s">
        <v>604</v>
      </c>
      <c r="F20" s="5" t="s">
        <v>301</v>
      </c>
      <c r="H20" s="5">
        <v>1.3</v>
      </c>
      <c r="K20" s="8">
        <v>5</v>
      </c>
      <c r="L20" s="8" t="s">
        <v>124</v>
      </c>
      <c r="M20" s="7"/>
      <c r="N20" s="7"/>
      <c r="O20" s="7"/>
    </row>
    <row r="21" spans="1:12" ht="30" customHeight="1">
      <c r="A21" s="5" t="s">
        <v>383</v>
      </c>
      <c r="B21" s="5" t="s">
        <v>325</v>
      </c>
      <c r="E21" s="5" t="s">
        <v>604</v>
      </c>
      <c r="F21" s="5" t="s">
        <v>125</v>
      </c>
      <c r="H21" s="5">
        <v>0.7</v>
      </c>
      <c r="K21" s="8">
        <v>5</v>
      </c>
      <c r="L21" s="8" t="s">
        <v>124</v>
      </c>
    </row>
    <row r="22" spans="1:15" ht="30" customHeight="1">
      <c r="A22" s="5" t="s">
        <v>383</v>
      </c>
      <c r="B22" s="5" t="s">
        <v>325</v>
      </c>
      <c r="E22" s="5" t="s">
        <v>604</v>
      </c>
      <c r="F22" s="5" t="s">
        <v>126</v>
      </c>
      <c r="H22" s="5">
        <v>5.6</v>
      </c>
      <c r="K22" s="8">
        <v>5</v>
      </c>
      <c r="L22" s="8" t="s">
        <v>124</v>
      </c>
      <c r="M22" s="8"/>
      <c r="N22" s="8"/>
      <c r="O22" s="8"/>
    </row>
    <row r="23" spans="1:12" ht="30" customHeight="1">
      <c r="A23" s="5" t="s">
        <v>383</v>
      </c>
      <c r="B23" s="5" t="s">
        <v>325</v>
      </c>
      <c r="E23" s="5" t="s">
        <v>604</v>
      </c>
      <c r="F23" s="5" t="s">
        <v>127</v>
      </c>
      <c r="H23" s="5">
        <v>3.3</v>
      </c>
      <c r="K23" s="8">
        <v>5</v>
      </c>
      <c r="L23" s="8" t="s">
        <v>124</v>
      </c>
    </row>
    <row r="24" spans="1:12" ht="30" customHeight="1">
      <c r="A24" s="5" t="s">
        <v>383</v>
      </c>
      <c r="B24" s="5" t="s">
        <v>325</v>
      </c>
      <c r="E24" s="5" t="s">
        <v>604</v>
      </c>
      <c r="F24" s="5" t="s">
        <v>228</v>
      </c>
      <c r="H24" s="5">
        <v>1.2</v>
      </c>
      <c r="K24" s="8">
        <v>5</v>
      </c>
      <c r="L24" s="8" t="s">
        <v>124</v>
      </c>
    </row>
    <row r="25" spans="1:12" ht="30" customHeight="1">
      <c r="A25" s="5" t="s">
        <v>383</v>
      </c>
      <c r="B25" s="5" t="s">
        <v>325</v>
      </c>
      <c r="E25" s="5" t="s">
        <v>604</v>
      </c>
      <c r="F25" s="5" t="s">
        <v>229</v>
      </c>
      <c r="H25" s="5">
        <v>2</v>
      </c>
      <c r="K25" s="8">
        <v>5</v>
      </c>
      <c r="L25" s="8" t="s">
        <v>124</v>
      </c>
    </row>
    <row r="26" spans="1:12" ht="30" customHeight="1">
      <c r="A26" s="5" t="s">
        <v>383</v>
      </c>
      <c r="B26" s="5" t="s">
        <v>325</v>
      </c>
      <c r="E26" s="5" t="s">
        <v>604</v>
      </c>
      <c r="F26" s="5" t="s">
        <v>230</v>
      </c>
      <c r="H26" s="5">
        <v>2.2</v>
      </c>
      <c r="K26" s="8">
        <v>5</v>
      </c>
      <c r="L26" s="8" t="s">
        <v>124</v>
      </c>
    </row>
    <row r="27" spans="1:12" ht="30" customHeight="1">
      <c r="A27" s="5" t="s">
        <v>383</v>
      </c>
      <c r="B27" s="5" t="s">
        <v>231</v>
      </c>
      <c r="E27" s="5" t="s">
        <v>604</v>
      </c>
      <c r="F27" s="5" t="s">
        <v>127</v>
      </c>
      <c r="H27" s="5">
        <v>2.8</v>
      </c>
      <c r="K27" s="8">
        <v>5</v>
      </c>
      <c r="L27" s="8" t="s">
        <v>124</v>
      </c>
    </row>
    <row r="28" spans="1:12" ht="30" customHeight="1">
      <c r="A28" s="5" t="s">
        <v>383</v>
      </c>
      <c r="B28" s="5" t="s">
        <v>305</v>
      </c>
      <c r="E28" s="5" t="s">
        <v>604</v>
      </c>
      <c r="F28" s="5" t="s">
        <v>210</v>
      </c>
      <c r="G28" s="12" t="s">
        <v>393</v>
      </c>
      <c r="H28" s="5">
        <v>1.48</v>
      </c>
      <c r="K28" s="8">
        <v>22</v>
      </c>
      <c r="L28" s="8" t="s">
        <v>37</v>
      </c>
    </row>
    <row r="29" spans="1:12" ht="30" customHeight="1">
      <c r="A29" s="5" t="s">
        <v>383</v>
      </c>
      <c r="B29" s="5" t="s">
        <v>305</v>
      </c>
      <c r="E29" s="5" t="s">
        <v>604</v>
      </c>
      <c r="F29" s="5" t="s">
        <v>448</v>
      </c>
      <c r="G29" s="12" t="s">
        <v>119</v>
      </c>
      <c r="H29" s="5" t="s">
        <v>120</v>
      </c>
      <c r="K29" s="8">
        <v>22</v>
      </c>
      <c r="L29" s="8" t="s">
        <v>37</v>
      </c>
    </row>
    <row r="30" spans="1:17" ht="30" customHeight="1">
      <c r="A30" s="5" t="s">
        <v>383</v>
      </c>
      <c r="B30" s="5" t="s">
        <v>176</v>
      </c>
      <c r="I30" s="5">
        <v>2E-05</v>
      </c>
      <c r="K30" s="8">
        <v>14</v>
      </c>
      <c r="L30" s="8" t="s">
        <v>304</v>
      </c>
      <c r="M30" s="8"/>
      <c r="N30" s="8"/>
      <c r="O30" s="8"/>
      <c r="P30" s="8"/>
      <c r="Q30" s="8"/>
    </row>
    <row r="31" spans="1:12" ht="30" customHeight="1">
      <c r="A31" s="5" t="s">
        <v>383</v>
      </c>
      <c r="C31" s="17" t="s">
        <v>443</v>
      </c>
      <c r="E31" s="5" t="s">
        <v>604</v>
      </c>
      <c r="F31" s="5" t="s">
        <v>444</v>
      </c>
      <c r="G31" s="12">
        <v>26</v>
      </c>
      <c r="H31" s="5">
        <v>23.2</v>
      </c>
      <c r="K31" s="1">
        <v>19</v>
      </c>
      <c r="L31" s="1" t="s">
        <v>710</v>
      </c>
    </row>
    <row r="32" spans="1:12" ht="30" customHeight="1">
      <c r="A32" s="5" t="s">
        <v>383</v>
      </c>
      <c r="C32" s="17" t="s">
        <v>612</v>
      </c>
      <c r="F32" s="5" t="s">
        <v>565</v>
      </c>
      <c r="G32" s="12">
        <v>105</v>
      </c>
      <c r="H32" s="5">
        <v>109</v>
      </c>
      <c r="K32" s="1">
        <v>19</v>
      </c>
      <c r="L32" s="1" t="s">
        <v>710</v>
      </c>
    </row>
    <row r="33" spans="1:12" ht="30" customHeight="1">
      <c r="A33" s="5" t="s">
        <v>383</v>
      </c>
      <c r="C33" s="17" t="s">
        <v>503</v>
      </c>
      <c r="F33" s="5" t="s">
        <v>504</v>
      </c>
      <c r="G33" s="12">
        <v>40.2</v>
      </c>
      <c r="H33" s="5">
        <v>10.6</v>
      </c>
      <c r="K33" s="1">
        <v>19</v>
      </c>
      <c r="L33" s="1" t="s">
        <v>710</v>
      </c>
    </row>
    <row r="34" spans="1:11" ht="30" customHeight="1">
      <c r="A34" s="5" t="s">
        <v>383</v>
      </c>
      <c r="D34" s="5" t="s">
        <v>739</v>
      </c>
      <c r="E34" s="5" t="s">
        <v>604</v>
      </c>
      <c r="F34" s="5" t="s">
        <v>505</v>
      </c>
      <c r="J34" s="5">
        <v>0.02</v>
      </c>
      <c r="K34" s="1">
        <v>7</v>
      </c>
    </row>
    <row r="35" spans="1:11" ht="30" customHeight="1">
      <c r="A35" s="5" t="s">
        <v>383</v>
      </c>
      <c r="D35" s="5" t="s">
        <v>739</v>
      </c>
      <c r="E35" s="17" t="s">
        <v>350</v>
      </c>
      <c r="F35" s="5" t="s">
        <v>381</v>
      </c>
      <c r="J35" s="5">
        <v>0.01</v>
      </c>
      <c r="K35" s="1">
        <v>7</v>
      </c>
    </row>
    <row r="36" spans="1:11" ht="30" customHeight="1">
      <c r="A36" s="5" t="s">
        <v>383</v>
      </c>
      <c r="D36" s="5" t="s">
        <v>739</v>
      </c>
      <c r="E36" s="5" t="s">
        <v>382</v>
      </c>
      <c r="F36" s="5" t="s">
        <v>505</v>
      </c>
      <c r="J36" s="5">
        <v>0.03</v>
      </c>
      <c r="K36" s="1">
        <v>7</v>
      </c>
    </row>
    <row r="37" spans="1:11" ht="30" customHeight="1">
      <c r="A37" s="5" t="s">
        <v>383</v>
      </c>
      <c r="D37" s="5" t="s">
        <v>739</v>
      </c>
      <c r="E37" s="5" t="s">
        <v>582</v>
      </c>
      <c r="F37" s="5" t="s">
        <v>505</v>
      </c>
      <c r="J37" s="5">
        <v>29.5</v>
      </c>
      <c r="K37" s="1">
        <v>7</v>
      </c>
    </row>
    <row r="38" spans="1:12" ht="30" customHeight="1">
      <c r="A38" s="5" t="s">
        <v>383</v>
      </c>
      <c r="D38" s="5" t="s">
        <v>82</v>
      </c>
      <c r="E38" s="5" t="s">
        <v>604</v>
      </c>
      <c r="F38" s="5" t="s">
        <v>166</v>
      </c>
      <c r="G38" s="12" t="s">
        <v>527</v>
      </c>
      <c r="H38" s="12"/>
      <c r="J38" s="5">
        <v>0</v>
      </c>
      <c r="K38" s="5">
        <v>34</v>
      </c>
      <c r="L38" s="5" t="s">
        <v>531</v>
      </c>
    </row>
    <row r="39" spans="1:12" ht="30" customHeight="1">
      <c r="A39" s="5" t="s">
        <v>383</v>
      </c>
      <c r="D39" s="5" t="s">
        <v>82</v>
      </c>
      <c r="E39" s="5" t="s">
        <v>604</v>
      </c>
      <c r="F39" s="5" t="s">
        <v>161</v>
      </c>
      <c r="G39" s="12" t="s">
        <v>527</v>
      </c>
      <c r="H39" s="12"/>
      <c r="J39" s="5">
        <v>0.1</v>
      </c>
      <c r="K39" s="5">
        <v>34</v>
      </c>
      <c r="L39" s="5" t="s">
        <v>531</v>
      </c>
    </row>
    <row r="40" spans="1:12" ht="30" customHeight="1">
      <c r="A40" s="5" t="s">
        <v>383</v>
      </c>
      <c r="B40" s="5" t="s">
        <v>305</v>
      </c>
      <c r="C40" s="5" t="s">
        <v>305</v>
      </c>
      <c r="D40" s="5" t="s">
        <v>674</v>
      </c>
      <c r="E40" s="5" t="s">
        <v>604</v>
      </c>
      <c r="F40" s="5" t="s">
        <v>671</v>
      </c>
      <c r="H40" s="12" t="s">
        <v>634</v>
      </c>
      <c r="I40" s="12">
        <v>0.054</v>
      </c>
      <c r="J40" s="12" t="s">
        <v>678</v>
      </c>
      <c r="K40" s="12" t="s">
        <v>679</v>
      </c>
      <c r="L40" s="5" t="s">
        <v>630</v>
      </c>
    </row>
    <row r="41" spans="1:12" ht="30" customHeight="1">
      <c r="A41" s="5" t="s">
        <v>383</v>
      </c>
      <c r="B41" s="5" t="s">
        <v>305</v>
      </c>
      <c r="C41" s="5" t="s">
        <v>305</v>
      </c>
      <c r="D41" s="5" t="s">
        <v>674</v>
      </c>
      <c r="E41" s="5" t="s">
        <v>673</v>
      </c>
      <c r="F41" s="5" t="s">
        <v>671</v>
      </c>
      <c r="G41" s="12" t="s">
        <v>677</v>
      </c>
      <c r="H41" s="12">
        <v>1</v>
      </c>
      <c r="I41" s="12">
        <v>0.054</v>
      </c>
      <c r="J41" s="5">
        <v>0.056</v>
      </c>
      <c r="K41" s="12" t="s">
        <v>679</v>
      </c>
      <c r="L41" s="5" t="s">
        <v>630</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9"/>
  <sheetViews>
    <sheetView workbookViewId="0" topLeftCell="E1">
      <selection activeCell="E7" sqref="A7:IV9"/>
    </sheetView>
  </sheetViews>
  <sheetFormatPr defaultColWidth="11.00390625" defaultRowHeight="15.75"/>
  <cols>
    <col min="1" max="2" width="10.875" style="5" customWidth="1"/>
    <col min="3" max="3" width="23.50390625" style="5" customWidth="1"/>
    <col min="4" max="5" width="20.00390625" style="5" customWidth="1"/>
    <col min="6" max="6" width="22.875" style="5" customWidth="1"/>
    <col min="7" max="7" width="14.125" style="12" customWidth="1"/>
    <col min="8" max="8" width="19.125" style="5" customWidth="1"/>
    <col min="9" max="9" width="17.125" style="5" customWidth="1"/>
    <col min="10" max="10" width="19.125" style="5" customWidth="1"/>
    <col min="11" max="11" width="20.375" style="5" customWidth="1"/>
    <col min="12" max="16384" width="10.875" style="5" customWidth="1"/>
  </cols>
  <sheetData>
    <row r="1" spans="1:12" s="4" customFormat="1" ht="51.75" customHeight="1">
      <c r="A1" s="4" t="s">
        <v>593</v>
      </c>
      <c r="B1" s="4" t="s">
        <v>592</v>
      </c>
      <c r="C1" s="4" t="s">
        <v>475</v>
      </c>
      <c r="D1" s="4" t="s">
        <v>594</v>
      </c>
      <c r="E1" s="4" t="s">
        <v>596</v>
      </c>
      <c r="F1" s="4" t="s">
        <v>597</v>
      </c>
      <c r="G1" s="44" t="s">
        <v>598</v>
      </c>
      <c r="H1" s="4" t="s">
        <v>508</v>
      </c>
      <c r="I1" s="4" t="s">
        <v>516</v>
      </c>
      <c r="J1" s="4" t="s">
        <v>178</v>
      </c>
      <c r="K1" s="4" t="s">
        <v>600</v>
      </c>
      <c r="L1" s="4" t="s">
        <v>601</v>
      </c>
    </row>
    <row r="2" spans="1:11" ht="30" customHeight="1">
      <c r="A2" s="5" t="s">
        <v>694</v>
      </c>
      <c r="B2" s="5" t="s">
        <v>560</v>
      </c>
      <c r="E2" s="5" t="s">
        <v>604</v>
      </c>
      <c r="F2" s="5" t="s">
        <v>565</v>
      </c>
      <c r="H2" s="5">
        <v>0.0083</v>
      </c>
      <c r="K2" s="5">
        <v>10</v>
      </c>
    </row>
    <row r="3" spans="1:12" ht="30" customHeight="1">
      <c r="A3" s="5" t="s">
        <v>694</v>
      </c>
      <c r="B3" s="5" t="s">
        <v>560</v>
      </c>
      <c r="E3" s="5" t="s">
        <v>604</v>
      </c>
      <c r="F3" s="5" t="s">
        <v>448</v>
      </c>
      <c r="G3" s="12" t="s">
        <v>394</v>
      </c>
      <c r="H3" s="5">
        <v>0.25</v>
      </c>
      <c r="K3" s="5">
        <v>22</v>
      </c>
      <c r="L3" s="5" t="s">
        <v>37</v>
      </c>
    </row>
    <row r="4" spans="1:11" ht="30" customHeight="1">
      <c r="A4" s="5" t="s">
        <v>694</v>
      </c>
      <c r="B4" s="5" t="s">
        <v>305</v>
      </c>
      <c r="E4" s="5" t="s">
        <v>604</v>
      </c>
      <c r="F4" s="5" t="s">
        <v>209</v>
      </c>
      <c r="H4" s="5">
        <v>0.16</v>
      </c>
      <c r="K4" s="12" t="s">
        <v>664</v>
      </c>
    </row>
    <row r="5" spans="1:12" ht="30" customHeight="1">
      <c r="A5" s="5" t="s">
        <v>694</v>
      </c>
      <c r="B5" s="5" t="s">
        <v>305</v>
      </c>
      <c r="E5" s="5" t="s">
        <v>604</v>
      </c>
      <c r="F5" s="5" t="s">
        <v>210</v>
      </c>
      <c r="G5" s="12" t="s">
        <v>121</v>
      </c>
      <c r="H5" s="5">
        <v>7.73</v>
      </c>
      <c r="K5" s="5">
        <v>22</v>
      </c>
      <c r="L5" s="5" t="s">
        <v>37</v>
      </c>
    </row>
    <row r="6" spans="1:12" ht="30" customHeight="1">
      <c r="A6" s="5" t="s">
        <v>694</v>
      </c>
      <c r="B6" s="5" t="s">
        <v>305</v>
      </c>
      <c r="E6" s="5" t="s">
        <v>604</v>
      </c>
      <c r="F6" s="5" t="s">
        <v>448</v>
      </c>
      <c r="G6" s="12" t="s">
        <v>122</v>
      </c>
      <c r="H6" s="49" t="s">
        <v>665</v>
      </c>
      <c r="K6" s="5">
        <v>22</v>
      </c>
      <c r="L6" s="5" t="s">
        <v>37</v>
      </c>
    </row>
    <row r="7" spans="1:11" ht="30" customHeight="1">
      <c r="A7" s="5" t="s">
        <v>694</v>
      </c>
      <c r="C7" s="17" t="s">
        <v>346</v>
      </c>
      <c r="E7" s="17" t="s">
        <v>347</v>
      </c>
      <c r="F7" s="5" t="s">
        <v>695</v>
      </c>
      <c r="H7" s="12">
        <v>100</v>
      </c>
      <c r="K7" s="1">
        <v>9</v>
      </c>
    </row>
    <row r="8" spans="4:12" ht="30" customHeight="1">
      <c r="D8" s="5" t="s">
        <v>82</v>
      </c>
      <c r="E8" s="5" t="s">
        <v>604</v>
      </c>
      <c r="F8" s="5" t="s">
        <v>81</v>
      </c>
      <c r="G8" s="12" t="s">
        <v>162</v>
      </c>
      <c r="J8" s="5">
        <v>0.4</v>
      </c>
      <c r="K8" s="5">
        <v>34</v>
      </c>
      <c r="L8" s="8" t="s">
        <v>530</v>
      </c>
    </row>
    <row r="9" spans="4:12" ht="30" customHeight="1">
      <c r="D9" s="5" t="s">
        <v>82</v>
      </c>
      <c r="E9" s="5" t="s">
        <v>604</v>
      </c>
      <c r="F9" s="5" t="s">
        <v>161</v>
      </c>
      <c r="G9" s="12" t="s">
        <v>162</v>
      </c>
      <c r="J9" s="5">
        <v>0.3</v>
      </c>
      <c r="K9" s="5">
        <v>34</v>
      </c>
      <c r="L9" s="8" t="s">
        <v>530</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L9"/>
  <sheetViews>
    <sheetView workbookViewId="0" topLeftCell="D1">
      <selection activeCell="B9" sqref="B9:L9"/>
    </sheetView>
  </sheetViews>
  <sheetFormatPr defaultColWidth="11.00390625" defaultRowHeight="55.5" customHeight="1"/>
  <cols>
    <col min="1" max="16384" width="17.625" style="5" customWidth="1"/>
  </cols>
  <sheetData>
    <row r="1" spans="1:12" s="4" customFormat="1" ht="55.5" customHeight="1">
      <c r="A1" s="4" t="s">
        <v>593</v>
      </c>
      <c r="B1" s="4" t="s">
        <v>592</v>
      </c>
      <c r="C1" s="4" t="s">
        <v>475</v>
      </c>
      <c r="D1" s="4" t="s">
        <v>594</v>
      </c>
      <c r="E1" s="4" t="s">
        <v>596</v>
      </c>
      <c r="F1" s="4" t="s">
        <v>597</v>
      </c>
      <c r="G1" s="4" t="s">
        <v>598</v>
      </c>
      <c r="H1" s="4" t="s">
        <v>508</v>
      </c>
      <c r="I1" s="4" t="s">
        <v>516</v>
      </c>
      <c r="J1" s="4" t="s">
        <v>174</v>
      </c>
      <c r="K1" s="4" t="s">
        <v>600</v>
      </c>
      <c r="L1" s="4" t="s">
        <v>601</v>
      </c>
    </row>
    <row r="2" spans="1:12" ht="30" customHeight="1">
      <c r="A2" s="5" t="s">
        <v>395</v>
      </c>
      <c r="B2" s="5" t="s">
        <v>560</v>
      </c>
      <c r="E2" s="5" t="s">
        <v>604</v>
      </c>
      <c r="F2" s="5" t="s">
        <v>448</v>
      </c>
      <c r="G2" s="5" t="s">
        <v>391</v>
      </c>
      <c r="H2" s="5">
        <v>688</v>
      </c>
      <c r="K2" s="8">
        <v>22</v>
      </c>
      <c r="L2" s="8" t="s">
        <v>37</v>
      </c>
    </row>
    <row r="3" spans="1:12" ht="30" customHeight="1">
      <c r="A3" s="5" t="s">
        <v>395</v>
      </c>
      <c r="B3" s="5" t="s">
        <v>354</v>
      </c>
      <c r="I3" s="5">
        <v>0.02</v>
      </c>
      <c r="K3" s="8">
        <v>14</v>
      </c>
      <c r="L3" s="8" t="s">
        <v>271</v>
      </c>
    </row>
    <row r="4" spans="1:12" ht="30" customHeight="1">
      <c r="A4" s="5" t="s">
        <v>395</v>
      </c>
      <c r="B4" s="5" t="s">
        <v>300</v>
      </c>
      <c r="I4" s="5">
        <v>0.041</v>
      </c>
      <c r="K4" s="8">
        <v>14</v>
      </c>
      <c r="L4" s="8" t="s">
        <v>304</v>
      </c>
    </row>
    <row r="5" spans="1:12" ht="30" customHeight="1">
      <c r="A5" s="5" t="s">
        <v>395</v>
      </c>
      <c r="B5" s="5" t="s">
        <v>305</v>
      </c>
      <c r="I5" s="5">
        <v>0.433</v>
      </c>
      <c r="K5" s="8">
        <v>14</v>
      </c>
      <c r="L5" s="8" t="s">
        <v>304</v>
      </c>
    </row>
    <row r="6" spans="1:12" ht="30" customHeight="1">
      <c r="A6" s="5" t="s">
        <v>395</v>
      </c>
      <c r="B6" s="5" t="s">
        <v>305</v>
      </c>
      <c r="E6" s="5" t="s">
        <v>604</v>
      </c>
      <c r="F6" s="5" t="s">
        <v>210</v>
      </c>
      <c r="G6" s="5" t="s">
        <v>281</v>
      </c>
      <c r="H6" s="5">
        <v>156</v>
      </c>
      <c r="K6" s="8">
        <v>22</v>
      </c>
      <c r="L6" s="8" t="s">
        <v>37</v>
      </c>
    </row>
    <row r="7" spans="1:12" ht="30" customHeight="1">
      <c r="A7" s="5" t="s">
        <v>395</v>
      </c>
      <c r="B7" s="5" t="s">
        <v>305</v>
      </c>
      <c r="E7" s="5" t="s">
        <v>604</v>
      </c>
      <c r="F7" s="5" t="s">
        <v>448</v>
      </c>
      <c r="G7" s="5" t="s">
        <v>282</v>
      </c>
      <c r="K7" s="8">
        <v>22</v>
      </c>
      <c r="L7" s="8" t="s">
        <v>37</v>
      </c>
    </row>
    <row r="8" spans="1:12" ht="30" customHeight="1">
      <c r="A8" s="5" t="s">
        <v>395</v>
      </c>
      <c r="B8" s="5" t="s">
        <v>176</v>
      </c>
      <c r="I8" s="5">
        <v>0.0053</v>
      </c>
      <c r="K8" s="8">
        <v>14</v>
      </c>
      <c r="L8" s="8" t="s">
        <v>304</v>
      </c>
    </row>
    <row r="9" spans="1:12" ht="30" customHeight="1">
      <c r="A9" s="5" t="s">
        <v>395</v>
      </c>
      <c r="B9" s="5" t="s">
        <v>305</v>
      </c>
      <c r="C9" s="5" t="s">
        <v>305</v>
      </c>
      <c r="D9" s="5" t="s">
        <v>674</v>
      </c>
      <c r="E9" s="5" t="s">
        <v>604</v>
      </c>
      <c r="F9" s="5" t="s">
        <v>671</v>
      </c>
      <c r="G9" s="12" t="s">
        <v>677</v>
      </c>
      <c r="H9" s="12">
        <f>1/0.11</f>
        <v>9.090909090909092</v>
      </c>
      <c r="I9" s="12">
        <v>0.43</v>
      </c>
      <c r="J9" s="12" t="s">
        <v>6</v>
      </c>
      <c r="K9" s="12" t="s">
        <v>679</v>
      </c>
      <c r="L9" s="5" t="s">
        <v>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3"/>
  <sheetViews>
    <sheetView workbookViewId="0" topLeftCell="A1">
      <selection activeCell="F1" sqref="F1:F16384"/>
    </sheetView>
  </sheetViews>
  <sheetFormatPr defaultColWidth="11.00390625" defaultRowHeight="15.75"/>
  <cols>
    <col min="1" max="2" width="10.875" style="5" customWidth="1"/>
    <col min="3" max="3" width="18.00390625" style="5" customWidth="1"/>
    <col min="4" max="4" width="15.625" style="5" customWidth="1"/>
    <col min="5" max="5" width="17.625" style="5" customWidth="1"/>
    <col min="6" max="6" width="18.50390625" style="5" customWidth="1"/>
    <col min="7" max="7" width="14.375" style="5" customWidth="1"/>
    <col min="8" max="10" width="10.875" style="5" customWidth="1"/>
    <col min="11" max="11" width="13.875" style="5" customWidth="1"/>
    <col min="12" max="16384" width="10.875" style="5" customWidth="1"/>
  </cols>
  <sheetData>
    <row r="1" spans="1:12" s="39" customFormat="1" ht="73.5" customHeight="1">
      <c r="A1" s="39" t="s">
        <v>593</v>
      </c>
      <c r="B1" s="39" t="s">
        <v>592</v>
      </c>
      <c r="C1" s="39" t="s">
        <v>475</v>
      </c>
      <c r="D1" s="39" t="s">
        <v>594</v>
      </c>
      <c r="E1" s="39" t="s">
        <v>596</v>
      </c>
      <c r="F1" s="39" t="s">
        <v>597</v>
      </c>
      <c r="G1" s="39" t="s">
        <v>598</v>
      </c>
      <c r="H1" s="39" t="s">
        <v>508</v>
      </c>
      <c r="I1" s="39" t="s">
        <v>516</v>
      </c>
      <c r="J1" s="39" t="s">
        <v>174</v>
      </c>
      <c r="K1" s="39" t="s">
        <v>600</v>
      </c>
      <c r="L1" s="39" t="s">
        <v>601</v>
      </c>
    </row>
    <row r="2" spans="1:12" ht="30" customHeight="1">
      <c r="A2" s="5" t="s">
        <v>247</v>
      </c>
      <c r="B2" s="5" t="s">
        <v>560</v>
      </c>
      <c r="E2" s="5" t="s">
        <v>604</v>
      </c>
      <c r="F2" s="5" t="s">
        <v>313</v>
      </c>
      <c r="G2" s="5">
        <v>0.02</v>
      </c>
      <c r="H2" s="5">
        <v>0.2</v>
      </c>
      <c r="K2" s="5">
        <v>4</v>
      </c>
      <c r="L2" s="5" t="s">
        <v>446</v>
      </c>
    </row>
    <row r="3" spans="1:12" ht="30" customHeight="1">
      <c r="A3" s="5" t="s">
        <v>247</v>
      </c>
      <c r="B3" s="5" t="s">
        <v>560</v>
      </c>
      <c r="E3" s="5" t="s">
        <v>312</v>
      </c>
      <c r="F3" s="5" t="s">
        <v>313</v>
      </c>
      <c r="G3" s="5">
        <v>0.06</v>
      </c>
      <c r="H3" s="5">
        <v>0.3</v>
      </c>
      <c r="K3" s="5">
        <v>4</v>
      </c>
      <c r="L3" s="5" t="s">
        <v>446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L14"/>
  <sheetViews>
    <sheetView workbookViewId="0" topLeftCell="D1">
      <selection activeCell="D5" sqref="D5:D8"/>
    </sheetView>
  </sheetViews>
  <sheetFormatPr defaultColWidth="11.00390625" defaultRowHeight="15.75"/>
  <cols>
    <col min="1" max="2" width="10.875" style="5" customWidth="1"/>
    <col min="3" max="3" width="20.625" style="5" customWidth="1"/>
    <col min="4" max="4" width="18.00390625" style="5" customWidth="1"/>
    <col min="5" max="5" width="23.50390625" style="5" customWidth="1"/>
    <col min="6" max="6" width="21.875" style="5" customWidth="1"/>
    <col min="7" max="7" width="17.00390625" style="12" customWidth="1"/>
    <col min="8" max="10" width="10.875" style="5" customWidth="1"/>
    <col min="11" max="11" width="18.625" style="5" customWidth="1"/>
    <col min="12" max="16384" width="10.875" style="5" customWidth="1"/>
  </cols>
  <sheetData>
    <row r="1" spans="1:12" s="4" customFormat="1" ht="51.75" customHeight="1">
      <c r="A1" s="4" t="s">
        <v>593</v>
      </c>
      <c r="B1" s="4" t="s">
        <v>592</v>
      </c>
      <c r="C1" s="4" t="s">
        <v>475</v>
      </c>
      <c r="D1" s="4" t="s">
        <v>594</v>
      </c>
      <c r="E1" s="4" t="s">
        <v>596</v>
      </c>
      <c r="F1" s="4" t="s">
        <v>597</v>
      </c>
      <c r="G1" s="44" t="s">
        <v>598</v>
      </c>
      <c r="H1" s="4" t="s">
        <v>508</v>
      </c>
      <c r="I1" s="4" t="s">
        <v>516</v>
      </c>
      <c r="J1" s="4" t="s">
        <v>178</v>
      </c>
      <c r="K1" s="4" t="s">
        <v>600</v>
      </c>
      <c r="L1" s="4" t="s">
        <v>601</v>
      </c>
    </row>
    <row r="2" spans="1:12" ht="30" customHeight="1">
      <c r="A2" s="5" t="s">
        <v>425</v>
      </c>
      <c r="B2" s="5" t="s">
        <v>560</v>
      </c>
      <c r="E2" s="5" t="s">
        <v>604</v>
      </c>
      <c r="F2" s="5" t="s">
        <v>448</v>
      </c>
      <c r="G2" s="12" t="s">
        <v>449</v>
      </c>
      <c r="H2" s="5">
        <v>0.18</v>
      </c>
      <c r="K2" s="5">
        <v>22</v>
      </c>
      <c r="L2" s="5" t="s">
        <v>37</v>
      </c>
    </row>
    <row r="3" spans="1:12" ht="30" customHeight="1">
      <c r="A3" s="5" t="s">
        <v>425</v>
      </c>
      <c r="B3" s="5" t="s">
        <v>305</v>
      </c>
      <c r="E3" s="5" t="s">
        <v>604</v>
      </c>
      <c r="F3" s="5" t="s">
        <v>210</v>
      </c>
      <c r="G3" s="12" t="s">
        <v>119</v>
      </c>
      <c r="H3" s="5">
        <v>0.06</v>
      </c>
      <c r="K3" s="5">
        <v>22</v>
      </c>
      <c r="L3" s="5" t="s">
        <v>37</v>
      </c>
    </row>
    <row r="4" spans="1:12" ht="30" customHeight="1">
      <c r="A4" s="5" t="s">
        <v>425</v>
      </c>
      <c r="B4" s="5" t="s">
        <v>305</v>
      </c>
      <c r="E4" s="5" t="s">
        <v>604</v>
      </c>
      <c r="F4" s="5" t="s">
        <v>448</v>
      </c>
      <c r="H4" s="5" t="s">
        <v>186</v>
      </c>
      <c r="K4" s="5">
        <v>22</v>
      </c>
      <c r="L4" s="5" t="s">
        <v>37</v>
      </c>
    </row>
    <row r="5" spans="1:11" ht="30" customHeight="1">
      <c r="A5" s="5" t="s">
        <v>425</v>
      </c>
      <c r="D5" s="5" t="s">
        <v>739</v>
      </c>
      <c r="E5" s="5" t="s">
        <v>604</v>
      </c>
      <c r="F5" s="5" t="s">
        <v>505</v>
      </c>
      <c r="J5" s="5">
        <v>0.2</v>
      </c>
      <c r="K5" s="1">
        <v>7</v>
      </c>
    </row>
    <row r="6" spans="1:11" ht="30" customHeight="1">
      <c r="A6" s="5" t="s">
        <v>425</v>
      </c>
      <c r="D6" s="5" t="s">
        <v>739</v>
      </c>
      <c r="E6" s="5" t="s">
        <v>350</v>
      </c>
      <c r="F6" s="5" t="s">
        <v>381</v>
      </c>
      <c r="J6" s="5">
        <v>2.31</v>
      </c>
      <c r="K6" s="1">
        <v>7</v>
      </c>
    </row>
    <row r="7" spans="1:11" ht="30" customHeight="1">
      <c r="A7" s="5" t="s">
        <v>425</v>
      </c>
      <c r="D7" s="5" t="s">
        <v>739</v>
      </c>
      <c r="E7" s="5" t="s">
        <v>382</v>
      </c>
      <c r="F7" s="5" t="s">
        <v>505</v>
      </c>
      <c r="J7" s="5">
        <v>1.08</v>
      </c>
      <c r="K7" s="1">
        <v>7</v>
      </c>
    </row>
    <row r="8" spans="1:11" ht="30" customHeight="1">
      <c r="A8" s="5" t="s">
        <v>425</v>
      </c>
      <c r="D8" s="5" t="s">
        <v>739</v>
      </c>
      <c r="E8" s="5" t="s">
        <v>582</v>
      </c>
      <c r="F8" s="5" t="s">
        <v>505</v>
      </c>
      <c r="J8" s="5">
        <v>0.51</v>
      </c>
      <c r="K8" s="1">
        <v>7</v>
      </c>
    </row>
    <row r="9" spans="1:11" ht="30" customHeight="1">
      <c r="A9" s="5" t="s">
        <v>425</v>
      </c>
      <c r="D9" s="17" t="s">
        <v>544</v>
      </c>
      <c r="E9" s="5" t="s">
        <v>604</v>
      </c>
      <c r="F9" s="5" t="s">
        <v>538</v>
      </c>
      <c r="H9" s="12"/>
      <c r="J9" s="5">
        <v>7.2</v>
      </c>
      <c r="K9" s="5">
        <v>35</v>
      </c>
    </row>
    <row r="10" spans="1:11" ht="30" customHeight="1">
      <c r="A10" s="5" t="s">
        <v>425</v>
      </c>
      <c r="D10" s="17" t="s">
        <v>544</v>
      </c>
      <c r="E10" s="5" t="s">
        <v>604</v>
      </c>
      <c r="F10" s="5" t="s">
        <v>538</v>
      </c>
      <c r="H10" s="12"/>
      <c r="J10" s="5">
        <v>3.9</v>
      </c>
      <c r="K10" s="5">
        <v>35</v>
      </c>
    </row>
    <row r="11" spans="1:11" ht="30" customHeight="1">
      <c r="A11" s="5" t="s">
        <v>425</v>
      </c>
      <c r="D11" s="17" t="s">
        <v>544</v>
      </c>
      <c r="E11" s="5" t="s">
        <v>539</v>
      </c>
      <c r="F11" s="5" t="s">
        <v>538</v>
      </c>
      <c r="H11" s="12"/>
      <c r="J11" s="5">
        <v>1.6</v>
      </c>
      <c r="K11" s="5">
        <v>35</v>
      </c>
    </row>
    <row r="12" spans="1:11" ht="30" customHeight="1">
      <c r="A12" s="5" t="s">
        <v>425</v>
      </c>
      <c r="D12" s="17" t="s">
        <v>544</v>
      </c>
      <c r="E12" s="5" t="s">
        <v>540</v>
      </c>
      <c r="F12" s="5" t="s">
        <v>538</v>
      </c>
      <c r="H12" s="12"/>
      <c r="J12" s="5">
        <v>0.75</v>
      </c>
      <c r="K12" s="5">
        <v>35</v>
      </c>
    </row>
    <row r="13" spans="1:11" ht="30" customHeight="1">
      <c r="A13" s="5" t="s">
        <v>425</v>
      </c>
      <c r="D13" s="17" t="s">
        <v>544</v>
      </c>
      <c r="E13" s="5" t="s">
        <v>539</v>
      </c>
      <c r="F13" s="5" t="s">
        <v>538</v>
      </c>
      <c r="H13" s="12"/>
      <c r="J13" s="5">
        <v>2.3</v>
      </c>
      <c r="K13" s="5">
        <v>35</v>
      </c>
    </row>
    <row r="14" spans="1:11" ht="30" customHeight="1">
      <c r="A14" s="5" t="s">
        <v>425</v>
      </c>
      <c r="D14" s="17" t="s">
        <v>544</v>
      </c>
      <c r="E14" s="5" t="s">
        <v>540</v>
      </c>
      <c r="F14" s="5" t="s">
        <v>538</v>
      </c>
      <c r="H14" s="12"/>
      <c r="J14" s="5">
        <v>2.4</v>
      </c>
      <c r="K14" s="5">
        <v>35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26"/>
  <sheetViews>
    <sheetView workbookViewId="0" topLeftCell="F1">
      <selection activeCell="H8" sqref="H8:H12"/>
    </sheetView>
  </sheetViews>
  <sheetFormatPr defaultColWidth="11.00390625" defaultRowHeight="15.75"/>
  <cols>
    <col min="1" max="2" width="10.875" style="5" customWidth="1"/>
    <col min="3" max="4" width="19.00390625" style="5" customWidth="1"/>
    <col min="5" max="5" width="55.125" style="5" customWidth="1"/>
    <col min="6" max="6" width="41.50390625" style="5" customWidth="1"/>
    <col min="7" max="7" width="12.375" style="5" customWidth="1"/>
    <col min="8" max="10" width="10.875" style="5" customWidth="1"/>
    <col min="11" max="11" width="16.50390625" style="5" customWidth="1"/>
    <col min="12" max="16384" width="10.875" style="5" customWidth="1"/>
  </cols>
  <sheetData>
    <row r="1" spans="1:12" s="35" customFormat="1" ht="51">
      <c r="A1" s="35" t="s">
        <v>593</v>
      </c>
      <c r="B1" s="35" t="s">
        <v>592</v>
      </c>
      <c r="C1" s="36" t="s">
        <v>475</v>
      </c>
      <c r="D1" s="36" t="s">
        <v>594</v>
      </c>
      <c r="E1" s="36" t="s">
        <v>596</v>
      </c>
      <c r="F1" s="36" t="s">
        <v>597</v>
      </c>
      <c r="G1" s="37" t="s">
        <v>598</v>
      </c>
      <c r="H1" s="41" t="s">
        <v>508</v>
      </c>
      <c r="I1" s="41" t="s">
        <v>516</v>
      </c>
      <c r="J1" s="41" t="s">
        <v>174</v>
      </c>
      <c r="K1" s="36" t="s">
        <v>600</v>
      </c>
      <c r="L1" s="35" t="s">
        <v>601</v>
      </c>
    </row>
    <row r="2" spans="1:12" s="10" customFormat="1" ht="30" customHeight="1">
      <c r="A2" s="10" t="s">
        <v>372</v>
      </c>
      <c r="B2" s="10" t="s">
        <v>457</v>
      </c>
      <c r="C2" s="21"/>
      <c r="D2" s="21"/>
      <c r="E2" s="21" t="s">
        <v>439</v>
      </c>
      <c r="F2" s="10" t="s">
        <v>691</v>
      </c>
      <c r="G2" s="22"/>
      <c r="H2" s="15">
        <v>0.957</v>
      </c>
      <c r="I2" s="15"/>
      <c r="J2" s="15"/>
      <c r="K2" s="23">
        <v>20</v>
      </c>
      <c r="L2" s="10" t="s">
        <v>418</v>
      </c>
    </row>
    <row r="3" spans="1:12" s="10" customFormat="1" ht="30" customHeight="1">
      <c r="A3" s="10" t="s">
        <v>372</v>
      </c>
      <c r="B3" s="10" t="s">
        <v>457</v>
      </c>
      <c r="C3" s="21"/>
      <c r="D3" s="21"/>
      <c r="E3" s="21" t="s">
        <v>439</v>
      </c>
      <c r="F3" s="10" t="s">
        <v>419</v>
      </c>
      <c r="G3" s="22"/>
      <c r="H3" s="15">
        <v>0.957</v>
      </c>
      <c r="I3" s="15"/>
      <c r="J3" s="15"/>
      <c r="K3" s="23">
        <v>20</v>
      </c>
      <c r="L3" s="10" t="s">
        <v>418</v>
      </c>
    </row>
    <row r="4" spans="1:12" s="10" customFormat="1" ht="30" customHeight="1">
      <c r="A4" s="10" t="s">
        <v>372</v>
      </c>
      <c r="B4" s="10" t="s">
        <v>457</v>
      </c>
      <c r="C4" s="21"/>
      <c r="D4" s="21"/>
      <c r="E4" s="21" t="s">
        <v>420</v>
      </c>
      <c r="F4" s="10" t="s">
        <v>421</v>
      </c>
      <c r="G4" s="22"/>
      <c r="H4" s="15">
        <v>0.907</v>
      </c>
      <c r="I4" s="15"/>
      <c r="J4" s="15"/>
      <c r="K4" s="23">
        <v>20</v>
      </c>
      <c r="L4" s="10" t="s">
        <v>418</v>
      </c>
    </row>
    <row r="5" spans="1:12" s="10" customFormat="1" ht="30" customHeight="1">
      <c r="A5" s="10" t="s">
        <v>372</v>
      </c>
      <c r="B5" s="10" t="s">
        <v>457</v>
      </c>
      <c r="C5" s="21"/>
      <c r="D5" s="21"/>
      <c r="E5" s="21" t="s">
        <v>422</v>
      </c>
      <c r="F5" s="10" t="s">
        <v>423</v>
      </c>
      <c r="G5" s="22"/>
      <c r="H5" s="15">
        <v>0.906</v>
      </c>
      <c r="I5" s="15"/>
      <c r="J5" s="15"/>
      <c r="K5" s="23">
        <v>20</v>
      </c>
      <c r="L5" s="10" t="s">
        <v>418</v>
      </c>
    </row>
    <row r="6" spans="1:12" s="10" customFormat="1" ht="30" customHeight="1">
      <c r="A6" s="10" t="s">
        <v>372</v>
      </c>
      <c r="B6" s="10" t="s">
        <v>457</v>
      </c>
      <c r="C6" s="21"/>
      <c r="D6" s="21"/>
      <c r="E6" s="21" t="s">
        <v>606</v>
      </c>
      <c r="F6" s="10" t="s">
        <v>397</v>
      </c>
      <c r="G6" s="22"/>
      <c r="H6" s="15">
        <v>0.748</v>
      </c>
      <c r="I6" s="15"/>
      <c r="J6" s="15"/>
      <c r="K6" s="23">
        <v>20</v>
      </c>
      <c r="L6" s="10" t="s">
        <v>418</v>
      </c>
    </row>
    <row r="7" spans="1:12" s="10" customFormat="1" ht="30" customHeight="1">
      <c r="A7" s="10" t="s">
        <v>372</v>
      </c>
      <c r="B7" s="10" t="s">
        <v>457</v>
      </c>
      <c r="C7" s="21"/>
      <c r="D7" s="21"/>
      <c r="E7" s="21" t="s">
        <v>399</v>
      </c>
      <c r="F7" s="10" t="s">
        <v>611</v>
      </c>
      <c r="G7" s="22"/>
      <c r="H7" s="15">
        <v>0.744</v>
      </c>
      <c r="I7" s="15"/>
      <c r="J7" s="15"/>
      <c r="K7" s="23">
        <v>20</v>
      </c>
      <c r="L7" s="10" t="s">
        <v>418</v>
      </c>
    </row>
    <row r="8" spans="1:12" s="10" customFormat="1" ht="30" customHeight="1">
      <c r="A8" s="10" t="s">
        <v>372</v>
      </c>
      <c r="B8" s="10" t="s">
        <v>457</v>
      </c>
      <c r="C8" s="21"/>
      <c r="D8" s="21"/>
      <c r="E8" s="21" t="s">
        <v>758</v>
      </c>
      <c r="F8" s="10" t="s">
        <v>644</v>
      </c>
      <c r="G8" s="22"/>
      <c r="H8" s="15">
        <v>0.588</v>
      </c>
      <c r="I8" s="15"/>
      <c r="J8" s="15"/>
      <c r="K8" s="23">
        <v>20</v>
      </c>
      <c r="L8" s="10" t="s">
        <v>418</v>
      </c>
    </row>
    <row r="9" spans="1:12" s="10" customFormat="1" ht="30" customHeight="1">
      <c r="A9" s="10" t="s">
        <v>372</v>
      </c>
      <c r="B9" s="10" t="s">
        <v>457</v>
      </c>
      <c r="C9" s="21"/>
      <c r="D9" s="21"/>
      <c r="E9" s="21" t="s">
        <v>645</v>
      </c>
      <c r="F9" s="10" t="s">
        <v>646</v>
      </c>
      <c r="G9" s="22"/>
      <c r="H9" s="15">
        <v>0.582</v>
      </c>
      <c r="I9" s="15"/>
      <c r="J9" s="15"/>
      <c r="K9" s="23">
        <v>20</v>
      </c>
      <c r="L9" s="10" t="s">
        <v>418</v>
      </c>
    </row>
    <row r="10" spans="1:12" s="10" customFormat="1" ht="30" customHeight="1">
      <c r="A10" s="10" t="s">
        <v>372</v>
      </c>
      <c r="B10" s="10" t="s">
        <v>457</v>
      </c>
      <c r="C10" s="21"/>
      <c r="D10" s="21"/>
      <c r="E10" s="21" t="s">
        <v>643</v>
      </c>
      <c r="F10" s="10" t="s">
        <v>740</v>
      </c>
      <c r="G10" s="22"/>
      <c r="H10" s="15">
        <v>0.422</v>
      </c>
      <c r="I10" s="15"/>
      <c r="J10" s="15"/>
      <c r="K10" s="23">
        <v>20</v>
      </c>
      <c r="L10" s="10" t="s">
        <v>418</v>
      </c>
    </row>
    <row r="11" spans="1:12" s="10" customFormat="1" ht="30" customHeight="1">
      <c r="A11" s="10" t="s">
        <v>372</v>
      </c>
      <c r="B11" s="10" t="s">
        <v>457</v>
      </c>
      <c r="C11" s="21"/>
      <c r="D11" s="21"/>
      <c r="E11" s="21" t="s">
        <v>741</v>
      </c>
      <c r="F11" s="10" t="s">
        <v>742</v>
      </c>
      <c r="G11" s="22"/>
      <c r="H11" s="15">
        <v>0.176</v>
      </c>
      <c r="I11" s="15"/>
      <c r="J11" s="15"/>
      <c r="K11" s="23">
        <v>20</v>
      </c>
      <c r="L11" s="10" t="s">
        <v>418</v>
      </c>
    </row>
    <row r="12" spans="1:12" s="10" customFormat="1" ht="30" customHeight="1">
      <c r="A12" s="10" t="s">
        <v>372</v>
      </c>
      <c r="B12" s="10" t="s">
        <v>457</v>
      </c>
      <c r="C12" s="21"/>
      <c r="D12" s="21"/>
      <c r="E12" s="21" t="s">
        <v>517</v>
      </c>
      <c r="F12" s="10" t="s">
        <v>518</v>
      </c>
      <c r="G12" s="22"/>
      <c r="H12" s="15">
        <v>0.168</v>
      </c>
      <c r="I12" s="15"/>
      <c r="J12" s="15"/>
      <c r="K12" s="23">
        <v>20</v>
      </c>
      <c r="L12" s="10" t="s">
        <v>418</v>
      </c>
    </row>
    <row r="13" spans="1:12" s="10" customFormat="1" ht="30" customHeight="1">
      <c r="A13" s="10" t="s">
        <v>372</v>
      </c>
      <c r="B13" s="10" t="s">
        <v>457</v>
      </c>
      <c r="C13" s="21"/>
      <c r="D13" s="21"/>
      <c r="E13" s="21" t="s">
        <v>407</v>
      </c>
      <c r="F13" s="10" t="s">
        <v>647</v>
      </c>
      <c r="G13" s="22"/>
      <c r="H13" s="15">
        <v>0.967</v>
      </c>
      <c r="I13" s="15"/>
      <c r="J13" s="15"/>
      <c r="K13" s="23">
        <v>20</v>
      </c>
      <c r="L13" s="10" t="s">
        <v>418</v>
      </c>
    </row>
    <row r="14" spans="1:12" s="10" customFormat="1" ht="30" customHeight="1">
      <c r="A14" s="10" t="s">
        <v>372</v>
      </c>
      <c r="B14" s="10" t="s">
        <v>457</v>
      </c>
      <c r="C14" s="21"/>
      <c r="D14" s="21"/>
      <c r="E14" s="21" t="s">
        <v>566</v>
      </c>
      <c r="F14" s="10" t="s">
        <v>567</v>
      </c>
      <c r="G14" s="22"/>
      <c r="H14" s="15">
        <v>0.955</v>
      </c>
      <c r="I14" s="15"/>
      <c r="J14" s="15"/>
      <c r="K14" s="23">
        <v>20</v>
      </c>
      <c r="L14" s="10" t="s">
        <v>418</v>
      </c>
    </row>
    <row r="15" spans="1:12" s="10" customFormat="1" ht="30" customHeight="1">
      <c r="A15" s="10" t="s">
        <v>372</v>
      </c>
      <c r="B15" s="10" t="s">
        <v>457</v>
      </c>
      <c r="C15" s="21"/>
      <c r="D15" s="21"/>
      <c r="E15" s="21" t="s">
        <v>648</v>
      </c>
      <c r="F15" s="10" t="s">
        <v>467</v>
      </c>
      <c r="G15" s="22"/>
      <c r="H15" s="15">
        <v>0.935</v>
      </c>
      <c r="I15" s="15"/>
      <c r="J15" s="15"/>
      <c r="K15" s="23">
        <v>20</v>
      </c>
      <c r="L15" s="10" t="s">
        <v>418</v>
      </c>
    </row>
    <row r="16" spans="1:12" s="10" customFormat="1" ht="30" customHeight="1">
      <c r="A16" s="10" t="s">
        <v>372</v>
      </c>
      <c r="B16" s="10" t="s">
        <v>457</v>
      </c>
      <c r="C16" s="21"/>
      <c r="D16" s="21"/>
      <c r="E16" s="21" t="s">
        <v>453</v>
      </c>
      <c r="F16" s="10" t="s">
        <v>454</v>
      </c>
      <c r="G16" s="22"/>
      <c r="H16" s="15">
        <v>0.924</v>
      </c>
      <c r="I16" s="15"/>
      <c r="J16" s="15"/>
      <c r="K16" s="23">
        <v>20</v>
      </c>
      <c r="L16" s="10" t="s">
        <v>418</v>
      </c>
    </row>
    <row r="17" spans="1:12" s="10" customFormat="1" ht="30" customHeight="1">
      <c r="A17" s="10" t="s">
        <v>372</v>
      </c>
      <c r="B17" s="10" t="s">
        <v>457</v>
      </c>
      <c r="C17" s="21"/>
      <c r="D17" s="21"/>
      <c r="E17" s="21" t="s">
        <v>455</v>
      </c>
      <c r="F17" s="10" t="s">
        <v>456</v>
      </c>
      <c r="G17" s="22"/>
      <c r="H17" s="15">
        <v>0.924</v>
      </c>
      <c r="I17" s="15"/>
      <c r="J17" s="15"/>
      <c r="K17" s="23">
        <v>20</v>
      </c>
      <c r="L17" s="10" t="s">
        <v>418</v>
      </c>
    </row>
    <row r="18" spans="1:12" s="10" customFormat="1" ht="30" customHeight="1">
      <c r="A18" s="10" t="s">
        <v>372</v>
      </c>
      <c r="B18" s="10" t="s">
        <v>457</v>
      </c>
      <c r="C18" s="21"/>
      <c r="D18" s="21"/>
      <c r="E18" s="21" t="s">
        <v>652</v>
      </c>
      <c r="F18" s="10" t="s">
        <v>653</v>
      </c>
      <c r="G18" s="22"/>
      <c r="H18" s="15">
        <v>0.836</v>
      </c>
      <c r="K18" s="23">
        <v>20</v>
      </c>
      <c r="L18" s="10" t="s">
        <v>418</v>
      </c>
    </row>
    <row r="19" spans="1:12" s="10" customFormat="1" ht="30" customHeight="1">
      <c r="A19" s="10" t="s">
        <v>372</v>
      </c>
      <c r="B19" s="10" t="s">
        <v>457</v>
      </c>
      <c r="C19" s="21"/>
      <c r="D19" s="21"/>
      <c r="E19" s="21" t="s">
        <v>654</v>
      </c>
      <c r="F19" s="10" t="s">
        <v>459</v>
      </c>
      <c r="G19" s="22"/>
      <c r="H19" s="15">
        <v>0.84</v>
      </c>
      <c r="I19" s="15"/>
      <c r="J19" s="15"/>
      <c r="K19" s="23">
        <v>20</v>
      </c>
      <c r="L19" s="10" t="s">
        <v>418</v>
      </c>
    </row>
    <row r="20" spans="1:12" s="10" customFormat="1" ht="30" customHeight="1">
      <c r="A20" s="10" t="s">
        <v>372</v>
      </c>
      <c r="B20" s="10" t="s">
        <v>457</v>
      </c>
      <c r="C20" s="21"/>
      <c r="D20" s="21"/>
      <c r="E20" s="21" t="s">
        <v>471</v>
      </c>
      <c r="F20" s="10" t="s">
        <v>472</v>
      </c>
      <c r="G20" s="22"/>
      <c r="H20" s="15">
        <v>0.631</v>
      </c>
      <c r="I20" s="15"/>
      <c r="J20" s="15"/>
      <c r="K20" s="23">
        <v>20</v>
      </c>
      <c r="L20" s="10" t="s">
        <v>418</v>
      </c>
    </row>
    <row r="21" spans="1:12" s="10" customFormat="1" ht="30" customHeight="1">
      <c r="A21" s="10" t="s">
        <v>372</v>
      </c>
      <c r="B21" s="10" t="s">
        <v>457</v>
      </c>
      <c r="C21" s="21"/>
      <c r="D21" s="21"/>
      <c r="E21" s="21" t="s">
        <v>473</v>
      </c>
      <c r="F21" s="10" t="s">
        <v>474</v>
      </c>
      <c r="G21" s="22"/>
      <c r="H21" s="15">
        <v>0.641</v>
      </c>
      <c r="I21" s="15"/>
      <c r="J21" s="15"/>
      <c r="K21" s="23">
        <v>20</v>
      </c>
      <c r="L21" s="10" t="s">
        <v>418</v>
      </c>
    </row>
    <row r="22" spans="1:12" s="10" customFormat="1" ht="30" customHeight="1">
      <c r="A22" s="10" t="s">
        <v>372</v>
      </c>
      <c r="B22" s="10" t="s">
        <v>457</v>
      </c>
      <c r="C22" s="21"/>
      <c r="D22" s="21"/>
      <c r="E22" s="21" t="s">
        <v>689</v>
      </c>
      <c r="F22" s="10" t="s">
        <v>690</v>
      </c>
      <c r="G22" s="22"/>
      <c r="H22" s="15">
        <v>0.404</v>
      </c>
      <c r="I22" s="15"/>
      <c r="J22" s="15"/>
      <c r="K22" s="23">
        <v>20</v>
      </c>
      <c r="L22" s="10" t="s">
        <v>418</v>
      </c>
    </row>
    <row r="23" spans="1:12" s="10" customFormat="1" ht="30" customHeight="1">
      <c r="A23" s="10" t="s">
        <v>372</v>
      </c>
      <c r="B23" s="10" t="s">
        <v>457</v>
      </c>
      <c r="C23" s="21"/>
      <c r="D23" s="21"/>
      <c r="E23" s="21" t="s">
        <v>617</v>
      </c>
      <c r="F23" s="10" t="s">
        <v>618</v>
      </c>
      <c r="G23" s="22"/>
      <c r="H23" s="15">
        <v>0.308</v>
      </c>
      <c r="I23" s="15"/>
      <c r="J23" s="15"/>
      <c r="K23" s="23">
        <v>20</v>
      </c>
      <c r="L23" s="10" t="s">
        <v>418</v>
      </c>
    </row>
    <row r="24" spans="1:12" s="10" customFormat="1" ht="30" customHeight="1">
      <c r="A24" s="10" t="s">
        <v>372</v>
      </c>
      <c r="B24" s="10" t="s">
        <v>457</v>
      </c>
      <c r="C24" s="21"/>
      <c r="D24" s="21"/>
      <c r="E24" s="21" t="s">
        <v>416</v>
      </c>
      <c r="F24" s="10" t="s">
        <v>417</v>
      </c>
      <c r="G24" s="22"/>
      <c r="H24" s="15">
        <v>0.264</v>
      </c>
      <c r="I24" s="15"/>
      <c r="J24" s="15"/>
      <c r="K24" s="23">
        <v>20</v>
      </c>
      <c r="L24" s="10" t="s">
        <v>418</v>
      </c>
    </row>
    <row r="25" spans="1:12" ht="30" customHeight="1">
      <c r="A25" s="10" t="s">
        <v>372</v>
      </c>
      <c r="D25" s="5" t="s">
        <v>82</v>
      </c>
      <c r="E25" s="5" t="s">
        <v>604</v>
      </c>
      <c r="F25" s="5" t="s">
        <v>166</v>
      </c>
      <c r="G25" s="5" t="s">
        <v>167</v>
      </c>
      <c r="J25" s="5">
        <v>0.1</v>
      </c>
      <c r="K25" s="5">
        <v>34</v>
      </c>
      <c r="L25" s="8" t="s">
        <v>530</v>
      </c>
    </row>
    <row r="26" spans="1:12" ht="30" customHeight="1">
      <c r="A26" s="10" t="s">
        <v>372</v>
      </c>
      <c r="D26" s="5" t="s">
        <v>82</v>
      </c>
      <c r="E26" s="5" t="s">
        <v>604</v>
      </c>
      <c r="F26" s="5" t="s">
        <v>161</v>
      </c>
      <c r="G26" s="5" t="s">
        <v>167</v>
      </c>
      <c r="J26" s="5">
        <v>0.1</v>
      </c>
      <c r="K26" s="5">
        <v>34</v>
      </c>
      <c r="L26" s="8" t="s">
        <v>530</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Q47"/>
  <sheetViews>
    <sheetView workbookViewId="0" topLeftCell="D1">
      <pane ySplit="1" topLeftCell="BM2" activePane="bottomLeft" state="frozen"/>
      <selection pane="topLeft" activeCell="D1" sqref="D1"/>
      <selection pane="bottomLeft" activeCell="D45" sqref="D45:L46"/>
    </sheetView>
  </sheetViews>
  <sheetFormatPr defaultColWidth="11.00390625" defaultRowHeight="15.75"/>
  <cols>
    <col min="1" max="1" width="10.875" style="5" customWidth="1"/>
    <col min="2" max="2" width="22.375" style="5" customWidth="1"/>
    <col min="3" max="3" width="24.50390625" style="5" customWidth="1"/>
    <col min="4" max="4" width="25.625" style="5" customWidth="1"/>
    <col min="5" max="5" width="24.875" style="5" customWidth="1"/>
    <col min="6" max="6" width="23.875" style="5" customWidth="1"/>
    <col min="7" max="7" width="12.625" style="12" customWidth="1"/>
    <col min="8" max="8" width="13.875" style="12" customWidth="1"/>
    <col min="9" max="9" width="14.625" style="5" customWidth="1"/>
    <col min="10" max="10" width="13.375" style="5" customWidth="1"/>
    <col min="11" max="11" width="18.00390625" style="5" customWidth="1"/>
    <col min="12" max="16384" width="10.875" style="5" customWidth="1"/>
  </cols>
  <sheetData>
    <row r="1" spans="1:12" ht="78" customHeight="1">
      <c r="A1" s="9" t="s">
        <v>593</v>
      </c>
      <c r="B1" s="9" t="s">
        <v>592</v>
      </c>
      <c r="C1" s="9" t="s">
        <v>475</v>
      </c>
      <c r="D1" s="9" t="s">
        <v>594</v>
      </c>
      <c r="E1" s="9" t="s">
        <v>596</v>
      </c>
      <c r="F1" s="9" t="s">
        <v>597</v>
      </c>
      <c r="G1" s="46" t="s">
        <v>598</v>
      </c>
      <c r="H1" s="34" t="s">
        <v>508</v>
      </c>
      <c r="I1" s="34" t="s">
        <v>516</v>
      </c>
      <c r="J1" s="34" t="s">
        <v>174</v>
      </c>
      <c r="K1" s="9" t="s">
        <v>600</v>
      </c>
      <c r="L1" s="9" t="s">
        <v>601</v>
      </c>
    </row>
    <row r="2" spans="1:12" ht="30" customHeight="1">
      <c r="A2" s="10" t="s">
        <v>511</v>
      </c>
      <c r="B2" s="10" t="s">
        <v>509</v>
      </c>
      <c r="C2" s="10"/>
      <c r="D2" s="10"/>
      <c r="E2" s="10" t="s">
        <v>512</v>
      </c>
      <c r="F2" s="10"/>
      <c r="G2" s="22">
        <v>0.2</v>
      </c>
      <c r="H2" s="22">
        <v>1.1</v>
      </c>
      <c r="I2" s="10"/>
      <c r="J2" s="10"/>
      <c r="K2" s="23">
        <v>10</v>
      </c>
      <c r="L2" s="23"/>
    </row>
    <row r="3" spans="1:17" ht="30" customHeight="1">
      <c r="A3" s="5" t="s">
        <v>511</v>
      </c>
      <c r="B3" s="5" t="s">
        <v>332</v>
      </c>
      <c r="E3" s="5" t="s">
        <v>333</v>
      </c>
      <c r="F3" s="5" t="s">
        <v>334</v>
      </c>
      <c r="G3" s="12">
        <v>140</v>
      </c>
      <c r="H3" s="12">
        <v>484</v>
      </c>
      <c r="K3" s="8">
        <v>30</v>
      </c>
      <c r="L3" s="8" t="s">
        <v>477</v>
      </c>
      <c r="M3" s="8"/>
      <c r="N3" s="8"/>
      <c r="O3" s="8"/>
      <c r="P3" s="8"/>
      <c r="Q3" s="8"/>
    </row>
    <row r="4" spans="1:12" ht="30" customHeight="1">
      <c r="A4" s="5" t="s">
        <v>511</v>
      </c>
      <c r="B4" s="5" t="s">
        <v>560</v>
      </c>
      <c r="E4" s="17" t="s">
        <v>604</v>
      </c>
      <c r="H4" s="12">
        <v>5.3</v>
      </c>
      <c r="K4" s="8">
        <v>4</v>
      </c>
      <c r="L4" s="8" t="s">
        <v>562</v>
      </c>
    </row>
    <row r="5" spans="1:12" ht="30" customHeight="1">
      <c r="A5" s="5" t="s">
        <v>511</v>
      </c>
      <c r="B5" s="5" t="s">
        <v>560</v>
      </c>
      <c r="E5" s="5" t="s">
        <v>563</v>
      </c>
      <c r="H5" s="12">
        <v>6.9</v>
      </c>
      <c r="K5" s="8">
        <v>4</v>
      </c>
      <c r="L5" s="8" t="s">
        <v>562</v>
      </c>
    </row>
    <row r="6" spans="1:15" ht="30" customHeight="1">
      <c r="A6" s="5" t="s">
        <v>511</v>
      </c>
      <c r="B6" s="5" t="s">
        <v>414</v>
      </c>
      <c r="D6" s="17" t="s">
        <v>415</v>
      </c>
      <c r="E6" s="6" t="s">
        <v>604</v>
      </c>
      <c r="F6" s="5" t="s">
        <v>309</v>
      </c>
      <c r="H6" s="12">
        <v>4.9</v>
      </c>
      <c r="K6" s="8">
        <v>5</v>
      </c>
      <c r="L6" s="8" t="s">
        <v>559</v>
      </c>
      <c r="M6" s="17"/>
      <c r="N6" s="17"/>
      <c r="O6" s="17"/>
    </row>
    <row r="7" spans="1:12" ht="30" customHeight="1">
      <c r="A7" s="5" t="s">
        <v>511</v>
      </c>
      <c r="B7" s="5" t="s">
        <v>414</v>
      </c>
      <c r="D7" s="17" t="s">
        <v>415</v>
      </c>
      <c r="E7" s="5" t="s">
        <v>604</v>
      </c>
      <c r="F7" s="5" t="s">
        <v>301</v>
      </c>
      <c r="H7" s="12">
        <v>3.3</v>
      </c>
      <c r="K7" s="8">
        <v>5</v>
      </c>
      <c r="L7" s="8" t="s">
        <v>559</v>
      </c>
    </row>
    <row r="8" spans="1:12" ht="30" customHeight="1">
      <c r="A8" s="5" t="s">
        <v>511</v>
      </c>
      <c r="B8" s="5" t="s">
        <v>302</v>
      </c>
      <c r="D8" s="17" t="s">
        <v>415</v>
      </c>
      <c r="E8" s="5" t="s">
        <v>604</v>
      </c>
      <c r="F8" s="5" t="s">
        <v>303</v>
      </c>
      <c r="H8" s="12">
        <v>3.2</v>
      </c>
      <c r="K8" s="8">
        <v>5</v>
      </c>
      <c r="L8" s="8" t="s">
        <v>559</v>
      </c>
    </row>
    <row r="9" spans="1:12" ht="30" customHeight="1">
      <c r="A9" s="5" t="s">
        <v>511</v>
      </c>
      <c r="B9" s="5" t="s">
        <v>302</v>
      </c>
      <c r="D9" s="17" t="s">
        <v>415</v>
      </c>
      <c r="E9" s="5" t="s">
        <v>604</v>
      </c>
      <c r="F9" s="5" t="s">
        <v>308</v>
      </c>
      <c r="H9" s="12">
        <v>5.3</v>
      </c>
      <c r="K9" s="8">
        <v>5</v>
      </c>
      <c r="L9" s="8" t="s">
        <v>559</v>
      </c>
    </row>
    <row r="10" spans="1:12" ht="30" customHeight="1">
      <c r="A10" s="5" t="s">
        <v>511</v>
      </c>
      <c r="B10" s="5" t="s">
        <v>302</v>
      </c>
      <c r="D10" s="17" t="s">
        <v>415</v>
      </c>
      <c r="E10" s="5" t="s">
        <v>604</v>
      </c>
      <c r="F10" s="5" t="s">
        <v>447</v>
      </c>
      <c r="H10" s="12">
        <v>7.6</v>
      </c>
      <c r="K10" s="8">
        <v>5</v>
      </c>
      <c r="L10" s="8" t="s">
        <v>559</v>
      </c>
    </row>
    <row r="11" spans="1:12" ht="30" customHeight="1">
      <c r="A11" s="5" t="s">
        <v>511</v>
      </c>
      <c r="B11" s="5" t="s">
        <v>302</v>
      </c>
      <c r="D11" s="17" t="s">
        <v>415</v>
      </c>
      <c r="E11" s="5" t="s">
        <v>604</v>
      </c>
      <c r="F11" s="5" t="s">
        <v>306</v>
      </c>
      <c r="H11" s="12">
        <v>14.2</v>
      </c>
      <c r="K11" s="8">
        <v>5</v>
      </c>
      <c r="L11" s="8" t="s">
        <v>559</v>
      </c>
    </row>
    <row r="12" spans="1:12" ht="30" customHeight="1">
      <c r="A12" s="5" t="s">
        <v>511</v>
      </c>
      <c r="B12" s="5" t="s">
        <v>302</v>
      </c>
      <c r="D12" s="17" t="s">
        <v>415</v>
      </c>
      <c r="E12" s="5" t="s">
        <v>604</v>
      </c>
      <c r="F12" s="5" t="s">
        <v>307</v>
      </c>
      <c r="H12" s="12">
        <v>4.4</v>
      </c>
      <c r="K12" s="8">
        <v>5</v>
      </c>
      <c r="L12" s="8" t="s">
        <v>559</v>
      </c>
    </row>
    <row r="13" spans="1:12" ht="30" customHeight="1">
      <c r="A13" s="5" t="s">
        <v>511</v>
      </c>
      <c r="B13" s="5" t="s">
        <v>302</v>
      </c>
      <c r="D13" s="17" t="s">
        <v>415</v>
      </c>
      <c r="E13" s="5" t="s">
        <v>563</v>
      </c>
      <c r="F13" s="5" t="s">
        <v>308</v>
      </c>
      <c r="H13" s="12">
        <v>6.9</v>
      </c>
      <c r="K13" s="8">
        <v>5</v>
      </c>
      <c r="L13" s="8" t="s">
        <v>559</v>
      </c>
    </row>
    <row r="14" spans="1:12" ht="30" customHeight="1">
      <c r="A14" s="5" t="s">
        <v>511</v>
      </c>
      <c r="B14" s="5" t="s">
        <v>302</v>
      </c>
      <c r="D14" s="17" t="s">
        <v>415</v>
      </c>
      <c r="E14" s="5" t="s">
        <v>310</v>
      </c>
      <c r="F14" s="5" t="s">
        <v>311</v>
      </c>
      <c r="H14" s="12">
        <v>3.1</v>
      </c>
      <c r="K14" s="8">
        <v>5</v>
      </c>
      <c r="L14" s="8" t="s">
        <v>559</v>
      </c>
    </row>
    <row r="15" spans="1:12" ht="30" customHeight="1">
      <c r="A15" s="5" t="s">
        <v>511</v>
      </c>
      <c r="B15" s="5" t="s">
        <v>560</v>
      </c>
      <c r="E15" s="5" t="s">
        <v>604</v>
      </c>
      <c r="F15" s="5" t="s">
        <v>565</v>
      </c>
      <c r="H15" s="12">
        <v>0.09</v>
      </c>
      <c r="K15" s="8">
        <v>13</v>
      </c>
      <c r="L15" s="8"/>
    </row>
    <row r="16" spans="1:12" ht="30" customHeight="1">
      <c r="A16" s="5" t="s">
        <v>511</v>
      </c>
      <c r="B16" s="5" t="s">
        <v>560</v>
      </c>
      <c r="E16" s="5" t="s">
        <v>604</v>
      </c>
      <c r="F16" s="5" t="s">
        <v>313</v>
      </c>
      <c r="G16" s="12">
        <v>0.97</v>
      </c>
      <c r="H16" s="12">
        <v>5.3</v>
      </c>
      <c r="K16" s="8">
        <v>4</v>
      </c>
      <c r="L16" s="8" t="s">
        <v>446</v>
      </c>
    </row>
    <row r="17" spans="1:12" ht="30" customHeight="1">
      <c r="A17" s="5" t="s">
        <v>511</v>
      </c>
      <c r="B17" s="5" t="s">
        <v>560</v>
      </c>
      <c r="E17" s="5" t="s">
        <v>312</v>
      </c>
      <c r="F17" s="5" t="s">
        <v>313</v>
      </c>
      <c r="G17" s="12">
        <v>1.58</v>
      </c>
      <c r="H17" s="12">
        <v>6.9</v>
      </c>
      <c r="K17" s="8">
        <v>4</v>
      </c>
      <c r="L17" s="8" t="s">
        <v>446</v>
      </c>
    </row>
    <row r="18" spans="1:12" ht="30" customHeight="1">
      <c r="A18" s="5" t="s">
        <v>511</v>
      </c>
      <c r="B18" s="5" t="s">
        <v>560</v>
      </c>
      <c r="E18" s="5" t="s">
        <v>604</v>
      </c>
      <c r="F18" s="5" t="s">
        <v>448</v>
      </c>
      <c r="G18" s="12" t="s">
        <v>396</v>
      </c>
      <c r="H18" s="12">
        <v>2.03</v>
      </c>
      <c r="K18" s="8">
        <v>22</v>
      </c>
      <c r="L18" s="8" t="s">
        <v>37</v>
      </c>
    </row>
    <row r="19" spans="1:12" ht="30" customHeight="1">
      <c r="A19" s="5" t="s">
        <v>511</v>
      </c>
      <c r="B19" s="5" t="s">
        <v>560</v>
      </c>
      <c r="E19" s="5" t="s">
        <v>604</v>
      </c>
      <c r="G19" s="12">
        <v>0.01</v>
      </c>
      <c r="H19" s="12">
        <v>0.051</v>
      </c>
      <c r="K19" s="8">
        <v>13</v>
      </c>
      <c r="L19" s="8" t="s">
        <v>496</v>
      </c>
    </row>
    <row r="20" spans="1:12" ht="30" customHeight="1">
      <c r="A20" s="5" t="s">
        <v>511</v>
      </c>
      <c r="B20" s="5" t="s">
        <v>560</v>
      </c>
      <c r="E20" s="5" t="s">
        <v>512</v>
      </c>
      <c r="G20" s="12">
        <v>0.009</v>
      </c>
      <c r="H20" s="12">
        <v>0.024</v>
      </c>
      <c r="K20" s="8">
        <v>13</v>
      </c>
      <c r="L20" s="8" t="s">
        <v>398</v>
      </c>
    </row>
    <row r="21" spans="1:12" ht="30" customHeight="1">
      <c r="A21" s="5" t="s">
        <v>511</v>
      </c>
      <c r="B21" s="5" t="s">
        <v>560</v>
      </c>
      <c r="E21" s="5" t="s">
        <v>604</v>
      </c>
      <c r="H21" s="12" t="s">
        <v>320</v>
      </c>
      <c r="K21" s="8">
        <v>13</v>
      </c>
      <c r="L21" s="8" t="s">
        <v>289</v>
      </c>
    </row>
    <row r="22" spans="1:12" ht="30" customHeight="1">
      <c r="A22" s="5" t="s">
        <v>511</v>
      </c>
      <c r="B22" s="5" t="s">
        <v>560</v>
      </c>
      <c r="E22" s="5" t="s">
        <v>512</v>
      </c>
      <c r="G22" s="12">
        <v>0.05</v>
      </c>
      <c r="H22" s="12">
        <v>0.09</v>
      </c>
      <c r="K22" s="8">
        <v>13</v>
      </c>
      <c r="L22" s="8" t="s">
        <v>400</v>
      </c>
    </row>
    <row r="23" spans="1:12" s="10" customFormat="1" ht="30" customHeight="1">
      <c r="A23" s="10" t="s">
        <v>511</v>
      </c>
      <c r="B23" s="10" t="s">
        <v>354</v>
      </c>
      <c r="E23" s="10" t="s">
        <v>512</v>
      </c>
      <c r="G23" s="22">
        <v>0.14</v>
      </c>
      <c r="H23" s="22">
        <v>0.25</v>
      </c>
      <c r="K23" s="23">
        <v>13</v>
      </c>
      <c r="L23" s="23" t="s">
        <v>274</v>
      </c>
    </row>
    <row r="24" spans="1:15" ht="30" customHeight="1">
      <c r="A24" s="5" t="s">
        <v>511</v>
      </c>
      <c r="B24" s="5" t="s">
        <v>325</v>
      </c>
      <c r="E24" s="5" t="s">
        <v>604</v>
      </c>
      <c r="F24" s="5" t="s">
        <v>301</v>
      </c>
      <c r="H24" s="12">
        <v>5.3</v>
      </c>
      <c r="K24" s="8">
        <v>5</v>
      </c>
      <c r="L24" s="8" t="s">
        <v>124</v>
      </c>
      <c r="M24" s="7"/>
      <c r="N24" s="7"/>
      <c r="O24" s="7"/>
    </row>
    <row r="25" spans="1:12" ht="30" customHeight="1">
      <c r="A25" s="5" t="s">
        <v>511</v>
      </c>
      <c r="B25" s="5" t="s">
        <v>325</v>
      </c>
      <c r="E25" s="5" t="s">
        <v>604</v>
      </c>
      <c r="F25" s="5" t="s">
        <v>125</v>
      </c>
      <c r="H25" s="12">
        <v>5.8</v>
      </c>
      <c r="K25" s="8">
        <v>5</v>
      </c>
      <c r="L25" s="8" t="s">
        <v>124</v>
      </c>
    </row>
    <row r="26" spans="1:15" ht="30" customHeight="1">
      <c r="A26" s="5" t="s">
        <v>511</v>
      </c>
      <c r="B26" s="5" t="s">
        <v>325</v>
      </c>
      <c r="E26" s="5" t="s">
        <v>604</v>
      </c>
      <c r="F26" s="5" t="s">
        <v>126</v>
      </c>
      <c r="H26" s="12">
        <v>12</v>
      </c>
      <c r="K26" s="8">
        <v>5</v>
      </c>
      <c r="L26" s="8" t="s">
        <v>124</v>
      </c>
      <c r="M26" s="8"/>
      <c r="N26" s="8"/>
      <c r="O26" s="8"/>
    </row>
    <row r="27" spans="1:12" ht="30" customHeight="1">
      <c r="A27" s="5" t="s">
        <v>511</v>
      </c>
      <c r="B27" s="5" t="s">
        <v>325</v>
      </c>
      <c r="E27" s="5" t="s">
        <v>604</v>
      </c>
      <c r="F27" s="5" t="s">
        <v>127</v>
      </c>
      <c r="H27" s="12">
        <v>5.3</v>
      </c>
      <c r="K27" s="8">
        <v>5</v>
      </c>
      <c r="L27" s="8" t="s">
        <v>124</v>
      </c>
    </row>
    <row r="28" spans="1:12" ht="30" customHeight="1">
      <c r="A28" s="5" t="s">
        <v>511</v>
      </c>
      <c r="B28" s="5" t="s">
        <v>325</v>
      </c>
      <c r="E28" s="5" t="s">
        <v>604</v>
      </c>
      <c r="F28" s="5" t="s">
        <v>228</v>
      </c>
      <c r="H28" s="12">
        <v>5</v>
      </c>
      <c r="K28" s="8">
        <v>5</v>
      </c>
      <c r="L28" s="8" t="s">
        <v>124</v>
      </c>
    </row>
    <row r="29" spans="1:12" ht="30" customHeight="1">
      <c r="A29" s="5" t="s">
        <v>511</v>
      </c>
      <c r="B29" s="5" t="s">
        <v>325</v>
      </c>
      <c r="E29" s="5" t="s">
        <v>604</v>
      </c>
      <c r="F29" s="5" t="s">
        <v>229</v>
      </c>
      <c r="H29" s="12">
        <v>11.3</v>
      </c>
      <c r="K29" s="8">
        <v>5</v>
      </c>
      <c r="L29" s="8" t="s">
        <v>124</v>
      </c>
    </row>
    <row r="30" spans="1:12" ht="30" customHeight="1">
      <c r="A30" s="5" t="s">
        <v>511</v>
      </c>
      <c r="B30" s="5" t="s">
        <v>325</v>
      </c>
      <c r="E30" s="5" t="s">
        <v>604</v>
      </c>
      <c r="F30" s="5" t="s">
        <v>230</v>
      </c>
      <c r="H30" s="12">
        <v>4.6</v>
      </c>
      <c r="K30" s="8">
        <v>5</v>
      </c>
      <c r="L30" s="8" t="s">
        <v>124</v>
      </c>
    </row>
    <row r="31" spans="1:12" ht="30" customHeight="1">
      <c r="A31" s="5" t="s">
        <v>511</v>
      </c>
      <c r="B31" s="5" t="s">
        <v>231</v>
      </c>
      <c r="E31" s="5" t="s">
        <v>604</v>
      </c>
      <c r="F31" s="5" t="s">
        <v>127</v>
      </c>
      <c r="H31" s="12">
        <v>2.8</v>
      </c>
      <c r="K31" s="8">
        <v>5</v>
      </c>
      <c r="L31" s="8" t="s">
        <v>124</v>
      </c>
    </row>
    <row r="32" spans="1:12" ht="30" customHeight="1">
      <c r="A32" s="5" t="s">
        <v>511</v>
      </c>
      <c r="B32" s="5" t="s">
        <v>305</v>
      </c>
      <c r="E32" s="5" t="s">
        <v>604</v>
      </c>
      <c r="F32" s="5" t="s">
        <v>209</v>
      </c>
      <c r="H32" s="12">
        <v>0.14</v>
      </c>
      <c r="K32" s="8">
        <v>13</v>
      </c>
      <c r="L32" s="8"/>
    </row>
    <row r="33" spans="1:12" ht="30" customHeight="1">
      <c r="A33" s="5" t="s">
        <v>511</v>
      </c>
      <c r="B33" s="5" t="s">
        <v>305</v>
      </c>
      <c r="E33" s="5" t="s">
        <v>604</v>
      </c>
      <c r="F33" s="5" t="s">
        <v>210</v>
      </c>
      <c r="G33" s="12" t="s">
        <v>283</v>
      </c>
      <c r="H33" s="12">
        <v>2.03</v>
      </c>
      <c r="K33" s="8">
        <v>22</v>
      </c>
      <c r="L33" s="8" t="s">
        <v>37</v>
      </c>
    </row>
    <row r="34" spans="1:12" ht="30" customHeight="1">
      <c r="A34" s="5" t="s">
        <v>511</v>
      </c>
      <c r="B34" s="5" t="s">
        <v>305</v>
      </c>
      <c r="E34" s="5" t="s">
        <v>604</v>
      </c>
      <c r="F34" s="5" t="s">
        <v>448</v>
      </c>
      <c r="G34" s="12" t="s">
        <v>284</v>
      </c>
      <c r="H34" s="12" t="s">
        <v>285</v>
      </c>
      <c r="K34" s="8">
        <v>22</v>
      </c>
      <c r="L34" s="8" t="s">
        <v>37</v>
      </c>
    </row>
    <row r="35" spans="1:17" ht="30" customHeight="1">
      <c r="A35" s="5" t="s">
        <v>511</v>
      </c>
      <c r="B35" s="5" t="s">
        <v>332</v>
      </c>
      <c r="E35" s="5" t="s">
        <v>333</v>
      </c>
      <c r="F35" s="5" t="s">
        <v>334</v>
      </c>
      <c r="G35" s="12">
        <v>140</v>
      </c>
      <c r="H35" s="12">
        <v>484</v>
      </c>
      <c r="K35" s="8">
        <v>30</v>
      </c>
      <c r="L35" s="8" t="s">
        <v>785</v>
      </c>
      <c r="M35" s="8"/>
      <c r="N35" s="8"/>
      <c r="O35" s="8"/>
      <c r="P35" s="8"/>
      <c r="Q35" s="8"/>
    </row>
    <row r="36" spans="1:17" ht="30" customHeight="1">
      <c r="A36" s="5" t="s">
        <v>511</v>
      </c>
      <c r="B36" s="5" t="s">
        <v>332</v>
      </c>
      <c r="E36" s="5" t="s">
        <v>263</v>
      </c>
      <c r="F36" s="5" t="s">
        <v>334</v>
      </c>
      <c r="G36" s="12">
        <v>79</v>
      </c>
      <c r="H36" s="12">
        <v>164</v>
      </c>
      <c r="K36" s="8">
        <v>30</v>
      </c>
      <c r="L36" s="8" t="s">
        <v>785</v>
      </c>
      <c r="M36" s="17"/>
      <c r="N36" s="17"/>
      <c r="O36" s="17"/>
      <c r="P36" s="17"/>
      <c r="Q36" s="17"/>
    </row>
    <row r="37" spans="1:12" ht="30" customHeight="1">
      <c r="A37" s="5" t="s">
        <v>511</v>
      </c>
      <c r="B37" s="5" t="s">
        <v>332</v>
      </c>
      <c r="E37" s="5" t="s">
        <v>264</v>
      </c>
      <c r="F37" s="5" t="s">
        <v>265</v>
      </c>
      <c r="G37" s="12">
        <v>11</v>
      </c>
      <c r="H37" s="12">
        <v>38</v>
      </c>
      <c r="K37" s="8">
        <v>30</v>
      </c>
      <c r="L37" s="8" t="s">
        <v>785</v>
      </c>
    </row>
    <row r="38" spans="1:12" ht="30" customHeight="1">
      <c r="A38" s="5" t="s">
        <v>511</v>
      </c>
      <c r="C38" s="17" t="s">
        <v>443</v>
      </c>
      <c r="E38" s="5" t="s">
        <v>604</v>
      </c>
      <c r="F38" s="5" t="s">
        <v>444</v>
      </c>
      <c r="G38" s="12">
        <v>8.3</v>
      </c>
      <c r="H38" s="12">
        <v>7.4</v>
      </c>
      <c r="K38" s="29">
        <v>19</v>
      </c>
      <c r="L38" s="29" t="s">
        <v>710</v>
      </c>
    </row>
    <row r="39" spans="1:12" ht="30" customHeight="1">
      <c r="A39" s="5" t="s">
        <v>511</v>
      </c>
      <c r="C39" s="17" t="s">
        <v>612</v>
      </c>
      <c r="F39" s="5" t="s">
        <v>565</v>
      </c>
      <c r="G39" s="12">
        <v>12.9</v>
      </c>
      <c r="H39" s="12">
        <v>13.4</v>
      </c>
      <c r="K39" s="29">
        <v>19</v>
      </c>
      <c r="L39" s="29" t="s">
        <v>710</v>
      </c>
    </row>
    <row r="40" spans="1:12" ht="30" customHeight="1">
      <c r="A40" s="5" t="s">
        <v>511</v>
      </c>
      <c r="C40" s="17" t="s">
        <v>503</v>
      </c>
      <c r="F40" s="5" t="s">
        <v>504</v>
      </c>
      <c r="G40" s="12">
        <v>3.9</v>
      </c>
      <c r="H40" s="12">
        <v>1</v>
      </c>
      <c r="K40" s="29">
        <v>19</v>
      </c>
      <c r="L40" s="29" t="s">
        <v>710</v>
      </c>
    </row>
    <row r="41" spans="1:12" ht="30" customHeight="1">
      <c r="A41" s="5" t="s">
        <v>511</v>
      </c>
      <c r="C41" s="5" t="s">
        <v>359</v>
      </c>
      <c r="F41" s="10" t="s">
        <v>360</v>
      </c>
      <c r="H41" s="12">
        <v>0.037</v>
      </c>
      <c r="K41" s="8">
        <v>13</v>
      </c>
      <c r="L41" s="8" t="s">
        <v>361</v>
      </c>
    </row>
    <row r="42" spans="1:12" ht="30" customHeight="1">
      <c r="A42" s="5" t="s">
        <v>511</v>
      </c>
      <c r="C42" s="5" t="s">
        <v>362</v>
      </c>
      <c r="F42" s="10" t="s">
        <v>360</v>
      </c>
      <c r="H42" s="12">
        <v>0.084</v>
      </c>
      <c r="K42" s="8">
        <v>13</v>
      </c>
      <c r="L42" s="8" t="s">
        <v>361</v>
      </c>
    </row>
    <row r="43" spans="1:12" ht="30" customHeight="1">
      <c r="A43" s="5" t="s">
        <v>511</v>
      </c>
      <c r="D43" s="5" t="s">
        <v>82</v>
      </c>
      <c r="E43" s="5" t="s">
        <v>604</v>
      </c>
      <c r="F43" s="5" t="s">
        <v>81</v>
      </c>
      <c r="G43" s="12" t="s">
        <v>525</v>
      </c>
      <c r="J43" s="5">
        <v>0</v>
      </c>
      <c r="K43" s="5">
        <v>34</v>
      </c>
      <c r="L43" s="8" t="s">
        <v>530</v>
      </c>
    </row>
    <row r="44" spans="1:12" ht="30" customHeight="1">
      <c r="A44" s="5" t="s">
        <v>511</v>
      </c>
      <c r="D44" s="5" t="s">
        <v>82</v>
      </c>
      <c r="E44" s="5" t="s">
        <v>604</v>
      </c>
      <c r="F44" s="5" t="s">
        <v>161</v>
      </c>
      <c r="G44" s="12" t="s">
        <v>525</v>
      </c>
      <c r="J44" s="5">
        <v>0.1</v>
      </c>
      <c r="K44" s="5">
        <v>34</v>
      </c>
      <c r="L44" s="8" t="s">
        <v>530</v>
      </c>
    </row>
    <row r="45" spans="1:12" ht="30" customHeight="1">
      <c r="A45" s="5" t="s">
        <v>511</v>
      </c>
      <c r="B45" s="5" t="s">
        <v>305</v>
      </c>
      <c r="C45" s="5" t="s">
        <v>305</v>
      </c>
      <c r="D45" s="5" t="s">
        <v>674</v>
      </c>
      <c r="E45" s="5" t="s">
        <v>604</v>
      </c>
      <c r="F45" s="5" t="s">
        <v>671</v>
      </c>
      <c r="H45" s="12" t="s">
        <v>635</v>
      </c>
      <c r="I45" s="12">
        <v>0.0077</v>
      </c>
      <c r="J45" s="12" t="s">
        <v>636</v>
      </c>
      <c r="K45" s="12" t="s">
        <v>679</v>
      </c>
      <c r="L45" s="5" t="s">
        <v>630</v>
      </c>
    </row>
    <row r="46" spans="1:12" ht="30" customHeight="1">
      <c r="A46" s="5" t="s">
        <v>511</v>
      </c>
      <c r="B46" s="5" t="s">
        <v>305</v>
      </c>
      <c r="C46" s="5" t="s">
        <v>305</v>
      </c>
      <c r="D46" s="5" t="s">
        <v>674</v>
      </c>
      <c r="E46" s="5" t="s">
        <v>673</v>
      </c>
      <c r="F46" s="5" t="s">
        <v>671</v>
      </c>
      <c r="H46" s="12">
        <f>1/0.6</f>
        <v>1.6666666666666667</v>
      </c>
      <c r="I46" s="12">
        <v>0.0077</v>
      </c>
      <c r="J46" s="12" t="s">
        <v>637</v>
      </c>
      <c r="K46" s="12" t="s">
        <v>679</v>
      </c>
      <c r="L46" s="5" t="s">
        <v>630</v>
      </c>
    </row>
    <row r="47" ht="15">
      <c r="J47" s="12"/>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Q11"/>
  <sheetViews>
    <sheetView workbookViewId="0" topLeftCell="E1">
      <selection activeCell="J10" sqref="J10:J11"/>
    </sheetView>
  </sheetViews>
  <sheetFormatPr defaultColWidth="11.00390625" defaultRowHeight="78" customHeight="1"/>
  <cols>
    <col min="1" max="16384" width="19.00390625" style="5" customWidth="1"/>
  </cols>
  <sheetData>
    <row r="1" spans="1:12" s="4" customFormat="1" ht="66" customHeight="1">
      <c r="A1" s="4" t="s">
        <v>593</v>
      </c>
      <c r="B1" s="4" t="s">
        <v>592</v>
      </c>
      <c r="C1" s="4" t="s">
        <v>475</v>
      </c>
      <c r="D1" s="4" t="s">
        <v>594</v>
      </c>
      <c r="E1" s="4" t="s">
        <v>596</v>
      </c>
      <c r="F1" s="4" t="s">
        <v>597</v>
      </c>
      <c r="G1" s="4" t="s">
        <v>598</v>
      </c>
      <c r="H1" s="4" t="s">
        <v>508</v>
      </c>
      <c r="I1" s="4" t="s">
        <v>516</v>
      </c>
      <c r="J1" s="4" t="s">
        <v>174</v>
      </c>
      <c r="K1" s="4" t="s">
        <v>600</v>
      </c>
      <c r="L1" s="4" t="s">
        <v>601</v>
      </c>
    </row>
    <row r="2" spans="1:12" ht="30" customHeight="1">
      <c r="A2" s="5" t="s">
        <v>401</v>
      </c>
      <c r="B2" s="5" t="s">
        <v>560</v>
      </c>
      <c r="E2" s="5" t="s">
        <v>341</v>
      </c>
      <c r="F2" s="5" t="s">
        <v>565</v>
      </c>
      <c r="G2" s="5">
        <v>2.7</v>
      </c>
      <c r="H2" s="5">
        <v>13.5</v>
      </c>
      <c r="K2" s="8">
        <v>12</v>
      </c>
      <c r="L2" s="8" t="s">
        <v>204</v>
      </c>
    </row>
    <row r="3" spans="1:12" ht="30" customHeight="1">
      <c r="A3" s="5" t="s">
        <v>401</v>
      </c>
      <c r="B3" s="5" t="s">
        <v>560</v>
      </c>
      <c r="E3" s="5" t="s">
        <v>341</v>
      </c>
      <c r="F3" s="5" t="s">
        <v>565</v>
      </c>
      <c r="G3" s="5">
        <v>3</v>
      </c>
      <c r="H3" s="5">
        <v>15</v>
      </c>
      <c r="K3" s="8">
        <v>12</v>
      </c>
      <c r="L3" s="8" t="s">
        <v>205</v>
      </c>
    </row>
    <row r="4" spans="1:17" ht="30" customHeight="1">
      <c r="A4" s="5" t="s">
        <v>401</v>
      </c>
      <c r="B4" s="5" t="s">
        <v>354</v>
      </c>
      <c r="I4" s="5">
        <v>0.000398</v>
      </c>
      <c r="K4" s="8">
        <v>14</v>
      </c>
      <c r="L4" s="8" t="s">
        <v>271</v>
      </c>
      <c r="M4" s="17"/>
      <c r="N4" s="17"/>
      <c r="O4" s="17"/>
      <c r="P4" s="17"/>
      <c r="Q4" s="17"/>
    </row>
    <row r="5" spans="1:17" ht="30" customHeight="1">
      <c r="A5" s="5" t="s">
        <v>401</v>
      </c>
      <c r="B5" s="5" t="s">
        <v>300</v>
      </c>
      <c r="I5" s="5">
        <v>0.00052</v>
      </c>
      <c r="K5" s="8">
        <v>14</v>
      </c>
      <c r="L5" s="8" t="s">
        <v>304</v>
      </c>
      <c r="M5" s="17"/>
      <c r="N5" s="17"/>
      <c r="O5" s="17"/>
      <c r="P5" s="17"/>
      <c r="Q5" s="17"/>
    </row>
    <row r="6" spans="1:17" ht="30" customHeight="1">
      <c r="A6" s="5" t="s">
        <v>401</v>
      </c>
      <c r="B6" s="5" t="s">
        <v>305</v>
      </c>
      <c r="I6" s="5">
        <v>0.1873</v>
      </c>
      <c r="K6" s="8">
        <v>14</v>
      </c>
      <c r="L6" s="8" t="s">
        <v>304</v>
      </c>
      <c r="M6" s="17"/>
      <c r="N6" s="17"/>
      <c r="O6" s="17"/>
      <c r="P6" s="17"/>
      <c r="Q6" s="17"/>
    </row>
    <row r="7" spans="1:12" ht="30" customHeight="1">
      <c r="A7" s="5" t="s">
        <v>401</v>
      </c>
      <c r="B7" s="5" t="s">
        <v>305</v>
      </c>
      <c r="E7" s="5" t="s">
        <v>341</v>
      </c>
      <c r="F7" s="5" t="s">
        <v>209</v>
      </c>
      <c r="G7" s="5">
        <v>21.4</v>
      </c>
      <c r="H7" s="5">
        <v>106.8</v>
      </c>
      <c r="K7" s="8">
        <v>12</v>
      </c>
      <c r="L7" s="8" t="s">
        <v>479</v>
      </c>
    </row>
    <row r="8" spans="1:12" ht="30" customHeight="1">
      <c r="A8" s="5" t="s">
        <v>401</v>
      </c>
      <c r="B8" s="5" t="s">
        <v>305</v>
      </c>
      <c r="E8" s="5" t="s">
        <v>341</v>
      </c>
      <c r="F8" s="5" t="s">
        <v>209</v>
      </c>
      <c r="G8" s="5">
        <v>15.7</v>
      </c>
      <c r="H8" s="5">
        <v>78.4</v>
      </c>
      <c r="K8" s="8">
        <v>12</v>
      </c>
      <c r="L8" s="8" t="s">
        <v>558</v>
      </c>
    </row>
    <row r="9" spans="1:17" ht="30" customHeight="1">
      <c r="A9" s="5" t="s">
        <v>401</v>
      </c>
      <c r="B9" s="5" t="s">
        <v>176</v>
      </c>
      <c r="I9" s="5">
        <v>0.0002</v>
      </c>
      <c r="K9" s="8">
        <v>14</v>
      </c>
      <c r="L9" s="8" t="s">
        <v>304</v>
      </c>
      <c r="M9" s="17"/>
      <c r="N9" s="17"/>
      <c r="O9" s="17"/>
      <c r="P9" s="17"/>
      <c r="Q9" s="17"/>
    </row>
    <row r="10" spans="1:12" ht="30" customHeight="1">
      <c r="A10" s="5" t="s">
        <v>401</v>
      </c>
      <c r="D10" s="5" t="s">
        <v>82</v>
      </c>
      <c r="E10" s="5" t="s">
        <v>604</v>
      </c>
      <c r="F10" s="5" t="s">
        <v>166</v>
      </c>
      <c r="G10" s="12" t="s">
        <v>525</v>
      </c>
      <c r="H10" s="12"/>
      <c r="J10" s="5">
        <v>0</v>
      </c>
      <c r="K10" s="5">
        <v>34</v>
      </c>
      <c r="L10" s="5" t="s">
        <v>531</v>
      </c>
    </row>
    <row r="11" spans="1:12" ht="30" customHeight="1">
      <c r="A11" s="5" t="s">
        <v>401</v>
      </c>
      <c r="D11" s="5" t="s">
        <v>82</v>
      </c>
      <c r="E11" s="5" t="s">
        <v>604</v>
      </c>
      <c r="F11" s="5" t="s">
        <v>161</v>
      </c>
      <c r="G11" s="12" t="s">
        <v>525</v>
      </c>
      <c r="H11" s="12"/>
      <c r="J11" s="5">
        <v>0.2</v>
      </c>
      <c r="K11" s="5">
        <v>34</v>
      </c>
      <c r="L11" s="5" t="s">
        <v>531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4"/>
  <sheetViews>
    <sheetView workbookViewId="0" topLeftCell="E1">
      <selection activeCell="H6" sqref="H6"/>
    </sheetView>
  </sheetViews>
  <sheetFormatPr defaultColWidth="11.00390625" defaultRowHeight="15.75"/>
  <cols>
    <col min="1" max="2" width="17.875" style="14" customWidth="1"/>
    <col min="3" max="3" width="25.625" style="14" customWidth="1"/>
    <col min="4" max="4" width="17.875" style="14" customWidth="1"/>
    <col min="5" max="5" width="24.375" style="14" customWidth="1"/>
    <col min="6" max="6" width="17.875" style="14" customWidth="1"/>
    <col min="7" max="8" width="17.875" style="12" customWidth="1"/>
    <col min="9" max="16384" width="17.875" style="14" customWidth="1"/>
  </cols>
  <sheetData>
    <row r="1" spans="1:12" s="13" customFormat="1" ht="33.75" customHeight="1">
      <c r="A1" s="13" t="s">
        <v>593</v>
      </c>
      <c r="B1" s="13" t="s">
        <v>592</v>
      </c>
      <c r="C1" s="13" t="s">
        <v>475</v>
      </c>
      <c r="D1" s="13" t="s">
        <v>594</v>
      </c>
      <c r="E1" s="13" t="s">
        <v>596</v>
      </c>
      <c r="F1" s="13" t="s">
        <v>597</v>
      </c>
      <c r="G1" s="44" t="s">
        <v>598</v>
      </c>
      <c r="H1" s="44" t="s">
        <v>508</v>
      </c>
      <c r="I1" s="13" t="s">
        <v>516</v>
      </c>
      <c r="J1" s="13" t="s">
        <v>178</v>
      </c>
      <c r="K1" s="13" t="s">
        <v>600</v>
      </c>
      <c r="L1" s="13" t="s">
        <v>601</v>
      </c>
    </row>
    <row r="2" spans="1:11" s="6" customFormat="1" ht="30" customHeight="1">
      <c r="A2" s="6" t="s">
        <v>510</v>
      </c>
      <c r="B2" s="6" t="s">
        <v>583</v>
      </c>
      <c r="E2" s="6" t="s">
        <v>604</v>
      </c>
      <c r="F2" s="6" t="s">
        <v>584</v>
      </c>
      <c r="G2" s="12"/>
      <c r="H2" s="12">
        <f>20*10^(-2)</f>
        <v>0.2</v>
      </c>
      <c r="K2" s="12" t="s">
        <v>131</v>
      </c>
    </row>
    <row r="3" spans="1:12" s="15" customFormat="1" ht="30" customHeight="1">
      <c r="A3" s="15" t="s">
        <v>510</v>
      </c>
      <c r="B3" s="15" t="s">
        <v>509</v>
      </c>
      <c r="E3" s="15" t="s">
        <v>604</v>
      </c>
      <c r="F3" s="15" t="s">
        <v>565</v>
      </c>
      <c r="G3" s="22"/>
      <c r="H3" s="22"/>
      <c r="I3" s="15">
        <v>0.016</v>
      </c>
      <c r="K3" s="22">
        <v>10</v>
      </c>
      <c r="L3" s="16"/>
    </row>
    <row r="4" spans="1:11" s="6" customFormat="1" ht="30" customHeight="1">
      <c r="A4" s="6" t="s">
        <v>510</v>
      </c>
      <c r="B4" s="6" t="s">
        <v>560</v>
      </c>
      <c r="E4" s="6" t="s">
        <v>604</v>
      </c>
      <c r="F4" s="6" t="s">
        <v>565</v>
      </c>
      <c r="G4" s="12"/>
      <c r="H4" s="12">
        <v>0.00062</v>
      </c>
      <c r="K4" s="12">
        <v>10</v>
      </c>
    </row>
    <row r="5" spans="1:12" s="6" customFormat="1" ht="30" customHeight="1">
      <c r="A5" s="6" t="s">
        <v>510</v>
      </c>
      <c r="B5" s="6" t="s">
        <v>560</v>
      </c>
      <c r="E5" s="6" t="s">
        <v>604</v>
      </c>
      <c r="F5" s="6" t="s">
        <v>448</v>
      </c>
      <c r="G5" s="12" t="s">
        <v>340</v>
      </c>
      <c r="H5" s="12">
        <v>0.22</v>
      </c>
      <c r="K5" s="12">
        <v>22</v>
      </c>
      <c r="L5" s="6" t="s">
        <v>37</v>
      </c>
    </row>
    <row r="6" spans="1:11" s="6" customFormat="1" ht="30" customHeight="1">
      <c r="A6" s="6" t="s">
        <v>510</v>
      </c>
      <c r="B6" s="6" t="s">
        <v>305</v>
      </c>
      <c r="E6" s="6" t="s">
        <v>604</v>
      </c>
      <c r="F6" s="6" t="s">
        <v>209</v>
      </c>
      <c r="G6" s="12"/>
      <c r="H6" s="12">
        <v>0.016</v>
      </c>
      <c r="K6" s="12">
        <v>23</v>
      </c>
    </row>
    <row r="7" spans="1:12" s="6" customFormat="1" ht="30" customHeight="1">
      <c r="A7" s="6" t="s">
        <v>510</v>
      </c>
      <c r="B7" s="6" t="s">
        <v>305</v>
      </c>
      <c r="E7" s="6" t="s">
        <v>604</v>
      </c>
      <c r="F7" s="6" t="s">
        <v>210</v>
      </c>
      <c r="G7" s="12" t="s">
        <v>211</v>
      </c>
      <c r="H7" s="12">
        <v>0.21</v>
      </c>
      <c r="K7" s="12">
        <v>22</v>
      </c>
      <c r="L7" s="6" t="s">
        <v>37</v>
      </c>
    </row>
    <row r="8" spans="1:12" s="6" customFormat="1" ht="30" customHeight="1">
      <c r="A8" s="6" t="s">
        <v>510</v>
      </c>
      <c r="B8" s="6" t="s">
        <v>305</v>
      </c>
      <c r="E8" s="6" t="s">
        <v>604</v>
      </c>
      <c r="F8" s="6" t="s">
        <v>448</v>
      </c>
      <c r="G8" s="12" t="s">
        <v>212</v>
      </c>
      <c r="H8" s="12">
        <v>0.69</v>
      </c>
      <c r="K8" s="12">
        <v>22</v>
      </c>
      <c r="L8" s="6" t="s">
        <v>37</v>
      </c>
    </row>
    <row r="9" spans="1:11" s="6" customFormat="1" ht="30" customHeight="1">
      <c r="A9" s="6" t="s">
        <v>510</v>
      </c>
      <c r="B9" s="6" t="s">
        <v>305</v>
      </c>
      <c r="E9" s="6" t="s">
        <v>712</v>
      </c>
      <c r="F9" s="6" t="s">
        <v>360</v>
      </c>
      <c r="G9" s="12"/>
      <c r="H9" s="12" t="s">
        <v>213</v>
      </c>
      <c r="I9" s="6">
        <v>0.02</v>
      </c>
      <c r="K9" s="12">
        <v>37</v>
      </c>
    </row>
    <row r="10" spans="1:11" s="6" customFormat="1" ht="30" customHeight="1">
      <c r="A10" s="6" t="s">
        <v>510</v>
      </c>
      <c r="C10" s="18" t="s">
        <v>346</v>
      </c>
      <c r="E10" s="18" t="s">
        <v>347</v>
      </c>
      <c r="F10" s="6" t="s">
        <v>427</v>
      </c>
      <c r="G10" s="12"/>
      <c r="H10" s="12">
        <v>4</v>
      </c>
      <c r="K10" s="12">
        <v>9</v>
      </c>
    </row>
    <row r="11" spans="1:12" s="6" customFormat="1" ht="30" customHeight="1">
      <c r="A11" s="6" t="s">
        <v>510</v>
      </c>
      <c r="C11" s="6" t="s">
        <v>428</v>
      </c>
      <c r="F11" s="6" t="s">
        <v>711</v>
      </c>
      <c r="G11" s="12"/>
      <c r="H11" s="12"/>
      <c r="I11" s="6">
        <v>0.09</v>
      </c>
      <c r="K11" s="12">
        <v>8</v>
      </c>
      <c r="L11" s="6" t="s">
        <v>430</v>
      </c>
    </row>
    <row r="12" spans="1:12" ht="30" customHeight="1">
      <c r="A12" s="6" t="s">
        <v>510</v>
      </c>
      <c r="D12" s="5" t="s">
        <v>82</v>
      </c>
      <c r="E12" s="5" t="s">
        <v>604</v>
      </c>
      <c r="F12" s="5" t="s">
        <v>81</v>
      </c>
      <c r="G12" s="12" t="s">
        <v>165</v>
      </c>
      <c r="J12" s="12">
        <v>2.3</v>
      </c>
      <c r="K12" s="12">
        <v>34</v>
      </c>
      <c r="L12" s="8" t="s">
        <v>530</v>
      </c>
    </row>
    <row r="13" spans="1:12" ht="30" customHeight="1">
      <c r="A13" s="6" t="s">
        <v>510</v>
      </c>
      <c r="D13" s="5" t="s">
        <v>82</v>
      </c>
      <c r="E13" s="5" t="s">
        <v>604</v>
      </c>
      <c r="F13" s="5" t="s">
        <v>161</v>
      </c>
      <c r="G13" s="12" t="s">
        <v>165</v>
      </c>
      <c r="J13" s="12">
        <v>1</v>
      </c>
      <c r="K13" s="12">
        <v>34</v>
      </c>
      <c r="L13" s="8" t="s">
        <v>530</v>
      </c>
    </row>
    <row r="14" spans="1:12" ht="30" customHeight="1">
      <c r="A14" s="6" t="s">
        <v>510</v>
      </c>
      <c r="B14" s="5" t="s">
        <v>305</v>
      </c>
      <c r="C14" s="5" t="s">
        <v>305</v>
      </c>
      <c r="D14" s="5" t="s">
        <v>674</v>
      </c>
      <c r="E14" s="5" t="s">
        <v>8</v>
      </c>
      <c r="F14" s="5" t="s">
        <v>671</v>
      </c>
      <c r="G14" s="12" t="s">
        <v>9</v>
      </c>
      <c r="H14" s="12">
        <f>1/9.1</f>
        <v>0.10989010989010989</v>
      </c>
      <c r="I14" s="12">
        <v>0.12</v>
      </c>
      <c r="J14" s="12" t="s">
        <v>10</v>
      </c>
      <c r="K14" s="12" t="s">
        <v>11</v>
      </c>
      <c r="L14" s="5" t="s">
        <v>7</v>
      </c>
    </row>
  </sheetData>
  <printOptions/>
  <pageMargins left="0.75" right="0.75" top="1" bottom="1" header="0.5" footer="0.5"/>
  <pageSetup orientation="portrait" paperSize="9"/>
  <legacyDrawing r:id="rId2"/>
</worksheet>
</file>

<file path=xl/worksheets/sheet30.xml><?xml version="1.0" encoding="utf-8"?>
<worksheet xmlns="http://schemas.openxmlformats.org/spreadsheetml/2006/main" xmlns:r="http://schemas.openxmlformats.org/officeDocument/2006/relationships">
  <dimension ref="A1:L4"/>
  <sheetViews>
    <sheetView workbookViewId="0" topLeftCell="C1">
      <selection activeCell="G10" sqref="G10"/>
    </sheetView>
  </sheetViews>
  <sheetFormatPr defaultColWidth="11.00390625" defaultRowHeight="15.75"/>
  <cols>
    <col min="1" max="2" width="10.875" style="5" customWidth="1"/>
    <col min="3" max="3" width="20.875" style="5" customWidth="1"/>
    <col min="4" max="4" width="20.375" style="5" customWidth="1"/>
    <col min="5" max="5" width="20.625" style="5" customWidth="1"/>
    <col min="6" max="6" width="19.50390625" style="5" customWidth="1"/>
    <col min="7" max="7" width="16.375" style="12" customWidth="1"/>
    <col min="8" max="10" width="10.875" style="5" customWidth="1"/>
    <col min="11" max="11" width="16.00390625" style="5" customWidth="1"/>
    <col min="12" max="16384" width="10.875" style="5" customWidth="1"/>
  </cols>
  <sheetData>
    <row r="1" spans="1:12" s="39" customFormat="1" ht="51">
      <c r="A1" s="39" t="s">
        <v>593</v>
      </c>
      <c r="B1" s="39" t="s">
        <v>592</v>
      </c>
      <c r="C1" s="39" t="s">
        <v>475</v>
      </c>
      <c r="D1" s="39" t="s">
        <v>594</v>
      </c>
      <c r="E1" s="39" t="s">
        <v>596</v>
      </c>
      <c r="F1" s="39" t="s">
        <v>597</v>
      </c>
      <c r="G1" s="47" t="s">
        <v>598</v>
      </c>
      <c r="H1" s="39" t="s">
        <v>508</v>
      </c>
      <c r="I1" s="39" t="s">
        <v>516</v>
      </c>
      <c r="J1" s="39" t="s">
        <v>174</v>
      </c>
      <c r="K1" s="39" t="s">
        <v>600</v>
      </c>
      <c r="L1" s="39" t="s">
        <v>601</v>
      </c>
    </row>
    <row r="2" spans="1:12" ht="24.75" customHeight="1">
      <c r="A2" s="5" t="s">
        <v>245</v>
      </c>
      <c r="B2" s="5" t="s">
        <v>560</v>
      </c>
      <c r="E2" s="5" t="s">
        <v>604</v>
      </c>
      <c r="F2" s="5" t="s">
        <v>448</v>
      </c>
      <c r="G2" s="12" t="s">
        <v>246</v>
      </c>
      <c r="H2" s="5">
        <v>124</v>
      </c>
      <c r="K2" s="5">
        <v>22</v>
      </c>
      <c r="L2" s="5" t="s">
        <v>37</v>
      </c>
    </row>
    <row r="3" spans="1:12" ht="24.75" customHeight="1">
      <c r="A3" s="5" t="s">
        <v>245</v>
      </c>
      <c r="B3" s="5" t="s">
        <v>305</v>
      </c>
      <c r="E3" s="5" t="s">
        <v>604</v>
      </c>
      <c r="F3" s="5" t="s">
        <v>210</v>
      </c>
      <c r="G3" s="12" t="s">
        <v>189</v>
      </c>
      <c r="H3" s="5">
        <v>1541</v>
      </c>
      <c r="K3" s="5">
        <v>22</v>
      </c>
      <c r="L3" s="5" t="s">
        <v>37</v>
      </c>
    </row>
    <row r="4" spans="1:12" ht="24.75" customHeight="1">
      <c r="A4" s="5" t="s">
        <v>245</v>
      </c>
      <c r="B4" s="5" t="s">
        <v>305</v>
      </c>
      <c r="E4" s="5" t="s">
        <v>604</v>
      </c>
      <c r="F4" s="5" t="s">
        <v>448</v>
      </c>
      <c r="K4" s="5">
        <v>22</v>
      </c>
      <c r="L4" s="5" t="s">
        <v>37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3"/>
  <sheetViews>
    <sheetView workbookViewId="0" topLeftCell="H1">
      <selection activeCell="L6" sqref="L6"/>
    </sheetView>
  </sheetViews>
  <sheetFormatPr defaultColWidth="11.00390625" defaultRowHeight="15.75"/>
  <cols>
    <col min="1" max="16384" width="18.125" style="5" customWidth="1"/>
  </cols>
  <sheetData>
    <row r="1" spans="1:12" s="19" customFormat="1" ht="51">
      <c r="A1" s="4" t="s">
        <v>593</v>
      </c>
      <c r="B1" s="4" t="s">
        <v>592</v>
      </c>
      <c r="C1" s="4" t="s">
        <v>475</v>
      </c>
      <c r="D1" s="4" t="s">
        <v>594</v>
      </c>
      <c r="E1" s="4" t="s">
        <v>596</v>
      </c>
      <c r="F1" s="4" t="s">
        <v>597</v>
      </c>
      <c r="G1" s="33" t="s">
        <v>598</v>
      </c>
      <c r="H1" s="4" t="s">
        <v>599</v>
      </c>
      <c r="I1" s="4" t="s">
        <v>270</v>
      </c>
      <c r="J1" s="4" t="s">
        <v>174</v>
      </c>
      <c r="K1" s="4" t="s">
        <v>600</v>
      </c>
      <c r="L1" s="4" t="s">
        <v>601</v>
      </c>
    </row>
    <row r="2" spans="1:12" ht="30" customHeight="1">
      <c r="A2" s="5" t="s">
        <v>734</v>
      </c>
      <c r="D2" s="5" t="s">
        <v>82</v>
      </c>
      <c r="E2" s="5" t="s">
        <v>604</v>
      </c>
      <c r="F2" s="5" t="s">
        <v>166</v>
      </c>
      <c r="G2" s="5" t="s">
        <v>519</v>
      </c>
      <c r="J2" s="5">
        <v>0.9</v>
      </c>
      <c r="K2" s="5">
        <v>34</v>
      </c>
      <c r="L2" s="8" t="s">
        <v>530</v>
      </c>
    </row>
    <row r="3" spans="4:12" ht="30" customHeight="1">
      <c r="D3" s="5" t="s">
        <v>82</v>
      </c>
      <c r="E3" s="5" t="s">
        <v>604</v>
      </c>
      <c r="F3" s="5" t="s">
        <v>161</v>
      </c>
      <c r="G3" s="5" t="s">
        <v>519</v>
      </c>
      <c r="J3" s="5">
        <v>0.2</v>
      </c>
      <c r="K3" s="5">
        <v>34</v>
      </c>
      <c r="L3" s="8" t="s">
        <v>530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O51"/>
  <sheetViews>
    <sheetView workbookViewId="0" topLeftCell="D1">
      <pane ySplit="1" topLeftCell="BM2" activePane="bottomLeft" state="frozen"/>
      <selection pane="topLeft" activeCell="A1" sqref="A1"/>
      <selection pane="bottomLeft" activeCell="A50" sqref="A50"/>
    </sheetView>
  </sheetViews>
  <sheetFormatPr defaultColWidth="11.00390625" defaultRowHeight="79.5" customHeight="1"/>
  <cols>
    <col min="1" max="1" width="15.875" style="5" customWidth="1"/>
    <col min="2" max="2" width="19.375" style="5" customWidth="1"/>
    <col min="3" max="3" width="20.625" style="5" customWidth="1"/>
    <col min="4" max="4" width="22.625" style="5" customWidth="1"/>
    <col min="5" max="5" width="24.625" style="5" customWidth="1"/>
    <col min="6" max="6" width="16.375" style="5" customWidth="1"/>
    <col min="7" max="7" width="15.375" style="12" customWidth="1"/>
    <col min="8" max="8" width="10.875" style="12" customWidth="1"/>
    <col min="9" max="10" width="10.875" style="5" customWidth="1"/>
    <col min="11" max="11" width="16.875" style="5" customWidth="1"/>
    <col min="12" max="16384" width="10.875" style="5" customWidth="1"/>
  </cols>
  <sheetData>
    <row r="1" spans="1:12" s="4" customFormat="1" ht="79.5" customHeight="1">
      <c r="A1" s="4" t="s">
        <v>593</v>
      </c>
      <c r="B1" s="4" t="s">
        <v>592</v>
      </c>
      <c r="C1" s="4" t="s">
        <v>475</v>
      </c>
      <c r="D1" s="4" t="s">
        <v>594</v>
      </c>
      <c r="E1" s="4" t="s">
        <v>596</v>
      </c>
      <c r="F1" s="4" t="s">
        <v>597</v>
      </c>
      <c r="G1" s="44" t="s">
        <v>598</v>
      </c>
      <c r="H1" s="33" t="s">
        <v>508</v>
      </c>
      <c r="I1" s="33" t="s">
        <v>516</v>
      </c>
      <c r="J1" s="33" t="s">
        <v>178</v>
      </c>
      <c r="K1" s="4" t="s">
        <v>600</v>
      </c>
      <c r="L1" s="4" t="s">
        <v>601</v>
      </c>
    </row>
    <row r="2" spans="1:12" ht="30" customHeight="1">
      <c r="A2" s="5" t="s">
        <v>696</v>
      </c>
      <c r="B2" s="5" t="s">
        <v>560</v>
      </c>
      <c r="E2" s="17" t="s">
        <v>604</v>
      </c>
      <c r="G2" s="49"/>
      <c r="H2" s="12">
        <v>24.3</v>
      </c>
      <c r="K2" s="8">
        <v>4</v>
      </c>
      <c r="L2" s="8" t="s">
        <v>562</v>
      </c>
    </row>
    <row r="3" spans="1:12" ht="30" customHeight="1">
      <c r="A3" s="5" t="s">
        <v>696</v>
      </c>
      <c r="B3" s="5" t="s">
        <v>560</v>
      </c>
      <c r="E3" s="5" t="s">
        <v>563</v>
      </c>
      <c r="H3" s="12">
        <v>12.4</v>
      </c>
      <c r="K3" s="8">
        <v>4</v>
      </c>
      <c r="L3" s="8" t="s">
        <v>562</v>
      </c>
    </row>
    <row r="4" spans="1:15" ht="30" customHeight="1">
      <c r="A4" s="5" t="s">
        <v>696</v>
      </c>
      <c r="B4" s="5" t="s">
        <v>414</v>
      </c>
      <c r="D4" s="17" t="s">
        <v>415</v>
      </c>
      <c r="E4" s="6" t="s">
        <v>604</v>
      </c>
      <c r="F4" s="5" t="s">
        <v>309</v>
      </c>
      <c r="H4" s="12">
        <v>23</v>
      </c>
      <c r="K4" s="8">
        <v>5</v>
      </c>
      <c r="L4" s="8" t="s">
        <v>559</v>
      </c>
      <c r="M4" s="17"/>
      <c r="N4" s="17"/>
      <c r="O4" s="17"/>
    </row>
    <row r="5" spans="1:12" ht="30" customHeight="1">
      <c r="A5" s="5" t="s">
        <v>696</v>
      </c>
      <c r="B5" s="5" t="s">
        <v>414</v>
      </c>
      <c r="D5" s="17" t="s">
        <v>415</v>
      </c>
      <c r="E5" s="5" t="s">
        <v>604</v>
      </c>
      <c r="F5" s="5" t="s">
        <v>301</v>
      </c>
      <c r="H5" s="12">
        <v>4</v>
      </c>
      <c r="K5" s="8">
        <v>5</v>
      </c>
      <c r="L5" s="8" t="s">
        <v>559</v>
      </c>
    </row>
    <row r="6" spans="1:12" ht="30" customHeight="1">
      <c r="A6" s="5" t="s">
        <v>696</v>
      </c>
      <c r="B6" s="5" t="s">
        <v>302</v>
      </c>
      <c r="D6" s="17" t="s">
        <v>415</v>
      </c>
      <c r="E6" s="5" t="s">
        <v>604</v>
      </c>
      <c r="F6" s="5" t="s">
        <v>303</v>
      </c>
      <c r="H6" s="12">
        <v>14.8</v>
      </c>
      <c r="K6" s="8">
        <v>5</v>
      </c>
      <c r="L6" s="8" t="s">
        <v>559</v>
      </c>
    </row>
    <row r="7" spans="1:12" ht="30" customHeight="1">
      <c r="A7" s="5" t="s">
        <v>696</v>
      </c>
      <c r="B7" s="5" t="s">
        <v>302</v>
      </c>
      <c r="D7" s="17" t="s">
        <v>415</v>
      </c>
      <c r="E7" s="5" t="s">
        <v>604</v>
      </c>
      <c r="F7" s="5" t="s">
        <v>308</v>
      </c>
      <c r="H7" s="12">
        <v>24</v>
      </c>
      <c r="K7" s="8">
        <v>5</v>
      </c>
      <c r="L7" s="8" t="s">
        <v>559</v>
      </c>
    </row>
    <row r="8" spans="1:12" ht="30" customHeight="1">
      <c r="A8" s="5" t="s">
        <v>696</v>
      </c>
      <c r="B8" s="5" t="s">
        <v>302</v>
      </c>
      <c r="D8" s="17" t="s">
        <v>415</v>
      </c>
      <c r="E8" s="5" t="s">
        <v>604</v>
      </c>
      <c r="F8" s="5" t="s">
        <v>447</v>
      </c>
      <c r="H8" s="12">
        <v>27</v>
      </c>
      <c r="K8" s="8">
        <v>5</v>
      </c>
      <c r="L8" s="8" t="s">
        <v>559</v>
      </c>
    </row>
    <row r="9" spans="1:12" ht="30" customHeight="1">
      <c r="A9" s="5" t="s">
        <v>696</v>
      </c>
      <c r="B9" s="5" t="s">
        <v>302</v>
      </c>
      <c r="D9" s="17" t="s">
        <v>415</v>
      </c>
      <c r="E9" s="5" t="s">
        <v>604</v>
      </c>
      <c r="F9" s="5" t="s">
        <v>306</v>
      </c>
      <c r="H9" s="12">
        <v>10</v>
      </c>
      <c r="K9" s="8">
        <v>5</v>
      </c>
      <c r="L9" s="8" t="s">
        <v>559</v>
      </c>
    </row>
    <row r="10" spans="1:12" ht="30" customHeight="1">
      <c r="A10" s="5" t="s">
        <v>696</v>
      </c>
      <c r="B10" s="5" t="s">
        <v>302</v>
      </c>
      <c r="D10" s="17" t="s">
        <v>415</v>
      </c>
      <c r="E10" s="5" t="s">
        <v>604</v>
      </c>
      <c r="F10" s="5" t="s">
        <v>307</v>
      </c>
      <c r="H10" s="12">
        <v>9.4</v>
      </c>
      <c r="K10" s="8">
        <v>5</v>
      </c>
      <c r="L10" s="8" t="s">
        <v>559</v>
      </c>
    </row>
    <row r="11" spans="1:12" ht="30" customHeight="1">
      <c r="A11" s="5" t="s">
        <v>696</v>
      </c>
      <c r="B11" s="5" t="s">
        <v>302</v>
      </c>
      <c r="D11" s="17" t="s">
        <v>415</v>
      </c>
      <c r="E11" s="5" t="s">
        <v>563</v>
      </c>
      <c r="F11" s="5" t="s">
        <v>308</v>
      </c>
      <c r="H11" s="12">
        <v>12</v>
      </c>
      <c r="K11" s="8">
        <v>5</v>
      </c>
      <c r="L11" s="8" t="s">
        <v>559</v>
      </c>
    </row>
    <row r="12" spans="1:12" ht="30" customHeight="1">
      <c r="A12" s="5" t="s">
        <v>696</v>
      </c>
      <c r="B12" s="5" t="s">
        <v>302</v>
      </c>
      <c r="D12" s="17" t="s">
        <v>415</v>
      </c>
      <c r="E12" s="5" t="s">
        <v>310</v>
      </c>
      <c r="F12" s="5" t="s">
        <v>311</v>
      </c>
      <c r="H12" s="12">
        <v>3</v>
      </c>
      <c r="K12" s="8">
        <v>5</v>
      </c>
      <c r="L12" s="8" t="s">
        <v>559</v>
      </c>
    </row>
    <row r="13" spans="1:12" ht="30" customHeight="1">
      <c r="A13" s="5" t="s">
        <v>696</v>
      </c>
      <c r="B13" s="5" t="s">
        <v>560</v>
      </c>
      <c r="E13" s="5" t="s">
        <v>341</v>
      </c>
      <c r="F13" s="5" t="s">
        <v>565</v>
      </c>
      <c r="G13" s="12">
        <v>0.015</v>
      </c>
      <c r="H13" s="12">
        <v>0.031</v>
      </c>
      <c r="K13" s="8">
        <v>12</v>
      </c>
      <c r="L13" s="8" t="s">
        <v>204</v>
      </c>
    </row>
    <row r="14" spans="1:12" ht="30" customHeight="1">
      <c r="A14" s="5" t="s">
        <v>696</v>
      </c>
      <c r="B14" s="5" t="s">
        <v>560</v>
      </c>
      <c r="E14" s="5" t="s">
        <v>341</v>
      </c>
      <c r="F14" s="5" t="s">
        <v>565</v>
      </c>
      <c r="G14" s="12">
        <v>0.005</v>
      </c>
      <c r="H14" s="12">
        <v>0.025</v>
      </c>
      <c r="K14" s="8">
        <v>12</v>
      </c>
      <c r="L14" s="8" t="s">
        <v>205</v>
      </c>
    </row>
    <row r="15" spans="1:12" ht="30" customHeight="1">
      <c r="A15" s="5" t="s">
        <v>696</v>
      </c>
      <c r="B15" s="5" t="s">
        <v>560</v>
      </c>
      <c r="E15" s="5" t="s">
        <v>604</v>
      </c>
      <c r="F15" s="5" t="s">
        <v>313</v>
      </c>
      <c r="G15" s="12">
        <v>19.38</v>
      </c>
      <c r="H15" s="12">
        <v>24.3</v>
      </c>
      <c r="K15" s="8">
        <v>4</v>
      </c>
      <c r="L15" s="8" t="s">
        <v>446</v>
      </c>
    </row>
    <row r="16" spans="1:12" ht="30" customHeight="1">
      <c r="A16" s="5" t="s">
        <v>696</v>
      </c>
      <c r="B16" s="5" t="s">
        <v>560</v>
      </c>
      <c r="E16" s="5" t="s">
        <v>312</v>
      </c>
      <c r="F16" s="5" t="s">
        <v>313</v>
      </c>
      <c r="G16" s="12">
        <v>3.78</v>
      </c>
      <c r="H16" s="12">
        <v>12.4</v>
      </c>
      <c r="K16" s="8">
        <v>4</v>
      </c>
      <c r="L16" s="8" t="s">
        <v>446</v>
      </c>
    </row>
    <row r="17" spans="1:12" ht="30" customHeight="1">
      <c r="A17" s="5" t="s">
        <v>696</v>
      </c>
      <c r="B17" s="5" t="s">
        <v>560</v>
      </c>
      <c r="E17" s="5" t="s">
        <v>604</v>
      </c>
      <c r="F17" s="5" t="s">
        <v>448</v>
      </c>
      <c r="G17" s="12" t="s">
        <v>402</v>
      </c>
      <c r="H17" s="12">
        <v>3.55</v>
      </c>
      <c r="K17" s="8">
        <v>22</v>
      </c>
      <c r="L17" s="8" t="s">
        <v>37</v>
      </c>
    </row>
    <row r="18" spans="1:12" ht="30" customHeight="1">
      <c r="A18" s="5" t="s">
        <v>696</v>
      </c>
      <c r="B18" s="10" t="s">
        <v>560</v>
      </c>
      <c r="E18" s="5" t="s">
        <v>604</v>
      </c>
      <c r="F18" s="10" t="s">
        <v>360</v>
      </c>
      <c r="H18" s="12" t="s">
        <v>320</v>
      </c>
      <c r="K18" s="8">
        <v>13</v>
      </c>
      <c r="L18" s="8" t="s">
        <v>403</v>
      </c>
    </row>
    <row r="19" spans="1:12" ht="30" customHeight="1">
      <c r="A19" s="5" t="s">
        <v>696</v>
      </c>
      <c r="B19" s="10" t="s">
        <v>560</v>
      </c>
      <c r="E19" s="5" t="s">
        <v>604</v>
      </c>
      <c r="F19" s="10" t="s">
        <v>360</v>
      </c>
      <c r="G19" s="12" t="s">
        <v>404</v>
      </c>
      <c r="H19" s="48" t="s">
        <v>405</v>
      </c>
      <c r="K19" s="8">
        <v>13</v>
      </c>
      <c r="L19" s="8" t="s">
        <v>194</v>
      </c>
    </row>
    <row r="20" spans="1:12" ht="30" customHeight="1">
      <c r="A20" s="5" t="s">
        <v>696</v>
      </c>
      <c r="B20" s="10" t="s">
        <v>560</v>
      </c>
      <c r="E20" s="5" t="s">
        <v>604</v>
      </c>
      <c r="F20" s="10" t="s">
        <v>360</v>
      </c>
      <c r="H20" s="12" t="s">
        <v>320</v>
      </c>
      <c r="K20" s="8">
        <v>13</v>
      </c>
      <c r="L20" s="8" t="s">
        <v>286</v>
      </c>
    </row>
    <row r="21" spans="1:12" ht="30" customHeight="1">
      <c r="A21" s="5" t="s">
        <v>696</v>
      </c>
      <c r="B21" s="10" t="s">
        <v>560</v>
      </c>
      <c r="E21" s="5" t="s">
        <v>604</v>
      </c>
      <c r="F21" s="10" t="s">
        <v>360</v>
      </c>
      <c r="G21" s="12" t="s">
        <v>287</v>
      </c>
      <c r="H21" s="12" t="s">
        <v>288</v>
      </c>
      <c r="K21" s="8">
        <v>13</v>
      </c>
      <c r="L21" s="8" t="s">
        <v>196</v>
      </c>
    </row>
    <row r="22" spans="1:12" ht="30" customHeight="1">
      <c r="A22" s="5" t="s">
        <v>696</v>
      </c>
      <c r="B22" s="10" t="s">
        <v>560</v>
      </c>
      <c r="E22" s="5" t="s">
        <v>512</v>
      </c>
      <c r="F22" s="10" t="s">
        <v>360</v>
      </c>
      <c r="H22" s="12" t="s">
        <v>320</v>
      </c>
      <c r="K22" s="8">
        <v>13</v>
      </c>
      <c r="L22" s="8" t="s">
        <v>290</v>
      </c>
    </row>
    <row r="23" spans="1:12" ht="30" customHeight="1">
      <c r="A23" s="5" t="s">
        <v>696</v>
      </c>
      <c r="B23" s="5" t="s">
        <v>354</v>
      </c>
      <c r="E23" s="5" t="s">
        <v>512</v>
      </c>
      <c r="G23" s="12" t="s">
        <v>275</v>
      </c>
      <c r="H23" s="12" t="s">
        <v>405</v>
      </c>
      <c r="K23" s="8">
        <v>13</v>
      </c>
      <c r="L23" s="8" t="s">
        <v>494</v>
      </c>
    </row>
    <row r="24" spans="1:15" ht="30" customHeight="1">
      <c r="A24" s="5" t="s">
        <v>696</v>
      </c>
      <c r="B24" s="5" t="s">
        <v>325</v>
      </c>
      <c r="E24" s="5" t="s">
        <v>604</v>
      </c>
      <c r="F24" s="5" t="s">
        <v>301</v>
      </c>
      <c r="H24" s="12">
        <v>2</v>
      </c>
      <c r="K24" s="8">
        <v>5</v>
      </c>
      <c r="L24" s="8" t="s">
        <v>124</v>
      </c>
      <c r="M24" s="7"/>
      <c r="N24" s="7"/>
      <c r="O24" s="7"/>
    </row>
    <row r="25" spans="1:12" ht="30" customHeight="1">
      <c r="A25" s="5" t="s">
        <v>696</v>
      </c>
      <c r="B25" s="5" t="s">
        <v>325</v>
      </c>
      <c r="E25" s="5" t="s">
        <v>604</v>
      </c>
      <c r="F25" s="5" t="s">
        <v>125</v>
      </c>
      <c r="H25" s="12">
        <v>3.5</v>
      </c>
      <c r="K25" s="8">
        <v>5</v>
      </c>
      <c r="L25" s="8" t="s">
        <v>124</v>
      </c>
    </row>
    <row r="26" spans="1:15" ht="30" customHeight="1">
      <c r="A26" s="5" t="s">
        <v>696</v>
      </c>
      <c r="B26" s="5" t="s">
        <v>325</v>
      </c>
      <c r="E26" s="5" t="s">
        <v>604</v>
      </c>
      <c r="F26" s="5" t="s">
        <v>126</v>
      </c>
      <c r="H26" s="12">
        <v>26.6</v>
      </c>
      <c r="K26" s="8">
        <v>5</v>
      </c>
      <c r="L26" s="8" t="s">
        <v>124</v>
      </c>
      <c r="M26" s="8"/>
      <c r="N26" s="8"/>
      <c r="O26" s="8"/>
    </row>
    <row r="27" spans="1:12" ht="30" customHeight="1">
      <c r="A27" s="5" t="s">
        <v>696</v>
      </c>
      <c r="B27" s="5" t="s">
        <v>325</v>
      </c>
      <c r="E27" s="5" t="s">
        <v>604</v>
      </c>
      <c r="F27" s="5" t="s">
        <v>127</v>
      </c>
      <c r="H27" s="12">
        <v>3</v>
      </c>
      <c r="K27" s="8">
        <v>5</v>
      </c>
      <c r="L27" s="8" t="s">
        <v>124</v>
      </c>
    </row>
    <row r="28" spans="1:12" ht="30" customHeight="1">
      <c r="A28" s="5" t="s">
        <v>696</v>
      </c>
      <c r="B28" s="5" t="s">
        <v>325</v>
      </c>
      <c r="E28" s="5" t="s">
        <v>604</v>
      </c>
      <c r="F28" s="5" t="s">
        <v>228</v>
      </c>
      <c r="H28" s="12">
        <v>4.7</v>
      </c>
      <c r="K28" s="8">
        <v>5</v>
      </c>
      <c r="L28" s="8" t="s">
        <v>124</v>
      </c>
    </row>
    <row r="29" spans="1:12" ht="30" customHeight="1">
      <c r="A29" s="5" t="s">
        <v>696</v>
      </c>
      <c r="B29" s="5" t="s">
        <v>325</v>
      </c>
      <c r="E29" s="5" t="s">
        <v>604</v>
      </c>
      <c r="F29" s="5" t="s">
        <v>229</v>
      </c>
      <c r="H29" s="12">
        <v>13</v>
      </c>
      <c r="K29" s="8">
        <v>5</v>
      </c>
      <c r="L29" s="8" t="s">
        <v>124</v>
      </c>
    </row>
    <row r="30" spans="1:12" ht="30" customHeight="1">
      <c r="A30" s="5" t="s">
        <v>696</v>
      </c>
      <c r="B30" s="5" t="s">
        <v>325</v>
      </c>
      <c r="E30" s="5" t="s">
        <v>604</v>
      </c>
      <c r="F30" s="5" t="s">
        <v>230</v>
      </c>
      <c r="H30" s="12">
        <v>12</v>
      </c>
      <c r="K30" s="8">
        <v>5</v>
      </c>
      <c r="L30" s="8" t="s">
        <v>124</v>
      </c>
    </row>
    <row r="31" spans="1:12" ht="30" customHeight="1">
      <c r="A31" s="5" t="s">
        <v>696</v>
      </c>
      <c r="B31" s="5" t="s">
        <v>231</v>
      </c>
      <c r="E31" s="5" t="s">
        <v>604</v>
      </c>
      <c r="F31" s="5" t="s">
        <v>127</v>
      </c>
      <c r="H31" s="12">
        <v>1.5</v>
      </c>
      <c r="K31" s="8">
        <v>5</v>
      </c>
      <c r="L31" s="8" t="s">
        <v>124</v>
      </c>
    </row>
    <row r="32" spans="1:12" ht="30" customHeight="1">
      <c r="A32" s="5" t="s">
        <v>696</v>
      </c>
      <c r="B32" s="5" t="s">
        <v>305</v>
      </c>
      <c r="E32" s="5" t="s">
        <v>341</v>
      </c>
      <c r="F32" s="5" t="s">
        <v>209</v>
      </c>
      <c r="G32" s="12">
        <v>0.012</v>
      </c>
      <c r="H32" s="12">
        <v>0.106</v>
      </c>
      <c r="K32" s="8">
        <v>12</v>
      </c>
      <c r="L32" s="8" t="s">
        <v>479</v>
      </c>
    </row>
    <row r="33" spans="1:12" ht="30" customHeight="1">
      <c r="A33" s="5" t="s">
        <v>696</v>
      </c>
      <c r="B33" s="5" t="s">
        <v>305</v>
      </c>
      <c r="E33" s="5" t="s">
        <v>341</v>
      </c>
      <c r="F33" s="5" t="s">
        <v>190</v>
      </c>
      <c r="G33" s="12">
        <v>0.013</v>
      </c>
      <c r="H33" s="12">
        <v>0.067</v>
      </c>
      <c r="K33" s="8">
        <v>12</v>
      </c>
      <c r="L33" s="8" t="s">
        <v>558</v>
      </c>
    </row>
    <row r="34" spans="1:12" ht="30" customHeight="1">
      <c r="A34" s="5" t="s">
        <v>696</v>
      </c>
      <c r="B34" s="5" t="s">
        <v>305</v>
      </c>
      <c r="E34" s="5" t="s">
        <v>604</v>
      </c>
      <c r="F34" s="5" t="s">
        <v>210</v>
      </c>
      <c r="G34" s="12" t="s">
        <v>320</v>
      </c>
      <c r="H34" s="12" t="s">
        <v>320</v>
      </c>
      <c r="K34" s="8">
        <v>22</v>
      </c>
      <c r="L34" s="8" t="s">
        <v>37</v>
      </c>
    </row>
    <row r="35" spans="1:12" ht="30" customHeight="1">
      <c r="A35" s="5" t="s">
        <v>696</v>
      </c>
      <c r="B35" s="5" t="s">
        <v>305</v>
      </c>
      <c r="E35" s="5" t="s">
        <v>604</v>
      </c>
      <c r="F35" s="5" t="s">
        <v>448</v>
      </c>
      <c r="K35" s="8">
        <v>22</v>
      </c>
      <c r="L35" s="8" t="s">
        <v>37</v>
      </c>
    </row>
    <row r="36" spans="1:12" ht="30" customHeight="1">
      <c r="A36" s="5" t="s">
        <v>696</v>
      </c>
      <c r="B36" s="5" t="s">
        <v>305</v>
      </c>
      <c r="E36" s="5" t="s">
        <v>512</v>
      </c>
      <c r="F36" s="10" t="s">
        <v>360</v>
      </c>
      <c r="G36" s="12" t="s">
        <v>191</v>
      </c>
      <c r="H36" s="12" t="s">
        <v>192</v>
      </c>
      <c r="K36" s="8">
        <v>13</v>
      </c>
      <c r="L36" s="8" t="s">
        <v>494</v>
      </c>
    </row>
    <row r="37" spans="1:12" ht="30" customHeight="1">
      <c r="A37" s="5" t="s">
        <v>696</v>
      </c>
      <c r="B37" s="5" t="s">
        <v>305</v>
      </c>
      <c r="E37" s="5" t="s">
        <v>604</v>
      </c>
      <c r="F37" s="10" t="s">
        <v>360</v>
      </c>
      <c r="G37" s="12">
        <v>0.011</v>
      </c>
      <c r="H37" s="12">
        <v>0.051</v>
      </c>
      <c r="K37" s="8">
        <v>13</v>
      </c>
      <c r="L37" s="8" t="s">
        <v>193</v>
      </c>
    </row>
    <row r="38" spans="1:12" ht="30" customHeight="1">
      <c r="A38" s="5" t="s">
        <v>696</v>
      </c>
      <c r="B38" s="5" t="s">
        <v>305</v>
      </c>
      <c r="E38" s="5" t="s">
        <v>604</v>
      </c>
      <c r="F38" s="10" t="s">
        <v>360</v>
      </c>
      <c r="G38" s="12">
        <v>0.002</v>
      </c>
      <c r="H38" s="12">
        <v>0.027</v>
      </c>
      <c r="K38" s="8">
        <v>13</v>
      </c>
      <c r="L38" s="8" t="s">
        <v>102</v>
      </c>
    </row>
    <row r="39" spans="1:12" ht="30" customHeight="1">
      <c r="A39" s="5" t="s">
        <v>696</v>
      </c>
      <c r="B39" s="5" t="s">
        <v>305</v>
      </c>
      <c r="E39" s="5" t="s">
        <v>604</v>
      </c>
      <c r="F39" s="10" t="s">
        <v>360</v>
      </c>
      <c r="G39" s="12">
        <v>0.009</v>
      </c>
      <c r="H39" s="12">
        <v>0.021</v>
      </c>
      <c r="K39" s="8">
        <v>13</v>
      </c>
      <c r="L39" s="8" t="s">
        <v>195</v>
      </c>
    </row>
    <row r="40" spans="1:12" ht="30" customHeight="1">
      <c r="A40" s="5" t="s">
        <v>696</v>
      </c>
      <c r="B40" s="5" t="s">
        <v>305</v>
      </c>
      <c r="E40" s="5" t="s">
        <v>604</v>
      </c>
      <c r="F40" s="10" t="s">
        <v>360</v>
      </c>
      <c r="G40" s="12">
        <v>0.004</v>
      </c>
      <c r="H40" s="12">
        <v>0.036</v>
      </c>
      <c r="K40" s="8">
        <v>13</v>
      </c>
      <c r="L40" s="8" t="s">
        <v>103</v>
      </c>
    </row>
    <row r="41" spans="1:12" ht="30" customHeight="1">
      <c r="A41" s="5" t="s">
        <v>696</v>
      </c>
      <c r="B41" s="5" t="s">
        <v>305</v>
      </c>
      <c r="E41" s="5" t="s">
        <v>512</v>
      </c>
      <c r="F41" s="10" t="s">
        <v>360</v>
      </c>
      <c r="G41" s="12">
        <v>0.007</v>
      </c>
      <c r="H41" s="12">
        <v>0.02</v>
      </c>
      <c r="K41" s="8">
        <v>13</v>
      </c>
      <c r="L41" s="8" t="s">
        <v>197</v>
      </c>
    </row>
    <row r="42" spans="1:12" ht="30" customHeight="1">
      <c r="A42" s="5" t="s">
        <v>696</v>
      </c>
      <c r="B42" s="5" t="s">
        <v>305</v>
      </c>
      <c r="E42" s="5" t="s">
        <v>604</v>
      </c>
      <c r="F42" s="10" t="s">
        <v>360</v>
      </c>
      <c r="H42" s="12" t="s">
        <v>198</v>
      </c>
      <c r="K42" s="8">
        <v>13</v>
      </c>
      <c r="L42" s="8" t="s">
        <v>199</v>
      </c>
    </row>
    <row r="43" spans="1:12" ht="30" customHeight="1">
      <c r="A43" s="5" t="s">
        <v>696</v>
      </c>
      <c r="B43" s="5" t="s">
        <v>305</v>
      </c>
      <c r="E43" s="5" t="s">
        <v>604</v>
      </c>
      <c r="F43" s="10" t="s">
        <v>360</v>
      </c>
      <c r="G43" s="12">
        <v>0.011</v>
      </c>
      <c r="H43" s="12">
        <v>0.043</v>
      </c>
      <c r="K43" s="8">
        <v>13</v>
      </c>
      <c r="L43" s="8" t="s">
        <v>200</v>
      </c>
    </row>
    <row r="44" spans="1:12" ht="30" customHeight="1">
      <c r="A44" s="5" t="s">
        <v>696</v>
      </c>
      <c r="B44" s="5" t="s">
        <v>305</v>
      </c>
      <c r="E44" s="5" t="s">
        <v>267</v>
      </c>
      <c r="F44" s="10" t="s">
        <v>360</v>
      </c>
      <c r="G44" s="12">
        <v>0.033</v>
      </c>
      <c r="H44" s="12">
        <v>0.07</v>
      </c>
      <c r="K44" s="8">
        <v>13</v>
      </c>
      <c r="L44" s="8" t="s">
        <v>40</v>
      </c>
    </row>
    <row r="45" spans="1:12" ht="30" customHeight="1">
      <c r="A45" s="5" t="s">
        <v>696</v>
      </c>
      <c r="C45" s="17" t="s">
        <v>346</v>
      </c>
      <c r="E45" s="17" t="s">
        <v>347</v>
      </c>
      <c r="F45" s="5" t="s">
        <v>697</v>
      </c>
      <c r="H45" s="12">
        <v>250</v>
      </c>
      <c r="K45" s="1">
        <v>9</v>
      </c>
      <c r="L45" s="1"/>
    </row>
    <row r="46" spans="1:12" ht="30" customHeight="1">
      <c r="A46" s="5" t="s">
        <v>696</v>
      </c>
      <c r="C46" s="5" t="s">
        <v>359</v>
      </c>
      <c r="F46" s="10" t="s">
        <v>360</v>
      </c>
      <c r="H46" s="12" t="s">
        <v>698</v>
      </c>
      <c r="K46" s="1">
        <v>13</v>
      </c>
      <c r="L46" s="1" t="s">
        <v>361</v>
      </c>
    </row>
    <row r="47" spans="1:12" ht="30" customHeight="1">
      <c r="A47" s="5" t="s">
        <v>696</v>
      </c>
      <c r="C47" s="5" t="s">
        <v>362</v>
      </c>
      <c r="F47" s="10" t="s">
        <v>360</v>
      </c>
      <c r="H47" s="12">
        <v>0.01</v>
      </c>
      <c r="K47" s="1">
        <v>13</v>
      </c>
      <c r="L47" s="1" t="s">
        <v>361</v>
      </c>
    </row>
    <row r="48" spans="1:12" ht="30" customHeight="1">
      <c r="A48" s="5" t="s">
        <v>696</v>
      </c>
      <c r="D48" s="5" t="s">
        <v>82</v>
      </c>
      <c r="E48" s="5" t="s">
        <v>604</v>
      </c>
      <c r="F48" s="5" t="s">
        <v>166</v>
      </c>
      <c r="G48" s="12" t="s">
        <v>526</v>
      </c>
      <c r="J48" s="5">
        <v>0</v>
      </c>
      <c r="K48" s="5">
        <v>34</v>
      </c>
      <c r="L48" s="8" t="s">
        <v>530</v>
      </c>
    </row>
    <row r="49" spans="1:12" ht="30" customHeight="1">
      <c r="A49" s="5" t="s">
        <v>696</v>
      </c>
      <c r="D49" s="5" t="s">
        <v>82</v>
      </c>
      <c r="E49" s="5" t="s">
        <v>604</v>
      </c>
      <c r="F49" s="5" t="s">
        <v>161</v>
      </c>
      <c r="G49" s="12" t="s">
        <v>526</v>
      </c>
      <c r="J49" s="5">
        <v>2.3</v>
      </c>
      <c r="K49" s="5">
        <v>34</v>
      </c>
      <c r="L49" s="8" t="s">
        <v>530</v>
      </c>
    </row>
    <row r="50" spans="1:12" ht="30" customHeight="1">
      <c r="A50" s="5" t="s">
        <v>696</v>
      </c>
      <c r="B50" s="5" t="s">
        <v>305</v>
      </c>
      <c r="C50" s="5" t="s">
        <v>305</v>
      </c>
      <c r="D50" s="5" t="s">
        <v>674</v>
      </c>
      <c r="E50" s="5" t="s">
        <v>604</v>
      </c>
      <c r="F50" s="5" t="s">
        <v>671</v>
      </c>
      <c r="G50" s="12" t="s">
        <v>676</v>
      </c>
      <c r="H50" s="12">
        <f>1/1.2</f>
        <v>0.8333333333333334</v>
      </c>
      <c r="I50" s="12">
        <v>0.072</v>
      </c>
      <c r="J50" s="12">
        <v>0.088</v>
      </c>
      <c r="K50" s="12" t="s">
        <v>679</v>
      </c>
      <c r="L50" s="5" t="s">
        <v>630</v>
      </c>
    </row>
    <row r="51" spans="1:12" ht="30" customHeight="1">
      <c r="A51" s="5" t="s">
        <v>696</v>
      </c>
      <c r="B51" s="5" t="s">
        <v>305</v>
      </c>
      <c r="C51" s="5" t="s">
        <v>305</v>
      </c>
      <c r="D51" s="5" t="s">
        <v>674</v>
      </c>
      <c r="E51" s="5" t="s">
        <v>673</v>
      </c>
      <c r="F51" s="5" t="s">
        <v>671</v>
      </c>
      <c r="G51" s="12" t="s">
        <v>676</v>
      </c>
      <c r="H51" s="12">
        <f>1/58</f>
        <v>0.017241379310344827</v>
      </c>
      <c r="I51" s="12">
        <v>0.072</v>
      </c>
      <c r="J51" s="12" t="s">
        <v>641</v>
      </c>
      <c r="K51" s="12" t="s">
        <v>679</v>
      </c>
      <c r="L51" s="5" t="s">
        <v>20</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Q7"/>
  <sheetViews>
    <sheetView workbookViewId="0" topLeftCell="B1">
      <selection activeCell="B6" sqref="A6:IV7"/>
    </sheetView>
  </sheetViews>
  <sheetFormatPr defaultColWidth="11.00390625" defaultRowHeight="15.75"/>
  <cols>
    <col min="1" max="2" width="10.875" style="5" customWidth="1"/>
    <col min="3" max="3" width="16.375" style="5" customWidth="1"/>
    <col min="4" max="4" width="16.50390625" style="5" customWidth="1"/>
    <col min="5" max="5" width="17.50390625" style="5" customWidth="1"/>
    <col min="6" max="6" width="19.00390625" style="5" customWidth="1"/>
    <col min="7" max="7" width="15.50390625" style="5" customWidth="1"/>
    <col min="8" max="10" width="10.875" style="5" customWidth="1"/>
    <col min="11" max="11" width="15.50390625" style="5" customWidth="1"/>
    <col min="12" max="16384" width="10.875" style="5" customWidth="1"/>
  </cols>
  <sheetData>
    <row r="1" spans="1:12" s="31" customFormat="1" ht="69.75" customHeight="1">
      <c r="A1" s="31" t="s">
        <v>593</v>
      </c>
      <c r="B1" s="31" t="s">
        <v>592</v>
      </c>
      <c r="C1" s="4" t="s">
        <v>475</v>
      </c>
      <c r="D1" s="4" t="s">
        <v>594</v>
      </c>
      <c r="E1" s="4" t="s">
        <v>596</v>
      </c>
      <c r="F1" s="4" t="s">
        <v>597</v>
      </c>
      <c r="G1" s="4" t="s">
        <v>598</v>
      </c>
      <c r="H1" s="4" t="s">
        <v>508</v>
      </c>
      <c r="I1" s="4" t="s">
        <v>516</v>
      </c>
      <c r="J1" s="4" t="s">
        <v>174</v>
      </c>
      <c r="K1" s="31" t="s">
        <v>600</v>
      </c>
      <c r="L1" s="31" t="s">
        <v>601</v>
      </c>
    </row>
    <row r="2" spans="1:17" ht="30" customHeight="1">
      <c r="A2" s="5" t="s">
        <v>495</v>
      </c>
      <c r="B2" s="5" t="s">
        <v>354</v>
      </c>
      <c r="I2" s="5">
        <v>0.000251</v>
      </c>
      <c r="K2" s="8">
        <v>14</v>
      </c>
      <c r="L2" s="8" t="s">
        <v>271</v>
      </c>
      <c r="M2" s="17"/>
      <c r="N2" s="17"/>
      <c r="O2" s="17"/>
      <c r="P2" s="17"/>
      <c r="Q2" s="17"/>
    </row>
    <row r="3" spans="1:17" ht="30" customHeight="1">
      <c r="A3" s="5" t="s">
        <v>495</v>
      </c>
      <c r="B3" s="5" t="s">
        <v>300</v>
      </c>
      <c r="I3" s="5">
        <v>0.00033</v>
      </c>
      <c r="K3" s="8">
        <v>14</v>
      </c>
      <c r="L3" s="8" t="s">
        <v>304</v>
      </c>
      <c r="M3" s="17"/>
      <c r="N3" s="17"/>
      <c r="O3" s="17"/>
      <c r="P3" s="17"/>
      <c r="Q3" s="17"/>
    </row>
    <row r="4" spans="1:17" ht="30" customHeight="1">
      <c r="A4" s="5" t="s">
        <v>495</v>
      </c>
      <c r="B4" s="5" t="s">
        <v>305</v>
      </c>
      <c r="I4" s="5">
        <v>0.137</v>
      </c>
      <c r="K4" s="8">
        <v>14</v>
      </c>
      <c r="L4" s="8" t="s">
        <v>304</v>
      </c>
      <c r="M4" s="17"/>
      <c r="N4" s="17"/>
      <c r="O4" s="17"/>
      <c r="P4" s="17"/>
      <c r="Q4" s="17"/>
    </row>
    <row r="5" spans="1:17" ht="30" customHeight="1">
      <c r="A5" s="5" t="s">
        <v>495</v>
      </c>
      <c r="B5" s="5" t="s">
        <v>176</v>
      </c>
      <c r="I5" s="5">
        <v>0.0001</v>
      </c>
      <c r="K5" s="8">
        <v>14</v>
      </c>
      <c r="L5" s="8" t="s">
        <v>304</v>
      </c>
      <c r="M5" s="17"/>
      <c r="N5" s="17"/>
      <c r="O5" s="17"/>
      <c r="P5" s="17"/>
      <c r="Q5" s="17"/>
    </row>
    <row r="6" spans="1:12" ht="30" customHeight="1">
      <c r="A6" s="5" t="s">
        <v>495</v>
      </c>
      <c r="D6" s="5" t="s">
        <v>82</v>
      </c>
      <c r="E6" s="5" t="s">
        <v>604</v>
      </c>
      <c r="F6" s="5" t="s">
        <v>166</v>
      </c>
      <c r="G6" s="12" t="s">
        <v>528</v>
      </c>
      <c r="H6" s="12"/>
      <c r="J6" s="5">
        <v>0</v>
      </c>
      <c r="K6" s="5">
        <v>34</v>
      </c>
      <c r="L6" s="5" t="s">
        <v>531</v>
      </c>
    </row>
    <row r="7" spans="1:12" ht="30" customHeight="1">
      <c r="A7" s="5" t="s">
        <v>495</v>
      </c>
      <c r="D7" s="5" t="s">
        <v>82</v>
      </c>
      <c r="E7" s="5" t="s">
        <v>604</v>
      </c>
      <c r="F7" s="5" t="s">
        <v>161</v>
      </c>
      <c r="G7" s="12" t="s">
        <v>528</v>
      </c>
      <c r="H7" s="12"/>
      <c r="J7" s="5">
        <v>0.1</v>
      </c>
      <c r="K7" s="5">
        <v>34</v>
      </c>
      <c r="L7" s="5" t="s">
        <v>531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8"/>
  <sheetViews>
    <sheetView workbookViewId="0" topLeftCell="D1">
      <pane ySplit="1" topLeftCell="BM8" activePane="bottomLeft" state="frozen"/>
      <selection pane="topLeft" activeCell="A1" sqref="A1"/>
      <selection pane="bottomLeft" activeCell="D16" sqref="D16:D19"/>
    </sheetView>
  </sheetViews>
  <sheetFormatPr defaultColWidth="11.00390625" defaultRowHeight="15.75"/>
  <cols>
    <col min="1" max="1" width="15.50390625" style="5" customWidth="1"/>
    <col min="2" max="2" width="12.875" style="5" customWidth="1"/>
    <col min="3" max="3" width="32.375" style="5" customWidth="1"/>
    <col min="4" max="4" width="17.375" style="5" customWidth="1"/>
    <col min="5" max="5" width="25.875" style="5" customWidth="1"/>
    <col min="6" max="6" width="25.50390625" style="5" customWidth="1"/>
    <col min="7" max="7" width="15.875" style="12" customWidth="1"/>
    <col min="8" max="9" width="10.875" style="12" customWidth="1"/>
    <col min="10" max="10" width="11.375" style="5" customWidth="1"/>
    <col min="11" max="11" width="21.00390625" style="5" customWidth="1"/>
    <col min="12" max="16384" width="10.875" style="5" customWidth="1"/>
  </cols>
  <sheetData>
    <row r="1" spans="1:12" s="4" customFormat="1" ht="51">
      <c r="A1" s="4" t="s">
        <v>593</v>
      </c>
      <c r="B1" s="4" t="s">
        <v>592</v>
      </c>
      <c r="C1" s="4" t="s">
        <v>475</v>
      </c>
      <c r="D1" s="4" t="s">
        <v>594</v>
      </c>
      <c r="E1" s="4" t="s">
        <v>596</v>
      </c>
      <c r="F1" s="33" t="s">
        <v>597</v>
      </c>
      <c r="G1" s="44" t="s">
        <v>672</v>
      </c>
      <c r="H1" s="33" t="s">
        <v>508</v>
      </c>
      <c r="I1" s="33" t="s">
        <v>516</v>
      </c>
      <c r="J1" s="33" t="s">
        <v>174</v>
      </c>
      <c r="K1" s="4" t="s">
        <v>600</v>
      </c>
      <c r="L1" s="4" t="s">
        <v>601</v>
      </c>
    </row>
    <row r="2" spans="1:14" s="1" customFormat="1" ht="30" customHeight="1">
      <c r="A2" s="1" t="s">
        <v>591</v>
      </c>
      <c r="B2" s="1" t="s">
        <v>585</v>
      </c>
      <c r="D2" s="1" t="s">
        <v>586</v>
      </c>
      <c r="F2" s="42"/>
      <c r="G2" s="2"/>
      <c r="H2" s="2">
        <v>1.5</v>
      </c>
      <c r="I2" s="2">
        <v>1.5</v>
      </c>
      <c r="J2" s="42"/>
      <c r="K2" s="2">
        <v>15</v>
      </c>
      <c r="L2" s="29"/>
      <c r="M2" s="29"/>
      <c r="N2" s="29"/>
    </row>
    <row r="3" spans="1:14" s="1" customFormat="1" ht="30" customHeight="1">
      <c r="A3" s="1" t="s">
        <v>591</v>
      </c>
      <c r="B3" s="1" t="s">
        <v>585</v>
      </c>
      <c r="C3" s="1" t="s">
        <v>587</v>
      </c>
      <c r="F3" s="1" t="s">
        <v>588</v>
      </c>
      <c r="G3" s="2"/>
      <c r="H3" s="2"/>
      <c r="I3" s="2">
        <v>1.5</v>
      </c>
      <c r="J3" s="42"/>
      <c r="K3" s="2" t="s">
        <v>371</v>
      </c>
      <c r="L3" s="29"/>
      <c r="M3" s="29"/>
      <c r="N3" s="29"/>
    </row>
    <row r="4" spans="1:14" s="1" customFormat="1" ht="30" customHeight="1">
      <c r="A4" s="1" t="s">
        <v>591</v>
      </c>
      <c r="B4" s="1" t="s">
        <v>568</v>
      </c>
      <c r="D4" s="1" t="s">
        <v>586</v>
      </c>
      <c r="G4" s="2"/>
      <c r="H4" s="2">
        <v>0</v>
      </c>
      <c r="I4" s="2">
        <v>0</v>
      </c>
      <c r="K4" s="2">
        <v>15</v>
      </c>
      <c r="L4" s="29"/>
      <c r="M4" s="29"/>
      <c r="N4" s="29"/>
    </row>
    <row r="5" spans="1:14" s="24" customFormat="1" ht="30" customHeight="1">
      <c r="A5" s="24" t="s">
        <v>591</v>
      </c>
      <c r="B5" s="24" t="s">
        <v>657</v>
      </c>
      <c r="D5" s="24" t="s">
        <v>586</v>
      </c>
      <c r="G5" s="26"/>
      <c r="H5" s="26">
        <v>0.5</v>
      </c>
      <c r="I5" s="26">
        <v>0.5</v>
      </c>
      <c r="J5" s="27"/>
      <c r="K5" s="26">
        <v>15</v>
      </c>
      <c r="L5" s="28"/>
      <c r="M5" s="28"/>
      <c r="N5" s="28"/>
    </row>
    <row r="6" spans="1:14" s="24" customFormat="1" ht="30" customHeight="1">
      <c r="A6" s="24" t="s">
        <v>591</v>
      </c>
      <c r="B6" s="24" t="s">
        <v>657</v>
      </c>
      <c r="C6" s="24" t="s">
        <v>587</v>
      </c>
      <c r="F6" s="24" t="s">
        <v>588</v>
      </c>
      <c r="G6" s="26"/>
      <c r="H6" s="26"/>
      <c r="I6" s="26">
        <v>0.5</v>
      </c>
      <c r="J6" s="27"/>
      <c r="K6" s="2" t="s">
        <v>371</v>
      </c>
      <c r="L6" s="28"/>
      <c r="M6" s="28"/>
      <c r="N6" s="28"/>
    </row>
    <row r="7" spans="1:14" s="24" customFormat="1" ht="30" customHeight="1">
      <c r="A7" s="24" t="s">
        <v>591</v>
      </c>
      <c r="B7" s="24" t="s">
        <v>658</v>
      </c>
      <c r="D7" s="24" t="s">
        <v>586</v>
      </c>
      <c r="G7" s="26"/>
      <c r="H7" s="26"/>
      <c r="I7" s="26">
        <v>0.03</v>
      </c>
      <c r="K7" s="26">
        <v>15</v>
      </c>
      <c r="L7" s="28" t="s">
        <v>331</v>
      </c>
      <c r="M7" s="28"/>
      <c r="N7" s="28"/>
    </row>
    <row r="8" spans="1:14" s="24" customFormat="1" ht="30" customHeight="1">
      <c r="A8" s="24" t="s">
        <v>591</v>
      </c>
      <c r="B8" s="24" t="s">
        <v>658</v>
      </c>
      <c r="D8" s="24" t="s">
        <v>587</v>
      </c>
      <c r="F8" s="24" t="s">
        <v>588</v>
      </c>
      <c r="G8" s="26"/>
      <c r="H8" s="26"/>
      <c r="I8" s="26">
        <v>0.03</v>
      </c>
      <c r="K8" s="2" t="s">
        <v>371</v>
      </c>
      <c r="L8" s="28"/>
      <c r="M8" s="28"/>
      <c r="N8" s="28"/>
    </row>
    <row r="9" spans="1:14" s="24" customFormat="1" ht="30" customHeight="1">
      <c r="A9" s="24" t="s">
        <v>591</v>
      </c>
      <c r="B9" s="24" t="s">
        <v>656</v>
      </c>
      <c r="C9" s="25"/>
      <c r="D9" s="25" t="s">
        <v>586</v>
      </c>
      <c r="E9" s="43"/>
      <c r="G9" s="26"/>
      <c r="H9" s="26">
        <v>0.03</v>
      </c>
      <c r="I9" s="26">
        <v>0.03</v>
      </c>
      <c r="J9" s="27"/>
      <c r="K9" s="26">
        <v>15</v>
      </c>
      <c r="L9" s="28"/>
      <c r="M9" s="28"/>
      <c r="N9" s="28"/>
    </row>
    <row r="10" spans="1:14" s="24" customFormat="1" ht="30" customHeight="1">
      <c r="A10" s="24" t="s">
        <v>591</v>
      </c>
      <c r="B10" s="24" t="s">
        <v>656</v>
      </c>
      <c r="C10" s="25" t="s">
        <v>587</v>
      </c>
      <c r="D10" s="25"/>
      <c r="E10" s="43"/>
      <c r="F10" s="24" t="s">
        <v>588</v>
      </c>
      <c r="G10" s="26"/>
      <c r="H10" s="26"/>
      <c r="I10" s="26">
        <v>0.03</v>
      </c>
      <c r="J10" s="27"/>
      <c r="K10" s="2" t="s">
        <v>371</v>
      </c>
      <c r="L10" s="28"/>
      <c r="M10" s="28"/>
      <c r="N10" s="28"/>
    </row>
    <row r="11" spans="1:14" s="1" customFormat="1" ht="30" customHeight="1">
      <c r="A11" s="1" t="s">
        <v>591</v>
      </c>
      <c r="B11" s="1" t="s">
        <v>560</v>
      </c>
      <c r="E11" s="1" t="s">
        <v>604</v>
      </c>
      <c r="F11" s="1" t="s">
        <v>448</v>
      </c>
      <c r="G11" s="2" t="s">
        <v>244</v>
      </c>
      <c r="H11" s="2">
        <v>0.15</v>
      </c>
      <c r="I11" s="2"/>
      <c r="K11" s="2">
        <v>22</v>
      </c>
      <c r="L11" s="29" t="s">
        <v>37</v>
      </c>
      <c r="M11" s="29"/>
      <c r="N11" s="29"/>
    </row>
    <row r="12" spans="1:14" s="1" customFormat="1" ht="30" customHeight="1">
      <c r="A12" s="1" t="s">
        <v>591</v>
      </c>
      <c r="B12" s="1" t="s">
        <v>305</v>
      </c>
      <c r="E12" s="1" t="s">
        <v>604</v>
      </c>
      <c r="F12" s="1" t="s">
        <v>210</v>
      </c>
      <c r="G12" s="2" t="s">
        <v>41</v>
      </c>
      <c r="H12" s="2">
        <v>0.01</v>
      </c>
      <c r="I12" s="2"/>
      <c r="K12" s="29">
        <v>22</v>
      </c>
      <c r="L12" s="29" t="s">
        <v>37</v>
      </c>
      <c r="M12" s="29"/>
      <c r="N12" s="29"/>
    </row>
    <row r="13" spans="1:14" s="1" customFormat="1" ht="30" customHeight="1">
      <c r="A13" s="1" t="s">
        <v>591</v>
      </c>
      <c r="C13" s="30" t="s">
        <v>443</v>
      </c>
      <c r="E13" s="1" t="s">
        <v>604</v>
      </c>
      <c r="F13" s="1" t="s">
        <v>444</v>
      </c>
      <c r="G13" s="2">
        <v>0.6</v>
      </c>
      <c r="H13" s="2">
        <v>0.5</v>
      </c>
      <c r="I13" s="2"/>
      <c r="K13" s="29">
        <v>19</v>
      </c>
      <c r="L13" s="29" t="s">
        <v>710</v>
      </c>
      <c r="M13" s="29"/>
      <c r="N13" s="29"/>
    </row>
    <row r="14" spans="1:14" s="1" customFormat="1" ht="30" customHeight="1">
      <c r="A14" s="1" t="s">
        <v>591</v>
      </c>
      <c r="C14" s="30" t="s">
        <v>612</v>
      </c>
      <c r="E14" s="1" t="s">
        <v>604</v>
      </c>
      <c r="F14" s="1" t="s">
        <v>565</v>
      </c>
      <c r="G14" s="2">
        <v>0.1</v>
      </c>
      <c r="H14" s="2">
        <v>0.1</v>
      </c>
      <c r="I14" s="2"/>
      <c r="K14" s="29">
        <v>19</v>
      </c>
      <c r="L14" s="29" t="s">
        <v>710</v>
      </c>
      <c r="M14" s="29"/>
      <c r="N14" s="29"/>
    </row>
    <row r="15" spans="1:14" s="1" customFormat="1" ht="30" customHeight="1">
      <c r="A15" s="1" t="s">
        <v>591</v>
      </c>
      <c r="C15" s="30" t="s">
        <v>503</v>
      </c>
      <c r="E15" s="1" t="s">
        <v>604</v>
      </c>
      <c r="F15" s="1" t="s">
        <v>504</v>
      </c>
      <c r="G15" s="2">
        <v>5.7</v>
      </c>
      <c r="H15" s="2">
        <v>1.5</v>
      </c>
      <c r="I15" s="2"/>
      <c r="K15" s="29">
        <v>19</v>
      </c>
      <c r="L15" s="29" t="s">
        <v>710</v>
      </c>
      <c r="M15" s="29"/>
      <c r="N15" s="29"/>
    </row>
    <row r="16" spans="1:14" s="1" customFormat="1" ht="30" customHeight="1">
      <c r="A16" s="1" t="s">
        <v>591</v>
      </c>
      <c r="D16" s="1" t="s">
        <v>739</v>
      </c>
      <c r="E16" s="1" t="s">
        <v>604</v>
      </c>
      <c r="F16" s="1" t="s">
        <v>505</v>
      </c>
      <c r="G16" s="2"/>
      <c r="H16" s="2"/>
      <c r="I16" s="2"/>
      <c r="J16" s="1">
        <v>0.006</v>
      </c>
      <c r="K16" s="29">
        <v>7</v>
      </c>
      <c r="L16" s="29"/>
      <c r="M16" s="29"/>
      <c r="N16" s="29"/>
    </row>
    <row r="17" spans="1:14" s="1" customFormat="1" ht="30" customHeight="1">
      <c r="A17" s="1" t="s">
        <v>591</v>
      </c>
      <c r="D17" s="1" t="s">
        <v>739</v>
      </c>
      <c r="E17" s="30" t="s">
        <v>350</v>
      </c>
      <c r="F17" s="1" t="s">
        <v>381</v>
      </c>
      <c r="G17" s="2"/>
      <c r="H17" s="2"/>
      <c r="I17" s="2"/>
      <c r="J17" s="1">
        <v>0.11</v>
      </c>
      <c r="K17" s="29">
        <v>7</v>
      </c>
      <c r="L17" s="29"/>
      <c r="M17" s="29"/>
      <c r="N17" s="29"/>
    </row>
    <row r="18" spans="1:14" s="1" customFormat="1" ht="30" customHeight="1">
      <c r="A18" s="1" t="s">
        <v>591</v>
      </c>
      <c r="D18" s="1" t="s">
        <v>739</v>
      </c>
      <c r="E18" s="1" t="s">
        <v>382</v>
      </c>
      <c r="F18" s="1" t="s">
        <v>505</v>
      </c>
      <c r="G18" s="2"/>
      <c r="H18" s="2"/>
      <c r="I18" s="2"/>
      <c r="J18" s="1">
        <v>0.02</v>
      </c>
      <c r="K18" s="29">
        <v>7</v>
      </c>
      <c r="L18" s="29"/>
      <c r="M18" s="29"/>
      <c r="N18" s="29"/>
    </row>
    <row r="19" spans="1:14" s="1" customFormat="1" ht="30" customHeight="1">
      <c r="A19" s="1" t="s">
        <v>591</v>
      </c>
      <c r="D19" s="1" t="s">
        <v>739</v>
      </c>
      <c r="E19" s="1" t="s">
        <v>582</v>
      </c>
      <c r="F19" s="1" t="s">
        <v>505</v>
      </c>
      <c r="G19" s="2"/>
      <c r="H19" s="2"/>
      <c r="I19" s="2"/>
      <c r="J19" s="1">
        <v>99</v>
      </c>
      <c r="K19" s="29">
        <v>7</v>
      </c>
      <c r="L19" s="29"/>
      <c r="M19" s="29"/>
      <c r="N19" s="29"/>
    </row>
    <row r="20" spans="1:14" s="1" customFormat="1" ht="30" customHeight="1">
      <c r="A20" s="1" t="s">
        <v>591</v>
      </c>
      <c r="C20" s="1" t="s">
        <v>346</v>
      </c>
      <c r="E20" s="30" t="s">
        <v>347</v>
      </c>
      <c r="F20" s="1" t="s">
        <v>348</v>
      </c>
      <c r="G20" s="2"/>
      <c r="H20" s="2" t="s">
        <v>349</v>
      </c>
      <c r="I20" s="2"/>
      <c r="K20" s="29">
        <v>9</v>
      </c>
      <c r="L20" s="29"/>
      <c r="M20" s="29"/>
      <c r="N20" s="29"/>
    </row>
    <row r="21" spans="1:14" s="1" customFormat="1" ht="30" customHeight="1">
      <c r="A21" s="1" t="s">
        <v>357</v>
      </c>
      <c r="B21" s="1" t="s">
        <v>659</v>
      </c>
      <c r="C21" s="1" t="s">
        <v>358</v>
      </c>
      <c r="E21" s="30" t="s">
        <v>408</v>
      </c>
      <c r="F21" s="42" t="s">
        <v>409</v>
      </c>
      <c r="G21" s="2" t="s">
        <v>662</v>
      </c>
      <c r="H21" s="2">
        <v>0.64</v>
      </c>
      <c r="I21" s="2"/>
      <c r="J21" s="42"/>
      <c r="K21" s="29">
        <v>3</v>
      </c>
      <c r="L21" s="29" t="s">
        <v>649</v>
      </c>
      <c r="M21" s="29"/>
      <c r="N21" s="29"/>
    </row>
    <row r="22" spans="1:14" s="1" customFormat="1" ht="30" customHeight="1">
      <c r="A22" s="1" t="s">
        <v>357</v>
      </c>
      <c r="B22" s="1" t="s">
        <v>659</v>
      </c>
      <c r="C22" s="1" t="s">
        <v>358</v>
      </c>
      <c r="E22" s="30" t="s">
        <v>408</v>
      </c>
      <c r="F22" s="42" t="s">
        <v>650</v>
      </c>
      <c r="G22" s="2"/>
      <c r="H22" s="2">
        <v>0.87</v>
      </c>
      <c r="I22" s="2"/>
      <c r="J22" s="42"/>
      <c r="K22" s="29">
        <v>3</v>
      </c>
      <c r="L22" s="29" t="s">
        <v>649</v>
      </c>
      <c r="M22" s="29"/>
      <c r="N22" s="29"/>
    </row>
    <row r="23" spans="1:14" s="1" customFormat="1" ht="30" customHeight="1">
      <c r="A23" s="1" t="s">
        <v>357</v>
      </c>
      <c r="B23" s="1" t="s">
        <v>659</v>
      </c>
      <c r="C23" s="1" t="s">
        <v>358</v>
      </c>
      <c r="E23" s="30" t="s">
        <v>408</v>
      </c>
      <c r="F23" s="42" t="s">
        <v>651</v>
      </c>
      <c r="G23" s="2" t="s">
        <v>662</v>
      </c>
      <c r="H23" s="2">
        <v>1.11</v>
      </c>
      <c r="I23" s="2"/>
      <c r="J23" s="42"/>
      <c r="K23" s="29">
        <v>3</v>
      </c>
      <c r="L23" s="29" t="s">
        <v>649</v>
      </c>
      <c r="M23" s="29"/>
      <c r="N23" s="29"/>
    </row>
    <row r="24" spans="1:14" s="1" customFormat="1" ht="30" customHeight="1">
      <c r="A24" s="1" t="s">
        <v>357</v>
      </c>
      <c r="B24" s="1" t="s">
        <v>659</v>
      </c>
      <c r="C24" s="1" t="s">
        <v>358</v>
      </c>
      <c r="E24" s="30" t="s">
        <v>408</v>
      </c>
      <c r="F24" s="42" t="s">
        <v>460</v>
      </c>
      <c r="G24" s="2" t="s">
        <v>663</v>
      </c>
      <c r="H24" s="2">
        <v>1.28</v>
      </c>
      <c r="I24" s="2"/>
      <c r="J24" s="42"/>
      <c r="K24" s="29">
        <v>3</v>
      </c>
      <c r="L24" s="29" t="s">
        <v>649</v>
      </c>
      <c r="M24" s="29"/>
      <c r="N24" s="29"/>
    </row>
    <row r="25" spans="1:14" s="1" customFormat="1" ht="30" customHeight="1">
      <c r="A25" s="1" t="s">
        <v>357</v>
      </c>
      <c r="B25" s="1" t="s">
        <v>659</v>
      </c>
      <c r="C25" s="1" t="s">
        <v>358</v>
      </c>
      <c r="E25" s="30" t="s">
        <v>408</v>
      </c>
      <c r="F25" s="42" t="s">
        <v>461</v>
      </c>
      <c r="G25" s="2"/>
      <c r="H25" s="2">
        <v>1.51</v>
      </c>
      <c r="I25" s="2"/>
      <c r="J25" s="42"/>
      <c r="K25" s="29">
        <v>3</v>
      </c>
      <c r="L25" s="29" t="s">
        <v>649</v>
      </c>
      <c r="M25" s="29"/>
      <c r="N25" s="29"/>
    </row>
    <row r="26" spans="1:14" s="1" customFormat="1" ht="30" customHeight="1">
      <c r="A26" s="1" t="s">
        <v>357</v>
      </c>
      <c r="B26" s="1" t="s">
        <v>659</v>
      </c>
      <c r="C26" s="1" t="s">
        <v>358</v>
      </c>
      <c r="E26" s="30" t="s">
        <v>408</v>
      </c>
      <c r="F26" s="42" t="s">
        <v>462</v>
      </c>
      <c r="G26" s="2"/>
      <c r="H26" s="2">
        <v>1.7</v>
      </c>
      <c r="I26" s="2"/>
      <c r="J26" s="42"/>
      <c r="K26" s="29">
        <v>3</v>
      </c>
      <c r="L26" s="29" t="s">
        <v>649</v>
      </c>
      <c r="M26" s="29"/>
      <c r="N26" s="29"/>
    </row>
    <row r="27" spans="1:14" s="1" customFormat="1" ht="30" customHeight="1">
      <c r="A27" s="1" t="s">
        <v>357</v>
      </c>
      <c r="B27" s="1" t="s">
        <v>659</v>
      </c>
      <c r="C27" s="1" t="s">
        <v>358</v>
      </c>
      <c r="E27" s="30" t="s">
        <v>408</v>
      </c>
      <c r="F27" s="42" t="s">
        <v>463</v>
      </c>
      <c r="G27" s="2"/>
      <c r="H27" s="2">
        <v>1.9</v>
      </c>
      <c r="I27" s="2"/>
      <c r="J27" s="42"/>
      <c r="K27" s="29">
        <v>3</v>
      </c>
      <c r="L27" s="29" t="s">
        <v>649</v>
      </c>
      <c r="M27" s="29"/>
      <c r="N27" s="29"/>
    </row>
    <row r="28" spans="1:14" s="1" customFormat="1" ht="30" customHeight="1">
      <c r="A28" s="1" t="s">
        <v>357</v>
      </c>
      <c r="B28" s="1" t="s">
        <v>660</v>
      </c>
      <c r="C28" s="1" t="s">
        <v>464</v>
      </c>
      <c r="F28" s="42" t="s">
        <v>465</v>
      </c>
      <c r="G28" s="2"/>
      <c r="H28" s="2"/>
      <c r="I28" s="2" t="s">
        <v>466</v>
      </c>
      <c r="J28" s="42"/>
      <c r="K28" s="2" t="s">
        <v>628</v>
      </c>
      <c r="L28" s="29" t="s">
        <v>373</v>
      </c>
      <c r="M28" s="29"/>
      <c r="N28" s="29"/>
    </row>
    <row r="29" spans="1:14" ht="30" customHeight="1">
      <c r="A29" s="5" t="s">
        <v>357</v>
      </c>
      <c r="B29" s="1" t="s">
        <v>660</v>
      </c>
      <c r="C29" s="5" t="s">
        <v>464</v>
      </c>
      <c r="F29" s="6" t="s">
        <v>374</v>
      </c>
      <c r="I29" s="12" t="s">
        <v>375</v>
      </c>
      <c r="J29" s="6"/>
      <c r="K29" s="2" t="s">
        <v>628</v>
      </c>
      <c r="L29" s="8" t="s">
        <v>373</v>
      </c>
      <c r="M29" s="8"/>
      <c r="N29" s="8"/>
    </row>
    <row r="30" spans="1:14" ht="30" customHeight="1">
      <c r="A30" s="5" t="s">
        <v>357</v>
      </c>
      <c r="B30" s="1" t="s">
        <v>660</v>
      </c>
      <c r="C30" s="5" t="s">
        <v>464</v>
      </c>
      <c r="F30" s="6" t="s">
        <v>376</v>
      </c>
      <c r="I30" s="12" t="s">
        <v>377</v>
      </c>
      <c r="J30" s="6"/>
      <c r="K30" s="2" t="s">
        <v>628</v>
      </c>
      <c r="L30" s="8" t="s">
        <v>373</v>
      </c>
      <c r="M30" s="8"/>
      <c r="N30" s="8"/>
    </row>
    <row r="31" spans="1:14" ht="30" customHeight="1">
      <c r="A31" s="5" t="s">
        <v>378</v>
      </c>
      <c r="B31" s="1" t="s">
        <v>660</v>
      </c>
      <c r="C31" s="5" t="s">
        <v>379</v>
      </c>
      <c r="F31" s="6" t="s">
        <v>380</v>
      </c>
      <c r="I31" s="12">
        <v>0.57</v>
      </c>
      <c r="J31" s="6"/>
      <c r="K31" s="2" t="s">
        <v>628</v>
      </c>
      <c r="L31" s="8" t="s">
        <v>373</v>
      </c>
      <c r="M31" s="8"/>
      <c r="N31" s="8"/>
    </row>
    <row r="32" spans="1:14" s="10" customFormat="1" ht="30" customHeight="1">
      <c r="A32" s="10" t="s">
        <v>378</v>
      </c>
      <c r="B32" s="1" t="s">
        <v>660</v>
      </c>
      <c r="C32" s="10" t="s">
        <v>493</v>
      </c>
      <c r="F32" s="15" t="s">
        <v>578</v>
      </c>
      <c r="G32" s="22"/>
      <c r="H32" s="22"/>
      <c r="I32" s="22">
        <v>0.99</v>
      </c>
      <c r="J32" s="15"/>
      <c r="K32" s="22" t="s">
        <v>629</v>
      </c>
      <c r="L32" s="23" t="s">
        <v>373</v>
      </c>
      <c r="M32" s="23"/>
      <c r="N32" s="23"/>
    </row>
    <row r="33" spans="1:14" ht="30" customHeight="1">
      <c r="A33" s="5" t="s">
        <v>378</v>
      </c>
      <c r="B33" s="1" t="s">
        <v>660</v>
      </c>
      <c r="C33" s="5" t="s">
        <v>579</v>
      </c>
      <c r="F33" s="6" t="s">
        <v>580</v>
      </c>
      <c r="I33" s="12">
        <v>1.13</v>
      </c>
      <c r="J33" s="6"/>
      <c r="K33" s="22" t="s">
        <v>629</v>
      </c>
      <c r="L33" s="8" t="s">
        <v>373</v>
      </c>
      <c r="M33" s="8"/>
      <c r="N33" s="8"/>
    </row>
    <row r="34" spans="1:14" s="10" customFormat="1" ht="30" customHeight="1">
      <c r="A34" s="10" t="s">
        <v>378</v>
      </c>
      <c r="B34" s="1" t="s">
        <v>660</v>
      </c>
      <c r="C34" s="10" t="s">
        <v>581</v>
      </c>
      <c r="F34" s="15">
        <v>680</v>
      </c>
      <c r="G34" s="22"/>
      <c r="H34" s="22"/>
      <c r="I34" s="22">
        <v>1.08</v>
      </c>
      <c r="J34" s="15"/>
      <c r="K34" s="22" t="s">
        <v>642</v>
      </c>
      <c r="L34" s="23" t="s">
        <v>373</v>
      </c>
      <c r="M34" s="23"/>
      <c r="N34" s="23"/>
    </row>
    <row r="35" spans="1:14" ht="30" customHeight="1">
      <c r="A35" s="5" t="s">
        <v>378</v>
      </c>
      <c r="B35" s="1" t="s">
        <v>660</v>
      </c>
      <c r="C35" s="5" t="s">
        <v>687</v>
      </c>
      <c r="F35" s="6">
        <v>860</v>
      </c>
      <c r="I35" s="12" t="s">
        <v>688</v>
      </c>
      <c r="J35" s="6"/>
      <c r="K35" s="12" t="s">
        <v>132</v>
      </c>
      <c r="L35" s="8" t="s">
        <v>373</v>
      </c>
      <c r="M35" s="8"/>
      <c r="N35" s="8"/>
    </row>
    <row r="36" spans="1:14" ht="30" customHeight="1">
      <c r="A36" s="5" t="s">
        <v>378</v>
      </c>
      <c r="B36" s="1" t="s">
        <v>660</v>
      </c>
      <c r="C36" s="5" t="s">
        <v>687</v>
      </c>
      <c r="F36" s="6" t="s">
        <v>321</v>
      </c>
      <c r="I36" s="12" t="s">
        <v>322</v>
      </c>
      <c r="J36" s="6"/>
      <c r="K36" s="12" t="s">
        <v>51</v>
      </c>
      <c r="L36" s="8" t="s">
        <v>373</v>
      </c>
      <c r="M36" s="8"/>
      <c r="N36" s="8"/>
    </row>
    <row r="37" spans="1:14" ht="30" customHeight="1">
      <c r="A37" s="5" t="s">
        <v>378</v>
      </c>
      <c r="B37" s="1" t="s">
        <v>660</v>
      </c>
      <c r="C37" s="5" t="s">
        <v>687</v>
      </c>
      <c r="F37" s="6">
        <v>1100</v>
      </c>
      <c r="I37" s="12" t="s">
        <v>323</v>
      </c>
      <c r="J37" s="6"/>
      <c r="K37" s="12" t="s">
        <v>52</v>
      </c>
      <c r="L37" s="8" t="s">
        <v>373</v>
      </c>
      <c r="M37" s="8"/>
      <c r="N37" s="8"/>
    </row>
    <row r="38" spans="1:14" s="10" customFormat="1" ht="30" customHeight="1">
      <c r="A38" s="10" t="s">
        <v>357</v>
      </c>
      <c r="B38" s="10" t="s">
        <v>661</v>
      </c>
      <c r="C38" s="10" t="s">
        <v>571</v>
      </c>
      <c r="E38" s="21" t="s">
        <v>572</v>
      </c>
      <c r="F38" s="10" t="s">
        <v>409</v>
      </c>
      <c r="G38" s="22" t="s">
        <v>666</v>
      </c>
      <c r="H38" s="22">
        <v>0.17</v>
      </c>
      <c r="I38" s="22"/>
      <c r="J38" s="15"/>
      <c r="K38" s="23">
        <v>3</v>
      </c>
      <c r="L38" s="23" t="s">
        <v>649</v>
      </c>
      <c r="M38" s="23"/>
      <c r="N38" s="23"/>
    </row>
    <row r="39" spans="1:14" s="10" customFormat="1" ht="30" customHeight="1">
      <c r="A39" s="10" t="s">
        <v>357</v>
      </c>
      <c r="B39" s="10" t="s">
        <v>661</v>
      </c>
      <c r="C39" s="10" t="s">
        <v>571</v>
      </c>
      <c r="E39" s="21" t="s">
        <v>572</v>
      </c>
      <c r="F39" s="10" t="s">
        <v>574</v>
      </c>
      <c r="G39" s="22"/>
      <c r="H39" s="22">
        <v>0.24</v>
      </c>
      <c r="I39" s="22"/>
      <c r="J39" s="15"/>
      <c r="K39" s="23">
        <v>3</v>
      </c>
      <c r="L39" s="23" t="s">
        <v>649</v>
      </c>
      <c r="M39" s="23"/>
      <c r="N39" s="23"/>
    </row>
    <row r="40" spans="1:14" s="10" customFormat="1" ht="30" customHeight="1">
      <c r="A40" s="10" t="s">
        <v>357</v>
      </c>
      <c r="B40" s="10" t="s">
        <v>661</v>
      </c>
      <c r="C40" s="10" t="s">
        <v>571</v>
      </c>
      <c r="E40" s="21" t="s">
        <v>572</v>
      </c>
      <c r="F40" s="10" t="s">
        <v>651</v>
      </c>
      <c r="G40" s="22" t="s">
        <v>666</v>
      </c>
      <c r="H40" s="22">
        <v>0.33</v>
      </c>
      <c r="I40" s="22"/>
      <c r="J40" s="15"/>
      <c r="K40" s="23">
        <v>3</v>
      </c>
      <c r="L40" s="23" t="s">
        <v>649</v>
      </c>
      <c r="M40" s="23"/>
      <c r="N40" s="23"/>
    </row>
    <row r="41" spans="1:14" s="10" customFormat="1" ht="30" customHeight="1">
      <c r="A41" s="10" t="s">
        <v>357</v>
      </c>
      <c r="B41" s="10" t="s">
        <v>661</v>
      </c>
      <c r="C41" s="10" t="s">
        <v>571</v>
      </c>
      <c r="E41" s="21" t="s">
        <v>572</v>
      </c>
      <c r="F41" s="10" t="s">
        <v>460</v>
      </c>
      <c r="G41" s="22" t="s">
        <v>655</v>
      </c>
      <c r="H41" s="22">
        <v>0.45</v>
      </c>
      <c r="I41" s="22"/>
      <c r="J41" s="15"/>
      <c r="K41" s="23">
        <v>3</v>
      </c>
      <c r="L41" s="23" t="s">
        <v>649</v>
      </c>
      <c r="M41" s="23"/>
      <c r="N41" s="23"/>
    </row>
    <row r="42" spans="1:14" s="10" customFormat="1" ht="30" customHeight="1">
      <c r="A42" s="10" t="s">
        <v>357</v>
      </c>
      <c r="B42" s="10" t="s">
        <v>661</v>
      </c>
      <c r="C42" s="10" t="s">
        <v>571</v>
      </c>
      <c r="E42" s="21" t="s">
        <v>572</v>
      </c>
      <c r="F42" s="10" t="s">
        <v>461</v>
      </c>
      <c r="G42" s="22"/>
      <c r="H42" s="22">
        <v>0.55</v>
      </c>
      <c r="I42" s="22"/>
      <c r="J42" s="15"/>
      <c r="K42" s="23">
        <v>3</v>
      </c>
      <c r="L42" s="23" t="s">
        <v>649</v>
      </c>
      <c r="M42" s="23"/>
      <c r="N42" s="23"/>
    </row>
    <row r="43" spans="1:14" s="10" customFormat="1" ht="30" customHeight="1">
      <c r="A43" s="10" t="s">
        <v>357</v>
      </c>
      <c r="B43" s="10" t="s">
        <v>661</v>
      </c>
      <c r="C43" s="10" t="s">
        <v>571</v>
      </c>
      <c r="E43" s="21" t="s">
        <v>572</v>
      </c>
      <c r="F43" s="10" t="s">
        <v>462</v>
      </c>
      <c r="G43" s="22"/>
      <c r="H43" s="22">
        <v>0.67</v>
      </c>
      <c r="I43" s="22"/>
      <c r="J43" s="15"/>
      <c r="K43" s="23">
        <v>3</v>
      </c>
      <c r="L43" s="23" t="s">
        <v>649</v>
      </c>
      <c r="M43" s="23"/>
      <c r="N43" s="23"/>
    </row>
    <row r="44" spans="1:14" s="10" customFormat="1" ht="30" customHeight="1">
      <c r="A44" s="10" t="s">
        <v>357</v>
      </c>
      <c r="B44" s="10" t="s">
        <v>661</v>
      </c>
      <c r="C44" s="10" t="s">
        <v>571</v>
      </c>
      <c r="E44" s="21" t="s">
        <v>572</v>
      </c>
      <c r="F44" s="10" t="s">
        <v>463</v>
      </c>
      <c r="G44" s="22"/>
      <c r="H44" s="22">
        <v>0.79</v>
      </c>
      <c r="I44" s="22"/>
      <c r="J44" s="15"/>
      <c r="K44" s="23">
        <v>3</v>
      </c>
      <c r="L44" s="23" t="s">
        <v>649</v>
      </c>
      <c r="M44" s="23"/>
      <c r="N44" s="23"/>
    </row>
    <row r="45" spans="1:12" ht="30" customHeight="1">
      <c r="A45" s="5" t="s">
        <v>591</v>
      </c>
      <c r="D45" s="5" t="s">
        <v>82</v>
      </c>
      <c r="E45" s="5" t="s">
        <v>604</v>
      </c>
      <c r="F45" s="5" t="s">
        <v>166</v>
      </c>
      <c r="G45" s="12" t="s">
        <v>162</v>
      </c>
      <c r="J45" s="5">
        <v>0.2</v>
      </c>
      <c r="K45" s="5">
        <v>34</v>
      </c>
      <c r="L45" s="8" t="s">
        <v>530</v>
      </c>
    </row>
    <row r="46" spans="1:12" ht="30" customHeight="1">
      <c r="A46" s="5" t="s">
        <v>591</v>
      </c>
      <c r="D46" s="5" t="s">
        <v>82</v>
      </c>
      <c r="E46" s="5" t="s">
        <v>604</v>
      </c>
      <c r="F46" s="5" t="s">
        <v>161</v>
      </c>
      <c r="G46" s="12" t="s">
        <v>162</v>
      </c>
      <c r="J46" s="5">
        <v>0.1</v>
      </c>
      <c r="K46" s="5">
        <v>34</v>
      </c>
      <c r="L46" s="8" t="s">
        <v>530</v>
      </c>
    </row>
    <row r="47" spans="1:12" ht="30" customHeight="1">
      <c r="A47" s="5" t="s">
        <v>591</v>
      </c>
      <c r="B47" s="5" t="s">
        <v>305</v>
      </c>
      <c r="C47" s="5" t="s">
        <v>305</v>
      </c>
      <c r="D47" s="5" t="s">
        <v>674</v>
      </c>
      <c r="E47" s="5" t="s">
        <v>604</v>
      </c>
      <c r="F47" s="5" t="s">
        <v>671</v>
      </c>
      <c r="G47" s="12" t="s">
        <v>681</v>
      </c>
      <c r="H47" s="12">
        <f>1/160</f>
        <v>0.00625</v>
      </c>
      <c r="I47" s="12">
        <v>0.002</v>
      </c>
      <c r="J47" s="5">
        <v>0.32</v>
      </c>
      <c r="K47" s="12" t="s">
        <v>680</v>
      </c>
      <c r="L47" s="5" t="s">
        <v>630</v>
      </c>
    </row>
    <row r="48" spans="1:12" ht="30" customHeight="1">
      <c r="A48" s="5" t="s">
        <v>591</v>
      </c>
      <c r="B48" s="5" t="s">
        <v>305</v>
      </c>
      <c r="C48" s="5" t="s">
        <v>305</v>
      </c>
      <c r="D48" s="5" t="s">
        <v>674</v>
      </c>
      <c r="E48" s="5" t="s">
        <v>673</v>
      </c>
      <c r="F48" s="5" t="s">
        <v>671</v>
      </c>
      <c r="G48" s="12" t="s">
        <v>682</v>
      </c>
      <c r="H48" s="12">
        <f>1/370</f>
        <v>0.002702702702702703</v>
      </c>
      <c r="I48" s="12">
        <v>0.002</v>
      </c>
      <c r="J48" s="5">
        <v>2.7</v>
      </c>
      <c r="K48" s="12" t="s">
        <v>680</v>
      </c>
      <c r="L48" s="5" t="s">
        <v>630</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5"/>
  <sheetViews>
    <sheetView workbookViewId="0" topLeftCell="D1">
      <selection activeCell="J4" sqref="J4:J5"/>
    </sheetView>
  </sheetViews>
  <sheetFormatPr defaultColWidth="11.00390625" defaultRowHeight="15.75"/>
  <cols>
    <col min="1" max="2" width="10.875" style="5" customWidth="1"/>
    <col min="3" max="3" width="16.625" style="5" customWidth="1"/>
    <col min="4" max="4" width="20.125" style="5" customWidth="1"/>
    <col min="5" max="5" width="20.00390625" style="5" customWidth="1"/>
    <col min="6" max="6" width="19.375" style="5" customWidth="1"/>
    <col min="7" max="7" width="14.00390625" style="5" customWidth="1"/>
    <col min="8" max="10" width="10.875" style="5" customWidth="1"/>
    <col min="11" max="11" width="14.875" style="5" customWidth="1"/>
    <col min="12" max="16384" width="10.875" style="5" customWidth="1"/>
  </cols>
  <sheetData>
    <row r="1" spans="1:12" s="39" customFormat="1" ht="51" customHeight="1">
      <c r="A1" s="39" t="s">
        <v>592</v>
      </c>
      <c r="B1" s="39" t="s">
        <v>593</v>
      </c>
      <c r="C1" s="39" t="s">
        <v>475</v>
      </c>
      <c r="D1" s="39" t="s">
        <v>594</v>
      </c>
      <c r="E1" s="39" t="s">
        <v>596</v>
      </c>
      <c r="F1" s="39" t="s">
        <v>597</v>
      </c>
      <c r="G1" s="39" t="s">
        <v>598</v>
      </c>
      <c r="H1" s="39" t="s">
        <v>508</v>
      </c>
      <c r="I1" s="39" t="s">
        <v>516</v>
      </c>
      <c r="J1" s="39" t="s">
        <v>174</v>
      </c>
      <c r="K1" s="39" t="s">
        <v>600</v>
      </c>
      <c r="L1" s="39" t="s">
        <v>601</v>
      </c>
    </row>
    <row r="2" spans="1:12" ht="30" customHeight="1">
      <c r="A2" s="5" t="s">
        <v>560</v>
      </c>
      <c r="B2" s="5" t="s">
        <v>353</v>
      </c>
      <c r="E2" s="5" t="s">
        <v>604</v>
      </c>
      <c r="F2" s="5" t="s">
        <v>313</v>
      </c>
      <c r="G2" s="5">
        <v>0.04</v>
      </c>
      <c r="H2" s="5">
        <v>0.1</v>
      </c>
      <c r="K2" s="5">
        <v>4</v>
      </c>
      <c r="L2" s="5" t="s">
        <v>446</v>
      </c>
    </row>
    <row r="3" spans="1:12" ht="30" customHeight="1">
      <c r="A3" s="5" t="s">
        <v>560</v>
      </c>
      <c r="B3" s="5" t="s">
        <v>353</v>
      </c>
      <c r="E3" s="5" t="s">
        <v>312</v>
      </c>
      <c r="F3" s="5" t="s">
        <v>313</v>
      </c>
      <c r="G3" s="5">
        <v>0.02</v>
      </c>
      <c r="H3" s="5">
        <v>0.2</v>
      </c>
      <c r="K3" s="5">
        <v>4</v>
      </c>
      <c r="L3" s="5" t="s">
        <v>446</v>
      </c>
    </row>
    <row r="4" spans="2:12" ht="30" customHeight="1">
      <c r="B4" s="5" t="s">
        <v>80</v>
      </c>
      <c r="D4" s="5" t="s">
        <v>82</v>
      </c>
      <c r="E4" s="5" t="s">
        <v>604</v>
      </c>
      <c r="F4" s="5" t="s">
        <v>81</v>
      </c>
      <c r="J4" s="5">
        <v>0.1</v>
      </c>
      <c r="K4" s="5">
        <v>34</v>
      </c>
      <c r="L4" s="8" t="s">
        <v>529</v>
      </c>
    </row>
    <row r="5" spans="4:12" ht="30" customHeight="1">
      <c r="D5" s="5" t="s">
        <v>82</v>
      </c>
      <c r="E5" s="5" t="s">
        <v>604</v>
      </c>
      <c r="F5" s="5" t="s">
        <v>161</v>
      </c>
      <c r="J5" s="5">
        <v>0.1</v>
      </c>
      <c r="K5" s="5">
        <v>34</v>
      </c>
      <c r="L5" s="8" t="s">
        <v>529</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Q44"/>
  <sheetViews>
    <sheetView workbookViewId="0" topLeftCell="D1">
      <selection activeCell="F36" sqref="F36"/>
    </sheetView>
  </sheetViews>
  <sheetFormatPr defaultColWidth="11.00390625" defaultRowHeight="64.5" customHeight="1"/>
  <cols>
    <col min="1" max="1" width="17.375" style="5" customWidth="1"/>
    <col min="2" max="2" width="20.375" style="5" customWidth="1"/>
    <col min="3" max="3" width="27.625" style="5" customWidth="1"/>
    <col min="4" max="4" width="27.375" style="5" customWidth="1"/>
    <col min="5" max="5" width="21.625" style="5" customWidth="1"/>
    <col min="6" max="8" width="17.375" style="5" customWidth="1"/>
    <col min="9" max="9" width="17.375" style="12" customWidth="1"/>
    <col min="10" max="10" width="17.375" style="5" customWidth="1"/>
    <col min="11" max="11" width="17.375" style="12" customWidth="1"/>
    <col min="12" max="16384" width="17.375" style="5" customWidth="1"/>
  </cols>
  <sheetData>
    <row r="1" spans="1:12" s="4" customFormat="1" ht="64.5" customHeight="1">
      <c r="A1" s="4" t="s">
        <v>593</v>
      </c>
      <c r="B1" s="4" t="s">
        <v>592</v>
      </c>
      <c r="C1" s="4" t="s">
        <v>475</v>
      </c>
      <c r="D1" s="4" t="s">
        <v>594</v>
      </c>
      <c r="E1" s="4" t="s">
        <v>596</v>
      </c>
      <c r="F1" s="33" t="s">
        <v>597</v>
      </c>
      <c r="G1" s="4" t="s">
        <v>598</v>
      </c>
      <c r="H1" s="33" t="s">
        <v>508</v>
      </c>
      <c r="I1" s="44" t="s">
        <v>516</v>
      </c>
      <c r="J1" s="33" t="s">
        <v>174</v>
      </c>
      <c r="K1" s="45" t="s">
        <v>600</v>
      </c>
      <c r="L1" s="32" t="s">
        <v>601</v>
      </c>
    </row>
    <row r="2" spans="1:12" ht="30" customHeight="1">
      <c r="A2" s="5" t="s">
        <v>324</v>
      </c>
      <c r="B2" s="5" t="s">
        <v>585</v>
      </c>
      <c r="C2" s="5" t="s">
        <v>587</v>
      </c>
      <c r="F2" s="5" t="s">
        <v>588</v>
      </c>
      <c r="G2" s="12"/>
      <c r="H2" s="6"/>
      <c r="I2" s="12">
        <v>0.26</v>
      </c>
      <c r="J2" s="6"/>
      <c r="K2" s="12" t="s">
        <v>371</v>
      </c>
      <c r="L2" s="8"/>
    </row>
    <row r="3" spans="1:12" s="10" customFormat="1" ht="30" customHeight="1">
      <c r="A3" s="10" t="s">
        <v>324</v>
      </c>
      <c r="B3" s="10" t="s">
        <v>570</v>
      </c>
      <c r="C3" s="10" t="s">
        <v>587</v>
      </c>
      <c r="F3" s="10" t="s">
        <v>588</v>
      </c>
      <c r="G3" s="22"/>
      <c r="H3" s="15"/>
      <c r="I3" s="22">
        <v>0.018</v>
      </c>
      <c r="J3" s="15"/>
      <c r="K3" s="12" t="s">
        <v>371</v>
      </c>
      <c r="L3" s="23"/>
    </row>
    <row r="4" spans="1:12" s="10" customFormat="1" ht="30" customHeight="1">
      <c r="A4" s="10" t="s">
        <v>324</v>
      </c>
      <c r="B4" s="10" t="s">
        <v>440</v>
      </c>
      <c r="C4" s="10" t="s">
        <v>587</v>
      </c>
      <c r="F4" s="10" t="s">
        <v>588</v>
      </c>
      <c r="G4" s="22"/>
      <c r="I4" s="22">
        <v>7.77</v>
      </c>
      <c r="K4" s="12" t="s">
        <v>371</v>
      </c>
      <c r="L4" s="23"/>
    </row>
    <row r="5" spans="1:12" s="10" customFormat="1" ht="30" customHeight="1">
      <c r="A5" s="10" t="s">
        <v>324</v>
      </c>
      <c r="B5" s="10" t="s">
        <v>457</v>
      </c>
      <c r="C5" s="21" t="s">
        <v>587</v>
      </c>
      <c r="D5" s="21"/>
      <c r="E5" s="38"/>
      <c r="F5" s="10" t="s">
        <v>588</v>
      </c>
      <c r="G5" s="22"/>
      <c r="H5" s="15"/>
      <c r="I5" s="22">
        <v>0.13</v>
      </c>
      <c r="J5" s="15"/>
      <c r="K5" s="12" t="s">
        <v>371</v>
      </c>
      <c r="L5" s="23"/>
    </row>
    <row r="6" spans="1:13" ht="30" customHeight="1">
      <c r="A6" s="5" t="s">
        <v>324</v>
      </c>
      <c r="B6" s="5" t="s">
        <v>560</v>
      </c>
      <c r="E6" s="17" t="s">
        <v>604</v>
      </c>
      <c r="H6" s="5">
        <v>0.8</v>
      </c>
      <c r="K6" s="12">
        <v>4</v>
      </c>
      <c r="L6" s="8" t="s">
        <v>562</v>
      </c>
      <c r="M6" s="8" t="s">
        <v>406</v>
      </c>
    </row>
    <row r="7" spans="1:13" ht="30" customHeight="1">
      <c r="A7" s="5" t="s">
        <v>324</v>
      </c>
      <c r="B7" s="5" t="s">
        <v>560</v>
      </c>
      <c r="E7" s="5" t="s">
        <v>563</v>
      </c>
      <c r="H7" s="5">
        <v>1.6</v>
      </c>
      <c r="K7" s="12">
        <v>4</v>
      </c>
      <c r="L7" s="8" t="s">
        <v>562</v>
      </c>
      <c r="M7" s="8" t="s">
        <v>406</v>
      </c>
    </row>
    <row r="8" spans="1:12" ht="30" customHeight="1">
      <c r="A8" s="5" t="s">
        <v>324</v>
      </c>
      <c r="B8" s="5" t="s">
        <v>414</v>
      </c>
      <c r="D8" s="17" t="s">
        <v>415</v>
      </c>
      <c r="E8" s="6" t="s">
        <v>604</v>
      </c>
      <c r="F8" s="5" t="s">
        <v>309</v>
      </c>
      <c r="H8" s="5">
        <v>0.25</v>
      </c>
      <c r="K8" s="12">
        <v>5</v>
      </c>
      <c r="L8" s="8" t="s">
        <v>559</v>
      </c>
    </row>
    <row r="9" spans="1:12" ht="30" customHeight="1">
      <c r="A9" s="5" t="s">
        <v>324</v>
      </c>
      <c r="B9" s="5" t="s">
        <v>414</v>
      </c>
      <c r="D9" s="17" t="s">
        <v>415</v>
      </c>
      <c r="E9" s="5" t="s">
        <v>604</v>
      </c>
      <c r="F9" s="5" t="s">
        <v>301</v>
      </c>
      <c r="H9" s="5">
        <v>0.86</v>
      </c>
      <c r="K9" s="12">
        <v>5</v>
      </c>
      <c r="L9" s="8" t="s">
        <v>559</v>
      </c>
    </row>
    <row r="10" spans="1:12" ht="30" customHeight="1">
      <c r="A10" s="5" t="s">
        <v>324</v>
      </c>
      <c r="B10" s="5" t="s">
        <v>302</v>
      </c>
      <c r="D10" s="17" t="s">
        <v>415</v>
      </c>
      <c r="E10" s="5" t="s">
        <v>604</v>
      </c>
      <c r="F10" s="5" t="s">
        <v>303</v>
      </c>
      <c r="H10" s="5">
        <v>1.72</v>
      </c>
      <c r="K10" s="12">
        <v>5</v>
      </c>
      <c r="L10" s="8" t="s">
        <v>559</v>
      </c>
    </row>
    <row r="11" spans="1:12" ht="30" customHeight="1">
      <c r="A11" s="5" t="s">
        <v>324</v>
      </c>
      <c r="B11" s="5" t="s">
        <v>302</v>
      </c>
      <c r="D11" s="17" t="s">
        <v>415</v>
      </c>
      <c r="E11" s="5" t="s">
        <v>604</v>
      </c>
      <c r="F11" s="5" t="s">
        <v>308</v>
      </c>
      <c r="H11" s="5">
        <v>0.82</v>
      </c>
      <c r="K11" s="12">
        <v>5</v>
      </c>
      <c r="L11" s="8" t="s">
        <v>559</v>
      </c>
    </row>
    <row r="12" spans="1:12" ht="30" customHeight="1">
      <c r="A12" s="5" t="s">
        <v>324</v>
      </c>
      <c r="B12" s="5" t="s">
        <v>302</v>
      </c>
      <c r="D12" s="17" t="s">
        <v>415</v>
      </c>
      <c r="E12" s="5" t="s">
        <v>604</v>
      </c>
      <c r="F12" s="5" t="s">
        <v>447</v>
      </c>
      <c r="H12" s="5">
        <v>2.04</v>
      </c>
      <c r="K12" s="12">
        <v>5</v>
      </c>
      <c r="L12" s="8" t="s">
        <v>559</v>
      </c>
    </row>
    <row r="13" spans="1:12" ht="30" customHeight="1">
      <c r="A13" s="5" t="s">
        <v>324</v>
      </c>
      <c r="B13" s="5" t="s">
        <v>302</v>
      </c>
      <c r="D13" s="17" t="s">
        <v>415</v>
      </c>
      <c r="E13" s="5" t="s">
        <v>604</v>
      </c>
      <c r="F13" s="5" t="s">
        <v>306</v>
      </c>
      <c r="H13" s="5">
        <v>1.9</v>
      </c>
      <c r="K13" s="12">
        <v>5</v>
      </c>
      <c r="L13" s="8" t="s">
        <v>559</v>
      </c>
    </row>
    <row r="14" spans="1:12" ht="30" customHeight="1">
      <c r="A14" s="5" t="s">
        <v>324</v>
      </c>
      <c r="B14" s="5" t="s">
        <v>302</v>
      </c>
      <c r="D14" s="17" t="s">
        <v>415</v>
      </c>
      <c r="E14" s="5" t="s">
        <v>604</v>
      </c>
      <c r="F14" s="5" t="s">
        <v>307</v>
      </c>
      <c r="H14" s="5">
        <v>2.16</v>
      </c>
      <c r="K14" s="12">
        <v>5</v>
      </c>
      <c r="L14" s="8" t="s">
        <v>559</v>
      </c>
    </row>
    <row r="15" spans="1:12" ht="30" customHeight="1">
      <c r="A15" s="5" t="s">
        <v>324</v>
      </c>
      <c r="B15" s="5" t="s">
        <v>302</v>
      </c>
      <c r="D15" s="17" t="s">
        <v>415</v>
      </c>
      <c r="E15" s="5" t="s">
        <v>563</v>
      </c>
      <c r="F15" s="5" t="s">
        <v>308</v>
      </c>
      <c r="H15" s="5">
        <v>1.57</v>
      </c>
      <c r="K15" s="12">
        <v>5</v>
      </c>
      <c r="L15" s="8" t="s">
        <v>559</v>
      </c>
    </row>
    <row r="16" spans="1:12" ht="30" customHeight="1">
      <c r="A16" s="5" t="s">
        <v>324</v>
      </c>
      <c r="B16" s="5" t="s">
        <v>302</v>
      </c>
      <c r="D16" s="17" t="s">
        <v>415</v>
      </c>
      <c r="E16" s="5" t="s">
        <v>310</v>
      </c>
      <c r="F16" s="5" t="s">
        <v>311</v>
      </c>
      <c r="H16" s="5">
        <v>0.7</v>
      </c>
      <c r="K16" s="12">
        <v>5</v>
      </c>
      <c r="L16" s="8" t="s">
        <v>559</v>
      </c>
    </row>
    <row r="17" spans="1:12" ht="30" customHeight="1">
      <c r="A17" s="5" t="s">
        <v>324</v>
      </c>
      <c r="B17" s="5" t="s">
        <v>560</v>
      </c>
      <c r="E17" s="5" t="s">
        <v>341</v>
      </c>
      <c r="F17" s="5" t="s">
        <v>565</v>
      </c>
      <c r="G17" s="5">
        <v>19.1</v>
      </c>
      <c r="H17" s="5">
        <v>95.7</v>
      </c>
      <c r="K17" s="12">
        <v>12</v>
      </c>
      <c r="L17" s="8" t="s">
        <v>204</v>
      </c>
    </row>
    <row r="18" spans="1:12" ht="30" customHeight="1">
      <c r="A18" s="5" t="s">
        <v>324</v>
      </c>
      <c r="B18" s="5" t="s">
        <v>560</v>
      </c>
      <c r="E18" s="5" t="s">
        <v>341</v>
      </c>
      <c r="F18" s="5" t="s">
        <v>565</v>
      </c>
      <c r="G18" s="5">
        <v>25.2</v>
      </c>
      <c r="H18" s="5">
        <v>126.1</v>
      </c>
      <c r="K18" s="12">
        <v>12</v>
      </c>
      <c r="L18" s="8" t="s">
        <v>205</v>
      </c>
    </row>
    <row r="19" spans="1:13" ht="30" customHeight="1">
      <c r="A19" s="5" t="s">
        <v>324</v>
      </c>
      <c r="B19" s="5" t="s">
        <v>560</v>
      </c>
      <c r="E19" s="5" t="s">
        <v>604</v>
      </c>
      <c r="F19" s="5" t="s">
        <v>313</v>
      </c>
      <c r="G19" s="5">
        <v>0.09</v>
      </c>
      <c r="H19" s="5">
        <v>0.8</v>
      </c>
      <c r="K19" s="12">
        <v>4</v>
      </c>
      <c r="L19" s="8" t="s">
        <v>446</v>
      </c>
      <c r="M19" s="8" t="s">
        <v>445</v>
      </c>
    </row>
    <row r="20" spans="1:13" ht="30" customHeight="1">
      <c r="A20" s="5" t="s">
        <v>324</v>
      </c>
      <c r="B20" s="5" t="s">
        <v>560</v>
      </c>
      <c r="E20" s="5" t="s">
        <v>312</v>
      </c>
      <c r="F20" s="5" t="s">
        <v>313</v>
      </c>
      <c r="G20" s="5">
        <v>0.3</v>
      </c>
      <c r="H20" s="5">
        <v>1.6</v>
      </c>
      <c r="K20" s="12">
        <v>4</v>
      </c>
      <c r="L20" s="8" t="s">
        <v>446</v>
      </c>
      <c r="M20" s="8" t="s">
        <v>445</v>
      </c>
    </row>
    <row r="21" spans="1:12" ht="30" customHeight="1">
      <c r="A21" s="5" t="s">
        <v>324</v>
      </c>
      <c r="B21" s="5" t="s">
        <v>560</v>
      </c>
      <c r="E21" s="5" t="s">
        <v>604</v>
      </c>
      <c r="F21" s="5" t="s">
        <v>448</v>
      </c>
      <c r="G21" s="12" t="s">
        <v>291</v>
      </c>
      <c r="H21" s="5">
        <v>107</v>
      </c>
      <c r="K21" s="12">
        <v>22</v>
      </c>
      <c r="L21" s="8" t="s">
        <v>37</v>
      </c>
    </row>
    <row r="22" spans="1:17" ht="30" customHeight="1">
      <c r="A22" s="5" t="s">
        <v>324</v>
      </c>
      <c r="B22" s="5" t="s">
        <v>354</v>
      </c>
      <c r="I22" s="12">
        <v>0.00065</v>
      </c>
      <c r="K22" s="12">
        <v>14</v>
      </c>
      <c r="L22" s="8" t="s">
        <v>271</v>
      </c>
      <c r="M22" s="17"/>
      <c r="N22" s="17"/>
      <c r="O22" s="17"/>
      <c r="P22" s="17"/>
      <c r="Q22" s="17"/>
    </row>
    <row r="23" spans="1:17" ht="30" customHeight="1">
      <c r="A23" s="5" t="s">
        <v>324</v>
      </c>
      <c r="B23" s="5" t="s">
        <v>300</v>
      </c>
      <c r="I23" s="12">
        <v>0.0016</v>
      </c>
      <c r="K23" s="12">
        <v>14</v>
      </c>
      <c r="L23" s="8" t="s">
        <v>304</v>
      </c>
      <c r="M23" s="17"/>
      <c r="N23" s="17"/>
      <c r="O23" s="17"/>
      <c r="P23" s="17"/>
      <c r="Q23" s="17"/>
    </row>
    <row r="24" spans="1:17" ht="30" customHeight="1">
      <c r="A24" s="5" t="s">
        <v>324</v>
      </c>
      <c r="B24" s="5" t="s">
        <v>305</v>
      </c>
      <c r="I24" s="12">
        <v>0.291</v>
      </c>
      <c r="K24" s="12">
        <v>14</v>
      </c>
      <c r="L24" s="8" t="s">
        <v>304</v>
      </c>
      <c r="M24" s="17"/>
      <c r="N24" s="17"/>
      <c r="O24" s="17"/>
      <c r="P24" s="17"/>
      <c r="Q24" s="17"/>
    </row>
    <row r="25" spans="1:12" ht="30" customHeight="1">
      <c r="A25" s="5" t="s">
        <v>324</v>
      </c>
      <c r="B25" s="5" t="s">
        <v>325</v>
      </c>
      <c r="E25" s="5" t="s">
        <v>604</v>
      </c>
      <c r="F25" s="5" t="s">
        <v>301</v>
      </c>
      <c r="H25" s="5">
        <v>0.37</v>
      </c>
      <c r="K25" s="12">
        <v>5</v>
      </c>
      <c r="L25" s="8" t="s">
        <v>124</v>
      </c>
    </row>
    <row r="26" spans="1:12" ht="30" customHeight="1">
      <c r="A26" s="5" t="s">
        <v>324</v>
      </c>
      <c r="B26" s="5" t="s">
        <v>325</v>
      </c>
      <c r="E26" s="5" t="s">
        <v>604</v>
      </c>
      <c r="F26" s="5" t="s">
        <v>125</v>
      </c>
      <c r="H26" s="5">
        <v>0.15</v>
      </c>
      <c r="K26" s="12">
        <v>5</v>
      </c>
      <c r="L26" s="8" t="s">
        <v>124</v>
      </c>
    </row>
    <row r="27" spans="1:12" ht="30" customHeight="1">
      <c r="A27" s="5" t="s">
        <v>324</v>
      </c>
      <c r="B27" s="5" t="s">
        <v>325</v>
      </c>
      <c r="E27" s="5" t="s">
        <v>604</v>
      </c>
      <c r="F27" s="5" t="s">
        <v>126</v>
      </c>
      <c r="H27" s="5">
        <v>2.27</v>
      </c>
      <c r="K27" s="12">
        <v>5</v>
      </c>
      <c r="L27" s="8" t="s">
        <v>124</v>
      </c>
    </row>
    <row r="28" spans="1:12" ht="30" customHeight="1">
      <c r="A28" s="5" t="s">
        <v>324</v>
      </c>
      <c r="B28" s="5" t="s">
        <v>325</v>
      </c>
      <c r="E28" s="5" t="s">
        <v>604</v>
      </c>
      <c r="F28" s="5" t="s">
        <v>127</v>
      </c>
      <c r="H28" s="5">
        <v>1</v>
      </c>
      <c r="K28" s="12">
        <v>5</v>
      </c>
      <c r="L28" s="8" t="s">
        <v>124</v>
      </c>
    </row>
    <row r="29" spans="1:12" ht="30" customHeight="1">
      <c r="A29" s="5" t="s">
        <v>324</v>
      </c>
      <c r="B29" s="5" t="s">
        <v>325</v>
      </c>
      <c r="E29" s="5" t="s">
        <v>604</v>
      </c>
      <c r="F29" s="5" t="s">
        <v>228</v>
      </c>
      <c r="H29" s="5">
        <v>0.67</v>
      </c>
      <c r="K29" s="12">
        <v>5</v>
      </c>
      <c r="L29" s="8" t="s">
        <v>124</v>
      </c>
    </row>
    <row r="30" spans="1:12" ht="30" customHeight="1">
      <c r="A30" s="5" t="s">
        <v>324</v>
      </c>
      <c r="B30" s="5" t="s">
        <v>325</v>
      </c>
      <c r="E30" s="5" t="s">
        <v>604</v>
      </c>
      <c r="F30" s="5" t="s">
        <v>229</v>
      </c>
      <c r="H30" s="5">
        <v>0.8</v>
      </c>
      <c r="K30" s="12">
        <v>5</v>
      </c>
      <c r="L30" s="8" t="s">
        <v>124</v>
      </c>
    </row>
    <row r="31" spans="1:12" ht="30" customHeight="1">
      <c r="A31" s="5" t="s">
        <v>324</v>
      </c>
      <c r="B31" s="5" t="s">
        <v>325</v>
      </c>
      <c r="E31" s="5" t="s">
        <v>604</v>
      </c>
      <c r="F31" s="5" t="s">
        <v>230</v>
      </c>
      <c r="H31" s="5">
        <v>0.64</v>
      </c>
      <c r="K31" s="12">
        <v>5</v>
      </c>
      <c r="L31" s="8" t="s">
        <v>124</v>
      </c>
    </row>
    <row r="32" spans="1:12" ht="30" customHeight="1">
      <c r="A32" s="5" t="s">
        <v>324</v>
      </c>
      <c r="B32" s="5" t="s">
        <v>231</v>
      </c>
      <c r="E32" s="5" t="s">
        <v>604</v>
      </c>
      <c r="F32" s="5" t="s">
        <v>127</v>
      </c>
      <c r="H32" s="5">
        <v>1</v>
      </c>
      <c r="K32" s="12">
        <v>5</v>
      </c>
      <c r="L32" s="8" t="s">
        <v>124</v>
      </c>
    </row>
    <row r="33" spans="1:12" s="10" customFormat="1" ht="30" customHeight="1">
      <c r="A33" s="10" t="s">
        <v>324</v>
      </c>
      <c r="B33" s="10" t="s">
        <v>305</v>
      </c>
      <c r="E33" s="10" t="s">
        <v>341</v>
      </c>
      <c r="F33" s="10" t="s">
        <v>209</v>
      </c>
      <c r="G33" s="10">
        <v>35</v>
      </c>
      <c r="H33" s="10">
        <v>79.2</v>
      </c>
      <c r="I33" s="22"/>
      <c r="K33" s="22">
        <v>12</v>
      </c>
      <c r="L33" s="23" t="s">
        <v>479</v>
      </c>
    </row>
    <row r="34" spans="1:12" ht="30" customHeight="1">
      <c r="A34" s="5" t="s">
        <v>324</v>
      </c>
      <c r="B34" s="5" t="s">
        <v>305</v>
      </c>
      <c r="E34" s="5" t="s">
        <v>341</v>
      </c>
      <c r="F34" s="5" t="s">
        <v>209</v>
      </c>
      <c r="G34" s="5">
        <v>29</v>
      </c>
      <c r="H34" s="5">
        <v>129</v>
      </c>
      <c r="K34" s="12">
        <v>12</v>
      </c>
      <c r="L34" s="8" t="s">
        <v>767</v>
      </c>
    </row>
    <row r="35" spans="1:12" ht="30" customHeight="1">
      <c r="A35" s="5" t="s">
        <v>324</v>
      </c>
      <c r="B35" s="5" t="s">
        <v>305</v>
      </c>
      <c r="E35" s="5" t="s">
        <v>341</v>
      </c>
      <c r="F35" s="5" t="s">
        <v>209</v>
      </c>
      <c r="G35" s="5">
        <v>33.5</v>
      </c>
      <c r="H35" s="5">
        <v>167.3</v>
      </c>
      <c r="K35" s="12">
        <v>12</v>
      </c>
      <c r="L35" s="8" t="s">
        <v>558</v>
      </c>
    </row>
    <row r="36" spans="1:12" ht="30" customHeight="1">
      <c r="A36" s="5" t="s">
        <v>324</v>
      </c>
      <c r="B36" s="5" t="s">
        <v>305</v>
      </c>
      <c r="E36" s="5" t="s">
        <v>604</v>
      </c>
      <c r="F36" s="5" t="s">
        <v>210</v>
      </c>
      <c r="G36" s="12" t="s">
        <v>42</v>
      </c>
      <c r="H36" s="5">
        <v>36.9</v>
      </c>
      <c r="K36" s="12">
        <v>22</v>
      </c>
      <c r="L36" s="8" t="s">
        <v>37</v>
      </c>
    </row>
    <row r="37" spans="1:12" ht="30" customHeight="1">
      <c r="A37" s="5" t="s">
        <v>324</v>
      </c>
      <c r="B37" s="5" t="s">
        <v>305</v>
      </c>
      <c r="E37" s="5" t="s">
        <v>604</v>
      </c>
      <c r="F37" s="5" t="s">
        <v>448</v>
      </c>
      <c r="G37" s="12" t="s">
        <v>43</v>
      </c>
      <c r="H37" s="12" t="s">
        <v>44</v>
      </c>
      <c r="K37" s="12">
        <v>22</v>
      </c>
      <c r="L37" s="8" t="s">
        <v>37</v>
      </c>
    </row>
    <row r="38" spans="1:17" ht="30" customHeight="1">
      <c r="A38" s="5" t="s">
        <v>324</v>
      </c>
      <c r="B38" s="5" t="s">
        <v>176</v>
      </c>
      <c r="H38" s="12"/>
      <c r="I38" s="12">
        <v>0.0004</v>
      </c>
      <c r="K38" s="12">
        <v>14</v>
      </c>
      <c r="L38" s="8" t="s">
        <v>304</v>
      </c>
      <c r="M38" s="17"/>
      <c r="N38" s="17"/>
      <c r="O38" s="17"/>
      <c r="P38" s="17"/>
      <c r="Q38" s="17"/>
    </row>
    <row r="39" spans="1:12" ht="30" customHeight="1">
      <c r="A39" s="5" t="s">
        <v>324</v>
      </c>
      <c r="C39" s="17"/>
      <c r="D39" s="17" t="s">
        <v>335</v>
      </c>
      <c r="H39" s="12"/>
      <c r="I39" s="12" t="s">
        <v>442</v>
      </c>
      <c r="K39" s="12">
        <v>17</v>
      </c>
      <c r="L39" s="8"/>
    </row>
    <row r="40" spans="1:12" ht="30" customHeight="1">
      <c r="A40" s="5" t="s">
        <v>324</v>
      </c>
      <c r="C40" s="17" t="s">
        <v>443</v>
      </c>
      <c r="D40" s="17"/>
      <c r="E40" s="5" t="s">
        <v>604</v>
      </c>
      <c r="F40" s="5" t="s">
        <v>444</v>
      </c>
      <c r="G40" s="5">
        <v>32.5</v>
      </c>
      <c r="H40" s="12">
        <v>29</v>
      </c>
      <c r="K40" s="2">
        <v>19</v>
      </c>
      <c r="L40" s="8" t="s">
        <v>709</v>
      </c>
    </row>
    <row r="41" spans="1:12" ht="30" customHeight="1">
      <c r="A41" s="5" t="s">
        <v>324</v>
      </c>
      <c r="C41" s="17" t="s">
        <v>612</v>
      </c>
      <c r="D41" s="17"/>
      <c r="E41" s="5" t="s">
        <v>604</v>
      </c>
      <c r="F41" s="5" t="s">
        <v>565</v>
      </c>
      <c r="G41" s="5">
        <v>27.1</v>
      </c>
      <c r="H41" s="12">
        <v>28.1</v>
      </c>
      <c r="K41" s="2">
        <v>19</v>
      </c>
      <c r="L41" s="8" t="s">
        <v>709</v>
      </c>
    </row>
    <row r="42" spans="1:12" ht="30" customHeight="1">
      <c r="A42" s="5" t="s">
        <v>324</v>
      </c>
      <c r="C42" s="17" t="s">
        <v>503</v>
      </c>
      <c r="D42" s="17"/>
      <c r="E42" s="5" t="s">
        <v>604</v>
      </c>
      <c r="F42" s="5" t="s">
        <v>504</v>
      </c>
      <c r="G42" s="5">
        <v>85.6</v>
      </c>
      <c r="H42" s="12">
        <v>22.5</v>
      </c>
      <c r="K42" s="2">
        <v>19</v>
      </c>
      <c r="L42" s="8" t="s">
        <v>709</v>
      </c>
    </row>
    <row r="43" spans="1:12" ht="30" customHeight="1">
      <c r="A43" s="5" t="s">
        <v>324</v>
      </c>
      <c r="D43" s="5" t="s">
        <v>82</v>
      </c>
      <c r="E43" s="5" t="s">
        <v>604</v>
      </c>
      <c r="F43" s="5" t="s">
        <v>166</v>
      </c>
      <c r="G43" s="12" t="s">
        <v>523</v>
      </c>
      <c r="H43" s="12"/>
      <c r="I43" s="5"/>
      <c r="J43" s="5">
        <v>0</v>
      </c>
      <c r="K43" s="5">
        <v>34</v>
      </c>
      <c r="L43" s="5" t="s">
        <v>531</v>
      </c>
    </row>
    <row r="44" spans="1:12" ht="30" customHeight="1">
      <c r="A44" s="5" t="s">
        <v>324</v>
      </c>
      <c r="D44" s="5" t="s">
        <v>82</v>
      </c>
      <c r="E44" s="5" t="s">
        <v>604</v>
      </c>
      <c r="F44" s="5" t="s">
        <v>161</v>
      </c>
      <c r="G44" s="12" t="s">
        <v>523</v>
      </c>
      <c r="H44" s="12"/>
      <c r="I44" s="5"/>
      <c r="J44" s="5">
        <v>0</v>
      </c>
      <c r="K44" s="5">
        <v>34</v>
      </c>
      <c r="L44" s="5" t="s">
        <v>531</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15"/>
  <sheetViews>
    <sheetView workbookViewId="0" topLeftCell="D1">
      <selection activeCell="J5" sqref="J5:J15"/>
    </sheetView>
  </sheetViews>
  <sheetFormatPr defaultColWidth="11.00390625" defaultRowHeight="15.75"/>
  <cols>
    <col min="1" max="2" width="10.875" style="5" customWidth="1"/>
    <col min="3" max="3" width="16.50390625" style="5" customWidth="1"/>
    <col min="4" max="4" width="18.875" style="5" customWidth="1"/>
    <col min="5" max="5" width="19.625" style="5" customWidth="1"/>
    <col min="6" max="6" width="21.00390625" style="5" customWidth="1"/>
    <col min="7" max="7" width="14.00390625" style="12" customWidth="1"/>
    <col min="8" max="8" width="14.875" style="12" customWidth="1"/>
    <col min="9" max="10" width="16.375" style="5" customWidth="1"/>
    <col min="11" max="11" width="17.00390625" style="5" customWidth="1"/>
    <col min="12" max="16384" width="10.875" style="5" customWidth="1"/>
  </cols>
  <sheetData>
    <row r="1" spans="1:12" s="39" customFormat="1" ht="51">
      <c r="A1" s="39" t="s">
        <v>593</v>
      </c>
      <c r="B1" s="39" t="s">
        <v>592</v>
      </c>
      <c r="C1" s="39" t="s">
        <v>475</v>
      </c>
      <c r="D1" s="39" t="s">
        <v>594</v>
      </c>
      <c r="E1" s="39" t="s">
        <v>596</v>
      </c>
      <c r="F1" s="39" t="s">
        <v>597</v>
      </c>
      <c r="G1" s="47" t="s">
        <v>598</v>
      </c>
      <c r="H1" s="47" t="s">
        <v>508</v>
      </c>
      <c r="I1" s="39" t="s">
        <v>516</v>
      </c>
      <c r="J1" s="39" t="s">
        <v>174</v>
      </c>
      <c r="K1" s="39" t="s">
        <v>600</v>
      </c>
      <c r="L1" s="39" t="s">
        <v>601</v>
      </c>
    </row>
    <row r="2" spans="1:12" ht="30" customHeight="1">
      <c r="A2" s="5" t="s">
        <v>242</v>
      </c>
      <c r="B2" s="5" t="s">
        <v>560</v>
      </c>
      <c r="E2" s="5" t="s">
        <v>604</v>
      </c>
      <c r="F2" s="5" t="s">
        <v>448</v>
      </c>
      <c r="G2" s="12" t="s">
        <v>243</v>
      </c>
      <c r="H2" s="12">
        <v>8</v>
      </c>
      <c r="K2" s="5">
        <v>22</v>
      </c>
      <c r="L2" s="5" t="s">
        <v>37</v>
      </c>
    </row>
    <row r="3" spans="1:12" ht="30" customHeight="1">
      <c r="A3" s="5" t="s">
        <v>242</v>
      </c>
      <c r="B3" s="5" t="s">
        <v>305</v>
      </c>
      <c r="E3" s="5" t="s">
        <v>604</v>
      </c>
      <c r="F3" s="5" t="s">
        <v>210</v>
      </c>
      <c r="G3" s="12" t="s">
        <v>291</v>
      </c>
      <c r="H3" s="12">
        <v>127</v>
      </c>
      <c r="K3" s="5">
        <v>22</v>
      </c>
      <c r="L3" s="5" t="s">
        <v>37</v>
      </c>
    </row>
    <row r="4" spans="1:12" ht="30" customHeight="1">
      <c r="A4" s="5" t="s">
        <v>242</v>
      </c>
      <c r="B4" s="5" t="s">
        <v>305</v>
      </c>
      <c r="E4" s="5" t="s">
        <v>604</v>
      </c>
      <c r="F4" s="5" t="s">
        <v>448</v>
      </c>
      <c r="G4" s="12" t="s">
        <v>45</v>
      </c>
      <c r="H4" s="12" t="s">
        <v>46</v>
      </c>
      <c r="K4" s="5">
        <v>22</v>
      </c>
      <c r="L4" s="5" t="s">
        <v>37</v>
      </c>
    </row>
    <row r="5" spans="1:11" ht="30" customHeight="1">
      <c r="A5" s="5" t="s">
        <v>242</v>
      </c>
      <c r="D5" s="17" t="s">
        <v>544</v>
      </c>
      <c r="E5" s="5" t="s">
        <v>604</v>
      </c>
      <c r="F5" s="5" t="s">
        <v>538</v>
      </c>
      <c r="J5" s="5">
        <v>0.009</v>
      </c>
      <c r="K5" s="5">
        <v>35</v>
      </c>
    </row>
    <row r="6" spans="1:11" ht="30" customHeight="1">
      <c r="A6" s="5" t="s">
        <v>242</v>
      </c>
      <c r="D6" s="17" t="s">
        <v>544</v>
      </c>
      <c r="E6" s="5" t="s">
        <v>532</v>
      </c>
      <c r="F6" s="5" t="s">
        <v>538</v>
      </c>
      <c r="J6" s="5">
        <v>0.004</v>
      </c>
      <c r="K6" s="5">
        <v>35</v>
      </c>
    </row>
    <row r="7" spans="1:11" ht="30" customHeight="1">
      <c r="A7" s="5" t="s">
        <v>242</v>
      </c>
      <c r="D7" s="17" t="s">
        <v>544</v>
      </c>
      <c r="E7" s="5" t="s">
        <v>539</v>
      </c>
      <c r="F7" s="5" t="s">
        <v>538</v>
      </c>
      <c r="J7" s="5">
        <v>0.078</v>
      </c>
      <c r="K7" s="5">
        <v>35</v>
      </c>
    </row>
    <row r="8" spans="1:11" ht="30" customHeight="1">
      <c r="A8" s="5" t="s">
        <v>242</v>
      </c>
      <c r="D8" s="17" t="s">
        <v>544</v>
      </c>
      <c r="E8" s="5" t="s">
        <v>539</v>
      </c>
      <c r="F8" s="5" t="s">
        <v>538</v>
      </c>
      <c r="J8" s="5">
        <v>0.058</v>
      </c>
      <c r="K8" s="5">
        <v>35</v>
      </c>
    </row>
    <row r="9" spans="1:11" ht="30" customHeight="1">
      <c r="A9" s="5" t="s">
        <v>242</v>
      </c>
      <c r="D9" s="17" t="s">
        <v>544</v>
      </c>
      <c r="E9" s="5" t="s">
        <v>540</v>
      </c>
      <c r="F9" s="5" t="s">
        <v>538</v>
      </c>
      <c r="J9" s="5">
        <v>0.052</v>
      </c>
      <c r="K9" s="5">
        <v>35</v>
      </c>
    </row>
    <row r="10" spans="1:11" ht="30" customHeight="1">
      <c r="A10" s="5" t="s">
        <v>242</v>
      </c>
      <c r="D10" s="17" t="s">
        <v>544</v>
      </c>
      <c r="E10" s="5" t="s">
        <v>541</v>
      </c>
      <c r="F10" s="5" t="s">
        <v>538</v>
      </c>
      <c r="J10" s="5">
        <v>0.004</v>
      </c>
      <c r="K10" s="5">
        <v>35</v>
      </c>
    </row>
    <row r="11" spans="1:11" ht="30" customHeight="1">
      <c r="A11" s="5" t="s">
        <v>242</v>
      </c>
      <c r="D11" s="17" t="s">
        <v>544</v>
      </c>
      <c r="E11" s="5" t="s">
        <v>541</v>
      </c>
      <c r="F11" s="5" t="s">
        <v>538</v>
      </c>
      <c r="J11" s="5">
        <v>0.011</v>
      </c>
      <c r="K11" s="5">
        <v>35</v>
      </c>
    </row>
    <row r="12" spans="1:11" ht="30" customHeight="1">
      <c r="A12" s="5" t="s">
        <v>242</v>
      </c>
      <c r="D12" s="17" t="s">
        <v>544</v>
      </c>
      <c r="E12" s="5" t="s">
        <v>541</v>
      </c>
      <c r="F12" s="5" t="s">
        <v>538</v>
      </c>
      <c r="J12" s="5">
        <v>0.0008</v>
      </c>
      <c r="K12" s="5">
        <v>35</v>
      </c>
    </row>
    <row r="13" spans="1:11" ht="30" customHeight="1">
      <c r="A13" s="5" t="s">
        <v>242</v>
      </c>
      <c r="D13" s="17" t="s">
        <v>544</v>
      </c>
      <c r="E13" s="5" t="s">
        <v>541</v>
      </c>
      <c r="F13" s="5" t="s">
        <v>538</v>
      </c>
      <c r="J13" s="5">
        <v>0.02</v>
      </c>
      <c r="K13" s="5">
        <v>35</v>
      </c>
    </row>
    <row r="14" spans="1:11" ht="30" customHeight="1">
      <c r="A14" s="5" t="s">
        <v>242</v>
      </c>
      <c r="D14" s="17" t="s">
        <v>544</v>
      </c>
      <c r="E14" s="5" t="s">
        <v>542</v>
      </c>
      <c r="F14" s="5" t="s">
        <v>538</v>
      </c>
      <c r="J14" s="5">
        <v>0.002</v>
      </c>
      <c r="K14" s="5">
        <v>35</v>
      </c>
    </row>
    <row r="15" spans="1:11" ht="30" customHeight="1">
      <c r="A15" s="5" t="s">
        <v>242</v>
      </c>
      <c r="D15" s="17" t="s">
        <v>544</v>
      </c>
      <c r="E15" s="5" t="s">
        <v>543</v>
      </c>
      <c r="F15" s="5" t="s">
        <v>538</v>
      </c>
      <c r="J15" s="5">
        <v>0.017</v>
      </c>
      <c r="K15" s="5">
        <v>35</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O81"/>
  <sheetViews>
    <sheetView workbookViewId="0" topLeftCell="D1">
      <pane ySplit="1" topLeftCell="BM38" activePane="bottomLeft" state="frozen"/>
      <selection pane="topLeft" activeCell="A1" sqref="A1"/>
      <selection pane="bottomLeft" activeCell="D48" sqref="D48:D51"/>
    </sheetView>
  </sheetViews>
  <sheetFormatPr defaultColWidth="11.00390625" defaultRowHeight="15.75"/>
  <cols>
    <col min="1" max="1" width="10.875" style="5" customWidth="1"/>
    <col min="2" max="2" width="18.875" style="5" customWidth="1"/>
    <col min="3" max="3" width="24.50390625" style="5" customWidth="1"/>
    <col min="4" max="4" width="28.125" style="5" customWidth="1"/>
    <col min="5" max="5" width="38.125" style="5" customWidth="1"/>
    <col min="6" max="6" width="24.00390625" style="5" customWidth="1"/>
    <col min="7" max="7" width="16.875" style="5" customWidth="1"/>
    <col min="8" max="8" width="10.875" style="12" customWidth="1"/>
    <col min="9" max="10" width="10.875" style="5" customWidth="1"/>
    <col min="11" max="11" width="14.875" style="5" customWidth="1"/>
    <col min="12" max="16384" width="10.875" style="5" customWidth="1"/>
  </cols>
  <sheetData>
    <row r="1" spans="1:12" s="19" customFormat="1" ht="54">
      <c r="A1" s="4" t="s">
        <v>593</v>
      </c>
      <c r="B1" s="4" t="s">
        <v>592</v>
      </c>
      <c r="C1" s="4" t="s">
        <v>475</v>
      </c>
      <c r="D1" s="4" t="s">
        <v>594</v>
      </c>
      <c r="E1" s="4" t="s">
        <v>596</v>
      </c>
      <c r="F1" s="4" t="s">
        <v>597</v>
      </c>
      <c r="G1" s="4" t="s">
        <v>598</v>
      </c>
      <c r="H1" s="44" t="s">
        <v>599</v>
      </c>
      <c r="I1" s="4" t="s">
        <v>270</v>
      </c>
      <c r="J1" s="4" t="s">
        <v>174</v>
      </c>
      <c r="K1" s="4" t="s">
        <v>600</v>
      </c>
      <c r="L1" s="4" t="s">
        <v>601</v>
      </c>
    </row>
    <row r="2" spans="1:12" ht="30" customHeight="1">
      <c r="A2" s="5" t="s">
        <v>555</v>
      </c>
      <c r="B2" s="5" t="s">
        <v>784</v>
      </c>
      <c r="E2" s="8" t="s">
        <v>604</v>
      </c>
      <c r="F2" s="5" t="s">
        <v>605</v>
      </c>
      <c r="G2" s="5">
        <v>16.8</v>
      </c>
      <c r="H2" s="12">
        <v>27.8</v>
      </c>
      <c r="K2" s="8">
        <v>18</v>
      </c>
      <c r="L2" s="8"/>
    </row>
    <row r="3" spans="1:12" ht="30" customHeight="1">
      <c r="A3" s="5" t="s">
        <v>555</v>
      </c>
      <c r="B3" s="5" t="s">
        <v>784</v>
      </c>
      <c r="E3" s="8" t="s">
        <v>604</v>
      </c>
      <c r="F3" s="5" t="s">
        <v>605</v>
      </c>
      <c r="G3" s="5">
        <v>9.3</v>
      </c>
      <c r="H3" s="12">
        <v>17.5</v>
      </c>
      <c r="K3" s="8">
        <v>18</v>
      </c>
      <c r="L3" s="8"/>
    </row>
    <row r="4" spans="1:12" ht="30" customHeight="1">
      <c r="A4" s="5" t="s">
        <v>555</v>
      </c>
      <c r="B4" s="5" t="s">
        <v>784</v>
      </c>
      <c r="H4" s="12">
        <v>33</v>
      </c>
      <c r="K4" s="8">
        <v>18</v>
      </c>
      <c r="L4" s="8" t="s">
        <v>506</v>
      </c>
    </row>
    <row r="5" spans="1:13" s="10" customFormat="1" ht="30" customHeight="1">
      <c r="A5" s="10" t="s">
        <v>555</v>
      </c>
      <c r="B5" s="10" t="s">
        <v>560</v>
      </c>
      <c r="E5" s="21" t="s">
        <v>604</v>
      </c>
      <c r="F5" s="21" t="s">
        <v>468</v>
      </c>
      <c r="G5" s="21"/>
      <c r="H5" s="22">
        <v>13.1</v>
      </c>
      <c r="K5" s="23">
        <v>4</v>
      </c>
      <c r="L5" s="23" t="s">
        <v>562</v>
      </c>
      <c r="M5" s="23" t="s">
        <v>406</v>
      </c>
    </row>
    <row r="6" spans="1:12" ht="30" customHeight="1">
      <c r="A6" s="5" t="s">
        <v>555</v>
      </c>
      <c r="B6" s="5" t="s">
        <v>560</v>
      </c>
      <c r="E6" s="5" t="s">
        <v>563</v>
      </c>
      <c r="H6" s="12">
        <v>30.8</v>
      </c>
      <c r="K6" s="8">
        <v>4</v>
      </c>
      <c r="L6" s="8" t="s">
        <v>562</v>
      </c>
    </row>
    <row r="7" spans="1:15" ht="30" customHeight="1">
      <c r="A7" s="5" t="s">
        <v>555</v>
      </c>
      <c r="B7" s="5" t="s">
        <v>414</v>
      </c>
      <c r="D7" s="17" t="s">
        <v>415</v>
      </c>
      <c r="E7" s="6" t="s">
        <v>604</v>
      </c>
      <c r="F7" s="5" t="s">
        <v>309</v>
      </c>
      <c r="H7" s="12">
        <v>15</v>
      </c>
      <c r="K7" s="8">
        <v>5</v>
      </c>
      <c r="L7" s="8" t="s">
        <v>559</v>
      </c>
      <c r="M7" s="17"/>
      <c r="N7" s="17"/>
      <c r="O7" s="17"/>
    </row>
    <row r="8" spans="1:12" ht="30" customHeight="1">
      <c r="A8" s="5" t="s">
        <v>555</v>
      </c>
      <c r="B8" s="5" t="s">
        <v>414</v>
      </c>
      <c r="D8" s="17" t="s">
        <v>415</v>
      </c>
      <c r="E8" s="5" t="s">
        <v>604</v>
      </c>
      <c r="F8" s="5" t="s">
        <v>301</v>
      </c>
      <c r="H8" s="12">
        <v>12</v>
      </c>
      <c r="K8" s="8">
        <v>5</v>
      </c>
      <c r="L8" s="8" t="s">
        <v>559</v>
      </c>
    </row>
    <row r="9" spans="1:12" s="10" customFormat="1" ht="30" customHeight="1">
      <c r="A9" s="10" t="s">
        <v>555</v>
      </c>
      <c r="B9" s="10" t="s">
        <v>302</v>
      </c>
      <c r="D9" s="21" t="s">
        <v>415</v>
      </c>
      <c r="E9" s="10" t="s">
        <v>604</v>
      </c>
      <c r="F9" s="10" t="s">
        <v>303</v>
      </c>
      <c r="H9" s="22">
        <v>12.3</v>
      </c>
      <c r="K9" s="23">
        <v>5</v>
      </c>
      <c r="L9" s="23" t="s">
        <v>559</v>
      </c>
    </row>
    <row r="10" spans="1:12" ht="30" customHeight="1">
      <c r="A10" s="5" t="s">
        <v>555</v>
      </c>
      <c r="B10" s="5" t="s">
        <v>302</v>
      </c>
      <c r="D10" s="17" t="s">
        <v>415</v>
      </c>
      <c r="E10" s="5" t="s">
        <v>604</v>
      </c>
      <c r="F10" s="5" t="s">
        <v>308</v>
      </c>
      <c r="H10" s="12">
        <v>13</v>
      </c>
      <c r="K10" s="8">
        <v>5</v>
      </c>
      <c r="L10" s="8" t="s">
        <v>559</v>
      </c>
    </row>
    <row r="11" spans="1:12" ht="30" customHeight="1">
      <c r="A11" s="5" t="s">
        <v>555</v>
      </c>
      <c r="B11" s="5" t="s">
        <v>302</v>
      </c>
      <c r="D11" s="17" t="s">
        <v>415</v>
      </c>
      <c r="E11" s="5" t="s">
        <v>604</v>
      </c>
      <c r="F11" s="5" t="s">
        <v>447</v>
      </c>
      <c r="H11" s="12">
        <v>10</v>
      </c>
      <c r="K11" s="8">
        <v>5</v>
      </c>
      <c r="L11" s="8" t="s">
        <v>559</v>
      </c>
    </row>
    <row r="12" spans="1:12" ht="30" customHeight="1">
      <c r="A12" s="5" t="s">
        <v>555</v>
      </c>
      <c r="B12" s="5" t="s">
        <v>302</v>
      </c>
      <c r="D12" s="17" t="s">
        <v>415</v>
      </c>
      <c r="E12" s="5" t="s">
        <v>604</v>
      </c>
      <c r="F12" s="5" t="s">
        <v>306</v>
      </c>
      <c r="H12" s="12">
        <v>9</v>
      </c>
      <c r="K12" s="8">
        <v>5</v>
      </c>
      <c r="L12" s="8" t="s">
        <v>559</v>
      </c>
    </row>
    <row r="13" spans="1:12" ht="30" customHeight="1">
      <c r="A13" s="5" t="s">
        <v>555</v>
      </c>
      <c r="B13" s="5" t="s">
        <v>302</v>
      </c>
      <c r="D13" s="17" t="s">
        <v>415</v>
      </c>
      <c r="E13" s="5" t="s">
        <v>604</v>
      </c>
      <c r="F13" s="5" t="s">
        <v>307</v>
      </c>
      <c r="H13" s="12">
        <v>11.7</v>
      </c>
      <c r="K13" s="8">
        <v>5</v>
      </c>
      <c r="L13" s="8" t="s">
        <v>559</v>
      </c>
    </row>
    <row r="14" spans="1:12" ht="30" customHeight="1">
      <c r="A14" s="5" t="s">
        <v>555</v>
      </c>
      <c r="B14" s="5" t="s">
        <v>302</v>
      </c>
      <c r="D14" s="17" t="s">
        <v>415</v>
      </c>
      <c r="E14" s="5" t="s">
        <v>563</v>
      </c>
      <c r="F14" s="5" t="s">
        <v>308</v>
      </c>
      <c r="H14" s="12">
        <v>31</v>
      </c>
      <c r="K14" s="8">
        <v>5</v>
      </c>
      <c r="L14" s="8" t="s">
        <v>559</v>
      </c>
    </row>
    <row r="15" spans="1:12" ht="30" customHeight="1">
      <c r="A15" s="5" t="s">
        <v>555</v>
      </c>
      <c r="B15" s="5" t="s">
        <v>302</v>
      </c>
      <c r="D15" s="17" t="s">
        <v>415</v>
      </c>
      <c r="E15" s="5" t="s">
        <v>310</v>
      </c>
      <c r="F15" s="5" t="s">
        <v>311</v>
      </c>
      <c r="H15" s="12">
        <v>5</v>
      </c>
      <c r="K15" s="8">
        <v>5</v>
      </c>
      <c r="L15" s="8" t="s">
        <v>559</v>
      </c>
    </row>
    <row r="16" spans="1:12" ht="30" customHeight="1">
      <c r="A16" s="5" t="s">
        <v>555</v>
      </c>
      <c r="B16" s="5" t="s">
        <v>560</v>
      </c>
      <c r="E16" s="5" t="s">
        <v>604</v>
      </c>
      <c r="F16" s="5" t="s">
        <v>313</v>
      </c>
      <c r="G16" s="5">
        <v>6.27</v>
      </c>
      <c r="H16" s="12">
        <v>13.1</v>
      </c>
      <c r="K16" s="8">
        <v>4</v>
      </c>
      <c r="L16" s="8" t="s">
        <v>446</v>
      </c>
    </row>
    <row r="17" spans="1:12" ht="30" customHeight="1">
      <c r="A17" s="5" t="s">
        <v>555</v>
      </c>
      <c r="B17" s="5" t="s">
        <v>560</v>
      </c>
      <c r="E17" s="5" t="s">
        <v>312</v>
      </c>
      <c r="F17" s="5" t="s">
        <v>313</v>
      </c>
      <c r="G17" s="5">
        <v>8.63</v>
      </c>
      <c r="H17" s="12">
        <v>30.8</v>
      </c>
      <c r="K17" s="8">
        <v>4</v>
      </c>
      <c r="L17" s="8" t="s">
        <v>446</v>
      </c>
    </row>
    <row r="18" spans="1:12" s="10" customFormat="1" ht="30" customHeight="1">
      <c r="A18" s="10" t="s">
        <v>555</v>
      </c>
      <c r="B18" s="10" t="s">
        <v>560</v>
      </c>
      <c r="E18" s="10" t="s">
        <v>604</v>
      </c>
      <c r="F18" s="10" t="s">
        <v>448</v>
      </c>
      <c r="G18" s="22" t="s">
        <v>292</v>
      </c>
      <c r="H18" s="22">
        <v>0.04</v>
      </c>
      <c r="K18" s="23">
        <v>22</v>
      </c>
      <c r="L18" s="23" t="s">
        <v>37</v>
      </c>
    </row>
    <row r="19" spans="1:12" ht="30" customHeight="1">
      <c r="A19" s="5" t="s">
        <v>555</v>
      </c>
      <c r="B19" s="10" t="s">
        <v>560</v>
      </c>
      <c r="E19" s="5" t="s">
        <v>604</v>
      </c>
      <c r="F19" s="10" t="s">
        <v>360</v>
      </c>
      <c r="H19" s="12" t="s">
        <v>320</v>
      </c>
      <c r="K19" s="8">
        <v>13</v>
      </c>
      <c r="L19" s="8" t="s">
        <v>293</v>
      </c>
    </row>
    <row r="20" spans="1:12" ht="30" customHeight="1">
      <c r="A20" s="5" t="s">
        <v>555</v>
      </c>
      <c r="B20" s="5" t="s">
        <v>560</v>
      </c>
      <c r="E20" s="5" t="s">
        <v>604</v>
      </c>
      <c r="F20" s="5" t="s">
        <v>360</v>
      </c>
      <c r="G20" s="12" t="s">
        <v>294</v>
      </c>
      <c r="H20" s="12" t="s">
        <v>295</v>
      </c>
      <c r="K20" s="8">
        <v>13</v>
      </c>
      <c r="L20" s="8" t="s">
        <v>314</v>
      </c>
    </row>
    <row r="21" spans="1:12" ht="30" customHeight="1">
      <c r="A21" s="5" t="s">
        <v>555</v>
      </c>
      <c r="B21" s="10" t="s">
        <v>560</v>
      </c>
      <c r="E21" s="5" t="s">
        <v>604</v>
      </c>
      <c r="F21" s="10" t="s">
        <v>360</v>
      </c>
      <c r="H21" s="12" t="s">
        <v>315</v>
      </c>
      <c r="K21" s="8">
        <v>13</v>
      </c>
      <c r="L21" s="8" t="s">
        <v>316</v>
      </c>
    </row>
    <row r="22" spans="1:12" ht="30" customHeight="1">
      <c r="A22" s="5" t="s">
        <v>555</v>
      </c>
      <c r="B22" s="10" t="s">
        <v>560</v>
      </c>
      <c r="E22" s="5" t="s">
        <v>604</v>
      </c>
      <c r="F22" s="10" t="s">
        <v>360</v>
      </c>
      <c r="G22" s="12" t="s">
        <v>317</v>
      </c>
      <c r="H22" s="12" t="s">
        <v>318</v>
      </c>
      <c r="K22" s="8">
        <v>13</v>
      </c>
      <c r="L22" s="8" t="s">
        <v>573</v>
      </c>
    </row>
    <row r="23" spans="1:12" ht="30" customHeight="1">
      <c r="A23" s="5" t="s">
        <v>555</v>
      </c>
      <c r="B23" s="10" t="s">
        <v>560</v>
      </c>
      <c r="E23" s="5" t="s">
        <v>512</v>
      </c>
      <c r="F23" s="10" t="s">
        <v>360</v>
      </c>
      <c r="H23" s="12" t="s">
        <v>320</v>
      </c>
      <c r="K23" s="8">
        <v>13</v>
      </c>
      <c r="L23" s="8" t="s">
        <v>326</v>
      </c>
    </row>
    <row r="24" spans="1:12" ht="30" customHeight="1">
      <c r="A24" s="5" t="s">
        <v>555</v>
      </c>
      <c r="B24" s="5" t="s">
        <v>354</v>
      </c>
      <c r="E24" s="5" t="s">
        <v>604</v>
      </c>
      <c r="H24" s="12">
        <v>0.025</v>
      </c>
      <c r="K24" s="8">
        <v>18</v>
      </c>
      <c r="L24" s="8"/>
    </row>
    <row r="25" spans="1:12" s="10" customFormat="1" ht="30" customHeight="1">
      <c r="A25" s="10" t="s">
        <v>555</v>
      </c>
      <c r="B25" s="10" t="s">
        <v>354</v>
      </c>
      <c r="E25" s="10" t="s">
        <v>512</v>
      </c>
      <c r="G25" s="22" t="s">
        <v>279</v>
      </c>
      <c r="H25" s="22" t="s">
        <v>280</v>
      </c>
      <c r="K25" s="23">
        <v>13</v>
      </c>
      <c r="L25" s="23" t="s">
        <v>296</v>
      </c>
    </row>
    <row r="26" spans="1:15" ht="30" customHeight="1">
      <c r="A26" s="5" t="s">
        <v>555</v>
      </c>
      <c r="B26" s="5" t="s">
        <v>325</v>
      </c>
      <c r="E26" s="5" t="s">
        <v>604</v>
      </c>
      <c r="F26" s="5" t="s">
        <v>301</v>
      </c>
      <c r="H26" s="12">
        <v>1.8</v>
      </c>
      <c r="K26" s="8">
        <v>5</v>
      </c>
      <c r="L26" s="8" t="s">
        <v>124</v>
      </c>
      <c r="M26" s="7"/>
      <c r="N26" s="7"/>
      <c r="O26" s="7"/>
    </row>
    <row r="27" spans="1:12" ht="30" customHeight="1">
      <c r="A27" s="5" t="s">
        <v>555</v>
      </c>
      <c r="B27" s="5" t="s">
        <v>325</v>
      </c>
      <c r="E27" s="5" t="s">
        <v>604</v>
      </c>
      <c r="F27" s="5" t="s">
        <v>125</v>
      </c>
      <c r="H27" s="12">
        <v>0.7</v>
      </c>
      <c r="K27" s="8">
        <v>5</v>
      </c>
      <c r="L27" s="8" t="s">
        <v>124</v>
      </c>
    </row>
    <row r="28" spans="1:15" ht="30" customHeight="1">
      <c r="A28" s="5" t="s">
        <v>555</v>
      </c>
      <c r="B28" s="5" t="s">
        <v>325</v>
      </c>
      <c r="E28" s="5" t="s">
        <v>604</v>
      </c>
      <c r="F28" s="5" t="s">
        <v>126</v>
      </c>
      <c r="H28" s="12">
        <v>6.5</v>
      </c>
      <c r="K28" s="8">
        <v>5</v>
      </c>
      <c r="L28" s="8" t="s">
        <v>124</v>
      </c>
      <c r="M28" s="8"/>
      <c r="N28" s="8"/>
      <c r="O28" s="8"/>
    </row>
    <row r="29" spans="1:12" ht="30" customHeight="1">
      <c r="A29" s="5" t="s">
        <v>555</v>
      </c>
      <c r="B29" s="5" t="s">
        <v>325</v>
      </c>
      <c r="E29" s="5" t="s">
        <v>604</v>
      </c>
      <c r="F29" s="5" t="s">
        <v>127</v>
      </c>
      <c r="H29" s="12">
        <v>3.9</v>
      </c>
      <c r="K29" s="8">
        <v>5</v>
      </c>
      <c r="L29" s="8" t="s">
        <v>124</v>
      </c>
    </row>
    <row r="30" spans="1:12" ht="30" customHeight="1">
      <c r="A30" s="5" t="s">
        <v>555</v>
      </c>
      <c r="B30" s="5" t="s">
        <v>325</v>
      </c>
      <c r="E30" s="5" t="s">
        <v>604</v>
      </c>
      <c r="F30" s="5" t="s">
        <v>228</v>
      </c>
      <c r="H30" s="12">
        <v>2.4</v>
      </c>
      <c r="K30" s="8">
        <v>5</v>
      </c>
      <c r="L30" s="8" t="s">
        <v>124</v>
      </c>
    </row>
    <row r="31" spans="1:12" ht="30" customHeight="1">
      <c r="A31" s="5" t="s">
        <v>555</v>
      </c>
      <c r="B31" s="5" t="s">
        <v>325</v>
      </c>
      <c r="E31" s="5" t="s">
        <v>604</v>
      </c>
      <c r="F31" s="5" t="s">
        <v>229</v>
      </c>
      <c r="H31" s="12">
        <v>2.9</v>
      </c>
      <c r="K31" s="8">
        <v>5</v>
      </c>
      <c r="L31" s="8" t="s">
        <v>124</v>
      </c>
    </row>
    <row r="32" spans="1:12" ht="30" customHeight="1">
      <c r="A32" s="5" t="s">
        <v>555</v>
      </c>
      <c r="B32" s="5" t="s">
        <v>325</v>
      </c>
      <c r="E32" s="5" t="s">
        <v>604</v>
      </c>
      <c r="F32" s="5" t="s">
        <v>230</v>
      </c>
      <c r="H32" s="12">
        <v>3.2</v>
      </c>
      <c r="K32" s="8">
        <v>5</v>
      </c>
      <c r="L32" s="8" t="s">
        <v>124</v>
      </c>
    </row>
    <row r="33" spans="1:12" ht="30" customHeight="1">
      <c r="A33" s="5" t="s">
        <v>555</v>
      </c>
      <c r="B33" s="5" t="s">
        <v>231</v>
      </c>
      <c r="E33" s="5" t="s">
        <v>604</v>
      </c>
      <c r="F33" s="5" t="s">
        <v>127</v>
      </c>
      <c r="H33" s="12">
        <v>2.4</v>
      </c>
      <c r="K33" s="8">
        <v>5</v>
      </c>
      <c r="L33" s="8" t="s">
        <v>124</v>
      </c>
    </row>
    <row r="34" spans="1:12" ht="30" customHeight="1">
      <c r="A34" s="5" t="s">
        <v>555</v>
      </c>
      <c r="B34" s="5" t="s">
        <v>305</v>
      </c>
      <c r="E34" s="5" t="s">
        <v>604</v>
      </c>
      <c r="F34" s="5" t="s">
        <v>210</v>
      </c>
      <c r="G34" s="12" t="s">
        <v>47</v>
      </c>
      <c r="H34" s="12">
        <v>0.51</v>
      </c>
      <c r="K34" s="5">
        <v>22</v>
      </c>
      <c r="L34" s="5" t="s">
        <v>37</v>
      </c>
    </row>
    <row r="35" spans="1:12" ht="30" customHeight="1">
      <c r="A35" s="5" t="s">
        <v>555</v>
      </c>
      <c r="B35" s="5" t="s">
        <v>305</v>
      </c>
      <c r="E35" s="5" t="s">
        <v>604</v>
      </c>
      <c r="F35" s="5" t="s">
        <v>448</v>
      </c>
      <c r="G35" s="12" t="s">
        <v>48</v>
      </c>
      <c r="H35" s="12" t="s">
        <v>49</v>
      </c>
      <c r="K35" s="5">
        <v>22</v>
      </c>
      <c r="L35" s="5" t="s">
        <v>37</v>
      </c>
    </row>
    <row r="36" spans="1:12" ht="30" customHeight="1">
      <c r="A36" s="5" t="s">
        <v>555</v>
      </c>
      <c r="B36" s="5" t="s">
        <v>305</v>
      </c>
      <c r="E36" s="5" t="s">
        <v>512</v>
      </c>
      <c r="F36" s="10" t="s">
        <v>360</v>
      </c>
      <c r="G36" s="12" t="s">
        <v>38</v>
      </c>
      <c r="H36" s="12" t="s">
        <v>39</v>
      </c>
      <c r="K36" s="5">
        <v>13</v>
      </c>
      <c r="L36" s="5" t="s">
        <v>296</v>
      </c>
    </row>
    <row r="37" spans="1:12" ht="30" customHeight="1">
      <c r="A37" s="5" t="s">
        <v>555</v>
      </c>
      <c r="B37" s="5" t="s">
        <v>305</v>
      </c>
      <c r="E37" s="5" t="s">
        <v>604</v>
      </c>
      <c r="F37" s="10" t="s">
        <v>360</v>
      </c>
      <c r="G37" s="5">
        <v>0.3</v>
      </c>
      <c r="H37" s="12">
        <v>4.6</v>
      </c>
      <c r="K37" s="5">
        <v>13</v>
      </c>
      <c r="L37" s="5" t="s">
        <v>234</v>
      </c>
    </row>
    <row r="38" spans="1:12" ht="30" customHeight="1">
      <c r="A38" s="5" t="s">
        <v>555</v>
      </c>
      <c r="B38" s="5" t="s">
        <v>305</v>
      </c>
      <c r="E38" s="5" t="s">
        <v>604</v>
      </c>
      <c r="F38" s="10" t="s">
        <v>360</v>
      </c>
      <c r="G38" s="5">
        <v>0.1</v>
      </c>
      <c r="H38" s="12">
        <v>3</v>
      </c>
      <c r="K38" s="5">
        <v>13</v>
      </c>
      <c r="L38" s="5" t="s">
        <v>235</v>
      </c>
    </row>
    <row r="39" spans="1:12" ht="30" customHeight="1">
      <c r="A39" s="5" t="s">
        <v>555</v>
      </c>
      <c r="B39" s="5" t="s">
        <v>305</v>
      </c>
      <c r="E39" s="5" t="s">
        <v>604</v>
      </c>
      <c r="F39" s="10" t="s">
        <v>360</v>
      </c>
      <c r="G39" s="5">
        <v>0.1</v>
      </c>
      <c r="H39" s="12">
        <v>2.2</v>
      </c>
      <c r="K39" s="5">
        <v>13</v>
      </c>
      <c r="L39" s="5" t="s">
        <v>133</v>
      </c>
    </row>
    <row r="40" spans="1:12" ht="30" customHeight="1">
      <c r="A40" s="5" t="s">
        <v>555</v>
      </c>
      <c r="B40" s="5" t="s">
        <v>305</v>
      </c>
      <c r="E40" s="5" t="s">
        <v>604</v>
      </c>
      <c r="F40" s="10" t="s">
        <v>360</v>
      </c>
      <c r="G40" s="5">
        <v>0.1</v>
      </c>
      <c r="H40" s="12">
        <v>1.3</v>
      </c>
      <c r="K40" s="5">
        <v>13</v>
      </c>
      <c r="L40" s="5" t="s">
        <v>134</v>
      </c>
    </row>
    <row r="41" spans="1:12" ht="30" customHeight="1">
      <c r="A41" s="5" t="s">
        <v>555</v>
      </c>
      <c r="B41" s="5" t="s">
        <v>305</v>
      </c>
      <c r="E41" s="5" t="s">
        <v>512</v>
      </c>
      <c r="F41" s="10" t="s">
        <v>360</v>
      </c>
      <c r="G41" s="5">
        <v>0.02</v>
      </c>
      <c r="H41" s="12">
        <v>0.48</v>
      </c>
      <c r="K41" s="5">
        <v>13</v>
      </c>
      <c r="L41" s="5" t="s">
        <v>138</v>
      </c>
    </row>
    <row r="42" spans="1:12" ht="30" customHeight="1">
      <c r="A42" s="5" t="s">
        <v>555</v>
      </c>
      <c r="B42" s="5" t="s">
        <v>305</v>
      </c>
      <c r="E42" s="5" t="s">
        <v>604</v>
      </c>
      <c r="F42" s="10" t="s">
        <v>360</v>
      </c>
      <c r="G42" s="5">
        <v>0.3</v>
      </c>
      <c r="H42" s="12">
        <v>3.5</v>
      </c>
      <c r="K42" s="5">
        <v>13</v>
      </c>
      <c r="L42" s="5" t="s">
        <v>140</v>
      </c>
    </row>
    <row r="43" spans="1:12" ht="30" customHeight="1">
      <c r="A43" s="5" t="s">
        <v>555</v>
      </c>
      <c r="B43" s="5" t="s">
        <v>305</v>
      </c>
      <c r="E43" s="5" t="s">
        <v>604</v>
      </c>
      <c r="F43" s="10" t="s">
        <v>360</v>
      </c>
      <c r="G43" s="5">
        <v>0.7</v>
      </c>
      <c r="H43" s="12">
        <v>5</v>
      </c>
      <c r="K43" s="5">
        <v>13</v>
      </c>
      <c r="L43" s="5" t="s">
        <v>141</v>
      </c>
    </row>
    <row r="44" spans="1:12" ht="30" customHeight="1">
      <c r="A44" s="5" t="s">
        <v>555</v>
      </c>
      <c r="B44" s="5" t="s">
        <v>305</v>
      </c>
      <c r="E44" s="5" t="s">
        <v>267</v>
      </c>
      <c r="F44" s="10" t="s">
        <v>360</v>
      </c>
      <c r="G44" s="5">
        <v>0.6</v>
      </c>
      <c r="H44" s="12">
        <v>5.7</v>
      </c>
      <c r="K44" s="5">
        <v>13</v>
      </c>
      <c r="L44" s="5" t="s">
        <v>142</v>
      </c>
    </row>
    <row r="45" spans="1:12" ht="30" customHeight="1">
      <c r="A45" s="5" t="s">
        <v>555</v>
      </c>
      <c r="C45" s="17" t="s">
        <v>443</v>
      </c>
      <c r="E45" s="5" t="s">
        <v>604</v>
      </c>
      <c r="F45" s="5" t="s">
        <v>444</v>
      </c>
      <c r="H45" s="12" t="s">
        <v>384</v>
      </c>
      <c r="K45" s="29">
        <v>19</v>
      </c>
      <c r="L45" s="8" t="s">
        <v>478</v>
      </c>
    </row>
    <row r="46" spans="1:12" ht="30" customHeight="1">
      <c r="A46" s="5" t="s">
        <v>555</v>
      </c>
      <c r="C46" s="17" t="s">
        <v>612</v>
      </c>
      <c r="F46" s="5" t="s">
        <v>565</v>
      </c>
      <c r="H46" s="12" t="s">
        <v>385</v>
      </c>
      <c r="K46" s="29">
        <v>19</v>
      </c>
      <c r="L46" s="8" t="s">
        <v>478</v>
      </c>
    </row>
    <row r="47" spans="1:12" ht="30" customHeight="1">
      <c r="A47" s="5" t="s">
        <v>555</v>
      </c>
      <c r="C47" s="17" t="s">
        <v>503</v>
      </c>
      <c r="F47" s="5" t="s">
        <v>504</v>
      </c>
      <c r="H47" s="12" t="s">
        <v>386</v>
      </c>
      <c r="K47" s="29">
        <v>19</v>
      </c>
      <c r="L47" s="8" t="s">
        <v>478</v>
      </c>
    </row>
    <row r="48" spans="1:12" ht="30" customHeight="1">
      <c r="A48" s="5" t="s">
        <v>555</v>
      </c>
      <c r="C48" s="17"/>
      <c r="D48" s="5" t="s">
        <v>739</v>
      </c>
      <c r="E48" s="5" t="s">
        <v>604</v>
      </c>
      <c r="F48" s="5" t="s">
        <v>505</v>
      </c>
      <c r="J48" s="5">
        <v>0.002</v>
      </c>
      <c r="K48" s="29">
        <v>7</v>
      </c>
      <c r="L48" s="8"/>
    </row>
    <row r="49" spans="1:12" ht="30" customHeight="1">
      <c r="A49" s="5" t="s">
        <v>555</v>
      </c>
      <c r="C49" s="17"/>
      <c r="D49" s="5" t="s">
        <v>739</v>
      </c>
      <c r="E49" s="5" t="s">
        <v>350</v>
      </c>
      <c r="F49" s="5" t="s">
        <v>381</v>
      </c>
      <c r="J49" s="5">
        <v>0.01</v>
      </c>
      <c r="K49" s="29">
        <v>7</v>
      </c>
      <c r="L49" s="8"/>
    </row>
    <row r="50" spans="1:12" ht="30" customHeight="1">
      <c r="A50" s="5" t="s">
        <v>555</v>
      </c>
      <c r="C50" s="17"/>
      <c r="D50" s="5" t="s">
        <v>739</v>
      </c>
      <c r="E50" s="5" t="s">
        <v>382</v>
      </c>
      <c r="F50" s="5" t="s">
        <v>505</v>
      </c>
      <c r="J50" s="5">
        <v>0.01</v>
      </c>
      <c r="K50" s="29">
        <v>7</v>
      </c>
      <c r="L50" s="8"/>
    </row>
    <row r="51" spans="1:12" ht="30" customHeight="1">
      <c r="A51" s="5" t="s">
        <v>555</v>
      </c>
      <c r="C51" s="17"/>
      <c r="D51" s="5" t="s">
        <v>739</v>
      </c>
      <c r="E51" s="5" t="s">
        <v>582</v>
      </c>
      <c r="F51" s="5" t="s">
        <v>505</v>
      </c>
      <c r="J51" s="5">
        <v>127</v>
      </c>
      <c r="K51" s="29">
        <v>7</v>
      </c>
      <c r="L51" s="8"/>
    </row>
    <row r="52" spans="1:12" s="10" customFormat="1" ht="30" customHeight="1">
      <c r="A52" s="10" t="s">
        <v>555</v>
      </c>
      <c r="C52" s="21" t="s">
        <v>346</v>
      </c>
      <c r="E52" s="10" t="s">
        <v>347</v>
      </c>
      <c r="F52" s="10" t="s">
        <v>387</v>
      </c>
      <c r="H52" s="22" t="s">
        <v>349</v>
      </c>
      <c r="K52" s="23">
        <v>9</v>
      </c>
      <c r="L52" s="23"/>
    </row>
    <row r="53" spans="1:12" ht="30" customHeight="1">
      <c r="A53" s="5" t="s">
        <v>555</v>
      </c>
      <c r="C53" s="5" t="s">
        <v>359</v>
      </c>
      <c r="F53" s="10" t="s">
        <v>360</v>
      </c>
      <c r="H53" s="12">
        <v>0.043</v>
      </c>
      <c r="K53" s="8">
        <v>13</v>
      </c>
      <c r="L53" s="8" t="s">
        <v>361</v>
      </c>
    </row>
    <row r="54" spans="1:12" ht="30" customHeight="1">
      <c r="A54" s="5" t="s">
        <v>555</v>
      </c>
      <c r="C54" s="5" t="s">
        <v>362</v>
      </c>
      <c r="F54" s="10" t="s">
        <v>360</v>
      </c>
      <c r="H54" s="12">
        <v>0.19</v>
      </c>
      <c r="K54" s="8">
        <v>13</v>
      </c>
      <c r="L54" s="8" t="s">
        <v>366</v>
      </c>
    </row>
    <row r="55" spans="1:12" s="10" customFormat="1" ht="30" customHeight="1">
      <c r="A55" s="10" t="s">
        <v>412</v>
      </c>
      <c r="B55" s="10" t="s">
        <v>457</v>
      </c>
      <c r="C55" s="21"/>
      <c r="D55" s="21"/>
      <c r="E55" s="21" t="s">
        <v>439</v>
      </c>
      <c r="F55" s="21" t="s">
        <v>691</v>
      </c>
      <c r="G55" s="22"/>
      <c r="H55" s="22">
        <v>11.91</v>
      </c>
      <c r="I55" s="15"/>
      <c r="J55" s="15"/>
      <c r="K55" s="23">
        <v>20</v>
      </c>
      <c r="L55" s="23" t="s">
        <v>418</v>
      </c>
    </row>
    <row r="56" spans="1:12" s="10" customFormat="1" ht="30" customHeight="1">
      <c r="A56" s="10" t="s">
        <v>412</v>
      </c>
      <c r="B56" s="10" t="s">
        <v>457</v>
      </c>
      <c r="C56" s="21"/>
      <c r="D56" s="21"/>
      <c r="E56" s="21" t="s">
        <v>439</v>
      </c>
      <c r="F56" s="21" t="s">
        <v>419</v>
      </c>
      <c r="G56" s="22"/>
      <c r="H56" s="22">
        <v>11.1</v>
      </c>
      <c r="I56" s="15"/>
      <c r="J56" s="15"/>
      <c r="K56" s="23">
        <v>20</v>
      </c>
      <c r="L56" s="23" t="s">
        <v>418</v>
      </c>
    </row>
    <row r="57" spans="1:12" s="10" customFormat="1" ht="30" customHeight="1">
      <c r="A57" s="10" t="s">
        <v>412</v>
      </c>
      <c r="B57" s="10" t="s">
        <v>457</v>
      </c>
      <c r="C57" s="21"/>
      <c r="D57" s="21"/>
      <c r="E57" s="21" t="s">
        <v>420</v>
      </c>
      <c r="F57" s="21" t="s">
        <v>421</v>
      </c>
      <c r="G57" s="22"/>
      <c r="H57" s="22">
        <v>7.33</v>
      </c>
      <c r="I57" s="15"/>
      <c r="J57" s="15"/>
      <c r="K57" s="23">
        <v>20</v>
      </c>
      <c r="L57" s="23" t="s">
        <v>418</v>
      </c>
    </row>
    <row r="58" spans="1:12" s="10" customFormat="1" ht="30" customHeight="1">
      <c r="A58" s="10" t="s">
        <v>412</v>
      </c>
      <c r="B58" s="10" t="s">
        <v>457</v>
      </c>
      <c r="C58" s="21"/>
      <c r="D58" s="21"/>
      <c r="E58" s="21" t="s">
        <v>422</v>
      </c>
      <c r="F58" s="21" t="s">
        <v>423</v>
      </c>
      <c r="G58" s="22"/>
      <c r="H58" s="22">
        <v>9.36</v>
      </c>
      <c r="I58" s="15"/>
      <c r="J58" s="15"/>
      <c r="K58" s="23">
        <v>20</v>
      </c>
      <c r="L58" s="23" t="s">
        <v>418</v>
      </c>
    </row>
    <row r="59" spans="1:12" s="10" customFormat="1" ht="30" customHeight="1">
      <c r="A59" s="10" t="s">
        <v>412</v>
      </c>
      <c r="B59" s="10" t="s">
        <v>457</v>
      </c>
      <c r="C59" s="21"/>
      <c r="D59" s="21"/>
      <c r="E59" s="21" t="s">
        <v>606</v>
      </c>
      <c r="F59" s="21" t="s">
        <v>397</v>
      </c>
      <c r="G59" s="22"/>
      <c r="H59" s="22">
        <v>4.8</v>
      </c>
      <c r="I59" s="15"/>
      <c r="J59" s="15"/>
      <c r="K59" s="23">
        <v>20</v>
      </c>
      <c r="L59" s="23" t="s">
        <v>418</v>
      </c>
    </row>
    <row r="60" spans="1:12" s="10" customFormat="1" ht="30" customHeight="1">
      <c r="A60" s="10" t="s">
        <v>412</v>
      </c>
      <c r="B60" s="10" t="s">
        <v>457</v>
      </c>
      <c r="C60" s="21"/>
      <c r="D60" s="21"/>
      <c r="E60" s="21" t="s">
        <v>399</v>
      </c>
      <c r="F60" s="21" t="s">
        <v>611</v>
      </c>
      <c r="G60" s="22"/>
      <c r="H60" s="22">
        <v>4.83</v>
      </c>
      <c r="I60" s="15"/>
      <c r="J60" s="15"/>
      <c r="K60" s="23">
        <v>20</v>
      </c>
      <c r="L60" s="23" t="s">
        <v>418</v>
      </c>
    </row>
    <row r="61" spans="1:12" s="10" customFormat="1" ht="30" customHeight="1">
      <c r="A61" s="10" t="s">
        <v>412</v>
      </c>
      <c r="B61" s="10" t="s">
        <v>457</v>
      </c>
      <c r="C61" s="21"/>
      <c r="D61" s="21"/>
      <c r="E61" s="21" t="s">
        <v>758</v>
      </c>
      <c r="F61" s="21" t="s">
        <v>644</v>
      </c>
      <c r="G61" s="22"/>
      <c r="H61" s="22">
        <v>2.11</v>
      </c>
      <c r="I61" s="15"/>
      <c r="J61" s="15"/>
      <c r="K61" s="23">
        <v>20</v>
      </c>
      <c r="L61" s="23" t="s">
        <v>418</v>
      </c>
    </row>
    <row r="62" spans="1:12" s="10" customFormat="1" ht="30" customHeight="1">
      <c r="A62" s="10" t="s">
        <v>412</v>
      </c>
      <c r="B62" s="10" t="s">
        <v>457</v>
      </c>
      <c r="C62" s="21"/>
      <c r="D62" s="21"/>
      <c r="E62" s="21" t="s">
        <v>645</v>
      </c>
      <c r="F62" s="21" t="s">
        <v>646</v>
      </c>
      <c r="G62" s="22"/>
      <c r="H62" s="22">
        <v>2.43</v>
      </c>
      <c r="I62" s="15"/>
      <c r="J62" s="15"/>
      <c r="K62" s="23">
        <v>20</v>
      </c>
      <c r="L62" s="23" t="s">
        <v>418</v>
      </c>
    </row>
    <row r="63" spans="1:12" s="10" customFormat="1" ht="30" customHeight="1">
      <c r="A63" s="10" t="s">
        <v>412</v>
      </c>
      <c r="B63" s="10" t="s">
        <v>457</v>
      </c>
      <c r="C63" s="21"/>
      <c r="D63" s="21"/>
      <c r="E63" s="21" t="s">
        <v>643</v>
      </c>
      <c r="F63" s="21" t="s">
        <v>740</v>
      </c>
      <c r="G63" s="22"/>
      <c r="H63" s="22">
        <v>1.98</v>
      </c>
      <c r="I63" s="15"/>
      <c r="J63" s="15"/>
      <c r="K63" s="23">
        <v>20</v>
      </c>
      <c r="L63" s="23" t="s">
        <v>418</v>
      </c>
    </row>
    <row r="64" spans="1:12" s="10" customFormat="1" ht="30" customHeight="1">
      <c r="A64" s="10" t="s">
        <v>412</v>
      </c>
      <c r="B64" s="10" t="s">
        <v>457</v>
      </c>
      <c r="C64" s="21"/>
      <c r="D64" s="21"/>
      <c r="E64" s="21" t="s">
        <v>741</v>
      </c>
      <c r="F64" s="21" t="s">
        <v>742</v>
      </c>
      <c r="G64" s="22"/>
      <c r="H64" s="22">
        <v>0.88</v>
      </c>
      <c r="I64" s="15"/>
      <c r="J64" s="15"/>
      <c r="K64" s="23">
        <v>20</v>
      </c>
      <c r="L64" s="23" t="s">
        <v>418</v>
      </c>
    </row>
    <row r="65" spans="1:12" s="10" customFormat="1" ht="30" customHeight="1">
      <c r="A65" s="10" t="s">
        <v>412</v>
      </c>
      <c r="B65" s="10" t="s">
        <v>457</v>
      </c>
      <c r="C65" s="21"/>
      <c r="D65" s="21"/>
      <c r="E65" s="21" t="s">
        <v>517</v>
      </c>
      <c r="F65" s="21" t="s">
        <v>518</v>
      </c>
      <c r="G65" s="22"/>
      <c r="H65" s="22">
        <v>0.65</v>
      </c>
      <c r="I65" s="15"/>
      <c r="J65" s="15"/>
      <c r="K65" s="23">
        <v>20</v>
      </c>
      <c r="L65" s="23" t="s">
        <v>418</v>
      </c>
    </row>
    <row r="66" spans="1:12" s="10" customFormat="1" ht="30" customHeight="1">
      <c r="A66" s="10" t="s">
        <v>412</v>
      </c>
      <c r="B66" s="10" t="s">
        <v>457</v>
      </c>
      <c r="C66" s="21"/>
      <c r="D66" s="21"/>
      <c r="E66" s="21" t="s">
        <v>407</v>
      </c>
      <c r="F66" s="21" t="s">
        <v>647</v>
      </c>
      <c r="G66" s="22"/>
      <c r="H66" s="22">
        <v>5.35</v>
      </c>
      <c r="I66" s="15"/>
      <c r="J66" s="15"/>
      <c r="K66" s="23">
        <v>20</v>
      </c>
      <c r="L66" s="23" t="s">
        <v>418</v>
      </c>
    </row>
    <row r="67" spans="1:12" s="10" customFormat="1" ht="30" customHeight="1">
      <c r="A67" s="10" t="s">
        <v>412</v>
      </c>
      <c r="B67" s="10" t="s">
        <v>457</v>
      </c>
      <c r="C67" s="21"/>
      <c r="D67" s="21"/>
      <c r="E67" s="21" t="s">
        <v>566</v>
      </c>
      <c r="F67" s="21" t="s">
        <v>413</v>
      </c>
      <c r="G67" s="22"/>
      <c r="H67" s="22">
        <v>4.09</v>
      </c>
      <c r="I67" s="15"/>
      <c r="J67" s="15"/>
      <c r="K67" s="23">
        <v>20</v>
      </c>
      <c r="L67" s="23" t="s">
        <v>418</v>
      </c>
    </row>
    <row r="68" spans="1:12" s="10" customFormat="1" ht="30" customHeight="1">
      <c r="A68" s="10" t="s">
        <v>412</v>
      </c>
      <c r="B68" s="10" t="s">
        <v>457</v>
      </c>
      <c r="C68" s="21"/>
      <c r="D68" s="21"/>
      <c r="E68" s="21" t="s">
        <v>648</v>
      </c>
      <c r="F68" s="21" t="s">
        <v>467</v>
      </c>
      <c r="G68" s="22"/>
      <c r="H68" s="22">
        <v>4.32</v>
      </c>
      <c r="I68" s="15"/>
      <c r="J68" s="15"/>
      <c r="K68" s="23">
        <v>20</v>
      </c>
      <c r="L68" s="23" t="s">
        <v>418</v>
      </c>
    </row>
    <row r="69" spans="1:12" s="10" customFormat="1" ht="30" customHeight="1">
      <c r="A69" s="10" t="s">
        <v>412</v>
      </c>
      <c r="B69" s="10" t="s">
        <v>457</v>
      </c>
      <c r="C69" s="21"/>
      <c r="D69" s="21"/>
      <c r="E69" s="21" t="s">
        <v>453</v>
      </c>
      <c r="F69" s="21" t="s">
        <v>454</v>
      </c>
      <c r="G69" s="22"/>
      <c r="H69" s="22">
        <v>3.4</v>
      </c>
      <c r="I69" s="15"/>
      <c r="J69" s="15"/>
      <c r="K69" s="23">
        <v>20</v>
      </c>
      <c r="L69" s="23" t="s">
        <v>418</v>
      </c>
    </row>
    <row r="70" spans="1:12" s="10" customFormat="1" ht="30" customHeight="1">
      <c r="A70" s="10" t="s">
        <v>412</v>
      </c>
      <c r="B70" s="10" t="s">
        <v>457</v>
      </c>
      <c r="C70" s="21"/>
      <c r="D70" s="21"/>
      <c r="E70" s="21" t="s">
        <v>455</v>
      </c>
      <c r="F70" s="21" t="s">
        <v>456</v>
      </c>
      <c r="G70" s="22"/>
      <c r="H70" s="22">
        <v>4.65</v>
      </c>
      <c r="I70" s="15"/>
      <c r="J70" s="15"/>
      <c r="K70" s="23">
        <v>20</v>
      </c>
      <c r="L70" s="23" t="s">
        <v>418</v>
      </c>
    </row>
    <row r="71" spans="1:12" s="10" customFormat="1" ht="30" customHeight="1">
      <c r="A71" s="10" t="s">
        <v>412</v>
      </c>
      <c r="B71" s="10" t="s">
        <v>457</v>
      </c>
      <c r="C71" s="21"/>
      <c r="D71" s="21"/>
      <c r="E71" s="21" t="s">
        <v>652</v>
      </c>
      <c r="F71" s="21" t="s">
        <v>653</v>
      </c>
      <c r="G71" s="22"/>
      <c r="H71" s="22">
        <v>2.1</v>
      </c>
      <c r="I71" s="15"/>
      <c r="J71" s="15"/>
      <c r="K71" s="23">
        <v>20</v>
      </c>
      <c r="L71" s="23" t="s">
        <v>418</v>
      </c>
    </row>
    <row r="72" spans="1:12" s="10" customFormat="1" ht="30" customHeight="1">
      <c r="A72" s="10" t="s">
        <v>412</v>
      </c>
      <c r="B72" s="10" t="s">
        <v>457</v>
      </c>
      <c r="C72" s="21"/>
      <c r="D72" s="21"/>
      <c r="E72" s="21" t="s">
        <v>654</v>
      </c>
      <c r="F72" s="21" t="s">
        <v>459</v>
      </c>
      <c r="G72" s="22"/>
      <c r="H72" s="22">
        <v>2.77</v>
      </c>
      <c r="I72" s="15"/>
      <c r="J72" s="15"/>
      <c r="K72" s="23">
        <v>20</v>
      </c>
      <c r="L72" s="23" t="s">
        <v>418</v>
      </c>
    </row>
    <row r="73" spans="1:12" s="10" customFormat="1" ht="30" customHeight="1">
      <c r="A73" s="10" t="s">
        <v>412</v>
      </c>
      <c r="B73" s="10" t="s">
        <v>457</v>
      </c>
      <c r="C73" s="21"/>
      <c r="D73" s="21"/>
      <c r="E73" s="21" t="s">
        <v>471</v>
      </c>
      <c r="F73" s="21" t="s">
        <v>472</v>
      </c>
      <c r="G73" s="22"/>
      <c r="H73" s="22">
        <v>1.48</v>
      </c>
      <c r="I73" s="15"/>
      <c r="J73" s="15"/>
      <c r="K73" s="23">
        <v>20</v>
      </c>
      <c r="L73" s="23" t="s">
        <v>418</v>
      </c>
    </row>
    <row r="74" spans="1:12" s="10" customFormat="1" ht="30" customHeight="1">
      <c r="A74" s="10" t="s">
        <v>412</v>
      </c>
      <c r="B74" s="10" t="s">
        <v>457</v>
      </c>
      <c r="C74" s="21"/>
      <c r="D74" s="21"/>
      <c r="E74" s="21" t="s">
        <v>473</v>
      </c>
      <c r="F74" s="21" t="s">
        <v>474</v>
      </c>
      <c r="G74" s="22"/>
      <c r="H74" s="22">
        <v>1.3</v>
      </c>
      <c r="I74" s="15"/>
      <c r="J74" s="15"/>
      <c r="K74" s="23">
        <v>20</v>
      </c>
      <c r="L74" s="23" t="s">
        <v>418</v>
      </c>
    </row>
    <row r="75" spans="1:12" s="10" customFormat="1" ht="30" customHeight="1">
      <c r="A75" s="10" t="s">
        <v>412</v>
      </c>
      <c r="B75" s="10" t="s">
        <v>457</v>
      </c>
      <c r="C75" s="21"/>
      <c r="D75" s="21"/>
      <c r="E75" s="21" t="s">
        <v>689</v>
      </c>
      <c r="F75" s="21" t="s">
        <v>690</v>
      </c>
      <c r="G75" s="22"/>
      <c r="H75" s="22">
        <v>1.37</v>
      </c>
      <c r="I75" s="15"/>
      <c r="J75" s="15"/>
      <c r="K75" s="23">
        <v>20</v>
      </c>
      <c r="L75" s="23" t="s">
        <v>418</v>
      </c>
    </row>
    <row r="76" spans="1:12" s="10" customFormat="1" ht="30" customHeight="1">
      <c r="A76" s="10" t="s">
        <v>412</v>
      </c>
      <c r="B76" s="10" t="s">
        <v>457</v>
      </c>
      <c r="C76" s="21"/>
      <c r="D76" s="21"/>
      <c r="E76" s="21" t="s">
        <v>617</v>
      </c>
      <c r="F76" s="21" t="s">
        <v>618</v>
      </c>
      <c r="G76" s="22"/>
      <c r="H76" s="22">
        <v>0.99</v>
      </c>
      <c r="I76" s="15"/>
      <c r="J76" s="15"/>
      <c r="K76" s="23">
        <v>20</v>
      </c>
      <c r="L76" s="23" t="s">
        <v>418</v>
      </c>
    </row>
    <row r="77" spans="1:12" s="10" customFormat="1" ht="30" customHeight="1">
      <c r="A77" s="10" t="s">
        <v>412</v>
      </c>
      <c r="B77" s="10" t="s">
        <v>457</v>
      </c>
      <c r="C77" s="21"/>
      <c r="D77" s="21"/>
      <c r="E77" s="21" t="s">
        <v>416</v>
      </c>
      <c r="F77" s="21" t="s">
        <v>417</v>
      </c>
      <c r="G77" s="22"/>
      <c r="H77" s="22">
        <v>0.89</v>
      </c>
      <c r="I77" s="15"/>
      <c r="J77" s="15"/>
      <c r="K77" s="23">
        <v>20</v>
      </c>
      <c r="L77" s="23" t="s">
        <v>418</v>
      </c>
    </row>
    <row r="78" spans="1:12" ht="30" customHeight="1">
      <c r="A78" s="5" t="s">
        <v>555</v>
      </c>
      <c r="D78" s="5" t="s">
        <v>82</v>
      </c>
      <c r="E78" s="5" t="s">
        <v>604</v>
      </c>
      <c r="F78" s="5" t="s">
        <v>81</v>
      </c>
      <c r="G78" s="12" t="s">
        <v>523</v>
      </c>
      <c r="J78" s="5">
        <v>0.4</v>
      </c>
      <c r="K78" s="5">
        <v>34</v>
      </c>
      <c r="L78" s="8" t="s">
        <v>530</v>
      </c>
    </row>
    <row r="79" spans="1:12" ht="30" customHeight="1">
      <c r="A79" s="5" t="s">
        <v>555</v>
      </c>
      <c r="D79" s="5" t="s">
        <v>82</v>
      </c>
      <c r="E79" s="5" t="s">
        <v>604</v>
      </c>
      <c r="F79" s="5" t="s">
        <v>161</v>
      </c>
      <c r="G79" s="12" t="s">
        <v>523</v>
      </c>
      <c r="J79" s="5">
        <v>0.5</v>
      </c>
      <c r="K79" s="5">
        <v>34</v>
      </c>
      <c r="L79" s="8" t="s">
        <v>530</v>
      </c>
    </row>
    <row r="80" spans="1:12" ht="30" customHeight="1">
      <c r="A80" s="5" t="s">
        <v>555</v>
      </c>
      <c r="B80" s="5" t="s">
        <v>305</v>
      </c>
      <c r="C80" s="5" t="s">
        <v>305</v>
      </c>
      <c r="D80" s="5" t="s">
        <v>674</v>
      </c>
      <c r="E80" s="5" t="s">
        <v>604</v>
      </c>
      <c r="F80" s="5" t="s">
        <v>671</v>
      </c>
      <c r="G80" s="12" t="s">
        <v>631</v>
      </c>
      <c r="H80" s="12">
        <f>1/0.12</f>
        <v>8.333333333333334</v>
      </c>
      <c r="I80" s="12">
        <v>0.13</v>
      </c>
      <c r="J80" s="5">
        <v>0.016</v>
      </c>
      <c r="K80" s="12" t="s">
        <v>679</v>
      </c>
      <c r="L80" s="5" t="s">
        <v>630</v>
      </c>
    </row>
    <row r="81" spans="1:12" ht="30" customHeight="1">
      <c r="A81" s="5" t="s">
        <v>555</v>
      </c>
      <c r="B81" s="5" t="s">
        <v>305</v>
      </c>
      <c r="C81" s="5" t="s">
        <v>305</v>
      </c>
      <c r="D81" s="5" t="s">
        <v>674</v>
      </c>
      <c r="E81" s="5" t="s">
        <v>673</v>
      </c>
      <c r="F81" s="5" t="s">
        <v>671</v>
      </c>
      <c r="G81" s="12" t="s">
        <v>632</v>
      </c>
      <c r="H81" s="12">
        <f>1/2.1</f>
        <v>0.47619047619047616</v>
      </c>
      <c r="I81" s="12">
        <v>0.13</v>
      </c>
      <c r="J81" s="5">
        <v>0.27</v>
      </c>
      <c r="K81" s="12" t="s">
        <v>679</v>
      </c>
      <c r="L81" s="5" t="s">
        <v>633</v>
      </c>
    </row>
  </sheetData>
  <printOptions/>
  <pageMargins left="0.75" right="0.75" top="1" bottom="1" header="0.5" footer="0.5"/>
  <pageSetup orientation="portrait" paperSize="9"/>
  <legacyDrawing r:id="rId2"/>
</worksheet>
</file>

<file path=xl/worksheets/sheet39.xml><?xml version="1.0" encoding="utf-8"?>
<worksheet xmlns="http://schemas.openxmlformats.org/spreadsheetml/2006/main" xmlns:r="http://schemas.openxmlformats.org/officeDocument/2006/relationships">
  <dimension ref="A1:Q28"/>
  <sheetViews>
    <sheetView workbookViewId="0" topLeftCell="E1">
      <selection activeCell="J29" sqref="J29"/>
    </sheetView>
  </sheetViews>
  <sheetFormatPr defaultColWidth="11.00390625" defaultRowHeight="90" customHeight="1"/>
  <cols>
    <col min="1" max="1" width="10.875" style="5" customWidth="1"/>
    <col min="2" max="2" width="19.00390625" style="5" customWidth="1"/>
    <col min="3" max="3" width="17.125" style="5" customWidth="1"/>
    <col min="4" max="4" width="25.50390625" style="5" customWidth="1"/>
    <col min="5" max="5" width="23.125" style="5" customWidth="1"/>
    <col min="6" max="6" width="19.375" style="5" customWidth="1"/>
    <col min="7" max="7" width="12.875" style="5" customWidth="1"/>
    <col min="8" max="10" width="10.875" style="5" customWidth="1"/>
    <col min="11" max="11" width="17.375" style="5" customWidth="1"/>
    <col min="12" max="16384" width="10.875" style="5" customWidth="1"/>
  </cols>
  <sheetData>
    <row r="1" spans="1:12" s="4" customFormat="1" ht="90" customHeight="1">
      <c r="A1" s="4" t="s">
        <v>593</v>
      </c>
      <c r="B1" s="4" t="s">
        <v>592</v>
      </c>
      <c r="C1" s="4" t="s">
        <v>475</v>
      </c>
      <c r="D1" s="4" t="s">
        <v>594</v>
      </c>
      <c r="E1" s="4" t="s">
        <v>596</v>
      </c>
      <c r="F1" s="4" t="s">
        <v>597</v>
      </c>
      <c r="G1" s="4" t="s">
        <v>598</v>
      </c>
      <c r="H1" s="4" t="s">
        <v>508</v>
      </c>
      <c r="I1" s="4" t="s">
        <v>516</v>
      </c>
      <c r="J1" s="4" t="s">
        <v>174</v>
      </c>
      <c r="K1" s="4" t="s">
        <v>600</v>
      </c>
      <c r="L1" s="4" t="s">
        <v>601</v>
      </c>
    </row>
    <row r="2" spans="1:13" ht="30" customHeight="1">
      <c r="A2" s="5" t="s">
        <v>327</v>
      </c>
      <c r="B2" s="5" t="s">
        <v>560</v>
      </c>
      <c r="E2" s="17" t="s">
        <v>604</v>
      </c>
      <c r="H2" s="5">
        <v>3.9</v>
      </c>
      <c r="K2" s="8">
        <v>4</v>
      </c>
      <c r="L2" s="8" t="s">
        <v>562</v>
      </c>
      <c r="M2" s="8"/>
    </row>
    <row r="3" spans="1:12" ht="30" customHeight="1">
      <c r="A3" s="5" t="s">
        <v>327</v>
      </c>
      <c r="B3" s="5" t="s">
        <v>560</v>
      </c>
      <c r="E3" s="5" t="s">
        <v>563</v>
      </c>
      <c r="H3" s="5">
        <v>4.5</v>
      </c>
      <c r="K3" s="8">
        <v>4</v>
      </c>
      <c r="L3" s="8" t="s">
        <v>562</v>
      </c>
    </row>
    <row r="4" spans="1:15" ht="30" customHeight="1">
      <c r="A4" s="5" t="s">
        <v>327</v>
      </c>
      <c r="B4" s="5" t="s">
        <v>414</v>
      </c>
      <c r="D4" s="17" t="s">
        <v>415</v>
      </c>
      <c r="E4" s="6" t="s">
        <v>604</v>
      </c>
      <c r="F4" s="5" t="s">
        <v>309</v>
      </c>
      <c r="H4" s="5">
        <v>2.6</v>
      </c>
      <c r="K4" s="8">
        <v>5</v>
      </c>
      <c r="L4" s="8" t="s">
        <v>559</v>
      </c>
      <c r="M4" s="17"/>
      <c r="N4" s="17"/>
      <c r="O4" s="17"/>
    </row>
    <row r="5" spans="1:12" ht="30" customHeight="1">
      <c r="A5" s="5" t="s">
        <v>327</v>
      </c>
      <c r="B5" s="5" t="s">
        <v>414</v>
      </c>
      <c r="D5" s="17" t="s">
        <v>415</v>
      </c>
      <c r="E5" s="5" t="s">
        <v>604</v>
      </c>
      <c r="F5" s="5" t="s">
        <v>301</v>
      </c>
      <c r="H5" s="5">
        <v>2.3</v>
      </c>
      <c r="K5" s="8">
        <v>5</v>
      </c>
      <c r="L5" s="8" t="s">
        <v>559</v>
      </c>
    </row>
    <row r="6" spans="1:12" ht="30" customHeight="1">
      <c r="A6" s="5" t="s">
        <v>327</v>
      </c>
      <c r="B6" s="5" t="s">
        <v>302</v>
      </c>
      <c r="D6" s="17" t="s">
        <v>415</v>
      </c>
      <c r="E6" s="5" t="s">
        <v>604</v>
      </c>
      <c r="F6" s="5" t="s">
        <v>303</v>
      </c>
      <c r="H6" s="5">
        <v>2.4</v>
      </c>
      <c r="K6" s="8">
        <v>5</v>
      </c>
      <c r="L6" s="8" t="s">
        <v>559</v>
      </c>
    </row>
    <row r="7" spans="1:12" ht="30" customHeight="1">
      <c r="A7" s="5" t="s">
        <v>327</v>
      </c>
      <c r="B7" s="5" t="s">
        <v>302</v>
      </c>
      <c r="D7" s="17" t="s">
        <v>415</v>
      </c>
      <c r="E7" s="5" t="s">
        <v>604</v>
      </c>
      <c r="F7" s="5" t="s">
        <v>308</v>
      </c>
      <c r="H7" s="5">
        <v>3.9</v>
      </c>
      <c r="K7" s="8">
        <v>5</v>
      </c>
      <c r="L7" s="8" t="s">
        <v>559</v>
      </c>
    </row>
    <row r="8" spans="1:12" ht="30" customHeight="1">
      <c r="A8" s="5" t="s">
        <v>327</v>
      </c>
      <c r="B8" s="5" t="s">
        <v>302</v>
      </c>
      <c r="D8" s="17" t="s">
        <v>415</v>
      </c>
      <c r="E8" s="5" t="s">
        <v>604</v>
      </c>
      <c r="F8" s="5" t="s">
        <v>447</v>
      </c>
      <c r="H8" s="5">
        <v>6.9</v>
      </c>
      <c r="K8" s="8">
        <v>5</v>
      </c>
      <c r="L8" s="8" t="s">
        <v>559</v>
      </c>
    </row>
    <row r="9" spans="1:12" ht="30" customHeight="1">
      <c r="A9" s="5" t="s">
        <v>327</v>
      </c>
      <c r="B9" s="5" t="s">
        <v>302</v>
      </c>
      <c r="D9" s="17" t="s">
        <v>415</v>
      </c>
      <c r="E9" s="5" t="s">
        <v>604</v>
      </c>
      <c r="F9" s="5" t="s">
        <v>306</v>
      </c>
      <c r="H9" s="5">
        <v>7.3</v>
      </c>
      <c r="K9" s="8">
        <v>5</v>
      </c>
      <c r="L9" s="8" t="s">
        <v>559</v>
      </c>
    </row>
    <row r="10" spans="1:12" ht="30" customHeight="1">
      <c r="A10" s="5" t="s">
        <v>327</v>
      </c>
      <c r="B10" s="5" t="s">
        <v>302</v>
      </c>
      <c r="D10" s="17" t="s">
        <v>415</v>
      </c>
      <c r="E10" s="5" t="s">
        <v>604</v>
      </c>
      <c r="F10" s="5" t="s">
        <v>307</v>
      </c>
      <c r="H10" s="5">
        <v>3.4</v>
      </c>
      <c r="K10" s="8">
        <v>5</v>
      </c>
      <c r="L10" s="8" t="s">
        <v>559</v>
      </c>
    </row>
    <row r="11" spans="1:12" ht="30" customHeight="1">
      <c r="A11" s="5" t="s">
        <v>327</v>
      </c>
      <c r="B11" s="5" t="s">
        <v>302</v>
      </c>
      <c r="D11" s="17" t="s">
        <v>415</v>
      </c>
      <c r="E11" s="5" t="s">
        <v>563</v>
      </c>
      <c r="F11" s="5" t="s">
        <v>308</v>
      </c>
      <c r="H11" s="5">
        <v>4.5</v>
      </c>
      <c r="K11" s="8">
        <v>5</v>
      </c>
      <c r="L11" s="8" t="s">
        <v>559</v>
      </c>
    </row>
    <row r="12" spans="1:12" ht="30" customHeight="1">
      <c r="A12" s="5" t="s">
        <v>327</v>
      </c>
      <c r="B12" s="5" t="s">
        <v>302</v>
      </c>
      <c r="D12" s="17" t="s">
        <v>415</v>
      </c>
      <c r="E12" s="5" t="s">
        <v>310</v>
      </c>
      <c r="F12" s="5" t="s">
        <v>311</v>
      </c>
      <c r="H12" s="5">
        <v>2.5</v>
      </c>
      <c r="K12" s="8">
        <v>5</v>
      </c>
      <c r="L12" s="8" t="s">
        <v>559</v>
      </c>
    </row>
    <row r="13" spans="1:12" ht="30" customHeight="1">
      <c r="A13" s="5" t="s">
        <v>327</v>
      </c>
      <c r="B13" s="5" t="s">
        <v>560</v>
      </c>
      <c r="E13" s="5" t="s">
        <v>604</v>
      </c>
      <c r="F13" s="5" t="s">
        <v>313</v>
      </c>
      <c r="G13" s="5">
        <v>1.01</v>
      </c>
      <c r="H13" s="5">
        <v>3.9</v>
      </c>
      <c r="K13" s="5">
        <v>4</v>
      </c>
      <c r="L13" s="5" t="s">
        <v>446</v>
      </c>
    </row>
    <row r="14" spans="1:12" ht="30" customHeight="1">
      <c r="A14" s="5" t="s">
        <v>327</v>
      </c>
      <c r="B14" s="5" t="s">
        <v>560</v>
      </c>
      <c r="E14" s="5" t="s">
        <v>312</v>
      </c>
      <c r="F14" s="5" t="s">
        <v>313</v>
      </c>
      <c r="G14" s="5">
        <v>1.19</v>
      </c>
      <c r="H14" s="5">
        <v>4.5</v>
      </c>
      <c r="K14" s="5">
        <v>4</v>
      </c>
      <c r="L14" s="5" t="s">
        <v>446</v>
      </c>
    </row>
    <row r="15" spans="1:12" ht="30" customHeight="1">
      <c r="A15" s="5" t="s">
        <v>327</v>
      </c>
      <c r="B15" s="5" t="s">
        <v>560</v>
      </c>
      <c r="E15" s="5" t="s">
        <v>604</v>
      </c>
      <c r="F15" s="5" t="s">
        <v>448</v>
      </c>
      <c r="G15" s="12" t="s">
        <v>328</v>
      </c>
      <c r="H15" s="5">
        <v>8.94</v>
      </c>
      <c r="K15" s="5">
        <v>22</v>
      </c>
      <c r="L15" s="5" t="s">
        <v>37</v>
      </c>
    </row>
    <row r="16" spans="1:15" ht="30" customHeight="1">
      <c r="A16" s="5" t="s">
        <v>327</v>
      </c>
      <c r="B16" s="5" t="s">
        <v>325</v>
      </c>
      <c r="E16" s="5" t="s">
        <v>604</v>
      </c>
      <c r="F16" s="5" t="s">
        <v>301</v>
      </c>
      <c r="H16" s="5">
        <v>3.2</v>
      </c>
      <c r="K16" s="8">
        <v>5</v>
      </c>
      <c r="L16" s="8" t="s">
        <v>124</v>
      </c>
      <c r="M16" s="7"/>
      <c r="N16" s="7"/>
      <c r="O16" s="7"/>
    </row>
    <row r="17" spans="1:12" ht="30" customHeight="1">
      <c r="A17" s="5" t="s">
        <v>327</v>
      </c>
      <c r="B17" s="5" t="s">
        <v>325</v>
      </c>
      <c r="E17" s="5" t="s">
        <v>604</v>
      </c>
      <c r="F17" s="5" t="s">
        <v>125</v>
      </c>
      <c r="H17" s="5">
        <v>2.8</v>
      </c>
      <c r="K17" s="8">
        <v>5</v>
      </c>
      <c r="L17" s="8" t="s">
        <v>124</v>
      </c>
    </row>
    <row r="18" spans="1:15" ht="30" customHeight="1">
      <c r="A18" s="5" t="s">
        <v>327</v>
      </c>
      <c r="B18" s="5" t="s">
        <v>325</v>
      </c>
      <c r="E18" s="5" t="s">
        <v>604</v>
      </c>
      <c r="F18" s="5" t="s">
        <v>126</v>
      </c>
      <c r="H18" s="5">
        <v>6.6</v>
      </c>
      <c r="K18" s="8">
        <v>5</v>
      </c>
      <c r="L18" s="8" t="s">
        <v>124</v>
      </c>
      <c r="M18" s="8"/>
      <c r="N18" s="8"/>
      <c r="O18" s="8"/>
    </row>
    <row r="19" spans="1:12" ht="30" customHeight="1">
      <c r="A19" s="5" t="s">
        <v>327</v>
      </c>
      <c r="B19" s="5" t="s">
        <v>325</v>
      </c>
      <c r="E19" s="5" t="s">
        <v>604</v>
      </c>
      <c r="F19" s="5" t="s">
        <v>127</v>
      </c>
      <c r="H19" s="5">
        <v>2.4</v>
      </c>
      <c r="K19" s="8">
        <v>5</v>
      </c>
      <c r="L19" s="8" t="s">
        <v>124</v>
      </c>
    </row>
    <row r="20" spans="1:12" ht="30" customHeight="1">
      <c r="A20" s="5" t="s">
        <v>327</v>
      </c>
      <c r="B20" s="5" t="s">
        <v>325</v>
      </c>
      <c r="E20" s="5" t="s">
        <v>604</v>
      </c>
      <c r="F20" s="5" t="s">
        <v>228</v>
      </c>
      <c r="H20" s="5">
        <v>3.1</v>
      </c>
      <c r="K20" s="8">
        <v>5</v>
      </c>
      <c r="L20" s="8" t="s">
        <v>124</v>
      </c>
    </row>
    <row r="21" spans="1:12" ht="30" customHeight="1">
      <c r="A21" s="5" t="s">
        <v>327</v>
      </c>
      <c r="B21" s="5" t="s">
        <v>325</v>
      </c>
      <c r="E21" s="5" t="s">
        <v>604</v>
      </c>
      <c r="F21" s="5" t="s">
        <v>229</v>
      </c>
      <c r="H21" s="5">
        <v>5.8</v>
      </c>
      <c r="K21" s="8">
        <v>5</v>
      </c>
      <c r="L21" s="8" t="s">
        <v>124</v>
      </c>
    </row>
    <row r="22" spans="1:12" ht="30" customHeight="1">
      <c r="A22" s="5" t="s">
        <v>327</v>
      </c>
      <c r="B22" s="5" t="s">
        <v>325</v>
      </c>
      <c r="E22" s="5" t="s">
        <v>604</v>
      </c>
      <c r="F22" s="5" t="s">
        <v>230</v>
      </c>
      <c r="H22" s="5">
        <v>2.4</v>
      </c>
      <c r="K22" s="8">
        <v>5</v>
      </c>
      <c r="L22" s="8" t="s">
        <v>124</v>
      </c>
    </row>
    <row r="23" spans="1:12" ht="30" customHeight="1">
      <c r="A23" s="5" t="s">
        <v>327</v>
      </c>
      <c r="B23" s="5" t="s">
        <v>231</v>
      </c>
      <c r="E23" s="5" t="s">
        <v>604</v>
      </c>
      <c r="F23" s="5" t="s">
        <v>127</v>
      </c>
      <c r="H23" s="5">
        <v>1.1</v>
      </c>
      <c r="K23" s="8">
        <v>5</v>
      </c>
      <c r="L23" s="8" t="s">
        <v>124</v>
      </c>
    </row>
    <row r="24" spans="1:12" ht="30" customHeight="1">
      <c r="A24" s="5" t="s">
        <v>327</v>
      </c>
      <c r="B24" s="5" t="s">
        <v>305</v>
      </c>
      <c r="E24" s="5" t="s">
        <v>604</v>
      </c>
      <c r="F24" s="5" t="s">
        <v>210</v>
      </c>
      <c r="G24" s="12" t="s">
        <v>143</v>
      </c>
      <c r="H24" s="5">
        <v>31.4</v>
      </c>
      <c r="K24" s="5">
        <v>22</v>
      </c>
      <c r="L24" s="5" t="s">
        <v>37</v>
      </c>
    </row>
    <row r="25" spans="1:12" ht="30" customHeight="1">
      <c r="A25" s="5" t="s">
        <v>327</v>
      </c>
      <c r="B25" s="5" t="s">
        <v>305</v>
      </c>
      <c r="E25" s="5" t="s">
        <v>604</v>
      </c>
      <c r="F25" s="5" t="s">
        <v>448</v>
      </c>
      <c r="G25" s="12" t="s">
        <v>144</v>
      </c>
      <c r="K25" s="5">
        <v>22</v>
      </c>
      <c r="L25" s="5" t="s">
        <v>37</v>
      </c>
    </row>
    <row r="26" spans="1:17" ht="30" customHeight="1">
      <c r="A26" s="5" t="s">
        <v>327</v>
      </c>
      <c r="B26" s="5" t="s">
        <v>332</v>
      </c>
      <c r="E26" s="5" t="s">
        <v>333</v>
      </c>
      <c r="F26" s="5" t="s">
        <v>334</v>
      </c>
      <c r="G26" s="5">
        <v>600</v>
      </c>
      <c r="H26" s="5">
        <v>2400</v>
      </c>
      <c r="K26" s="8">
        <v>30</v>
      </c>
      <c r="L26" s="8" t="s">
        <v>785</v>
      </c>
      <c r="M26" s="17"/>
      <c r="N26" s="17"/>
      <c r="O26" s="17"/>
      <c r="P26" s="17"/>
      <c r="Q26" s="17"/>
    </row>
    <row r="27" spans="1:17" ht="30" customHeight="1">
      <c r="A27" s="5" t="s">
        <v>327</v>
      </c>
      <c r="B27" s="5" t="s">
        <v>332</v>
      </c>
      <c r="E27" s="5" t="s">
        <v>170</v>
      </c>
      <c r="F27" s="5" t="s">
        <v>334</v>
      </c>
      <c r="G27" s="5">
        <v>411</v>
      </c>
      <c r="H27" s="5">
        <v>471</v>
      </c>
      <c r="K27" s="8">
        <v>30</v>
      </c>
      <c r="L27" s="8" t="s">
        <v>785</v>
      </c>
      <c r="M27" s="17"/>
      <c r="N27" s="17"/>
      <c r="O27" s="17"/>
      <c r="P27" s="17"/>
      <c r="Q27" s="17"/>
    </row>
    <row r="28" spans="1:12" ht="30" customHeight="1">
      <c r="A28" s="5" t="s">
        <v>327</v>
      </c>
      <c r="B28" s="5" t="s">
        <v>332</v>
      </c>
      <c r="E28" s="5" t="s">
        <v>171</v>
      </c>
      <c r="F28" s="5" t="s">
        <v>265</v>
      </c>
      <c r="G28" s="5">
        <v>24</v>
      </c>
      <c r="H28" s="5">
        <v>41</v>
      </c>
      <c r="K28" s="8">
        <v>30</v>
      </c>
      <c r="L28" s="8" t="s">
        <v>785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47"/>
  <sheetViews>
    <sheetView workbookViewId="0" topLeftCell="D1">
      <pane ySplit="1" topLeftCell="BM2" activePane="bottomLeft" state="frozen"/>
      <selection pane="topLeft" activeCell="A1" sqref="A1"/>
      <selection pane="bottomLeft" activeCell="H22" sqref="H22:H40"/>
    </sheetView>
  </sheetViews>
  <sheetFormatPr defaultColWidth="11.00390625" defaultRowHeight="15.75"/>
  <cols>
    <col min="1" max="1" width="10.875" style="5" customWidth="1"/>
    <col min="2" max="2" width="18.875" style="5" customWidth="1"/>
    <col min="3" max="3" width="23.00390625" style="5" customWidth="1"/>
    <col min="4" max="4" width="18.125" style="5" customWidth="1"/>
    <col min="5" max="5" width="18.875" style="5" customWidth="1"/>
    <col min="6" max="6" width="20.50390625" style="5" customWidth="1"/>
    <col min="7" max="7" width="18.00390625" style="12" customWidth="1"/>
    <col min="8" max="8" width="13.125" style="12" customWidth="1"/>
    <col min="9" max="10" width="10.875" style="5" customWidth="1"/>
    <col min="11" max="11" width="12.875" style="5" customWidth="1"/>
    <col min="12" max="16384" width="10.875" style="5" customWidth="1"/>
  </cols>
  <sheetData>
    <row r="1" spans="1:12" s="4" customFormat="1" ht="51.75" customHeight="1">
      <c r="A1" s="4" t="s">
        <v>593</v>
      </c>
      <c r="B1" s="4" t="s">
        <v>592</v>
      </c>
      <c r="C1" s="4" t="s">
        <v>475</v>
      </c>
      <c r="D1" s="4" t="s">
        <v>594</v>
      </c>
      <c r="E1" s="4" t="s">
        <v>596</v>
      </c>
      <c r="F1" s="4" t="s">
        <v>597</v>
      </c>
      <c r="G1" s="33" t="s">
        <v>598</v>
      </c>
      <c r="H1" s="44" t="s">
        <v>508</v>
      </c>
      <c r="I1" s="4" t="s">
        <v>516</v>
      </c>
      <c r="J1" s="4" t="s">
        <v>178</v>
      </c>
      <c r="K1" s="4" t="s">
        <v>600</v>
      </c>
      <c r="L1" s="4" t="s">
        <v>601</v>
      </c>
    </row>
    <row r="2" spans="1:15" ht="30" customHeight="1">
      <c r="A2" s="17" t="s">
        <v>431</v>
      </c>
      <c r="B2" s="8" t="s">
        <v>414</v>
      </c>
      <c r="C2" s="17"/>
      <c r="D2" s="8" t="s">
        <v>415</v>
      </c>
      <c r="E2" s="18" t="s">
        <v>604</v>
      </c>
      <c r="F2" s="17" t="s">
        <v>309</v>
      </c>
      <c r="H2" s="12">
        <v>27</v>
      </c>
      <c r="I2" s="17"/>
      <c r="J2" s="17"/>
      <c r="K2" s="8">
        <v>5</v>
      </c>
      <c r="L2" s="8" t="s">
        <v>559</v>
      </c>
      <c r="M2" s="17"/>
      <c r="N2" s="17"/>
      <c r="O2" s="17"/>
    </row>
    <row r="3" spans="1:13" ht="30" customHeight="1">
      <c r="A3" s="17" t="s">
        <v>431</v>
      </c>
      <c r="B3" s="8" t="s">
        <v>560</v>
      </c>
      <c r="C3" s="17"/>
      <c r="D3" s="8" t="s">
        <v>711</v>
      </c>
      <c r="E3" s="17" t="s">
        <v>604</v>
      </c>
      <c r="F3" s="17" t="s">
        <v>561</v>
      </c>
      <c r="G3" s="49" t="s">
        <v>713</v>
      </c>
      <c r="H3" s="12">
        <v>16.3</v>
      </c>
      <c r="I3" s="17"/>
      <c r="J3" s="17"/>
      <c r="K3" s="5">
        <v>4</v>
      </c>
      <c r="L3" s="8" t="s">
        <v>562</v>
      </c>
      <c r="M3" s="8" t="s">
        <v>714</v>
      </c>
    </row>
    <row r="4" spans="1:12" ht="30" customHeight="1">
      <c r="A4" s="17" t="s">
        <v>431</v>
      </c>
      <c r="B4" s="8" t="s">
        <v>560</v>
      </c>
      <c r="C4" s="17"/>
      <c r="D4" s="8"/>
      <c r="E4" s="17" t="s">
        <v>563</v>
      </c>
      <c r="F4" s="17"/>
      <c r="H4" s="12">
        <v>59</v>
      </c>
      <c r="I4" s="17"/>
      <c r="J4" s="17"/>
      <c r="K4" s="5">
        <v>4</v>
      </c>
      <c r="L4" s="8" t="s">
        <v>562</v>
      </c>
    </row>
    <row r="5" spans="1:12" ht="30" customHeight="1">
      <c r="A5" s="17" t="s">
        <v>431</v>
      </c>
      <c r="B5" s="8" t="s">
        <v>414</v>
      </c>
      <c r="C5" s="17"/>
      <c r="D5" s="8" t="s">
        <v>415</v>
      </c>
      <c r="E5" s="17" t="s">
        <v>604</v>
      </c>
      <c r="F5" s="17" t="s">
        <v>301</v>
      </c>
      <c r="H5" s="12">
        <v>17</v>
      </c>
      <c r="I5" s="17"/>
      <c r="J5" s="17"/>
      <c r="K5" s="8">
        <v>5</v>
      </c>
      <c r="L5" s="8" t="s">
        <v>559</v>
      </c>
    </row>
    <row r="6" spans="1:12" ht="30" customHeight="1">
      <c r="A6" s="17" t="s">
        <v>431</v>
      </c>
      <c r="B6" s="8" t="s">
        <v>302</v>
      </c>
      <c r="C6" s="17"/>
      <c r="D6" s="8" t="s">
        <v>415</v>
      </c>
      <c r="E6" s="17" t="s">
        <v>604</v>
      </c>
      <c r="F6" s="17" t="s">
        <v>303</v>
      </c>
      <c r="H6" s="12">
        <v>6</v>
      </c>
      <c r="I6" s="17"/>
      <c r="J6" s="17"/>
      <c r="K6" s="8">
        <v>5</v>
      </c>
      <c r="L6" s="8" t="s">
        <v>559</v>
      </c>
    </row>
    <row r="7" spans="1:12" ht="30" customHeight="1">
      <c r="A7" s="17" t="s">
        <v>431</v>
      </c>
      <c r="B7" s="17" t="s">
        <v>302</v>
      </c>
      <c r="C7" s="17"/>
      <c r="D7" s="8" t="s">
        <v>415</v>
      </c>
      <c r="E7" s="17" t="s">
        <v>604</v>
      </c>
      <c r="F7" s="17" t="s">
        <v>306</v>
      </c>
      <c r="H7" s="12">
        <v>12</v>
      </c>
      <c r="I7" s="17"/>
      <c r="J7" s="17"/>
      <c r="K7" s="8">
        <v>5</v>
      </c>
      <c r="L7" s="8" t="s">
        <v>559</v>
      </c>
    </row>
    <row r="8" spans="1:12" ht="30" customHeight="1">
      <c r="A8" s="17" t="s">
        <v>431</v>
      </c>
      <c r="B8" s="17" t="s">
        <v>302</v>
      </c>
      <c r="C8" s="17"/>
      <c r="D8" s="8" t="s">
        <v>415</v>
      </c>
      <c r="E8" s="17" t="s">
        <v>604</v>
      </c>
      <c r="F8" s="17" t="s">
        <v>307</v>
      </c>
      <c r="H8" s="12">
        <v>9.5</v>
      </c>
      <c r="I8" s="17"/>
      <c r="J8" s="17"/>
      <c r="K8" s="8">
        <v>5</v>
      </c>
      <c r="L8" s="8" t="s">
        <v>559</v>
      </c>
    </row>
    <row r="9" spans="1:12" ht="30" customHeight="1">
      <c r="A9" s="17" t="s">
        <v>431</v>
      </c>
      <c r="B9" s="17" t="s">
        <v>302</v>
      </c>
      <c r="C9" s="17"/>
      <c r="D9" s="8" t="s">
        <v>415</v>
      </c>
      <c r="E9" s="17" t="s">
        <v>563</v>
      </c>
      <c r="F9" s="17" t="s">
        <v>308</v>
      </c>
      <c r="H9" s="12">
        <v>59</v>
      </c>
      <c r="I9" s="17"/>
      <c r="J9" s="17"/>
      <c r="K9" s="8">
        <v>5</v>
      </c>
      <c r="L9" s="8" t="s">
        <v>559</v>
      </c>
    </row>
    <row r="10" spans="1:12" ht="30" customHeight="1">
      <c r="A10" s="17" t="s">
        <v>431</v>
      </c>
      <c r="B10" s="17" t="s">
        <v>302</v>
      </c>
      <c r="C10" s="17"/>
      <c r="D10" s="8" t="s">
        <v>415</v>
      </c>
      <c r="E10" s="17" t="s">
        <v>310</v>
      </c>
      <c r="F10" s="17" t="s">
        <v>311</v>
      </c>
      <c r="H10" s="12">
        <v>10</v>
      </c>
      <c r="I10" s="17"/>
      <c r="J10" s="17"/>
      <c r="K10" s="8">
        <v>5</v>
      </c>
      <c r="L10" s="8" t="s">
        <v>559</v>
      </c>
    </row>
    <row r="11" spans="1:12" ht="30" customHeight="1">
      <c r="A11" s="17" t="s">
        <v>431</v>
      </c>
      <c r="B11" s="17" t="s">
        <v>560</v>
      </c>
      <c r="C11" s="17"/>
      <c r="D11" s="8"/>
      <c r="E11" s="17" t="s">
        <v>312</v>
      </c>
      <c r="F11" s="17" t="s">
        <v>313</v>
      </c>
      <c r="G11" s="12">
        <v>41.96</v>
      </c>
      <c r="H11" s="12">
        <v>59</v>
      </c>
      <c r="I11" s="17"/>
      <c r="J11" s="17"/>
      <c r="K11" s="8">
        <v>4</v>
      </c>
      <c r="L11" s="8" t="s">
        <v>446</v>
      </c>
    </row>
    <row r="12" spans="1:12" ht="30" customHeight="1">
      <c r="A12" s="17" t="s">
        <v>431</v>
      </c>
      <c r="B12" s="17" t="s">
        <v>560</v>
      </c>
      <c r="C12" s="17"/>
      <c r="D12" s="8"/>
      <c r="E12" s="17" t="s">
        <v>604</v>
      </c>
      <c r="F12" s="17" t="s">
        <v>313</v>
      </c>
      <c r="G12" s="12">
        <v>7.95</v>
      </c>
      <c r="H12" s="12">
        <v>16.3</v>
      </c>
      <c r="I12" s="17"/>
      <c r="J12" s="17"/>
      <c r="K12" s="8">
        <v>4</v>
      </c>
      <c r="L12" s="8" t="s">
        <v>446</v>
      </c>
    </row>
    <row r="13" spans="1:12" ht="30" customHeight="1">
      <c r="A13" s="17" t="s">
        <v>431</v>
      </c>
      <c r="B13" s="17" t="s">
        <v>302</v>
      </c>
      <c r="C13" s="17"/>
      <c r="D13" s="8" t="s">
        <v>415</v>
      </c>
      <c r="E13" s="17" t="s">
        <v>604</v>
      </c>
      <c r="F13" s="17" t="s">
        <v>308</v>
      </c>
      <c r="H13" s="12">
        <v>16</v>
      </c>
      <c r="I13" s="17"/>
      <c r="J13" s="17"/>
      <c r="K13" s="8">
        <v>5</v>
      </c>
      <c r="L13" s="8" t="s">
        <v>559</v>
      </c>
    </row>
    <row r="14" spans="1:12" ht="30" customHeight="1">
      <c r="A14" s="17" t="s">
        <v>431</v>
      </c>
      <c r="B14" s="17" t="s">
        <v>302</v>
      </c>
      <c r="C14" s="17"/>
      <c r="D14" s="8" t="s">
        <v>415</v>
      </c>
      <c r="E14" s="17" t="s">
        <v>604</v>
      </c>
      <c r="F14" s="17" t="s">
        <v>447</v>
      </c>
      <c r="H14" s="12">
        <v>12</v>
      </c>
      <c r="I14" s="17"/>
      <c r="J14" s="17"/>
      <c r="K14" s="8">
        <v>5</v>
      </c>
      <c r="L14" s="8" t="s">
        <v>559</v>
      </c>
    </row>
    <row r="15" spans="1:12" ht="30" customHeight="1">
      <c r="A15" s="5" t="s">
        <v>431</v>
      </c>
      <c r="B15" s="5" t="s">
        <v>560</v>
      </c>
      <c r="D15" s="8"/>
      <c r="E15" s="5" t="s">
        <v>604</v>
      </c>
      <c r="F15" s="5" t="s">
        <v>448</v>
      </c>
      <c r="G15" s="12" t="s">
        <v>449</v>
      </c>
      <c r="H15" s="12">
        <v>0.08</v>
      </c>
      <c r="K15" s="8">
        <v>22</v>
      </c>
      <c r="L15" s="8" t="s">
        <v>37</v>
      </c>
    </row>
    <row r="16" spans="1:12" ht="30" customHeight="1">
      <c r="A16" s="5" t="s">
        <v>431</v>
      </c>
      <c r="B16" s="10" t="s">
        <v>560</v>
      </c>
      <c r="D16" s="8"/>
      <c r="E16" s="5" t="s">
        <v>604</v>
      </c>
      <c r="F16" s="10" t="s">
        <v>360</v>
      </c>
      <c r="G16" s="12" t="s">
        <v>450</v>
      </c>
      <c r="H16" s="12" t="s">
        <v>451</v>
      </c>
      <c r="K16" s="8">
        <v>13</v>
      </c>
      <c r="L16" s="8" t="s">
        <v>452</v>
      </c>
    </row>
    <row r="17" spans="1:12" ht="30" customHeight="1">
      <c r="A17" s="5" t="s">
        <v>431</v>
      </c>
      <c r="B17" s="10" t="s">
        <v>560</v>
      </c>
      <c r="D17" s="8"/>
      <c r="E17" s="5" t="s">
        <v>604</v>
      </c>
      <c r="F17" s="10" t="s">
        <v>360</v>
      </c>
      <c r="H17" s="12" t="s">
        <v>711</v>
      </c>
      <c r="K17" s="8">
        <v>13</v>
      </c>
      <c r="L17" s="8" t="s">
        <v>226</v>
      </c>
    </row>
    <row r="18" spans="1:12" ht="30" customHeight="1">
      <c r="A18" s="5" t="s">
        <v>431</v>
      </c>
      <c r="B18" s="10" t="s">
        <v>560</v>
      </c>
      <c r="D18" s="8"/>
      <c r="E18" s="5" t="s">
        <v>604</v>
      </c>
      <c r="F18" s="10" t="s">
        <v>360</v>
      </c>
      <c r="G18" s="12" t="s">
        <v>227</v>
      </c>
      <c r="H18" s="12" t="s">
        <v>239</v>
      </c>
      <c r="K18" s="8">
        <v>13</v>
      </c>
      <c r="L18" s="8" t="s">
        <v>336</v>
      </c>
    </row>
    <row r="19" spans="1:12" ht="30" customHeight="1">
      <c r="A19" s="5" t="s">
        <v>431</v>
      </c>
      <c r="B19" s="10" t="s">
        <v>560</v>
      </c>
      <c r="D19" s="8"/>
      <c r="E19" s="5" t="s">
        <v>604</v>
      </c>
      <c r="F19" s="10" t="s">
        <v>360</v>
      </c>
      <c r="H19" s="12" t="s">
        <v>711</v>
      </c>
      <c r="K19" s="8">
        <v>13</v>
      </c>
      <c r="L19" s="8" t="s">
        <v>337</v>
      </c>
    </row>
    <row r="20" spans="1:12" ht="30" customHeight="1">
      <c r="A20" s="5" t="s">
        <v>431</v>
      </c>
      <c r="B20" s="10" t="s">
        <v>560</v>
      </c>
      <c r="D20" s="8"/>
      <c r="E20" s="5" t="s">
        <v>512</v>
      </c>
      <c r="F20" s="10" t="s">
        <v>360</v>
      </c>
      <c r="H20" s="12" t="s">
        <v>338</v>
      </c>
      <c r="K20" s="8">
        <v>13</v>
      </c>
      <c r="L20" s="8" t="s">
        <v>339</v>
      </c>
    </row>
    <row r="21" spans="1:12" ht="30" customHeight="1">
      <c r="A21" s="5" t="s">
        <v>431</v>
      </c>
      <c r="B21" s="5" t="s">
        <v>354</v>
      </c>
      <c r="D21" s="8"/>
      <c r="E21" s="5" t="s">
        <v>512</v>
      </c>
      <c r="G21" s="12" t="s">
        <v>450</v>
      </c>
      <c r="H21" s="12" t="s">
        <v>355</v>
      </c>
      <c r="K21" s="8">
        <v>13</v>
      </c>
      <c r="L21" s="8" t="s">
        <v>356</v>
      </c>
    </row>
    <row r="22" spans="1:15" ht="30" customHeight="1">
      <c r="A22" s="5" t="s">
        <v>431</v>
      </c>
      <c r="B22" s="5" t="s">
        <v>325</v>
      </c>
      <c r="D22" s="8"/>
      <c r="E22" s="5" t="s">
        <v>604</v>
      </c>
      <c r="F22" s="5" t="s">
        <v>301</v>
      </c>
      <c r="H22" s="12">
        <v>9</v>
      </c>
      <c r="K22" s="8">
        <v>5</v>
      </c>
      <c r="L22" s="8" t="s">
        <v>124</v>
      </c>
      <c r="M22" s="7"/>
      <c r="N22" s="7"/>
      <c r="O22" s="7"/>
    </row>
    <row r="23" spans="1:12" ht="30" customHeight="1">
      <c r="A23" s="8" t="s">
        <v>431</v>
      </c>
      <c r="B23" s="8" t="s">
        <v>325</v>
      </c>
      <c r="C23" s="8"/>
      <c r="D23" s="8"/>
      <c r="E23" s="8" t="s">
        <v>604</v>
      </c>
      <c r="F23" s="8" t="s">
        <v>125</v>
      </c>
      <c r="H23" s="12">
        <v>7</v>
      </c>
      <c r="K23" s="8">
        <v>5</v>
      </c>
      <c r="L23" s="8" t="s">
        <v>124</v>
      </c>
    </row>
    <row r="24" spans="1:12" s="8" customFormat="1" ht="30" customHeight="1">
      <c r="A24" s="5" t="s">
        <v>431</v>
      </c>
      <c r="B24" s="5" t="s">
        <v>325</v>
      </c>
      <c r="C24" s="5"/>
      <c r="E24" s="5" t="s">
        <v>604</v>
      </c>
      <c r="F24" s="5" t="s">
        <v>126</v>
      </c>
      <c r="G24" s="12"/>
      <c r="H24" s="12">
        <v>41.8</v>
      </c>
      <c r="K24" s="8">
        <v>5</v>
      </c>
      <c r="L24" s="8" t="s">
        <v>124</v>
      </c>
    </row>
    <row r="25" spans="1:12" ht="30" customHeight="1">
      <c r="A25" s="5" t="s">
        <v>431</v>
      </c>
      <c r="B25" s="5" t="s">
        <v>325</v>
      </c>
      <c r="D25" s="8"/>
      <c r="E25" s="5" t="s">
        <v>604</v>
      </c>
      <c r="F25" s="5" t="s">
        <v>127</v>
      </c>
      <c r="H25" s="12">
        <v>18</v>
      </c>
      <c r="K25" s="8">
        <v>5</v>
      </c>
      <c r="L25" s="8" t="s">
        <v>124</v>
      </c>
    </row>
    <row r="26" spans="1:12" ht="30" customHeight="1">
      <c r="A26" s="5" t="s">
        <v>431</v>
      </c>
      <c r="B26" s="5" t="s">
        <v>325</v>
      </c>
      <c r="D26" s="8"/>
      <c r="E26" s="5" t="s">
        <v>604</v>
      </c>
      <c r="F26" s="5" t="s">
        <v>228</v>
      </c>
      <c r="H26" s="12">
        <v>8</v>
      </c>
      <c r="K26" s="8">
        <v>5</v>
      </c>
      <c r="L26" s="8" t="s">
        <v>124</v>
      </c>
    </row>
    <row r="27" spans="1:12" ht="30" customHeight="1">
      <c r="A27" s="5" t="s">
        <v>431</v>
      </c>
      <c r="B27" s="5" t="s">
        <v>325</v>
      </c>
      <c r="D27" s="8"/>
      <c r="E27" s="5" t="s">
        <v>604</v>
      </c>
      <c r="F27" s="5" t="s">
        <v>229</v>
      </c>
      <c r="H27" s="12">
        <v>9</v>
      </c>
      <c r="K27" s="8">
        <v>5</v>
      </c>
      <c r="L27" s="8" t="s">
        <v>124</v>
      </c>
    </row>
    <row r="28" spans="1:12" ht="30" customHeight="1">
      <c r="A28" s="5" t="s">
        <v>431</v>
      </c>
      <c r="B28" s="5" t="s">
        <v>325</v>
      </c>
      <c r="D28" s="8"/>
      <c r="E28" s="5" t="s">
        <v>604</v>
      </c>
      <c r="F28" s="5" t="s">
        <v>230</v>
      </c>
      <c r="H28" s="12">
        <v>9.4</v>
      </c>
      <c r="K28" s="8">
        <v>5</v>
      </c>
      <c r="L28" s="8" t="s">
        <v>124</v>
      </c>
    </row>
    <row r="29" spans="1:12" ht="30" customHeight="1">
      <c r="A29" s="5" t="s">
        <v>431</v>
      </c>
      <c r="B29" s="5" t="s">
        <v>231</v>
      </c>
      <c r="D29" s="8"/>
      <c r="E29" s="5" t="s">
        <v>604</v>
      </c>
      <c r="F29" s="5" t="s">
        <v>127</v>
      </c>
      <c r="H29" s="12">
        <v>49</v>
      </c>
      <c r="K29" s="8">
        <v>5</v>
      </c>
      <c r="L29" s="8" t="s">
        <v>124</v>
      </c>
    </row>
    <row r="30" spans="1:12" ht="30" customHeight="1">
      <c r="A30" s="5" t="s">
        <v>431</v>
      </c>
      <c r="B30" s="5" t="s">
        <v>305</v>
      </c>
      <c r="D30" s="8"/>
      <c r="E30" s="5" t="s">
        <v>604</v>
      </c>
      <c r="F30" s="5" t="s">
        <v>210</v>
      </c>
      <c r="G30" s="12" t="s">
        <v>232</v>
      </c>
      <c r="H30" s="12">
        <v>0.05</v>
      </c>
      <c r="K30" s="8">
        <v>22</v>
      </c>
      <c r="L30" s="8" t="s">
        <v>37</v>
      </c>
    </row>
    <row r="31" spans="1:12" s="10" customFormat="1" ht="30" customHeight="1">
      <c r="A31" s="10" t="s">
        <v>431</v>
      </c>
      <c r="B31" s="10" t="s">
        <v>305</v>
      </c>
      <c r="D31" s="23"/>
      <c r="E31" s="10" t="s">
        <v>604</v>
      </c>
      <c r="F31" s="10" t="s">
        <v>448</v>
      </c>
      <c r="G31" s="22" t="s">
        <v>233</v>
      </c>
      <c r="H31" s="22" t="s">
        <v>128</v>
      </c>
      <c r="K31" s="23">
        <v>22</v>
      </c>
      <c r="L31" s="23" t="s">
        <v>37</v>
      </c>
    </row>
    <row r="32" spans="1:12" ht="30" customHeight="1">
      <c r="A32" s="5" t="s">
        <v>431</v>
      </c>
      <c r="B32" s="5" t="s">
        <v>305</v>
      </c>
      <c r="D32" s="8"/>
      <c r="E32" s="5" t="s">
        <v>512</v>
      </c>
      <c r="F32" s="10" t="s">
        <v>360</v>
      </c>
      <c r="G32" s="12" t="s">
        <v>129</v>
      </c>
      <c r="H32" s="12" t="s">
        <v>251</v>
      </c>
      <c r="K32" s="8">
        <v>13</v>
      </c>
      <c r="L32" s="8" t="s">
        <v>356</v>
      </c>
    </row>
    <row r="33" spans="1:12" ht="30" customHeight="1">
      <c r="A33" s="5" t="s">
        <v>431</v>
      </c>
      <c r="B33" s="5" t="s">
        <v>305</v>
      </c>
      <c r="D33" s="8"/>
      <c r="E33" s="5" t="s">
        <v>604</v>
      </c>
      <c r="F33" s="10" t="s">
        <v>360</v>
      </c>
      <c r="G33" s="12" t="s">
        <v>252</v>
      </c>
      <c r="H33" s="12" t="s">
        <v>253</v>
      </c>
      <c r="K33" s="8">
        <v>13</v>
      </c>
      <c r="L33" s="8" t="s">
        <v>254</v>
      </c>
    </row>
    <row r="34" spans="1:12" ht="30" customHeight="1">
      <c r="A34" s="5" t="s">
        <v>431</v>
      </c>
      <c r="B34" s="5" t="s">
        <v>305</v>
      </c>
      <c r="D34" s="8"/>
      <c r="E34" s="5" t="s">
        <v>604</v>
      </c>
      <c r="F34" s="10" t="s">
        <v>360</v>
      </c>
      <c r="G34" s="12" t="s">
        <v>255</v>
      </c>
      <c r="H34" s="12" t="s">
        <v>256</v>
      </c>
      <c r="K34" s="8">
        <v>13</v>
      </c>
      <c r="L34" s="8" t="s">
        <v>157</v>
      </c>
    </row>
    <row r="35" spans="1:12" ht="30" customHeight="1">
      <c r="A35" s="5" t="s">
        <v>431</v>
      </c>
      <c r="B35" s="5" t="s">
        <v>305</v>
      </c>
      <c r="D35" s="8"/>
      <c r="E35" s="5" t="s">
        <v>604</v>
      </c>
      <c r="F35" s="10" t="s">
        <v>360</v>
      </c>
      <c r="G35" s="12" t="s">
        <v>158</v>
      </c>
      <c r="H35" s="12" t="s">
        <v>159</v>
      </c>
      <c r="K35" s="8">
        <v>13</v>
      </c>
      <c r="L35" s="8" t="s">
        <v>257</v>
      </c>
    </row>
    <row r="36" spans="1:12" ht="30" customHeight="1">
      <c r="A36" s="5" t="s">
        <v>431</v>
      </c>
      <c r="B36" s="5" t="s">
        <v>305</v>
      </c>
      <c r="D36" s="8"/>
      <c r="E36" s="5" t="s">
        <v>604</v>
      </c>
      <c r="F36" s="10" t="s">
        <v>360</v>
      </c>
      <c r="G36" s="12" t="s">
        <v>258</v>
      </c>
      <c r="H36" s="12" t="s">
        <v>259</v>
      </c>
      <c r="K36" s="8">
        <v>13</v>
      </c>
      <c r="L36" s="8" t="s">
        <v>156</v>
      </c>
    </row>
    <row r="37" spans="1:12" ht="30" customHeight="1">
      <c r="A37" s="5" t="s">
        <v>431</v>
      </c>
      <c r="B37" s="5" t="s">
        <v>305</v>
      </c>
      <c r="D37" s="8"/>
      <c r="E37" s="5" t="s">
        <v>512</v>
      </c>
      <c r="F37" s="10" t="s">
        <v>360</v>
      </c>
      <c r="H37" s="12" t="s">
        <v>711</v>
      </c>
      <c r="K37" s="8">
        <v>13</v>
      </c>
      <c r="L37" s="8" t="s">
        <v>73</v>
      </c>
    </row>
    <row r="38" spans="1:12" ht="30" customHeight="1">
      <c r="A38" s="5" t="s">
        <v>431</v>
      </c>
      <c r="B38" s="5" t="s">
        <v>305</v>
      </c>
      <c r="D38" s="8"/>
      <c r="E38" s="5" t="s">
        <v>604</v>
      </c>
      <c r="F38" s="10" t="s">
        <v>360</v>
      </c>
      <c r="H38" s="12" t="s">
        <v>711</v>
      </c>
      <c r="K38" s="8">
        <v>13</v>
      </c>
      <c r="L38" s="8" t="s">
        <v>260</v>
      </c>
    </row>
    <row r="39" spans="1:12" ht="30" customHeight="1">
      <c r="A39" s="5" t="s">
        <v>431</v>
      </c>
      <c r="B39" s="5" t="s">
        <v>305</v>
      </c>
      <c r="D39" s="8"/>
      <c r="E39" s="5" t="s">
        <v>604</v>
      </c>
      <c r="F39" s="10" t="s">
        <v>360</v>
      </c>
      <c r="H39" s="12" t="s">
        <v>711</v>
      </c>
      <c r="K39" s="8">
        <v>13</v>
      </c>
      <c r="L39" s="8" t="s">
        <v>266</v>
      </c>
    </row>
    <row r="40" spans="1:12" ht="30" customHeight="1">
      <c r="A40" s="5" t="s">
        <v>431</v>
      </c>
      <c r="B40" s="5" t="s">
        <v>305</v>
      </c>
      <c r="D40" s="8"/>
      <c r="E40" s="5" t="s">
        <v>267</v>
      </c>
      <c r="F40" s="10" t="s">
        <v>360</v>
      </c>
      <c r="G40" s="12" t="s">
        <v>268</v>
      </c>
      <c r="H40" s="12" t="s">
        <v>405</v>
      </c>
      <c r="K40" s="8">
        <v>13</v>
      </c>
      <c r="L40" s="8" t="s">
        <v>276</v>
      </c>
    </row>
    <row r="41" spans="1:12" ht="30" customHeight="1">
      <c r="A41" s="5" t="s">
        <v>431</v>
      </c>
      <c r="C41" s="17" t="s">
        <v>346</v>
      </c>
      <c r="E41" s="17" t="s">
        <v>347</v>
      </c>
      <c r="F41" s="5" t="s">
        <v>432</v>
      </c>
      <c r="H41" s="12">
        <v>30</v>
      </c>
      <c r="K41" s="29">
        <v>9</v>
      </c>
      <c r="L41" s="8"/>
    </row>
    <row r="42" spans="1:12" ht="30" customHeight="1">
      <c r="A42" s="5" t="s">
        <v>431</v>
      </c>
      <c r="C42" s="5" t="s">
        <v>359</v>
      </c>
      <c r="F42" s="10" t="s">
        <v>360</v>
      </c>
      <c r="H42" s="12" t="s">
        <v>433</v>
      </c>
      <c r="K42" s="8">
        <v>13</v>
      </c>
      <c r="L42" s="8" t="s">
        <v>361</v>
      </c>
    </row>
    <row r="43" spans="1:12" ht="30" customHeight="1">
      <c r="A43" s="5" t="s">
        <v>431</v>
      </c>
      <c r="C43" s="5" t="s">
        <v>362</v>
      </c>
      <c r="F43" s="10" t="s">
        <v>360</v>
      </c>
      <c r="H43" s="12" t="s">
        <v>434</v>
      </c>
      <c r="K43" s="8">
        <v>13</v>
      </c>
      <c r="L43" s="8" t="s">
        <v>361</v>
      </c>
    </row>
    <row r="44" spans="1:12" ht="30" customHeight="1">
      <c r="A44" s="5" t="s">
        <v>431</v>
      </c>
      <c r="D44" s="5" t="s">
        <v>82</v>
      </c>
      <c r="E44" s="5" t="s">
        <v>604</v>
      </c>
      <c r="F44" s="5" t="s">
        <v>81</v>
      </c>
      <c r="G44" s="12" t="s">
        <v>524</v>
      </c>
      <c r="J44" s="5">
        <v>0.8</v>
      </c>
      <c r="K44" s="5">
        <v>34</v>
      </c>
      <c r="L44" s="8" t="s">
        <v>530</v>
      </c>
    </row>
    <row r="45" spans="1:12" ht="30" customHeight="1">
      <c r="A45" s="5" t="s">
        <v>431</v>
      </c>
      <c r="D45" s="5" t="s">
        <v>82</v>
      </c>
      <c r="E45" s="5" t="s">
        <v>604</v>
      </c>
      <c r="F45" s="5" t="s">
        <v>161</v>
      </c>
      <c r="G45" s="12" t="s">
        <v>524</v>
      </c>
      <c r="J45" s="5">
        <v>1.1</v>
      </c>
      <c r="K45" s="5">
        <v>34</v>
      </c>
      <c r="L45" s="8" t="s">
        <v>530</v>
      </c>
    </row>
    <row r="46" spans="1:12" ht="30" customHeight="1">
      <c r="A46" s="5" t="s">
        <v>431</v>
      </c>
      <c r="B46" s="5" t="s">
        <v>305</v>
      </c>
      <c r="C46" s="5" t="s">
        <v>305</v>
      </c>
      <c r="D46" s="5" t="s">
        <v>674</v>
      </c>
      <c r="E46" s="5" t="s">
        <v>604</v>
      </c>
      <c r="F46" s="5" t="s">
        <v>671</v>
      </c>
      <c r="G46" s="12" t="s">
        <v>631</v>
      </c>
      <c r="H46" s="12">
        <f>1/46</f>
        <v>0.021739130434782608</v>
      </c>
      <c r="I46" s="12">
        <v>0.00068</v>
      </c>
      <c r="J46" s="5">
        <v>0.031</v>
      </c>
      <c r="K46" s="12" t="s">
        <v>679</v>
      </c>
      <c r="L46" s="5" t="s">
        <v>630</v>
      </c>
    </row>
    <row r="47" spans="1:12" ht="30" customHeight="1">
      <c r="A47" s="5" t="s">
        <v>431</v>
      </c>
      <c r="B47" s="5" t="s">
        <v>305</v>
      </c>
      <c r="C47" s="5" t="s">
        <v>305</v>
      </c>
      <c r="D47" s="5" t="s">
        <v>674</v>
      </c>
      <c r="E47" s="5" t="s">
        <v>673</v>
      </c>
      <c r="F47" s="5" t="s">
        <v>671</v>
      </c>
      <c r="G47" s="12" t="s">
        <v>676</v>
      </c>
      <c r="H47" s="12">
        <f>1/460</f>
        <v>0.002173913043478261</v>
      </c>
      <c r="I47" s="12">
        <v>0.00068</v>
      </c>
      <c r="J47" s="5">
        <v>0.31</v>
      </c>
      <c r="K47" s="12" t="s">
        <v>679</v>
      </c>
      <c r="L47" s="5" t="s">
        <v>630</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M28"/>
  <sheetViews>
    <sheetView workbookViewId="0" topLeftCell="G13">
      <selection activeCell="J27" sqref="J27:J28"/>
    </sheetView>
  </sheetViews>
  <sheetFormatPr defaultColWidth="11.00390625" defaultRowHeight="15.75"/>
  <cols>
    <col min="1" max="3" width="25.625" style="5" customWidth="1"/>
    <col min="4" max="4" width="21.875" style="5" customWidth="1"/>
    <col min="5" max="7" width="25.625" style="5" customWidth="1"/>
    <col min="8" max="8" width="19.50390625" style="5" customWidth="1"/>
    <col min="9" max="10" width="17.875" style="5" customWidth="1"/>
    <col min="11" max="16384" width="25.625" style="5" customWidth="1"/>
  </cols>
  <sheetData>
    <row r="1" spans="1:12" s="4" customFormat="1" ht="60" customHeight="1">
      <c r="A1" s="4" t="s">
        <v>593</v>
      </c>
      <c r="B1" s="4" t="s">
        <v>592</v>
      </c>
      <c r="C1" s="4" t="s">
        <v>475</v>
      </c>
      <c r="D1" s="4" t="s">
        <v>594</v>
      </c>
      <c r="E1" s="4" t="s">
        <v>596</v>
      </c>
      <c r="F1" s="4" t="s">
        <v>597</v>
      </c>
      <c r="G1" s="4" t="s">
        <v>598</v>
      </c>
      <c r="H1" s="4" t="s">
        <v>508</v>
      </c>
      <c r="I1" s="4" t="s">
        <v>516</v>
      </c>
      <c r="J1" s="4" t="s">
        <v>174</v>
      </c>
      <c r="K1" s="4" t="s">
        <v>600</v>
      </c>
      <c r="L1" s="4" t="s">
        <v>601</v>
      </c>
    </row>
    <row r="2" spans="1:13" ht="30" customHeight="1">
      <c r="A2" s="5" t="s">
        <v>329</v>
      </c>
      <c r="B2" s="5" t="s">
        <v>560</v>
      </c>
      <c r="E2" s="17" t="s">
        <v>604</v>
      </c>
      <c r="H2" s="5">
        <v>0.16</v>
      </c>
      <c r="K2" s="8">
        <v>4</v>
      </c>
      <c r="L2" s="8" t="s">
        <v>562</v>
      </c>
      <c r="M2" s="8"/>
    </row>
    <row r="3" spans="1:12" ht="30" customHeight="1">
      <c r="A3" s="5" t="s">
        <v>329</v>
      </c>
      <c r="B3" s="5" t="s">
        <v>560</v>
      </c>
      <c r="E3" s="5" t="s">
        <v>563</v>
      </c>
      <c r="H3" s="5">
        <v>0.29</v>
      </c>
      <c r="K3" s="8">
        <v>4</v>
      </c>
      <c r="L3" s="8" t="s">
        <v>562</v>
      </c>
    </row>
    <row r="4" spans="1:12" ht="30" customHeight="1">
      <c r="A4" s="5" t="s">
        <v>329</v>
      </c>
      <c r="B4" s="5" t="s">
        <v>414</v>
      </c>
      <c r="D4" s="17" t="s">
        <v>415</v>
      </c>
      <c r="E4" s="6" t="s">
        <v>604</v>
      </c>
      <c r="F4" s="5" t="s">
        <v>309</v>
      </c>
      <c r="H4" s="5">
        <v>0.02</v>
      </c>
      <c r="K4" s="8">
        <v>5</v>
      </c>
      <c r="L4" s="8" t="s">
        <v>559</v>
      </c>
    </row>
    <row r="5" spans="1:12" ht="30" customHeight="1">
      <c r="A5" s="5" t="s">
        <v>329</v>
      </c>
      <c r="B5" s="5" t="s">
        <v>414</v>
      </c>
      <c r="D5" s="17" t="s">
        <v>415</v>
      </c>
      <c r="E5" s="5" t="s">
        <v>604</v>
      </c>
      <c r="F5" s="5" t="s">
        <v>301</v>
      </c>
      <c r="H5" s="5">
        <v>0.1</v>
      </c>
      <c r="K5" s="8">
        <v>5</v>
      </c>
      <c r="L5" s="8" t="s">
        <v>559</v>
      </c>
    </row>
    <row r="6" spans="1:12" ht="30" customHeight="1">
      <c r="A6" s="5" t="s">
        <v>329</v>
      </c>
      <c r="B6" s="5" t="s">
        <v>302</v>
      </c>
      <c r="D6" s="17" t="s">
        <v>415</v>
      </c>
      <c r="E6" s="5" t="s">
        <v>604</v>
      </c>
      <c r="F6" s="5" t="s">
        <v>303</v>
      </c>
      <c r="H6" s="5">
        <v>0.23</v>
      </c>
      <c r="K6" s="8">
        <v>5</v>
      </c>
      <c r="L6" s="8" t="s">
        <v>559</v>
      </c>
    </row>
    <row r="7" spans="1:12" ht="30" customHeight="1">
      <c r="A7" s="5" t="s">
        <v>329</v>
      </c>
      <c r="B7" s="5" t="s">
        <v>302</v>
      </c>
      <c r="D7" s="17" t="s">
        <v>415</v>
      </c>
      <c r="E7" s="5" t="s">
        <v>604</v>
      </c>
      <c r="F7" s="5" t="s">
        <v>308</v>
      </c>
      <c r="H7" s="5">
        <v>0.16</v>
      </c>
      <c r="K7" s="8">
        <v>5</v>
      </c>
      <c r="L7" s="8" t="s">
        <v>559</v>
      </c>
    </row>
    <row r="8" spans="1:12" ht="30" customHeight="1">
      <c r="A8" s="5" t="s">
        <v>329</v>
      </c>
      <c r="B8" s="5" t="s">
        <v>302</v>
      </c>
      <c r="D8" s="17" t="s">
        <v>415</v>
      </c>
      <c r="E8" s="5" t="s">
        <v>604</v>
      </c>
      <c r="F8" s="5" t="s">
        <v>447</v>
      </c>
      <c r="H8" s="5">
        <v>0.6</v>
      </c>
      <c r="K8" s="8">
        <v>5</v>
      </c>
      <c r="L8" s="8" t="s">
        <v>559</v>
      </c>
    </row>
    <row r="9" spans="1:12" ht="30" customHeight="1">
      <c r="A9" s="5" t="s">
        <v>329</v>
      </c>
      <c r="B9" s="5" t="s">
        <v>302</v>
      </c>
      <c r="D9" s="17" t="s">
        <v>415</v>
      </c>
      <c r="E9" s="5" t="s">
        <v>604</v>
      </c>
      <c r="F9" s="5" t="s">
        <v>306</v>
      </c>
      <c r="H9" s="5">
        <v>0.6</v>
      </c>
      <c r="K9" s="8">
        <v>5</v>
      </c>
      <c r="L9" s="8" t="s">
        <v>559</v>
      </c>
    </row>
    <row r="10" spans="1:12" ht="30" customHeight="1">
      <c r="A10" s="5" t="s">
        <v>329</v>
      </c>
      <c r="B10" s="5" t="s">
        <v>302</v>
      </c>
      <c r="D10" s="17" t="s">
        <v>415</v>
      </c>
      <c r="E10" s="5" t="s">
        <v>604</v>
      </c>
      <c r="F10" s="5" t="s">
        <v>307</v>
      </c>
      <c r="H10" s="5">
        <v>0.37</v>
      </c>
      <c r="K10" s="8">
        <v>5</v>
      </c>
      <c r="L10" s="8" t="s">
        <v>559</v>
      </c>
    </row>
    <row r="11" spans="1:12" ht="30" customHeight="1">
      <c r="A11" s="5" t="s">
        <v>329</v>
      </c>
      <c r="B11" s="5" t="s">
        <v>302</v>
      </c>
      <c r="D11" s="17" t="s">
        <v>415</v>
      </c>
      <c r="E11" s="5" t="s">
        <v>563</v>
      </c>
      <c r="F11" s="5" t="s">
        <v>308</v>
      </c>
      <c r="H11" s="5">
        <v>0.29</v>
      </c>
      <c r="K11" s="8">
        <v>5</v>
      </c>
      <c r="L11" s="8" t="s">
        <v>559</v>
      </c>
    </row>
    <row r="12" spans="1:12" ht="30" customHeight="1">
      <c r="A12" s="5" t="s">
        <v>329</v>
      </c>
      <c r="B12" s="5" t="s">
        <v>302</v>
      </c>
      <c r="D12" s="17" t="s">
        <v>415</v>
      </c>
      <c r="E12" s="5" t="s">
        <v>310</v>
      </c>
      <c r="F12" s="5" t="s">
        <v>311</v>
      </c>
      <c r="H12" s="5">
        <v>0.13</v>
      </c>
      <c r="K12" s="8">
        <v>5</v>
      </c>
      <c r="L12" s="8" t="s">
        <v>559</v>
      </c>
    </row>
    <row r="13" spans="1:12" ht="30" customHeight="1">
      <c r="A13" s="5" t="s">
        <v>329</v>
      </c>
      <c r="B13" s="5" t="s">
        <v>560</v>
      </c>
      <c r="E13" s="5" t="s">
        <v>604</v>
      </c>
      <c r="F13" s="5" t="s">
        <v>313</v>
      </c>
      <c r="G13" s="5">
        <v>0.019</v>
      </c>
      <c r="H13" s="5">
        <v>0.16</v>
      </c>
      <c r="K13" s="5">
        <v>4</v>
      </c>
      <c r="L13" s="5" t="s">
        <v>446</v>
      </c>
    </row>
    <row r="14" spans="1:12" s="10" customFormat="1" ht="30" customHeight="1">
      <c r="A14" s="10" t="s">
        <v>329</v>
      </c>
      <c r="B14" s="10" t="s">
        <v>560</v>
      </c>
      <c r="E14" s="10" t="s">
        <v>312</v>
      </c>
      <c r="F14" s="10" t="s">
        <v>313</v>
      </c>
      <c r="G14" s="10">
        <v>0.054</v>
      </c>
      <c r="H14" s="10">
        <v>0.29</v>
      </c>
      <c r="K14" s="10">
        <v>4</v>
      </c>
      <c r="L14" s="10" t="s">
        <v>446</v>
      </c>
    </row>
    <row r="15" spans="1:12" ht="30" customHeight="1">
      <c r="A15" s="5" t="s">
        <v>329</v>
      </c>
      <c r="B15" s="5" t="s">
        <v>354</v>
      </c>
      <c r="I15" s="5">
        <v>0.0021</v>
      </c>
      <c r="K15" s="8">
        <v>14</v>
      </c>
      <c r="L15" s="8" t="s">
        <v>271</v>
      </c>
    </row>
    <row r="16" spans="1:12" ht="30" customHeight="1">
      <c r="A16" s="5" t="s">
        <v>329</v>
      </c>
      <c r="B16" s="5" t="s">
        <v>300</v>
      </c>
      <c r="I16" s="5">
        <v>0.0067</v>
      </c>
      <c r="K16" s="8">
        <v>14</v>
      </c>
      <c r="L16" s="8" t="s">
        <v>304</v>
      </c>
    </row>
    <row r="17" spans="1:12" ht="30" customHeight="1">
      <c r="A17" s="5" t="s">
        <v>329</v>
      </c>
      <c r="B17" s="5" t="s">
        <v>305</v>
      </c>
      <c r="I17" s="5">
        <v>0.405</v>
      </c>
      <c r="K17" s="8">
        <v>14</v>
      </c>
      <c r="L17" s="8" t="s">
        <v>304</v>
      </c>
    </row>
    <row r="18" spans="1:12" ht="30" customHeight="1">
      <c r="A18" s="5" t="s">
        <v>329</v>
      </c>
      <c r="B18" s="5" t="s">
        <v>325</v>
      </c>
      <c r="E18" s="5" t="s">
        <v>604</v>
      </c>
      <c r="F18" s="5" t="s">
        <v>301</v>
      </c>
      <c r="H18" s="5">
        <v>0.22</v>
      </c>
      <c r="K18" s="8">
        <v>5</v>
      </c>
      <c r="L18" s="8" t="s">
        <v>124</v>
      </c>
    </row>
    <row r="19" spans="1:12" ht="30" customHeight="1">
      <c r="A19" s="5" t="s">
        <v>329</v>
      </c>
      <c r="B19" s="5" t="s">
        <v>325</v>
      </c>
      <c r="E19" s="5" t="s">
        <v>604</v>
      </c>
      <c r="F19" s="5" t="s">
        <v>125</v>
      </c>
      <c r="H19" s="5">
        <v>0.078</v>
      </c>
      <c r="K19" s="8">
        <v>5</v>
      </c>
      <c r="L19" s="8" t="s">
        <v>124</v>
      </c>
    </row>
    <row r="20" spans="1:12" ht="30" customHeight="1">
      <c r="A20" s="5" t="s">
        <v>329</v>
      </c>
      <c r="B20" s="5" t="s">
        <v>325</v>
      </c>
      <c r="E20" s="5" t="s">
        <v>604</v>
      </c>
      <c r="F20" s="5" t="s">
        <v>126</v>
      </c>
      <c r="H20" s="5">
        <v>1.65</v>
      </c>
      <c r="K20" s="8">
        <v>5</v>
      </c>
      <c r="L20" s="8" t="s">
        <v>124</v>
      </c>
    </row>
    <row r="21" spans="1:12" ht="30" customHeight="1">
      <c r="A21" s="5" t="s">
        <v>329</v>
      </c>
      <c r="B21" s="5" t="s">
        <v>325</v>
      </c>
      <c r="E21" s="5" t="s">
        <v>604</v>
      </c>
      <c r="F21" s="5" t="s">
        <v>127</v>
      </c>
      <c r="H21" s="5">
        <v>0.6</v>
      </c>
      <c r="K21" s="8">
        <v>5</v>
      </c>
      <c r="L21" s="8" t="s">
        <v>124</v>
      </c>
    </row>
    <row r="22" spans="1:12" ht="30" customHeight="1">
      <c r="A22" s="5" t="s">
        <v>329</v>
      </c>
      <c r="B22" s="5" t="s">
        <v>325</v>
      </c>
      <c r="E22" s="5" t="s">
        <v>604</v>
      </c>
      <c r="F22" s="5" t="s">
        <v>228</v>
      </c>
      <c r="H22" s="5">
        <v>0.49</v>
      </c>
      <c r="K22" s="8">
        <v>5</v>
      </c>
      <c r="L22" s="8" t="s">
        <v>124</v>
      </c>
    </row>
    <row r="23" spans="1:12" ht="30" customHeight="1">
      <c r="A23" s="5" t="s">
        <v>329</v>
      </c>
      <c r="B23" s="5" t="s">
        <v>325</v>
      </c>
      <c r="E23" s="5" t="s">
        <v>604</v>
      </c>
      <c r="F23" s="5" t="s">
        <v>229</v>
      </c>
      <c r="H23" s="5">
        <v>0.6</v>
      </c>
      <c r="K23" s="8">
        <v>5</v>
      </c>
      <c r="L23" s="8" t="s">
        <v>124</v>
      </c>
    </row>
    <row r="24" spans="1:12" ht="30" customHeight="1">
      <c r="A24" s="5" t="s">
        <v>329</v>
      </c>
      <c r="B24" s="5" t="s">
        <v>325</v>
      </c>
      <c r="E24" s="5" t="s">
        <v>604</v>
      </c>
      <c r="F24" s="5" t="s">
        <v>230</v>
      </c>
      <c r="H24" s="5">
        <v>0.38</v>
      </c>
      <c r="K24" s="8">
        <v>5</v>
      </c>
      <c r="L24" s="8" t="s">
        <v>124</v>
      </c>
    </row>
    <row r="25" spans="1:12" ht="30" customHeight="1">
      <c r="A25" s="5" t="s">
        <v>329</v>
      </c>
      <c r="B25" s="5" t="s">
        <v>231</v>
      </c>
      <c r="E25" s="5" t="s">
        <v>604</v>
      </c>
      <c r="F25" s="5" t="s">
        <v>127</v>
      </c>
      <c r="H25" s="5">
        <v>0.7</v>
      </c>
      <c r="K25" s="8">
        <v>5</v>
      </c>
      <c r="L25" s="8" t="s">
        <v>124</v>
      </c>
    </row>
    <row r="26" spans="1:12" ht="30" customHeight="1">
      <c r="A26" s="5" t="s">
        <v>329</v>
      </c>
      <c r="B26" s="5" t="s">
        <v>176</v>
      </c>
      <c r="I26" s="5">
        <v>0.0012</v>
      </c>
      <c r="K26" s="8">
        <v>14</v>
      </c>
      <c r="L26" s="8" t="s">
        <v>304</v>
      </c>
    </row>
    <row r="27" spans="1:12" ht="30" customHeight="1">
      <c r="A27" s="5" t="s">
        <v>329</v>
      </c>
      <c r="D27" s="5" t="s">
        <v>82</v>
      </c>
      <c r="E27" s="5" t="s">
        <v>604</v>
      </c>
      <c r="F27" s="5" t="s">
        <v>166</v>
      </c>
      <c r="G27" s="12" t="s">
        <v>524</v>
      </c>
      <c r="H27" s="12"/>
      <c r="J27" s="5">
        <v>0</v>
      </c>
      <c r="K27" s="5">
        <v>34</v>
      </c>
      <c r="L27" s="5" t="s">
        <v>531</v>
      </c>
    </row>
    <row r="28" spans="1:12" ht="30" customHeight="1">
      <c r="A28" s="5" t="s">
        <v>329</v>
      </c>
      <c r="D28" s="5" t="s">
        <v>82</v>
      </c>
      <c r="E28" s="5" t="s">
        <v>604</v>
      </c>
      <c r="F28" s="5" t="s">
        <v>161</v>
      </c>
      <c r="G28" s="12" t="s">
        <v>524</v>
      </c>
      <c r="H28" s="12"/>
      <c r="J28" s="5">
        <v>0.5</v>
      </c>
      <c r="K28" s="5">
        <v>34</v>
      </c>
      <c r="L28" s="5" t="s">
        <v>531</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L31"/>
  <sheetViews>
    <sheetView workbookViewId="0" topLeftCell="D1">
      <pane ySplit="1" topLeftCell="BM2" activePane="bottomLeft" state="frozen"/>
      <selection pane="topLeft" activeCell="A1" sqref="A1"/>
      <selection pane="bottomLeft" activeCell="B30" sqref="B30:L31"/>
    </sheetView>
  </sheetViews>
  <sheetFormatPr defaultColWidth="11.00390625" defaultRowHeight="15.75"/>
  <cols>
    <col min="1" max="2" width="10.875" style="5" customWidth="1"/>
    <col min="3" max="3" width="21.50390625" style="5" customWidth="1"/>
    <col min="4" max="4" width="17.00390625" style="5" customWidth="1"/>
    <col min="5" max="5" width="20.00390625" style="5" customWidth="1"/>
    <col min="6" max="6" width="17.625" style="5" customWidth="1"/>
    <col min="7" max="7" width="16.125" style="5" customWidth="1"/>
    <col min="8" max="8" width="13.50390625" style="5" customWidth="1"/>
    <col min="9" max="9" width="17.625" style="5" customWidth="1"/>
    <col min="10" max="10" width="14.375" style="5" customWidth="1"/>
    <col min="11" max="11" width="18.875" style="5" customWidth="1"/>
    <col min="12" max="16384" width="10.875" style="5" customWidth="1"/>
  </cols>
  <sheetData>
    <row r="1" spans="1:12" ht="51">
      <c r="A1" s="9" t="s">
        <v>593</v>
      </c>
      <c r="B1" s="9" t="s">
        <v>592</v>
      </c>
      <c r="C1" s="9" t="s">
        <v>475</v>
      </c>
      <c r="D1" s="9" t="s">
        <v>594</v>
      </c>
      <c r="E1" s="9" t="s">
        <v>596</v>
      </c>
      <c r="F1" s="9" t="s">
        <v>597</v>
      </c>
      <c r="G1" s="9" t="s">
        <v>598</v>
      </c>
      <c r="H1" s="9" t="s">
        <v>508</v>
      </c>
      <c r="I1" s="9" t="s">
        <v>516</v>
      </c>
      <c r="J1" s="4" t="s">
        <v>178</v>
      </c>
      <c r="K1" s="9" t="s">
        <v>600</v>
      </c>
      <c r="L1" s="9" t="s">
        <v>601</v>
      </c>
    </row>
    <row r="2" spans="1:12" ht="30" customHeight="1">
      <c r="A2" s="10" t="s">
        <v>514</v>
      </c>
      <c r="B2" s="10" t="s">
        <v>469</v>
      </c>
      <c r="C2" s="10"/>
      <c r="D2" s="10"/>
      <c r="E2" s="10" t="s">
        <v>512</v>
      </c>
      <c r="F2" s="10"/>
      <c r="G2" s="10">
        <v>0.26</v>
      </c>
      <c r="H2" s="10">
        <v>0.93</v>
      </c>
      <c r="I2" s="10"/>
      <c r="J2" s="10"/>
      <c r="K2" s="23">
        <v>10</v>
      </c>
      <c r="L2" s="11"/>
    </row>
    <row r="3" spans="1:12" ht="30" customHeight="1">
      <c r="A3" s="5" t="s">
        <v>514</v>
      </c>
      <c r="B3" s="5" t="s">
        <v>560</v>
      </c>
      <c r="E3" s="5" t="s">
        <v>604</v>
      </c>
      <c r="F3" s="5" t="s">
        <v>448</v>
      </c>
      <c r="G3" s="12" t="s">
        <v>292</v>
      </c>
      <c r="H3" s="5">
        <v>13.2</v>
      </c>
      <c r="K3" s="5">
        <v>22</v>
      </c>
      <c r="L3" s="5" t="s">
        <v>37</v>
      </c>
    </row>
    <row r="4" spans="1:12" ht="30" customHeight="1">
      <c r="A4" s="5" t="s">
        <v>514</v>
      </c>
      <c r="B4" s="5" t="s">
        <v>560</v>
      </c>
      <c r="E4" s="5" t="s">
        <v>604</v>
      </c>
      <c r="H4" s="12" t="s">
        <v>320</v>
      </c>
      <c r="K4" s="5">
        <v>13</v>
      </c>
      <c r="L4" s="5" t="s">
        <v>236</v>
      </c>
    </row>
    <row r="5" spans="1:12" ht="30" customHeight="1">
      <c r="A5" s="5" t="s">
        <v>514</v>
      </c>
      <c r="B5" s="5" t="s">
        <v>560</v>
      </c>
      <c r="E5" s="5" t="s">
        <v>512</v>
      </c>
      <c r="H5" s="12" t="s">
        <v>320</v>
      </c>
      <c r="K5" s="5">
        <v>13</v>
      </c>
      <c r="L5" s="5" t="s">
        <v>330</v>
      </c>
    </row>
    <row r="6" spans="1:12" ht="30" customHeight="1">
      <c r="A6" s="5" t="s">
        <v>514</v>
      </c>
      <c r="B6" s="5" t="s">
        <v>560</v>
      </c>
      <c r="E6" s="5" t="s">
        <v>604</v>
      </c>
      <c r="G6" s="5">
        <v>0.038</v>
      </c>
      <c r="H6" s="5">
        <v>0.083</v>
      </c>
      <c r="K6" s="5">
        <v>13</v>
      </c>
      <c r="L6" s="5" t="s">
        <v>238</v>
      </c>
    </row>
    <row r="7" spans="1:12" s="10" customFormat="1" ht="30" customHeight="1">
      <c r="A7" s="10" t="s">
        <v>514</v>
      </c>
      <c r="B7" s="10" t="s">
        <v>560</v>
      </c>
      <c r="E7" s="10" t="s">
        <v>512</v>
      </c>
      <c r="G7" s="10">
        <v>0.12</v>
      </c>
      <c r="H7" s="10">
        <v>0.13</v>
      </c>
      <c r="K7" s="5">
        <v>13</v>
      </c>
      <c r="L7" s="5" t="s">
        <v>135</v>
      </c>
    </row>
    <row r="8" spans="1:12" ht="30" customHeight="1">
      <c r="A8" s="5" t="s">
        <v>514</v>
      </c>
      <c r="B8" s="5" t="s">
        <v>354</v>
      </c>
      <c r="E8" s="5" t="s">
        <v>512</v>
      </c>
      <c r="G8" s="12" t="s">
        <v>297</v>
      </c>
      <c r="H8" s="12" t="s">
        <v>298</v>
      </c>
      <c r="K8" s="5">
        <v>13</v>
      </c>
      <c r="L8" s="5" t="s">
        <v>201</v>
      </c>
    </row>
    <row r="9" spans="1:12" ht="30" customHeight="1">
      <c r="A9" s="5" t="s">
        <v>514</v>
      </c>
      <c r="B9" s="5" t="s">
        <v>305</v>
      </c>
      <c r="E9" s="5" t="s">
        <v>604</v>
      </c>
      <c r="F9" s="5" t="s">
        <v>210</v>
      </c>
      <c r="G9" s="12" t="s">
        <v>145</v>
      </c>
      <c r="H9" s="12">
        <v>5.71</v>
      </c>
      <c r="K9" s="5">
        <v>22</v>
      </c>
      <c r="L9" s="5" t="s">
        <v>37</v>
      </c>
    </row>
    <row r="10" spans="1:12" ht="30" customHeight="1">
      <c r="A10" s="5" t="s">
        <v>514</v>
      </c>
      <c r="B10" s="5" t="s">
        <v>305</v>
      </c>
      <c r="E10" s="5" t="s">
        <v>604</v>
      </c>
      <c r="F10" s="5" t="s">
        <v>448</v>
      </c>
      <c r="K10" s="5">
        <v>22</v>
      </c>
      <c r="L10" s="5" t="s">
        <v>37</v>
      </c>
    </row>
    <row r="11" spans="1:12" ht="30" customHeight="1">
      <c r="A11" s="5" t="s">
        <v>514</v>
      </c>
      <c r="B11" s="5" t="s">
        <v>332</v>
      </c>
      <c r="E11" s="5" t="s">
        <v>172</v>
      </c>
      <c r="F11" s="5" t="s">
        <v>334</v>
      </c>
      <c r="G11" s="5">
        <v>0.09</v>
      </c>
      <c r="H11" s="5">
        <v>0.1</v>
      </c>
      <c r="K11" s="8">
        <v>30</v>
      </c>
      <c r="L11" s="8" t="s">
        <v>477</v>
      </c>
    </row>
    <row r="12" spans="1:12" ht="30" customHeight="1">
      <c r="A12" s="5" t="s">
        <v>514</v>
      </c>
      <c r="C12" s="5" t="s">
        <v>359</v>
      </c>
      <c r="F12" s="10" t="s">
        <v>360</v>
      </c>
      <c r="H12" s="5">
        <v>0.089</v>
      </c>
      <c r="K12" s="1">
        <v>13</v>
      </c>
      <c r="L12" s="1" t="s">
        <v>361</v>
      </c>
    </row>
    <row r="13" spans="1:12" ht="30" customHeight="1">
      <c r="A13" s="5" t="s">
        <v>514</v>
      </c>
      <c r="C13" s="5" t="s">
        <v>362</v>
      </c>
      <c r="F13" s="10" t="s">
        <v>360</v>
      </c>
      <c r="H13" s="5">
        <v>0.41</v>
      </c>
      <c r="K13" s="1">
        <v>13</v>
      </c>
      <c r="L13" s="1" t="s">
        <v>361</v>
      </c>
    </row>
    <row r="14" spans="1:12" ht="30" customHeight="1">
      <c r="A14" s="5" t="s">
        <v>514</v>
      </c>
      <c r="C14" s="17" t="s">
        <v>346</v>
      </c>
      <c r="E14" s="17" t="s">
        <v>347</v>
      </c>
      <c r="F14" s="5" t="s">
        <v>701</v>
      </c>
      <c r="H14" s="12">
        <v>1.5</v>
      </c>
      <c r="K14" s="1">
        <v>9</v>
      </c>
      <c r="L14" s="1"/>
    </row>
    <row r="15" spans="1:12" ht="30" customHeight="1">
      <c r="A15" s="5" t="s">
        <v>514</v>
      </c>
      <c r="D15" s="5" t="s">
        <v>82</v>
      </c>
      <c r="E15" s="5" t="s">
        <v>604</v>
      </c>
      <c r="F15" s="5" t="s">
        <v>166</v>
      </c>
      <c r="G15" s="12" t="s">
        <v>162</v>
      </c>
      <c r="H15" s="12"/>
      <c r="J15" s="5">
        <v>0</v>
      </c>
      <c r="K15" s="5">
        <v>34</v>
      </c>
      <c r="L15" s="5" t="s">
        <v>531</v>
      </c>
    </row>
    <row r="16" spans="1:12" ht="30" customHeight="1">
      <c r="A16" s="5" t="s">
        <v>514</v>
      </c>
      <c r="D16" s="5" t="s">
        <v>82</v>
      </c>
      <c r="E16" s="5" t="s">
        <v>604</v>
      </c>
      <c r="F16" s="5" t="s">
        <v>161</v>
      </c>
      <c r="G16" s="12" t="s">
        <v>162</v>
      </c>
      <c r="H16" s="12"/>
      <c r="J16" s="5">
        <v>0.1</v>
      </c>
      <c r="K16" s="5">
        <v>34</v>
      </c>
      <c r="L16" s="5" t="s">
        <v>531</v>
      </c>
    </row>
    <row r="17" spans="1:11" ht="30" customHeight="1">
      <c r="A17" s="5" t="s">
        <v>514</v>
      </c>
      <c r="D17" s="17" t="s">
        <v>544</v>
      </c>
      <c r="E17" s="5" t="s">
        <v>604</v>
      </c>
      <c r="F17" s="5" t="s">
        <v>538</v>
      </c>
      <c r="G17" s="12"/>
      <c r="H17" s="12"/>
      <c r="J17" s="12">
        <v>0.003</v>
      </c>
      <c r="K17" s="5">
        <v>35</v>
      </c>
    </row>
    <row r="18" spans="1:11" ht="30" customHeight="1">
      <c r="A18" s="5" t="s">
        <v>514</v>
      </c>
      <c r="D18" s="17" t="s">
        <v>544</v>
      </c>
      <c r="E18" s="5" t="s">
        <v>545</v>
      </c>
      <c r="F18" s="5" t="s">
        <v>538</v>
      </c>
      <c r="G18" s="12"/>
      <c r="H18" s="12"/>
      <c r="J18" s="5">
        <v>0.004</v>
      </c>
      <c r="K18" s="5">
        <v>35</v>
      </c>
    </row>
    <row r="19" spans="1:11" ht="30" customHeight="1">
      <c r="A19" s="5" t="s">
        <v>514</v>
      </c>
      <c r="D19" s="17" t="s">
        <v>544</v>
      </c>
      <c r="E19" s="5" t="s">
        <v>539</v>
      </c>
      <c r="F19" s="5" t="s">
        <v>538</v>
      </c>
      <c r="G19" s="12"/>
      <c r="H19" s="12"/>
      <c r="J19" s="5">
        <v>0.003</v>
      </c>
      <c r="K19" s="5">
        <v>35</v>
      </c>
    </row>
    <row r="20" spans="1:11" ht="30" customHeight="1">
      <c r="A20" s="5" t="s">
        <v>514</v>
      </c>
      <c r="D20" s="17" t="s">
        <v>544</v>
      </c>
      <c r="E20" s="5" t="s">
        <v>546</v>
      </c>
      <c r="F20" s="5" t="s">
        <v>538</v>
      </c>
      <c r="G20" s="12"/>
      <c r="H20" s="12"/>
      <c r="J20" s="5">
        <v>0.005</v>
      </c>
      <c r="K20" s="5">
        <v>35</v>
      </c>
    </row>
    <row r="21" spans="1:11" ht="30" customHeight="1">
      <c r="A21" s="5" t="s">
        <v>514</v>
      </c>
      <c r="D21" s="17" t="s">
        <v>544</v>
      </c>
      <c r="E21" s="5" t="s">
        <v>540</v>
      </c>
      <c r="F21" s="5" t="s">
        <v>538</v>
      </c>
      <c r="G21" s="12"/>
      <c r="H21" s="12"/>
      <c r="J21" s="5">
        <v>0.006</v>
      </c>
      <c r="K21" s="5">
        <v>35</v>
      </c>
    </row>
    <row r="22" spans="1:11" ht="30" customHeight="1">
      <c r="A22" s="5" t="s">
        <v>514</v>
      </c>
      <c r="D22" s="17" t="s">
        <v>544</v>
      </c>
      <c r="E22" s="5" t="s">
        <v>541</v>
      </c>
      <c r="F22" s="5" t="s">
        <v>538</v>
      </c>
      <c r="G22" s="12"/>
      <c r="H22" s="12"/>
      <c r="J22" s="5">
        <v>0.062</v>
      </c>
      <c r="K22" s="5">
        <v>35</v>
      </c>
    </row>
    <row r="23" spans="1:11" ht="30" customHeight="1">
      <c r="A23" s="5" t="s">
        <v>514</v>
      </c>
      <c r="D23" s="17" t="s">
        <v>544</v>
      </c>
      <c r="E23" s="5" t="s">
        <v>541</v>
      </c>
      <c r="F23" s="5" t="s">
        <v>538</v>
      </c>
      <c r="G23" s="12"/>
      <c r="H23" s="12"/>
      <c r="J23" s="5">
        <v>0.014</v>
      </c>
      <c r="K23" s="5">
        <v>35</v>
      </c>
    </row>
    <row r="24" spans="1:11" ht="30" customHeight="1">
      <c r="A24" s="5" t="s">
        <v>514</v>
      </c>
      <c r="D24" s="17" t="s">
        <v>544</v>
      </c>
      <c r="E24" s="5" t="s">
        <v>541</v>
      </c>
      <c r="F24" s="5" t="s">
        <v>538</v>
      </c>
      <c r="G24" s="12"/>
      <c r="H24" s="12"/>
      <c r="J24" s="5">
        <v>0.024</v>
      </c>
      <c r="K24" s="5">
        <v>35</v>
      </c>
    </row>
    <row r="25" spans="1:11" ht="30" customHeight="1">
      <c r="A25" s="5" t="s">
        <v>514</v>
      </c>
      <c r="D25" s="17" t="s">
        <v>544</v>
      </c>
      <c r="E25" s="5" t="s">
        <v>542</v>
      </c>
      <c r="F25" s="5" t="s">
        <v>538</v>
      </c>
      <c r="G25" s="12"/>
      <c r="H25" s="12"/>
      <c r="J25" s="5">
        <v>0.39</v>
      </c>
      <c r="K25" s="5">
        <v>35</v>
      </c>
    </row>
    <row r="26" spans="1:11" ht="30" customHeight="1">
      <c r="A26" s="5" t="s">
        <v>514</v>
      </c>
      <c r="D26" s="17" t="s">
        <v>544</v>
      </c>
      <c r="E26" s="5" t="s">
        <v>543</v>
      </c>
      <c r="F26" s="5" t="s">
        <v>538</v>
      </c>
      <c r="G26" s="12"/>
      <c r="H26" s="12"/>
      <c r="J26" s="5">
        <v>0.19</v>
      </c>
      <c r="K26" s="5">
        <v>35</v>
      </c>
    </row>
    <row r="27" spans="1:11" ht="30" customHeight="1">
      <c r="A27" s="5" t="s">
        <v>514</v>
      </c>
      <c r="D27" s="17" t="s">
        <v>544</v>
      </c>
      <c r="E27" s="5" t="s">
        <v>547</v>
      </c>
      <c r="F27" s="5" t="s">
        <v>538</v>
      </c>
      <c r="G27" s="12"/>
      <c r="H27" s="12"/>
      <c r="J27" s="5">
        <v>0.06</v>
      </c>
      <c r="K27" s="5">
        <v>35</v>
      </c>
    </row>
    <row r="28" spans="1:11" ht="30" customHeight="1">
      <c r="A28" s="5" t="s">
        <v>514</v>
      </c>
      <c r="D28" s="17" t="s">
        <v>544</v>
      </c>
      <c r="E28" s="5" t="s">
        <v>550</v>
      </c>
      <c r="F28" s="5" t="s">
        <v>538</v>
      </c>
      <c r="J28" s="5">
        <v>0.006</v>
      </c>
      <c r="K28" s="5">
        <v>35</v>
      </c>
    </row>
    <row r="29" spans="1:11" ht="30" customHeight="1">
      <c r="A29" s="5" t="s">
        <v>514</v>
      </c>
      <c r="D29" s="17" t="s">
        <v>544</v>
      </c>
      <c r="E29" s="5" t="s">
        <v>549</v>
      </c>
      <c r="F29" s="5" t="s">
        <v>538</v>
      </c>
      <c r="J29" s="5">
        <v>0.003</v>
      </c>
      <c r="K29" s="5">
        <v>35</v>
      </c>
    </row>
    <row r="30" spans="1:12" ht="30" customHeight="1">
      <c r="A30" s="5" t="s">
        <v>514</v>
      </c>
      <c r="B30" s="5" t="s">
        <v>305</v>
      </c>
      <c r="C30" s="5" t="s">
        <v>305</v>
      </c>
      <c r="D30" s="5" t="s">
        <v>674</v>
      </c>
      <c r="E30" s="5" t="s">
        <v>604</v>
      </c>
      <c r="F30" s="5" t="s">
        <v>671</v>
      </c>
      <c r="G30" s="12" t="s">
        <v>21</v>
      </c>
      <c r="H30" s="12">
        <f>1/7.7</f>
        <v>0.12987012987012986</v>
      </c>
      <c r="I30" s="12">
        <v>0.003</v>
      </c>
      <c r="J30" s="12" t="s">
        <v>23</v>
      </c>
      <c r="K30" s="12" t="s">
        <v>4</v>
      </c>
      <c r="L30" s="5" t="s">
        <v>630</v>
      </c>
    </row>
    <row r="31" spans="1:12" ht="30" customHeight="1">
      <c r="A31" s="5" t="s">
        <v>514</v>
      </c>
      <c r="B31" s="5" t="s">
        <v>305</v>
      </c>
      <c r="C31" s="5" t="s">
        <v>305</v>
      </c>
      <c r="D31" s="5" t="s">
        <v>674</v>
      </c>
      <c r="E31" s="5" t="s">
        <v>673</v>
      </c>
      <c r="F31" s="5" t="s">
        <v>671</v>
      </c>
      <c r="G31" s="12" t="s">
        <v>21</v>
      </c>
      <c r="H31" s="12">
        <f>1/4</f>
        <v>0.25</v>
      </c>
      <c r="I31" s="12">
        <v>0.003</v>
      </c>
      <c r="J31" s="12" t="s">
        <v>22</v>
      </c>
      <c r="K31" s="12" t="s">
        <v>4</v>
      </c>
      <c r="L31" s="5" t="s">
        <v>20</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M24"/>
  <sheetViews>
    <sheetView workbookViewId="0" topLeftCell="E1">
      <pane ySplit="1" topLeftCell="BM2" activePane="bottomLeft" state="frozen"/>
      <selection pane="topLeft" activeCell="A1" sqref="A1"/>
      <selection pane="bottomLeft" activeCell="D23" sqref="D23:L24"/>
    </sheetView>
  </sheetViews>
  <sheetFormatPr defaultColWidth="11.00390625" defaultRowHeight="15.75"/>
  <cols>
    <col min="1" max="1" width="10.875" style="5" customWidth="1"/>
    <col min="2" max="2" width="19.00390625" style="5" customWidth="1"/>
    <col min="3" max="3" width="20.375" style="5" customWidth="1"/>
    <col min="4" max="4" width="26.125" style="5" customWidth="1"/>
    <col min="5" max="5" width="19.125" style="5" customWidth="1"/>
    <col min="6" max="6" width="18.125" style="5" customWidth="1"/>
    <col min="7" max="7" width="17.00390625" style="5" customWidth="1"/>
    <col min="8" max="10" width="10.875" style="5" customWidth="1"/>
    <col min="11" max="11" width="17.375" style="5" customWidth="1"/>
    <col min="12" max="16384" width="10.875" style="5" customWidth="1"/>
  </cols>
  <sheetData>
    <row r="1" spans="1:12" s="4" customFormat="1" ht="69" customHeight="1">
      <c r="A1" s="4" t="s">
        <v>593</v>
      </c>
      <c r="B1" s="4" t="s">
        <v>592</v>
      </c>
      <c r="C1" s="4" t="s">
        <v>475</v>
      </c>
      <c r="D1" s="4" t="s">
        <v>594</v>
      </c>
      <c r="E1" s="4" t="s">
        <v>596</v>
      </c>
      <c r="F1" s="4" t="s">
        <v>597</v>
      </c>
      <c r="G1" s="4" t="s">
        <v>598</v>
      </c>
      <c r="H1" s="4" t="s">
        <v>508</v>
      </c>
      <c r="I1" s="4" t="s">
        <v>516</v>
      </c>
      <c r="J1" s="4" t="s">
        <v>174</v>
      </c>
      <c r="K1" s="4" t="s">
        <v>600</v>
      </c>
      <c r="L1" s="4" t="s">
        <v>601</v>
      </c>
    </row>
    <row r="2" spans="1:13" ht="30" customHeight="1">
      <c r="A2" s="5" t="s">
        <v>136</v>
      </c>
      <c r="B2" s="5" t="s">
        <v>560</v>
      </c>
      <c r="E2" s="17" t="s">
        <v>604</v>
      </c>
      <c r="H2" s="5">
        <v>1.3</v>
      </c>
      <c r="K2" s="8">
        <v>4</v>
      </c>
      <c r="L2" s="8" t="s">
        <v>562</v>
      </c>
      <c r="M2" s="8"/>
    </row>
    <row r="3" spans="1:12" ht="30" customHeight="1">
      <c r="A3" s="5" t="s">
        <v>136</v>
      </c>
      <c r="B3" s="5" t="s">
        <v>560</v>
      </c>
      <c r="E3" s="5" t="s">
        <v>563</v>
      </c>
      <c r="H3" s="5">
        <v>2</v>
      </c>
      <c r="K3" s="8">
        <v>4</v>
      </c>
      <c r="L3" s="8" t="s">
        <v>562</v>
      </c>
    </row>
    <row r="4" spans="1:12" ht="30" customHeight="1">
      <c r="A4" s="5" t="s">
        <v>136</v>
      </c>
      <c r="B4" s="5" t="s">
        <v>414</v>
      </c>
      <c r="D4" s="17" t="s">
        <v>415</v>
      </c>
      <c r="E4" s="6" t="s">
        <v>604</v>
      </c>
      <c r="F4" s="5" t="s">
        <v>309</v>
      </c>
      <c r="H4" s="5">
        <v>0.69</v>
      </c>
      <c r="K4" s="8">
        <v>5</v>
      </c>
      <c r="L4" s="8" t="s">
        <v>559</v>
      </c>
    </row>
    <row r="5" spans="1:12" ht="30" customHeight="1">
      <c r="A5" s="5" t="s">
        <v>136</v>
      </c>
      <c r="B5" s="5" t="s">
        <v>414</v>
      </c>
      <c r="D5" s="17" t="s">
        <v>415</v>
      </c>
      <c r="E5" s="5" t="s">
        <v>604</v>
      </c>
      <c r="F5" s="5" t="s">
        <v>301</v>
      </c>
      <c r="H5" s="5">
        <v>1.08</v>
      </c>
      <c r="K5" s="8">
        <v>5</v>
      </c>
      <c r="L5" s="8" t="s">
        <v>559</v>
      </c>
    </row>
    <row r="6" spans="1:12" ht="30" customHeight="1">
      <c r="A6" s="5" t="s">
        <v>136</v>
      </c>
      <c r="B6" s="5" t="s">
        <v>302</v>
      </c>
      <c r="D6" s="17" t="s">
        <v>415</v>
      </c>
      <c r="E6" s="5" t="s">
        <v>604</v>
      </c>
      <c r="F6" s="5" t="s">
        <v>303</v>
      </c>
      <c r="H6" s="5">
        <v>0.71</v>
      </c>
      <c r="K6" s="8">
        <v>5</v>
      </c>
      <c r="L6" s="8" t="s">
        <v>559</v>
      </c>
    </row>
    <row r="7" spans="1:12" ht="30" customHeight="1">
      <c r="A7" s="5" t="s">
        <v>136</v>
      </c>
      <c r="B7" s="5" t="s">
        <v>302</v>
      </c>
      <c r="D7" s="17" t="s">
        <v>415</v>
      </c>
      <c r="E7" s="5" t="s">
        <v>604</v>
      </c>
      <c r="F7" s="5" t="s">
        <v>308</v>
      </c>
      <c r="H7" s="5">
        <v>1.3</v>
      </c>
      <c r="K7" s="8">
        <v>5</v>
      </c>
      <c r="L7" s="8" t="s">
        <v>559</v>
      </c>
    </row>
    <row r="8" spans="1:12" ht="30" customHeight="1">
      <c r="A8" s="5" t="s">
        <v>136</v>
      </c>
      <c r="B8" s="5" t="s">
        <v>302</v>
      </c>
      <c r="D8" s="17" t="s">
        <v>415</v>
      </c>
      <c r="E8" s="5" t="s">
        <v>604</v>
      </c>
      <c r="F8" s="5" t="s">
        <v>447</v>
      </c>
      <c r="H8" s="5">
        <v>3.4</v>
      </c>
      <c r="K8" s="8">
        <v>5</v>
      </c>
      <c r="L8" s="8" t="s">
        <v>559</v>
      </c>
    </row>
    <row r="9" spans="1:12" ht="30" customHeight="1">
      <c r="A9" s="5" t="s">
        <v>136</v>
      </c>
      <c r="B9" s="5" t="s">
        <v>302</v>
      </c>
      <c r="D9" s="17" t="s">
        <v>415</v>
      </c>
      <c r="E9" s="5" t="s">
        <v>604</v>
      </c>
      <c r="F9" s="5" t="s">
        <v>306</v>
      </c>
      <c r="H9" s="5">
        <v>4.2</v>
      </c>
      <c r="K9" s="8">
        <v>5</v>
      </c>
      <c r="L9" s="8" t="s">
        <v>559</v>
      </c>
    </row>
    <row r="10" spans="1:12" ht="30" customHeight="1">
      <c r="A10" s="5" t="s">
        <v>136</v>
      </c>
      <c r="B10" s="5" t="s">
        <v>302</v>
      </c>
      <c r="D10" s="17" t="s">
        <v>415</v>
      </c>
      <c r="E10" s="5" t="s">
        <v>604</v>
      </c>
      <c r="F10" s="5" t="s">
        <v>307</v>
      </c>
      <c r="H10" s="5">
        <v>1.9</v>
      </c>
      <c r="K10" s="8">
        <v>5</v>
      </c>
      <c r="L10" s="8" t="s">
        <v>559</v>
      </c>
    </row>
    <row r="11" spans="1:12" ht="30" customHeight="1">
      <c r="A11" s="5" t="s">
        <v>136</v>
      </c>
      <c r="B11" s="5" t="s">
        <v>302</v>
      </c>
      <c r="D11" s="17" t="s">
        <v>415</v>
      </c>
      <c r="E11" s="5" t="s">
        <v>563</v>
      </c>
      <c r="F11" s="5" t="s">
        <v>308</v>
      </c>
      <c r="H11" s="5">
        <v>2</v>
      </c>
      <c r="K11" s="8">
        <v>5</v>
      </c>
      <c r="L11" s="8" t="s">
        <v>559</v>
      </c>
    </row>
    <row r="12" spans="1:12" ht="30" customHeight="1">
      <c r="A12" s="5" t="s">
        <v>136</v>
      </c>
      <c r="B12" s="5" t="s">
        <v>302</v>
      </c>
      <c r="D12" s="17" t="s">
        <v>415</v>
      </c>
      <c r="E12" s="5" t="s">
        <v>310</v>
      </c>
      <c r="F12" s="5" t="s">
        <v>311</v>
      </c>
      <c r="H12" s="5">
        <v>0.6</v>
      </c>
      <c r="K12" s="8">
        <v>5</v>
      </c>
      <c r="L12" s="8" t="s">
        <v>559</v>
      </c>
    </row>
    <row r="13" spans="1:12" ht="30" customHeight="1">
      <c r="A13" s="5" t="s">
        <v>136</v>
      </c>
      <c r="B13" s="5" t="s">
        <v>560</v>
      </c>
      <c r="E13" s="5" t="s">
        <v>604</v>
      </c>
      <c r="F13" s="5" t="s">
        <v>313</v>
      </c>
      <c r="G13" s="5">
        <v>0.27</v>
      </c>
      <c r="H13" s="5">
        <v>1.3</v>
      </c>
      <c r="K13" s="8">
        <v>4</v>
      </c>
      <c r="L13" s="8" t="s">
        <v>446</v>
      </c>
    </row>
    <row r="14" spans="1:12" ht="30" customHeight="1">
      <c r="A14" s="5" t="s">
        <v>136</v>
      </c>
      <c r="B14" s="5" t="s">
        <v>560</v>
      </c>
      <c r="E14" s="5" t="s">
        <v>312</v>
      </c>
      <c r="F14" s="5" t="s">
        <v>313</v>
      </c>
      <c r="G14" s="5">
        <v>0.22</v>
      </c>
      <c r="H14" s="5">
        <v>2</v>
      </c>
      <c r="K14" s="8">
        <v>4</v>
      </c>
      <c r="L14" s="8" t="s">
        <v>446</v>
      </c>
    </row>
    <row r="15" spans="1:12" ht="30" customHeight="1">
      <c r="A15" s="5" t="s">
        <v>136</v>
      </c>
      <c r="B15" s="5" t="s">
        <v>325</v>
      </c>
      <c r="E15" s="5" t="s">
        <v>604</v>
      </c>
      <c r="F15" s="5" t="s">
        <v>301</v>
      </c>
      <c r="H15" s="5">
        <v>1.6</v>
      </c>
      <c r="K15" s="8">
        <v>5</v>
      </c>
      <c r="L15" s="8" t="s">
        <v>124</v>
      </c>
    </row>
    <row r="16" spans="1:12" ht="30" customHeight="1">
      <c r="A16" s="5" t="s">
        <v>136</v>
      </c>
      <c r="B16" s="5" t="s">
        <v>325</v>
      </c>
      <c r="E16" s="5" t="s">
        <v>604</v>
      </c>
      <c r="F16" s="5" t="s">
        <v>125</v>
      </c>
      <c r="H16" s="5">
        <v>0.58</v>
      </c>
      <c r="K16" s="8">
        <v>5</v>
      </c>
      <c r="L16" s="8" t="s">
        <v>124</v>
      </c>
    </row>
    <row r="17" spans="1:12" ht="30" customHeight="1">
      <c r="A17" s="5" t="s">
        <v>136</v>
      </c>
      <c r="B17" s="5" t="s">
        <v>325</v>
      </c>
      <c r="E17" s="5" t="s">
        <v>604</v>
      </c>
      <c r="F17" s="5" t="s">
        <v>126</v>
      </c>
      <c r="H17" s="5">
        <v>0.7</v>
      </c>
      <c r="K17" s="8">
        <v>5</v>
      </c>
      <c r="L17" s="8" t="s">
        <v>124</v>
      </c>
    </row>
    <row r="18" spans="1:12" ht="30" customHeight="1">
      <c r="A18" s="5" t="s">
        <v>136</v>
      </c>
      <c r="B18" s="5" t="s">
        <v>325</v>
      </c>
      <c r="E18" s="5" t="s">
        <v>604</v>
      </c>
      <c r="F18" s="5" t="s">
        <v>127</v>
      </c>
      <c r="H18" s="5">
        <v>1.5</v>
      </c>
      <c r="K18" s="8">
        <v>5</v>
      </c>
      <c r="L18" s="8" t="s">
        <v>124</v>
      </c>
    </row>
    <row r="19" spans="1:12" ht="30" customHeight="1">
      <c r="A19" s="5" t="s">
        <v>136</v>
      </c>
      <c r="B19" s="5" t="s">
        <v>325</v>
      </c>
      <c r="E19" s="5" t="s">
        <v>604</v>
      </c>
      <c r="F19" s="5" t="s">
        <v>228</v>
      </c>
      <c r="H19" s="5">
        <v>2.5</v>
      </c>
      <c r="K19" s="8">
        <v>5</v>
      </c>
      <c r="L19" s="8" t="s">
        <v>124</v>
      </c>
    </row>
    <row r="20" spans="1:12" s="10" customFormat="1" ht="30" customHeight="1">
      <c r="A20" s="10" t="s">
        <v>136</v>
      </c>
      <c r="B20" s="10" t="s">
        <v>325</v>
      </c>
      <c r="E20" s="10" t="s">
        <v>604</v>
      </c>
      <c r="F20" s="10" t="s">
        <v>229</v>
      </c>
      <c r="H20" s="10">
        <v>3.2</v>
      </c>
      <c r="K20" s="23">
        <v>5</v>
      </c>
      <c r="L20" s="23" t="s">
        <v>124</v>
      </c>
    </row>
    <row r="21" spans="1:12" ht="30" customHeight="1">
      <c r="A21" s="5" t="s">
        <v>136</v>
      </c>
      <c r="B21" s="5" t="s">
        <v>325</v>
      </c>
      <c r="E21" s="5" t="s">
        <v>604</v>
      </c>
      <c r="F21" s="5" t="s">
        <v>230</v>
      </c>
      <c r="H21" s="5">
        <v>1.3</v>
      </c>
      <c r="K21" s="8">
        <v>5</v>
      </c>
      <c r="L21" s="8" t="s">
        <v>124</v>
      </c>
    </row>
    <row r="22" spans="1:12" s="10" customFormat="1" ht="30" customHeight="1">
      <c r="A22" s="10" t="s">
        <v>136</v>
      </c>
      <c r="B22" s="10" t="s">
        <v>231</v>
      </c>
      <c r="E22" s="10" t="s">
        <v>604</v>
      </c>
      <c r="F22" s="10" t="s">
        <v>127</v>
      </c>
      <c r="H22" s="10">
        <v>1.9</v>
      </c>
      <c r="K22" s="23">
        <v>5</v>
      </c>
      <c r="L22" s="23" t="s">
        <v>124</v>
      </c>
    </row>
    <row r="23" spans="1:12" ht="30" customHeight="1">
      <c r="A23" s="5" t="s">
        <v>136</v>
      </c>
      <c r="B23" s="5" t="s">
        <v>305</v>
      </c>
      <c r="C23" s="5" t="s">
        <v>305</v>
      </c>
      <c r="D23" s="5" t="s">
        <v>674</v>
      </c>
      <c r="E23" s="5" t="s">
        <v>604</v>
      </c>
      <c r="F23" s="5" t="s">
        <v>671</v>
      </c>
      <c r="G23" s="12" t="s">
        <v>675</v>
      </c>
      <c r="H23" s="12">
        <f>1/0.068</f>
        <v>14.705882352941176</v>
      </c>
      <c r="I23" s="12">
        <v>0.384</v>
      </c>
      <c r="J23" s="12">
        <v>0.026</v>
      </c>
      <c r="K23" s="12" t="s">
        <v>679</v>
      </c>
      <c r="L23" s="5" t="s">
        <v>630</v>
      </c>
    </row>
    <row r="24" spans="1:12" ht="30" customHeight="1">
      <c r="A24" s="5" t="s">
        <v>136</v>
      </c>
      <c r="B24" s="5" t="s">
        <v>305</v>
      </c>
      <c r="C24" s="5" t="s">
        <v>305</v>
      </c>
      <c r="D24" s="5" t="s">
        <v>674</v>
      </c>
      <c r="E24" s="5" t="s">
        <v>673</v>
      </c>
      <c r="F24" s="5" t="s">
        <v>671</v>
      </c>
      <c r="G24" s="12"/>
      <c r="H24" s="12" t="s">
        <v>638</v>
      </c>
      <c r="I24" s="12">
        <v>0.384</v>
      </c>
      <c r="J24" s="12" t="s">
        <v>637</v>
      </c>
      <c r="K24" s="12" t="s">
        <v>679</v>
      </c>
      <c r="L24" s="5" t="s">
        <v>630</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N8"/>
  <sheetViews>
    <sheetView workbookViewId="0" topLeftCell="E1">
      <selection activeCell="C6" sqref="C6:C8"/>
    </sheetView>
  </sheetViews>
  <sheetFormatPr defaultColWidth="11.00390625" defaultRowHeight="15.75"/>
  <cols>
    <col min="1" max="2" width="10.875" style="5" customWidth="1"/>
    <col min="3" max="3" width="26.625" style="5" customWidth="1"/>
    <col min="4" max="4" width="17.50390625" style="5" customWidth="1"/>
    <col min="5" max="6" width="19.375" style="5" customWidth="1"/>
    <col min="7" max="7" width="21.875" style="5" customWidth="1"/>
    <col min="8" max="8" width="13.625" style="5" customWidth="1"/>
    <col min="9" max="12" width="10.875" style="5" customWidth="1"/>
    <col min="13" max="13" width="16.125" style="5" customWidth="1"/>
    <col min="14" max="16384" width="10.875" style="5" customWidth="1"/>
  </cols>
  <sheetData>
    <row r="1" spans="2:14" s="4" customFormat="1" ht="51.75" customHeight="1">
      <c r="B1" s="4" t="s">
        <v>593</v>
      </c>
      <c r="C1" s="4" t="s">
        <v>475</v>
      </c>
      <c r="D1" s="4" t="s">
        <v>594</v>
      </c>
      <c r="E1" s="4" t="s">
        <v>596</v>
      </c>
      <c r="F1" s="4" t="s">
        <v>515</v>
      </c>
      <c r="G1" s="4" t="s">
        <v>597</v>
      </c>
      <c r="H1" s="4" t="s">
        <v>598</v>
      </c>
      <c r="I1" s="4" t="s">
        <v>508</v>
      </c>
      <c r="J1" s="4" t="s">
        <v>516</v>
      </c>
      <c r="K1" s="4" t="s">
        <v>564</v>
      </c>
      <c r="L1" s="4" t="s">
        <v>178</v>
      </c>
      <c r="M1" s="4" t="s">
        <v>600</v>
      </c>
      <c r="N1" s="4" t="s">
        <v>601</v>
      </c>
    </row>
    <row r="2" spans="1:14" ht="30" customHeight="1">
      <c r="A2" s="5" t="s">
        <v>354</v>
      </c>
      <c r="B2" s="5" t="s">
        <v>389</v>
      </c>
      <c r="J2" s="5">
        <v>0.016</v>
      </c>
      <c r="M2" s="8">
        <v>14</v>
      </c>
      <c r="N2" s="8" t="s">
        <v>271</v>
      </c>
    </row>
    <row r="3" spans="1:14" ht="30" customHeight="1">
      <c r="A3" s="5" t="s">
        <v>300</v>
      </c>
      <c r="B3" s="5" t="s">
        <v>389</v>
      </c>
      <c r="J3" s="5">
        <v>0.025</v>
      </c>
      <c r="M3" s="8">
        <v>14</v>
      </c>
      <c r="N3" s="8" t="s">
        <v>304</v>
      </c>
    </row>
    <row r="4" spans="1:14" ht="30" customHeight="1">
      <c r="A4" s="5" t="s">
        <v>305</v>
      </c>
      <c r="B4" s="5" t="s">
        <v>389</v>
      </c>
      <c r="J4" s="5">
        <v>0.409</v>
      </c>
      <c r="M4" s="8">
        <v>14</v>
      </c>
      <c r="N4" s="8" t="s">
        <v>304</v>
      </c>
    </row>
    <row r="5" spans="1:14" ht="30" customHeight="1">
      <c r="A5" s="5" t="s">
        <v>176</v>
      </c>
      <c r="B5" s="5" t="s">
        <v>389</v>
      </c>
      <c r="J5" s="5">
        <v>0.0038</v>
      </c>
      <c r="M5" s="8">
        <v>14</v>
      </c>
      <c r="N5" s="8" t="s">
        <v>304</v>
      </c>
    </row>
    <row r="6" spans="2:14" ht="30" customHeight="1">
      <c r="B6" s="5" t="s">
        <v>389</v>
      </c>
      <c r="C6" s="17" t="s">
        <v>443</v>
      </c>
      <c r="E6" s="5" t="s">
        <v>604</v>
      </c>
      <c r="G6" s="5" t="s">
        <v>444</v>
      </c>
      <c r="H6" s="5">
        <v>33.2</v>
      </c>
      <c r="I6" s="5">
        <v>29.7</v>
      </c>
      <c r="M6" s="1">
        <v>19</v>
      </c>
      <c r="N6" s="5" t="s">
        <v>709</v>
      </c>
    </row>
    <row r="7" spans="2:14" ht="30" customHeight="1">
      <c r="B7" s="5" t="s">
        <v>389</v>
      </c>
      <c r="C7" s="17" t="s">
        <v>612</v>
      </c>
      <c r="G7" s="5" t="s">
        <v>565</v>
      </c>
      <c r="H7" s="5">
        <v>64.2</v>
      </c>
      <c r="I7" s="5">
        <v>66.6</v>
      </c>
      <c r="M7" s="1">
        <v>19</v>
      </c>
      <c r="N7" s="5" t="s">
        <v>709</v>
      </c>
    </row>
    <row r="8" spans="2:14" ht="30" customHeight="1">
      <c r="B8" s="5" t="s">
        <v>389</v>
      </c>
      <c r="C8" s="17" t="s">
        <v>503</v>
      </c>
      <c r="G8" s="5" t="s">
        <v>504</v>
      </c>
      <c r="H8" s="5">
        <v>890.2</v>
      </c>
      <c r="I8" s="5">
        <v>234.5</v>
      </c>
      <c r="M8" s="1">
        <v>19</v>
      </c>
      <c r="N8" s="5" t="s">
        <v>709</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L101"/>
  <sheetViews>
    <sheetView workbookViewId="0" topLeftCell="G1">
      <pane ySplit="1" topLeftCell="BM2" activePane="bottomLeft" state="frozen"/>
      <selection pane="topLeft" activeCell="A1" sqref="A1"/>
      <selection pane="bottomLeft" activeCell="G101" sqref="G101"/>
    </sheetView>
  </sheetViews>
  <sheetFormatPr defaultColWidth="11.00390625" defaultRowHeight="15.75"/>
  <cols>
    <col min="1" max="2" width="10.875" style="5" customWidth="1"/>
    <col min="3" max="3" width="27.00390625" style="5" customWidth="1"/>
    <col min="4" max="4" width="24.00390625" style="5" customWidth="1"/>
    <col min="5" max="5" width="18.375" style="5" customWidth="1"/>
    <col min="6" max="6" width="21.625" style="5" customWidth="1"/>
    <col min="7" max="7" width="15.00390625" style="12" customWidth="1"/>
    <col min="8" max="8" width="17.625" style="12" customWidth="1"/>
    <col min="9" max="9" width="15.875" style="5" customWidth="1"/>
    <col min="10" max="10" width="17.375" style="5" customWidth="1"/>
    <col min="11" max="11" width="20.50390625" style="5" customWidth="1"/>
    <col min="12" max="16384" width="10.875" style="5" customWidth="1"/>
  </cols>
  <sheetData>
    <row r="1" spans="1:12" ht="79.5" customHeight="1">
      <c r="A1" s="9" t="s">
        <v>593</v>
      </c>
      <c r="B1" s="9" t="s">
        <v>592</v>
      </c>
      <c r="C1" s="9" t="s">
        <v>475</v>
      </c>
      <c r="D1" s="9" t="s">
        <v>594</v>
      </c>
      <c r="E1" s="9" t="s">
        <v>596</v>
      </c>
      <c r="F1" s="9" t="s">
        <v>597</v>
      </c>
      <c r="G1" s="46" t="s">
        <v>598</v>
      </c>
      <c r="H1" s="34" t="s">
        <v>508</v>
      </c>
      <c r="I1" s="34" t="s">
        <v>516</v>
      </c>
      <c r="J1" s="33" t="s">
        <v>178</v>
      </c>
      <c r="K1" s="9" t="s">
        <v>600</v>
      </c>
      <c r="L1" s="9" t="s">
        <v>601</v>
      </c>
    </row>
    <row r="2" spans="1:12" ht="30" customHeight="1">
      <c r="A2" s="10" t="s">
        <v>513</v>
      </c>
      <c r="B2" s="10" t="s">
        <v>509</v>
      </c>
      <c r="C2" s="10"/>
      <c r="D2" s="10"/>
      <c r="E2" s="10" t="s">
        <v>512</v>
      </c>
      <c r="F2" s="10"/>
      <c r="G2" s="22">
        <v>0.06</v>
      </c>
      <c r="H2" s="22">
        <v>0.35</v>
      </c>
      <c r="I2" s="10"/>
      <c r="J2" s="10"/>
      <c r="K2" s="23">
        <v>10</v>
      </c>
      <c r="L2" s="11"/>
    </row>
    <row r="3" spans="1:12" ht="30" customHeight="1">
      <c r="A3" s="5" t="s">
        <v>513</v>
      </c>
      <c r="B3" s="5" t="s">
        <v>560</v>
      </c>
      <c r="E3" s="5" t="s">
        <v>604</v>
      </c>
      <c r="F3" s="5" t="s">
        <v>448</v>
      </c>
      <c r="G3" s="12" t="s">
        <v>391</v>
      </c>
      <c r="H3" s="12">
        <v>8.89</v>
      </c>
      <c r="K3" s="5">
        <v>22</v>
      </c>
      <c r="L3" s="5" t="s">
        <v>37</v>
      </c>
    </row>
    <row r="4" spans="1:12" ht="30" customHeight="1">
      <c r="A4" s="5" t="s">
        <v>513</v>
      </c>
      <c r="B4" s="5" t="s">
        <v>560</v>
      </c>
      <c r="E4" s="5" t="s">
        <v>604</v>
      </c>
      <c r="H4" s="12" t="s">
        <v>320</v>
      </c>
      <c r="K4" s="5">
        <v>13</v>
      </c>
      <c r="L4" s="5" t="s">
        <v>137</v>
      </c>
    </row>
    <row r="5" spans="1:12" ht="30" customHeight="1">
      <c r="A5" s="5" t="s">
        <v>513</v>
      </c>
      <c r="B5" s="5" t="s">
        <v>560</v>
      </c>
      <c r="E5" s="5" t="s">
        <v>512</v>
      </c>
      <c r="H5" s="12" t="s">
        <v>320</v>
      </c>
      <c r="K5" s="5">
        <v>13</v>
      </c>
      <c r="L5" s="5" t="s">
        <v>237</v>
      </c>
    </row>
    <row r="6" spans="1:12" ht="30" customHeight="1">
      <c r="A6" s="5" t="s">
        <v>513</v>
      </c>
      <c r="B6" s="5" t="s">
        <v>560</v>
      </c>
      <c r="E6" s="5" t="s">
        <v>604</v>
      </c>
      <c r="G6" s="12">
        <v>0.35</v>
      </c>
      <c r="H6" s="12">
        <v>0.88</v>
      </c>
      <c r="K6" s="5">
        <v>13</v>
      </c>
      <c r="L6" s="5" t="s">
        <v>139</v>
      </c>
    </row>
    <row r="7" spans="1:12" ht="30" customHeight="1">
      <c r="A7" s="5" t="s">
        <v>513</v>
      </c>
      <c r="B7" s="5" t="s">
        <v>560</v>
      </c>
      <c r="E7" s="5" t="s">
        <v>512</v>
      </c>
      <c r="G7" s="12">
        <v>0.44</v>
      </c>
      <c r="H7" s="12">
        <v>0.72</v>
      </c>
      <c r="K7" s="5">
        <v>13</v>
      </c>
      <c r="L7" s="5" t="s">
        <v>240</v>
      </c>
    </row>
    <row r="8" spans="1:12" ht="30" customHeight="1">
      <c r="A8" s="5" t="s">
        <v>513</v>
      </c>
      <c r="B8" s="5" t="s">
        <v>354</v>
      </c>
      <c r="E8" s="5" t="s">
        <v>512</v>
      </c>
      <c r="G8" s="12" t="s">
        <v>202</v>
      </c>
      <c r="H8" s="12" t="s">
        <v>203</v>
      </c>
      <c r="K8" s="5">
        <v>13</v>
      </c>
      <c r="L8" s="5" t="s">
        <v>299</v>
      </c>
    </row>
    <row r="9" spans="1:12" ht="30" customHeight="1">
      <c r="A9" s="5" t="s">
        <v>513</v>
      </c>
      <c r="B9" s="5" t="s">
        <v>305</v>
      </c>
      <c r="E9" s="5" t="s">
        <v>604</v>
      </c>
      <c r="F9" s="5" t="s">
        <v>210</v>
      </c>
      <c r="G9" s="12" t="s">
        <v>146</v>
      </c>
      <c r="H9" s="12">
        <v>7.67</v>
      </c>
      <c r="K9" s="5">
        <v>22</v>
      </c>
      <c r="L9" s="5" t="s">
        <v>37</v>
      </c>
    </row>
    <row r="10" spans="1:12" ht="30" customHeight="1">
      <c r="A10" s="5" t="s">
        <v>513</v>
      </c>
      <c r="B10" s="5" t="s">
        <v>305</v>
      </c>
      <c r="E10" s="5" t="s">
        <v>604</v>
      </c>
      <c r="F10" s="5" t="s">
        <v>448</v>
      </c>
      <c r="K10" s="5">
        <v>22</v>
      </c>
      <c r="L10" s="5" t="s">
        <v>37</v>
      </c>
    </row>
    <row r="11" spans="1:12" ht="30" customHeight="1">
      <c r="A11" s="5" t="s">
        <v>513</v>
      </c>
      <c r="B11" s="5" t="s">
        <v>332</v>
      </c>
      <c r="E11" s="5" t="s">
        <v>269</v>
      </c>
      <c r="F11" s="5" t="s">
        <v>334</v>
      </c>
      <c r="G11" s="12">
        <v>20.6</v>
      </c>
      <c r="H11" s="12">
        <v>80</v>
      </c>
      <c r="K11" s="8">
        <v>30</v>
      </c>
      <c r="L11" s="8" t="s">
        <v>477</v>
      </c>
    </row>
    <row r="12" spans="1:12" ht="30" customHeight="1">
      <c r="A12" s="5" t="s">
        <v>513</v>
      </c>
      <c r="C12" s="5" t="s">
        <v>359</v>
      </c>
      <c r="F12" s="10" t="s">
        <v>360</v>
      </c>
      <c r="H12" s="12">
        <v>0.025</v>
      </c>
      <c r="K12" s="1">
        <v>13</v>
      </c>
      <c r="L12" s="1" t="s">
        <v>361</v>
      </c>
    </row>
    <row r="13" spans="1:12" ht="30" customHeight="1">
      <c r="A13" s="5" t="s">
        <v>513</v>
      </c>
      <c r="C13" s="5" t="s">
        <v>362</v>
      </c>
      <c r="F13" s="10" t="s">
        <v>360</v>
      </c>
      <c r="H13" s="12">
        <v>0.51</v>
      </c>
      <c r="K13" s="1">
        <v>13</v>
      </c>
      <c r="L13" s="1" t="s">
        <v>361</v>
      </c>
    </row>
    <row r="14" spans="1:12" ht="30" customHeight="1">
      <c r="A14" s="5" t="s">
        <v>513</v>
      </c>
      <c r="C14" s="17" t="s">
        <v>346</v>
      </c>
      <c r="E14" s="17" t="s">
        <v>347</v>
      </c>
      <c r="F14" s="5" t="s">
        <v>699</v>
      </c>
      <c r="H14" s="12" t="s">
        <v>700</v>
      </c>
      <c r="K14" s="1">
        <v>9</v>
      </c>
      <c r="L14" s="1"/>
    </row>
    <row r="15" spans="1:12" ht="30" customHeight="1">
      <c r="A15" s="5" t="s">
        <v>513</v>
      </c>
      <c r="D15" s="5" t="s">
        <v>76</v>
      </c>
      <c r="E15" s="5" t="s">
        <v>77</v>
      </c>
      <c r="F15" s="5" t="s">
        <v>74</v>
      </c>
      <c r="J15" s="5">
        <v>4.26E-05</v>
      </c>
      <c r="K15" s="5">
        <v>33</v>
      </c>
      <c r="L15" s="5" t="s">
        <v>78</v>
      </c>
    </row>
    <row r="16" spans="1:12" ht="30" customHeight="1">
      <c r="A16" s="5" t="s">
        <v>513</v>
      </c>
      <c r="D16" s="5" t="s">
        <v>76</v>
      </c>
      <c r="E16" s="5" t="s">
        <v>77</v>
      </c>
      <c r="F16" s="5" t="s">
        <v>75</v>
      </c>
      <c r="J16" s="5">
        <v>3.24E-05</v>
      </c>
      <c r="K16" s="5">
        <v>33</v>
      </c>
      <c r="L16" s="5" t="s">
        <v>78</v>
      </c>
    </row>
    <row r="17" spans="1:12" ht="30" customHeight="1">
      <c r="A17" s="5" t="s">
        <v>513</v>
      </c>
      <c r="D17" s="5" t="s">
        <v>76</v>
      </c>
      <c r="E17" s="5" t="s">
        <v>77</v>
      </c>
      <c r="F17" s="5" t="s">
        <v>75</v>
      </c>
      <c r="J17" s="5">
        <v>3.33E-05</v>
      </c>
      <c r="K17" s="5">
        <v>33</v>
      </c>
      <c r="L17" s="5" t="s">
        <v>78</v>
      </c>
    </row>
    <row r="18" spans="1:12" ht="30" customHeight="1">
      <c r="A18" s="5" t="s">
        <v>513</v>
      </c>
      <c r="D18" s="5" t="s">
        <v>76</v>
      </c>
      <c r="E18" s="5" t="s">
        <v>77</v>
      </c>
      <c r="F18" s="5" t="s">
        <v>75</v>
      </c>
      <c r="J18" s="5">
        <v>0.000102</v>
      </c>
      <c r="K18" s="5">
        <v>33</v>
      </c>
      <c r="L18" s="5" t="s">
        <v>78</v>
      </c>
    </row>
    <row r="19" spans="1:12" ht="30" customHeight="1">
      <c r="A19" s="5" t="s">
        <v>513</v>
      </c>
      <c r="D19" s="5" t="s">
        <v>76</v>
      </c>
      <c r="E19" s="5" t="s">
        <v>77</v>
      </c>
      <c r="F19" s="5" t="s">
        <v>75</v>
      </c>
      <c r="J19" s="5">
        <v>0.000105</v>
      </c>
      <c r="K19" s="5">
        <v>33</v>
      </c>
      <c r="L19" s="5" t="s">
        <v>78</v>
      </c>
    </row>
    <row r="20" spans="1:12" ht="30" customHeight="1">
      <c r="A20" s="5" t="s">
        <v>513</v>
      </c>
      <c r="D20" s="5" t="s">
        <v>76</v>
      </c>
      <c r="E20" s="5" t="s">
        <v>77</v>
      </c>
      <c r="F20" s="5" t="s">
        <v>74</v>
      </c>
      <c r="J20" s="5">
        <v>7.71E-05</v>
      </c>
      <c r="K20" s="5">
        <v>33</v>
      </c>
      <c r="L20" s="5" t="s">
        <v>78</v>
      </c>
    </row>
    <row r="21" spans="1:12" ht="30" customHeight="1">
      <c r="A21" s="5" t="s">
        <v>513</v>
      </c>
      <c r="D21" s="5" t="s">
        <v>76</v>
      </c>
      <c r="E21" s="5" t="s">
        <v>77</v>
      </c>
      <c r="F21" s="5" t="s">
        <v>75</v>
      </c>
      <c r="J21" s="5">
        <v>0.000438</v>
      </c>
      <c r="K21" s="5">
        <v>33</v>
      </c>
      <c r="L21" s="5" t="s">
        <v>78</v>
      </c>
    </row>
    <row r="22" spans="1:12" ht="30" customHeight="1">
      <c r="A22" s="5" t="s">
        <v>513</v>
      </c>
      <c r="D22" s="5" t="s">
        <v>76</v>
      </c>
      <c r="E22" s="5" t="s">
        <v>77</v>
      </c>
      <c r="F22" s="5" t="s">
        <v>75</v>
      </c>
      <c r="J22" s="5">
        <v>0.000433</v>
      </c>
      <c r="K22" s="5">
        <v>33</v>
      </c>
      <c r="L22" s="5" t="s">
        <v>78</v>
      </c>
    </row>
    <row r="23" spans="1:12" ht="30" customHeight="1">
      <c r="A23" s="5" t="s">
        <v>513</v>
      </c>
      <c r="D23" s="5" t="s">
        <v>76</v>
      </c>
      <c r="E23" s="5" t="s">
        <v>77</v>
      </c>
      <c r="F23" s="5" t="s">
        <v>75</v>
      </c>
      <c r="J23" s="5">
        <v>0.000428</v>
      </c>
      <c r="K23" s="5">
        <v>33</v>
      </c>
      <c r="L23" s="5" t="s">
        <v>78</v>
      </c>
    </row>
    <row r="24" spans="1:12" ht="30" customHeight="1">
      <c r="A24" s="5" t="s">
        <v>513</v>
      </c>
      <c r="D24" s="5" t="s">
        <v>76</v>
      </c>
      <c r="E24" s="5" t="s">
        <v>77</v>
      </c>
      <c r="F24" s="5" t="s">
        <v>75</v>
      </c>
      <c r="J24" s="5">
        <v>3E-05</v>
      </c>
      <c r="K24" s="5">
        <v>33</v>
      </c>
      <c r="L24" s="5" t="s">
        <v>78</v>
      </c>
    </row>
    <row r="25" spans="1:11" ht="30" customHeight="1">
      <c r="A25" s="5" t="s">
        <v>513</v>
      </c>
      <c r="D25" s="5" t="s">
        <v>76</v>
      </c>
      <c r="E25" s="5" t="s">
        <v>77</v>
      </c>
      <c r="F25" s="5" t="s">
        <v>74</v>
      </c>
      <c r="J25" s="5">
        <v>9.25E-05</v>
      </c>
      <c r="K25" s="5">
        <v>33</v>
      </c>
    </row>
    <row r="26" spans="1:11" ht="30" customHeight="1">
      <c r="A26" s="5" t="s">
        <v>513</v>
      </c>
      <c r="D26" s="5" t="s">
        <v>76</v>
      </c>
      <c r="E26" s="5" t="s">
        <v>77</v>
      </c>
      <c r="F26" s="5" t="s">
        <v>75</v>
      </c>
      <c r="J26" s="5">
        <v>0.000106</v>
      </c>
      <c r="K26" s="5">
        <v>33</v>
      </c>
    </row>
    <row r="27" spans="1:11" ht="30" customHeight="1">
      <c r="A27" s="5" t="s">
        <v>513</v>
      </c>
      <c r="D27" s="5" t="s">
        <v>76</v>
      </c>
      <c r="E27" s="5" t="s">
        <v>77</v>
      </c>
      <c r="F27" s="5" t="s">
        <v>79</v>
      </c>
      <c r="J27" s="5">
        <v>0.000129</v>
      </c>
      <c r="K27" s="5">
        <v>33</v>
      </c>
    </row>
    <row r="28" spans="1:11" ht="30" customHeight="1">
      <c r="A28" s="5" t="s">
        <v>513</v>
      </c>
      <c r="D28" s="5" t="s">
        <v>76</v>
      </c>
      <c r="E28" s="5" t="s">
        <v>77</v>
      </c>
      <c r="F28" s="5" t="s">
        <v>79</v>
      </c>
      <c r="J28" s="5">
        <v>0.000108</v>
      </c>
      <c r="K28" s="5">
        <v>33</v>
      </c>
    </row>
    <row r="29" spans="1:11" ht="30" customHeight="1">
      <c r="A29" s="5" t="s">
        <v>513</v>
      </c>
      <c r="D29" s="5" t="s">
        <v>76</v>
      </c>
      <c r="E29" s="5" t="s">
        <v>77</v>
      </c>
      <c r="F29" s="5" t="s">
        <v>79</v>
      </c>
      <c r="J29" s="5">
        <v>0.000127</v>
      </c>
      <c r="K29" s="5">
        <v>33</v>
      </c>
    </row>
    <row r="30" spans="1:11" ht="30" customHeight="1">
      <c r="A30" s="5" t="s">
        <v>513</v>
      </c>
      <c r="D30" s="5" t="s">
        <v>76</v>
      </c>
      <c r="E30" s="5" t="s">
        <v>77</v>
      </c>
      <c r="F30" s="5" t="s">
        <v>79</v>
      </c>
      <c r="J30" s="5">
        <v>0.000137</v>
      </c>
      <c r="K30" s="5">
        <v>33</v>
      </c>
    </row>
    <row r="31" spans="1:11" ht="30" customHeight="1">
      <c r="A31" s="5" t="s">
        <v>513</v>
      </c>
      <c r="D31" s="5" t="s">
        <v>76</v>
      </c>
      <c r="E31" s="5" t="s">
        <v>77</v>
      </c>
      <c r="F31" s="5" t="s">
        <v>79</v>
      </c>
      <c r="J31" s="5">
        <v>9.55E-05</v>
      </c>
      <c r="K31" s="5">
        <v>33</v>
      </c>
    </row>
    <row r="32" spans="1:11" ht="30" customHeight="1">
      <c r="A32" s="5" t="s">
        <v>513</v>
      </c>
      <c r="D32" s="5" t="s">
        <v>76</v>
      </c>
      <c r="E32" s="5" t="s">
        <v>77</v>
      </c>
      <c r="F32" s="5" t="s">
        <v>75</v>
      </c>
      <c r="J32" s="5">
        <v>0.00023</v>
      </c>
      <c r="K32" s="5">
        <v>33</v>
      </c>
    </row>
    <row r="33" spans="1:11" ht="30" customHeight="1">
      <c r="A33" s="5" t="s">
        <v>513</v>
      </c>
      <c r="D33" s="5" t="s">
        <v>76</v>
      </c>
      <c r="E33" s="5" t="s">
        <v>77</v>
      </c>
      <c r="F33" s="5" t="s">
        <v>75</v>
      </c>
      <c r="J33" s="5">
        <v>0.000224</v>
      </c>
      <c r="K33" s="5">
        <v>33</v>
      </c>
    </row>
    <row r="34" spans="1:11" ht="30" customHeight="1">
      <c r="A34" s="5" t="s">
        <v>513</v>
      </c>
      <c r="D34" s="5" t="s">
        <v>76</v>
      </c>
      <c r="E34" s="5" t="s">
        <v>77</v>
      </c>
      <c r="F34" s="5" t="s">
        <v>79</v>
      </c>
      <c r="J34" s="5">
        <v>0.000243</v>
      </c>
      <c r="K34" s="5">
        <v>33</v>
      </c>
    </row>
    <row r="35" spans="1:11" ht="30" customHeight="1">
      <c r="A35" s="5" t="s">
        <v>513</v>
      </c>
      <c r="D35" s="5" t="s">
        <v>76</v>
      </c>
      <c r="E35" s="5" t="s">
        <v>77</v>
      </c>
      <c r="F35" s="5" t="s">
        <v>79</v>
      </c>
      <c r="J35" s="5">
        <v>0.000217</v>
      </c>
      <c r="K35" s="5">
        <v>33</v>
      </c>
    </row>
    <row r="36" spans="1:11" ht="30" customHeight="1">
      <c r="A36" s="5" t="s">
        <v>513</v>
      </c>
      <c r="D36" s="5" t="s">
        <v>76</v>
      </c>
      <c r="E36" s="5" t="s">
        <v>77</v>
      </c>
      <c r="F36" s="5" t="s">
        <v>75</v>
      </c>
      <c r="J36" s="5">
        <v>0.000231</v>
      </c>
      <c r="K36" s="5">
        <v>33</v>
      </c>
    </row>
    <row r="37" spans="1:11" ht="30" customHeight="1">
      <c r="A37" s="5" t="s">
        <v>513</v>
      </c>
      <c r="D37" s="5" t="s">
        <v>76</v>
      </c>
      <c r="E37" s="5" t="s">
        <v>77</v>
      </c>
      <c r="F37" s="5" t="s">
        <v>79</v>
      </c>
      <c r="J37" s="5">
        <v>0.000182</v>
      </c>
      <c r="K37" s="5">
        <v>33</v>
      </c>
    </row>
    <row r="38" spans="1:11" ht="30" customHeight="1">
      <c r="A38" s="5" t="s">
        <v>513</v>
      </c>
      <c r="D38" s="5" t="s">
        <v>76</v>
      </c>
      <c r="E38" s="5" t="s">
        <v>77</v>
      </c>
      <c r="F38" s="5" t="s">
        <v>79</v>
      </c>
      <c r="J38" s="5">
        <v>0.000201</v>
      </c>
      <c r="K38" s="5">
        <v>33</v>
      </c>
    </row>
    <row r="39" spans="1:11" ht="30" customHeight="1">
      <c r="A39" s="5" t="s">
        <v>513</v>
      </c>
      <c r="D39" s="5" t="s">
        <v>76</v>
      </c>
      <c r="E39" s="5" t="s">
        <v>77</v>
      </c>
      <c r="F39" s="5" t="s">
        <v>79</v>
      </c>
      <c r="J39" s="5">
        <v>0.000384</v>
      </c>
      <c r="K39" s="5">
        <v>33</v>
      </c>
    </row>
    <row r="40" spans="1:11" ht="30" customHeight="1">
      <c r="A40" s="5" t="s">
        <v>513</v>
      </c>
      <c r="D40" s="5" t="s">
        <v>76</v>
      </c>
      <c r="E40" s="5" t="s">
        <v>77</v>
      </c>
      <c r="F40" s="5" t="s">
        <v>79</v>
      </c>
      <c r="J40" s="5">
        <v>0.000204</v>
      </c>
      <c r="K40" s="5">
        <v>33</v>
      </c>
    </row>
    <row r="41" spans="1:11" ht="30" customHeight="1">
      <c r="A41" s="5" t="s">
        <v>513</v>
      </c>
      <c r="D41" s="5" t="s">
        <v>76</v>
      </c>
      <c r="E41" s="5" t="s">
        <v>77</v>
      </c>
      <c r="F41" s="5" t="s">
        <v>79</v>
      </c>
      <c r="J41" s="5">
        <v>0.00053</v>
      </c>
      <c r="K41" s="5">
        <v>33</v>
      </c>
    </row>
    <row r="42" spans="1:11" ht="30" customHeight="1">
      <c r="A42" s="5" t="s">
        <v>513</v>
      </c>
      <c r="D42" s="5" t="s">
        <v>76</v>
      </c>
      <c r="E42" s="5" t="s">
        <v>77</v>
      </c>
      <c r="F42" s="5" t="s">
        <v>79</v>
      </c>
      <c r="J42" s="5">
        <v>0.000529</v>
      </c>
      <c r="K42" s="5">
        <v>33</v>
      </c>
    </row>
    <row r="43" spans="1:11" ht="30" customHeight="1">
      <c r="A43" s="5" t="s">
        <v>513</v>
      </c>
      <c r="D43" s="5" t="s">
        <v>76</v>
      </c>
      <c r="E43" s="5" t="s">
        <v>77</v>
      </c>
      <c r="F43" s="5" t="s">
        <v>79</v>
      </c>
      <c r="J43" s="5">
        <v>0.00054</v>
      </c>
      <c r="K43" s="5">
        <v>33</v>
      </c>
    </row>
    <row r="44" spans="1:11" ht="30" customHeight="1">
      <c r="A44" s="5" t="s">
        <v>513</v>
      </c>
      <c r="D44" s="5" t="s">
        <v>76</v>
      </c>
      <c r="E44" s="5" t="s">
        <v>77</v>
      </c>
      <c r="F44" s="5" t="s">
        <v>79</v>
      </c>
      <c r="J44" s="5">
        <v>0.000653</v>
      </c>
      <c r="K44" s="5">
        <v>33</v>
      </c>
    </row>
    <row r="45" spans="1:11" ht="30" customHeight="1">
      <c r="A45" s="5" t="s">
        <v>513</v>
      </c>
      <c r="D45" s="5" t="s">
        <v>76</v>
      </c>
      <c r="E45" s="5" t="s">
        <v>77</v>
      </c>
      <c r="F45" s="5" t="s">
        <v>75</v>
      </c>
      <c r="J45" s="5">
        <v>0.000606</v>
      </c>
      <c r="K45" s="5">
        <v>33</v>
      </c>
    </row>
    <row r="46" spans="1:11" ht="30" customHeight="1">
      <c r="A46" s="5" t="s">
        <v>513</v>
      </c>
      <c r="D46" s="5" t="s">
        <v>76</v>
      </c>
      <c r="E46" s="5" t="s">
        <v>77</v>
      </c>
      <c r="F46" s="5" t="s">
        <v>79</v>
      </c>
      <c r="J46" s="5">
        <v>0.00062</v>
      </c>
      <c r="K46" s="5">
        <v>33</v>
      </c>
    </row>
    <row r="47" spans="1:11" ht="30" customHeight="1">
      <c r="A47" s="5" t="s">
        <v>513</v>
      </c>
      <c r="D47" s="5" t="s">
        <v>76</v>
      </c>
      <c r="E47" s="5" t="s">
        <v>77</v>
      </c>
      <c r="F47" s="5" t="s">
        <v>79</v>
      </c>
      <c r="J47" s="5">
        <v>0.000549</v>
      </c>
      <c r="K47" s="5">
        <v>33</v>
      </c>
    </row>
    <row r="48" spans="1:11" ht="30" customHeight="1">
      <c r="A48" s="5" t="s">
        <v>513</v>
      </c>
      <c r="D48" s="5" t="s">
        <v>76</v>
      </c>
      <c r="E48" s="5" t="s">
        <v>77</v>
      </c>
      <c r="F48" s="5" t="s">
        <v>79</v>
      </c>
      <c r="J48" s="5">
        <v>0.000656</v>
      </c>
      <c r="K48" s="5">
        <v>33</v>
      </c>
    </row>
    <row r="49" spans="1:11" ht="30" customHeight="1">
      <c r="A49" s="5" t="s">
        <v>513</v>
      </c>
      <c r="D49" s="5" t="s">
        <v>76</v>
      </c>
      <c r="E49" s="5" t="s">
        <v>77</v>
      </c>
      <c r="F49" s="5" t="s">
        <v>79</v>
      </c>
      <c r="J49" s="5">
        <v>0.000748</v>
      </c>
      <c r="K49" s="5">
        <v>33</v>
      </c>
    </row>
    <row r="50" spans="1:11" ht="30" customHeight="1">
      <c r="A50" s="5" t="s">
        <v>513</v>
      </c>
      <c r="D50" s="5" t="s">
        <v>76</v>
      </c>
      <c r="E50" s="5" t="s">
        <v>77</v>
      </c>
      <c r="F50" s="5" t="s">
        <v>79</v>
      </c>
      <c r="J50" s="5">
        <v>0.000411</v>
      </c>
      <c r="K50" s="5">
        <v>33</v>
      </c>
    </row>
    <row r="51" spans="1:11" ht="30" customHeight="1">
      <c r="A51" s="5" t="s">
        <v>513</v>
      </c>
      <c r="D51" s="5" t="s">
        <v>76</v>
      </c>
      <c r="E51" s="5" t="s">
        <v>77</v>
      </c>
      <c r="F51" s="5" t="s">
        <v>75</v>
      </c>
      <c r="J51" s="5">
        <v>0.0004</v>
      </c>
      <c r="K51" s="5">
        <v>33</v>
      </c>
    </row>
    <row r="52" spans="1:11" ht="30" customHeight="1">
      <c r="A52" s="5" t="s">
        <v>513</v>
      </c>
      <c r="D52" s="5" t="s">
        <v>76</v>
      </c>
      <c r="E52" s="5" t="s">
        <v>77</v>
      </c>
      <c r="F52" s="5" t="s">
        <v>75</v>
      </c>
      <c r="J52" s="5">
        <v>0.001</v>
      </c>
      <c r="K52" s="5">
        <v>33</v>
      </c>
    </row>
    <row r="53" spans="1:11" ht="30" customHeight="1">
      <c r="A53" s="5" t="s">
        <v>513</v>
      </c>
      <c r="D53" s="5" t="s">
        <v>76</v>
      </c>
      <c r="E53" s="5" t="s">
        <v>77</v>
      </c>
      <c r="F53" s="5" t="s">
        <v>79</v>
      </c>
      <c r="J53" s="5">
        <v>0.00145</v>
      </c>
      <c r="K53" s="5">
        <v>33</v>
      </c>
    </row>
    <row r="54" spans="1:11" ht="30" customHeight="1">
      <c r="A54" s="5" t="s">
        <v>513</v>
      </c>
      <c r="D54" s="5" t="s">
        <v>76</v>
      </c>
      <c r="E54" s="5" t="s">
        <v>77</v>
      </c>
      <c r="F54" s="5" t="s">
        <v>75</v>
      </c>
      <c r="J54" s="5">
        <v>0.0016</v>
      </c>
      <c r="K54" s="5">
        <v>33</v>
      </c>
    </row>
    <row r="55" spans="1:11" ht="30" customHeight="1">
      <c r="A55" s="5" t="s">
        <v>513</v>
      </c>
      <c r="D55" s="5" t="s">
        <v>76</v>
      </c>
      <c r="E55" s="5" t="s">
        <v>77</v>
      </c>
      <c r="F55" s="5" t="s">
        <v>75</v>
      </c>
      <c r="J55" s="5">
        <v>0.00161</v>
      </c>
      <c r="K55" s="5">
        <v>33</v>
      </c>
    </row>
    <row r="56" spans="1:11" ht="30" customHeight="1">
      <c r="A56" s="5" t="s">
        <v>513</v>
      </c>
      <c r="D56" s="5" t="s">
        <v>76</v>
      </c>
      <c r="E56" s="5" t="s">
        <v>77</v>
      </c>
      <c r="F56" s="5" t="s">
        <v>79</v>
      </c>
      <c r="J56" s="5">
        <v>0.00153</v>
      </c>
      <c r="K56" s="5">
        <v>33</v>
      </c>
    </row>
    <row r="57" spans="1:11" ht="30" customHeight="1">
      <c r="A57" s="5" t="s">
        <v>513</v>
      </c>
      <c r="D57" s="5" t="s">
        <v>76</v>
      </c>
      <c r="E57" s="5" t="s">
        <v>77</v>
      </c>
      <c r="F57" s="5" t="s">
        <v>75</v>
      </c>
      <c r="J57" s="5">
        <v>0.00361</v>
      </c>
      <c r="K57" s="5">
        <v>33</v>
      </c>
    </row>
    <row r="58" spans="1:11" ht="30" customHeight="1">
      <c r="A58" s="5" t="s">
        <v>513</v>
      </c>
      <c r="D58" s="5" t="s">
        <v>76</v>
      </c>
      <c r="E58" s="5" t="s">
        <v>77</v>
      </c>
      <c r="F58" s="5" t="s">
        <v>75</v>
      </c>
      <c r="J58" s="5">
        <v>0.000813</v>
      </c>
      <c r="K58" s="5">
        <v>33</v>
      </c>
    </row>
    <row r="59" spans="1:11" ht="30" customHeight="1">
      <c r="A59" s="5" t="s">
        <v>513</v>
      </c>
      <c r="D59" s="5" t="s">
        <v>76</v>
      </c>
      <c r="E59" s="5" t="s">
        <v>77</v>
      </c>
      <c r="F59" s="5" t="s">
        <v>79</v>
      </c>
      <c r="J59" s="5">
        <v>0.00339</v>
      </c>
      <c r="K59" s="5">
        <v>33</v>
      </c>
    </row>
    <row r="60" spans="1:11" ht="30" customHeight="1">
      <c r="A60" s="5" t="s">
        <v>513</v>
      </c>
      <c r="D60" s="5" t="s">
        <v>76</v>
      </c>
      <c r="E60" s="5" t="s">
        <v>77</v>
      </c>
      <c r="F60" s="5" t="s">
        <v>75</v>
      </c>
      <c r="J60" s="5">
        <v>0.00247</v>
      </c>
      <c r="K60" s="5">
        <v>33</v>
      </c>
    </row>
    <row r="61" spans="1:11" ht="30" customHeight="1">
      <c r="A61" s="5" t="s">
        <v>513</v>
      </c>
      <c r="D61" s="5" t="s">
        <v>76</v>
      </c>
      <c r="E61" s="5" t="s">
        <v>77</v>
      </c>
      <c r="F61" s="5" t="s">
        <v>75</v>
      </c>
      <c r="J61" s="5">
        <v>0.00171</v>
      </c>
      <c r="K61" s="5">
        <v>33</v>
      </c>
    </row>
    <row r="62" spans="1:11" ht="30" customHeight="1">
      <c r="A62" s="5" t="s">
        <v>513</v>
      </c>
      <c r="D62" s="5" t="s">
        <v>76</v>
      </c>
      <c r="E62" s="5" t="s">
        <v>77</v>
      </c>
      <c r="F62" s="5" t="s">
        <v>79</v>
      </c>
      <c r="J62" s="5">
        <v>0.00236</v>
      </c>
      <c r="K62" s="5">
        <v>33</v>
      </c>
    </row>
    <row r="63" spans="1:11" ht="30" customHeight="1">
      <c r="A63" s="5" t="s">
        <v>513</v>
      </c>
      <c r="D63" s="5" t="s">
        <v>76</v>
      </c>
      <c r="E63" s="5" t="s">
        <v>77</v>
      </c>
      <c r="F63" s="5" t="s">
        <v>75</v>
      </c>
      <c r="J63" s="5">
        <v>0.00274</v>
      </c>
      <c r="K63" s="5">
        <v>33</v>
      </c>
    </row>
    <row r="64" spans="1:11" ht="30" customHeight="1">
      <c r="A64" s="5" t="s">
        <v>513</v>
      </c>
      <c r="D64" s="5" t="s">
        <v>76</v>
      </c>
      <c r="E64" s="5" t="s">
        <v>77</v>
      </c>
      <c r="F64" s="5" t="s">
        <v>75</v>
      </c>
      <c r="J64" s="5">
        <v>0.00195</v>
      </c>
      <c r="K64" s="5">
        <v>33</v>
      </c>
    </row>
    <row r="65" spans="1:11" ht="30" customHeight="1">
      <c r="A65" s="5" t="s">
        <v>513</v>
      </c>
      <c r="D65" s="5" t="s">
        <v>76</v>
      </c>
      <c r="E65" s="5" t="s">
        <v>77</v>
      </c>
      <c r="F65" s="5" t="s">
        <v>79</v>
      </c>
      <c r="J65" s="5">
        <v>0.00514</v>
      </c>
      <c r="K65" s="5">
        <v>33</v>
      </c>
    </row>
    <row r="66" spans="1:11" ht="30" customHeight="1">
      <c r="A66" s="5" t="s">
        <v>513</v>
      </c>
      <c r="D66" s="5" t="s">
        <v>76</v>
      </c>
      <c r="E66" s="5" t="s">
        <v>77</v>
      </c>
      <c r="F66" s="5" t="s">
        <v>75</v>
      </c>
      <c r="J66" s="5">
        <v>0.00514</v>
      </c>
      <c r="K66" s="5">
        <v>33</v>
      </c>
    </row>
    <row r="67" spans="1:11" ht="30" customHeight="1">
      <c r="A67" s="5" t="s">
        <v>513</v>
      </c>
      <c r="D67" s="5" t="s">
        <v>76</v>
      </c>
      <c r="E67" s="5" t="s">
        <v>77</v>
      </c>
      <c r="F67" s="5" t="s">
        <v>75</v>
      </c>
      <c r="J67" s="5">
        <v>0.00564</v>
      </c>
      <c r="K67" s="5">
        <v>33</v>
      </c>
    </row>
    <row r="68" spans="1:11" ht="30" customHeight="1">
      <c r="A68" s="5" t="s">
        <v>513</v>
      </c>
      <c r="D68" s="5" t="s">
        <v>76</v>
      </c>
      <c r="E68" s="5" t="s">
        <v>77</v>
      </c>
      <c r="F68" s="5" t="s">
        <v>79</v>
      </c>
      <c r="J68" s="5">
        <v>0.00492</v>
      </c>
      <c r="K68" s="5">
        <v>33</v>
      </c>
    </row>
    <row r="69" spans="1:11" ht="30" customHeight="1">
      <c r="A69" s="5" t="s">
        <v>513</v>
      </c>
      <c r="D69" s="5" t="s">
        <v>76</v>
      </c>
      <c r="E69" s="5" t="s">
        <v>77</v>
      </c>
      <c r="F69" s="5" t="s">
        <v>75</v>
      </c>
      <c r="J69" s="5">
        <v>0.00566</v>
      </c>
      <c r="K69" s="5">
        <v>33</v>
      </c>
    </row>
    <row r="70" spans="1:11" ht="30" customHeight="1">
      <c r="A70" s="5" t="s">
        <v>513</v>
      </c>
      <c r="D70" s="5" t="s">
        <v>76</v>
      </c>
      <c r="E70" s="5" t="s">
        <v>77</v>
      </c>
      <c r="F70" s="5" t="s">
        <v>75</v>
      </c>
      <c r="J70" s="5">
        <v>0.00304</v>
      </c>
      <c r="K70" s="5">
        <v>33</v>
      </c>
    </row>
    <row r="71" spans="1:11" ht="30" customHeight="1">
      <c r="A71" s="5" t="s">
        <v>513</v>
      </c>
      <c r="D71" s="5" t="s">
        <v>76</v>
      </c>
      <c r="E71" s="5" t="s">
        <v>77</v>
      </c>
      <c r="F71" s="5" t="s">
        <v>75</v>
      </c>
      <c r="J71" s="5">
        <v>0.0105</v>
      </c>
      <c r="K71" s="5">
        <v>33</v>
      </c>
    </row>
    <row r="72" spans="1:11" ht="30" customHeight="1">
      <c r="A72" s="5" t="s">
        <v>513</v>
      </c>
      <c r="D72" s="5" t="s">
        <v>76</v>
      </c>
      <c r="E72" s="5" t="s">
        <v>77</v>
      </c>
      <c r="F72" s="5" t="s">
        <v>75</v>
      </c>
      <c r="J72" s="5">
        <v>0.00713</v>
      </c>
      <c r="K72" s="5">
        <v>33</v>
      </c>
    </row>
    <row r="73" spans="1:11" ht="30" customHeight="1">
      <c r="A73" s="5" t="s">
        <v>513</v>
      </c>
      <c r="D73" s="5" t="s">
        <v>76</v>
      </c>
      <c r="E73" s="5" t="s">
        <v>77</v>
      </c>
      <c r="F73" s="5" t="s">
        <v>75</v>
      </c>
      <c r="J73" s="5">
        <v>0.00921</v>
      </c>
      <c r="K73" s="5">
        <v>33</v>
      </c>
    </row>
    <row r="74" spans="1:11" ht="30" customHeight="1">
      <c r="A74" s="5" t="s">
        <v>513</v>
      </c>
      <c r="D74" s="5" t="s">
        <v>76</v>
      </c>
      <c r="E74" s="5" t="s">
        <v>77</v>
      </c>
      <c r="F74" s="5" t="s">
        <v>75</v>
      </c>
      <c r="J74" s="5">
        <v>0.00954</v>
      </c>
      <c r="K74" s="5">
        <v>33</v>
      </c>
    </row>
    <row r="75" spans="1:11" ht="30" customHeight="1">
      <c r="A75" s="5" t="s">
        <v>513</v>
      </c>
      <c r="D75" s="5" t="s">
        <v>76</v>
      </c>
      <c r="E75" s="5" t="s">
        <v>77</v>
      </c>
      <c r="F75" s="5" t="s">
        <v>75</v>
      </c>
      <c r="J75" s="5">
        <v>0.0111</v>
      </c>
      <c r="K75" s="5">
        <v>33</v>
      </c>
    </row>
    <row r="76" spans="1:11" ht="30" customHeight="1">
      <c r="A76" s="5" t="s">
        <v>513</v>
      </c>
      <c r="D76" s="5" t="s">
        <v>76</v>
      </c>
      <c r="E76" s="5" t="s">
        <v>77</v>
      </c>
      <c r="F76" s="5" t="s">
        <v>75</v>
      </c>
      <c r="J76" s="5">
        <v>0.00958</v>
      </c>
      <c r="K76" s="5">
        <v>33</v>
      </c>
    </row>
    <row r="77" spans="1:11" ht="30" customHeight="1">
      <c r="A77" s="5" t="s">
        <v>513</v>
      </c>
      <c r="D77" s="5" t="s">
        <v>76</v>
      </c>
      <c r="E77" s="5" t="s">
        <v>77</v>
      </c>
      <c r="F77" s="5" t="s">
        <v>75</v>
      </c>
      <c r="J77" s="5">
        <v>0.0097</v>
      </c>
      <c r="K77" s="5">
        <v>33</v>
      </c>
    </row>
    <row r="78" spans="1:11" ht="30" customHeight="1">
      <c r="A78" s="5" t="s">
        <v>513</v>
      </c>
      <c r="D78" s="5" t="s">
        <v>76</v>
      </c>
      <c r="E78" s="5" t="s">
        <v>77</v>
      </c>
      <c r="F78" s="5" t="s">
        <v>75</v>
      </c>
      <c r="J78" s="5">
        <v>0.00965</v>
      </c>
      <c r="K78" s="5">
        <v>33</v>
      </c>
    </row>
    <row r="79" spans="1:11" ht="30" customHeight="1">
      <c r="A79" s="5" t="s">
        <v>513</v>
      </c>
      <c r="D79" s="5" t="s">
        <v>76</v>
      </c>
      <c r="E79" s="5" t="s">
        <v>77</v>
      </c>
      <c r="F79" s="5" t="s">
        <v>75</v>
      </c>
      <c r="J79" s="5">
        <v>0.0263</v>
      </c>
      <c r="K79" s="5">
        <v>33</v>
      </c>
    </row>
    <row r="80" spans="1:11" ht="30" customHeight="1">
      <c r="A80" s="5" t="s">
        <v>513</v>
      </c>
      <c r="D80" s="5" t="s">
        <v>76</v>
      </c>
      <c r="E80" s="5" t="s">
        <v>77</v>
      </c>
      <c r="F80" s="5" t="s">
        <v>75</v>
      </c>
      <c r="J80" s="5">
        <v>0.0273</v>
      </c>
      <c r="K80" s="5">
        <v>33</v>
      </c>
    </row>
    <row r="81" spans="1:11" ht="30" customHeight="1">
      <c r="A81" s="5" t="s">
        <v>513</v>
      </c>
      <c r="D81" s="5" t="s">
        <v>76</v>
      </c>
      <c r="E81" s="5" t="s">
        <v>77</v>
      </c>
      <c r="F81" s="5" t="s">
        <v>75</v>
      </c>
      <c r="J81" s="5">
        <v>0.0268</v>
      </c>
      <c r="K81" s="5">
        <v>33</v>
      </c>
    </row>
    <row r="82" spans="1:11" ht="30" customHeight="1">
      <c r="A82" s="5" t="s">
        <v>513</v>
      </c>
      <c r="D82" s="5" t="s">
        <v>76</v>
      </c>
      <c r="E82" s="5" t="s">
        <v>77</v>
      </c>
      <c r="F82" s="5" t="s">
        <v>75</v>
      </c>
      <c r="J82" s="5">
        <v>0.0236</v>
      </c>
      <c r="K82" s="5">
        <v>33</v>
      </c>
    </row>
    <row r="83" spans="1:12" ht="30" customHeight="1">
      <c r="A83" s="5" t="s">
        <v>513</v>
      </c>
      <c r="D83" s="5" t="s">
        <v>82</v>
      </c>
      <c r="E83" s="5" t="s">
        <v>604</v>
      </c>
      <c r="F83" s="5" t="s">
        <v>166</v>
      </c>
      <c r="G83" s="12" t="s">
        <v>162</v>
      </c>
      <c r="J83" s="5">
        <v>0</v>
      </c>
      <c r="K83" s="5">
        <v>34</v>
      </c>
      <c r="L83" s="5" t="s">
        <v>531</v>
      </c>
    </row>
    <row r="84" spans="1:12" ht="30" customHeight="1">
      <c r="A84" s="5" t="s">
        <v>513</v>
      </c>
      <c r="D84" s="5" t="s">
        <v>82</v>
      </c>
      <c r="E84" s="5" t="s">
        <v>604</v>
      </c>
      <c r="F84" s="5" t="s">
        <v>161</v>
      </c>
      <c r="G84" s="12" t="s">
        <v>162</v>
      </c>
      <c r="J84" s="5">
        <v>0</v>
      </c>
      <c r="K84" s="5">
        <v>34</v>
      </c>
      <c r="L84" s="5" t="s">
        <v>531</v>
      </c>
    </row>
    <row r="85" spans="1:11" ht="30" customHeight="1">
      <c r="A85" s="5" t="s">
        <v>513</v>
      </c>
      <c r="D85" s="17" t="s">
        <v>544</v>
      </c>
      <c r="E85" s="5" t="s">
        <v>604</v>
      </c>
      <c r="F85" s="5" t="s">
        <v>538</v>
      </c>
      <c r="J85" s="12" t="s">
        <v>548</v>
      </c>
      <c r="K85" s="5">
        <v>35</v>
      </c>
    </row>
    <row r="86" spans="1:11" ht="30" customHeight="1">
      <c r="A86" s="5" t="s">
        <v>513</v>
      </c>
      <c r="D86" s="17" t="s">
        <v>544</v>
      </c>
      <c r="E86" s="5" t="s">
        <v>545</v>
      </c>
      <c r="F86" s="5" t="s">
        <v>538</v>
      </c>
      <c r="J86" s="5">
        <v>0.015</v>
      </c>
      <c r="K86" s="5">
        <v>35</v>
      </c>
    </row>
    <row r="87" spans="1:11" ht="30" customHeight="1">
      <c r="A87" s="5" t="s">
        <v>513</v>
      </c>
      <c r="D87" s="17" t="s">
        <v>544</v>
      </c>
      <c r="E87" s="5" t="s">
        <v>545</v>
      </c>
      <c r="F87" s="5" t="s">
        <v>538</v>
      </c>
      <c r="J87" s="5">
        <v>0.005</v>
      </c>
      <c r="K87" s="5">
        <v>35</v>
      </c>
    </row>
    <row r="88" spans="1:11" ht="30" customHeight="1">
      <c r="A88" s="5" t="s">
        <v>513</v>
      </c>
      <c r="D88" s="17" t="s">
        <v>544</v>
      </c>
      <c r="E88" s="5" t="s">
        <v>545</v>
      </c>
      <c r="F88" s="5" t="s">
        <v>538</v>
      </c>
      <c r="J88" s="5">
        <v>0.004</v>
      </c>
      <c r="K88" s="5">
        <v>35</v>
      </c>
    </row>
    <row r="89" spans="1:11" ht="30" customHeight="1">
      <c r="A89" s="5" t="s">
        <v>513</v>
      </c>
      <c r="D89" s="17" t="s">
        <v>544</v>
      </c>
      <c r="E89" s="5" t="s">
        <v>539</v>
      </c>
      <c r="F89" s="5" t="s">
        <v>538</v>
      </c>
      <c r="J89" s="5">
        <v>0.013</v>
      </c>
      <c r="K89" s="5">
        <v>35</v>
      </c>
    </row>
    <row r="90" spans="1:11" ht="30" customHeight="1">
      <c r="A90" s="5" t="s">
        <v>513</v>
      </c>
      <c r="D90" s="17" t="s">
        <v>544</v>
      </c>
      <c r="E90" s="5" t="s">
        <v>546</v>
      </c>
      <c r="F90" s="5" t="s">
        <v>538</v>
      </c>
      <c r="J90" s="5">
        <v>0.049</v>
      </c>
      <c r="K90" s="5">
        <v>35</v>
      </c>
    </row>
    <row r="91" spans="1:11" ht="30" customHeight="1">
      <c r="A91" s="5" t="s">
        <v>513</v>
      </c>
      <c r="D91" s="17" t="s">
        <v>544</v>
      </c>
      <c r="E91" s="5" t="s">
        <v>540</v>
      </c>
      <c r="F91" s="5" t="s">
        <v>538</v>
      </c>
      <c r="J91" s="5">
        <v>0.12</v>
      </c>
      <c r="K91" s="5">
        <v>35</v>
      </c>
    </row>
    <row r="92" spans="1:11" ht="30" customHeight="1">
      <c r="A92" s="5" t="s">
        <v>513</v>
      </c>
      <c r="D92" s="17" t="s">
        <v>544</v>
      </c>
      <c r="E92" s="5" t="s">
        <v>541</v>
      </c>
      <c r="F92" s="5" t="s">
        <v>538</v>
      </c>
      <c r="J92" s="5">
        <v>0.078</v>
      </c>
      <c r="K92" s="5">
        <v>35</v>
      </c>
    </row>
    <row r="93" spans="1:11" ht="30" customHeight="1">
      <c r="A93" s="5" t="s">
        <v>513</v>
      </c>
      <c r="D93" s="17" t="s">
        <v>544</v>
      </c>
      <c r="E93" s="5" t="s">
        <v>541</v>
      </c>
      <c r="F93" s="5" t="s">
        <v>538</v>
      </c>
      <c r="J93" s="5">
        <v>0.037</v>
      </c>
      <c r="K93" s="5">
        <v>35</v>
      </c>
    </row>
    <row r="94" spans="1:11" ht="30" customHeight="1">
      <c r="A94" s="5" t="s">
        <v>513</v>
      </c>
      <c r="D94" s="17" t="s">
        <v>544</v>
      </c>
      <c r="E94" s="5" t="s">
        <v>541</v>
      </c>
      <c r="F94" s="5" t="s">
        <v>538</v>
      </c>
      <c r="J94" s="5">
        <v>0.093</v>
      </c>
      <c r="K94" s="5">
        <v>35</v>
      </c>
    </row>
    <row r="95" spans="1:11" ht="30" customHeight="1">
      <c r="A95" s="5" t="s">
        <v>513</v>
      </c>
      <c r="D95" s="17" t="s">
        <v>544</v>
      </c>
      <c r="E95" s="5" t="s">
        <v>542</v>
      </c>
      <c r="F95" s="5" t="s">
        <v>538</v>
      </c>
      <c r="J95" s="5">
        <v>0.14</v>
      </c>
      <c r="K95" s="5">
        <v>35</v>
      </c>
    </row>
    <row r="96" spans="1:11" ht="30" customHeight="1">
      <c r="A96" s="5" t="s">
        <v>513</v>
      </c>
      <c r="D96" s="17" t="s">
        <v>544</v>
      </c>
      <c r="E96" s="5" t="s">
        <v>543</v>
      </c>
      <c r="F96" s="5" t="s">
        <v>538</v>
      </c>
      <c r="G96" s="5"/>
      <c r="H96" s="5"/>
      <c r="J96" s="5">
        <v>0.23</v>
      </c>
      <c r="K96" s="5">
        <v>35</v>
      </c>
    </row>
    <row r="97" spans="1:11" ht="30" customHeight="1">
      <c r="A97" s="5" t="s">
        <v>513</v>
      </c>
      <c r="D97" s="17" t="s">
        <v>544</v>
      </c>
      <c r="E97" s="5" t="s">
        <v>547</v>
      </c>
      <c r="F97" s="5" t="s">
        <v>538</v>
      </c>
      <c r="G97" s="5"/>
      <c r="H97" s="5"/>
      <c r="J97" s="5">
        <v>0.45</v>
      </c>
      <c r="K97" s="5">
        <v>35</v>
      </c>
    </row>
    <row r="98" spans="1:11" ht="30" customHeight="1">
      <c r="A98" s="5" t="s">
        <v>513</v>
      </c>
      <c r="D98" s="17" t="s">
        <v>544</v>
      </c>
      <c r="E98" s="5" t="s">
        <v>550</v>
      </c>
      <c r="F98" s="5" t="s">
        <v>538</v>
      </c>
      <c r="G98" s="5"/>
      <c r="H98" s="5"/>
      <c r="J98" s="5">
        <v>0.022</v>
      </c>
      <c r="K98" s="5">
        <v>35</v>
      </c>
    </row>
    <row r="99" spans="1:11" ht="30" customHeight="1">
      <c r="A99" s="5" t="s">
        <v>513</v>
      </c>
      <c r="D99" s="17" t="s">
        <v>544</v>
      </c>
      <c r="E99" s="5" t="s">
        <v>549</v>
      </c>
      <c r="F99" s="5" t="s">
        <v>538</v>
      </c>
      <c r="G99" s="5"/>
      <c r="H99" s="5"/>
      <c r="J99" s="5">
        <v>0.033</v>
      </c>
      <c r="K99" s="5">
        <v>35</v>
      </c>
    </row>
    <row r="100" spans="1:12" ht="30" customHeight="1">
      <c r="A100" s="5" t="s">
        <v>513</v>
      </c>
      <c r="B100" s="5" t="s">
        <v>305</v>
      </c>
      <c r="C100" s="5" t="s">
        <v>305</v>
      </c>
      <c r="D100" s="5" t="s">
        <v>674</v>
      </c>
      <c r="E100" s="5" t="s">
        <v>604</v>
      </c>
      <c r="F100" s="5" t="s">
        <v>671</v>
      </c>
      <c r="H100" s="12" t="s">
        <v>639</v>
      </c>
      <c r="I100" s="12">
        <v>0.01</v>
      </c>
      <c r="J100" s="12" t="s">
        <v>640</v>
      </c>
      <c r="K100" s="12" t="s">
        <v>4</v>
      </c>
      <c r="L100" s="5" t="s">
        <v>630</v>
      </c>
    </row>
    <row r="101" spans="1:12" ht="30" customHeight="1">
      <c r="A101" s="5" t="s">
        <v>513</v>
      </c>
      <c r="B101" s="5" t="s">
        <v>305</v>
      </c>
      <c r="C101" s="5" t="s">
        <v>305</v>
      </c>
      <c r="D101" s="5" t="s">
        <v>674</v>
      </c>
      <c r="E101" s="5" t="s">
        <v>673</v>
      </c>
      <c r="F101" s="5" t="s">
        <v>671</v>
      </c>
      <c r="G101" s="12" t="s">
        <v>676</v>
      </c>
      <c r="H101" s="12">
        <f>1/36</f>
        <v>0.027777777777777776</v>
      </c>
      <c r="I101" s="12">
        <v>0.01</v>
      </c>
      <c r="J101" s="12">
        <v>0.36</v>
      </c>
      <c r="K101" s="12" t="s">
        <v>4</v>
      </c>
      <c r="L101" s="5" t="s">
        <v>630</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L4"/>
  <sheetViews>
    <sheetView workbookViewId="0" topLeftCell="C1">
      <selection activeCell="H29" sqref="H29"/>
    </sheetView>
  </sheetViews>
  <sheetFormatPr defaultColWidth="11.00390625" defaultRowHeight="15.75"/>
  <cols>
    <col min="1" max="2" width="10.875" style="5" customWidth="1"/>
    <col min="3" max="3" width="21.625" style="5" customWidth="1"/>
    <col min="4" max="4" width="19.375" style="5" customWidth="1"/>
    <col min="5" max="6" width="20.50390625" style="5" customWidth="1"/>
    <col min="7" max="7" width="16.50390625" style="5" customWidth="1"/>
    <col min="8" max="8" width="11.625" style="5" customWidth="1"/>
    <col min="9" max="16384" width="10.875" style="5" customWidth="1"/>
  </cols>
  <sheetData>
    <row r="1" spans="1:12" s="31" customFormat="1" ht="54" customHeight="1">
      <c r="A1" s="31" t="s">
        <v>593</v>
      </c>
      <c r="B1" s="31" t="s">
        <v>592</v>
      </c>
      <c r="C1" s="4" t="s">
        <v>475</v>
      </c>
      <c r="D1" s="4" t="s">
        <v>594</v>
      </c>
      <c r="E1" s="4" t="s">
        <v>596</v>
      </c>
      <c r="F1" s="4" t="s">
        <v>597</v>
      </c>
      <c r="G1" s="4" t="s">
        <v>598</v>
      </c>
      <c r="H1" s="4" t="s">
        <v>508</v>
      </c>
      <c r="I1" s="4" t="s">
        <v>516</v>
      </c>
      <c r="J1" s="4" t="s">
        <v>174</v>
      </c>
      <c r="K1" s="31" t="s">
        <v>600</v>
      </c>
      <c r="L1" s="31" t="s">
        <v>601</v>
      </c>
    </row>
    <row r="2" spans="1:12" ht="30" customHeight="1">
      <c r="A2" s="5" t="s">
        <v>147</v>
      </c>
      <c r="B2" s="5" t="s">
        <v>305</v>
      </c>
      <c r="E2" s="5" t="s">
        <v>604</v>
      </c>
      <c r="F2" s="5" t="s">
        <v>210</v>
      </c>
      <c r="G2" s="5" t="s">
        <v>148</v>
      </c>
      <c r="H2" s="5">
        <v>94.8</v>
      </c>
      <c r="K2" s="5">
        <v>22</v>
      </c>
      <c r="L2" s="5" t="s">
        <v>37</v>
      </c>
    </row>
    <row r="3" spans="1:12" ht="30" customHeight="1">
      <c r="A3" s="5" t="s">
        <v>147</v>
      </c>
      <c r="B3" s="5" t="s">
        <v>305</v>
      </c>
      <c r="E3" s="5" t="s">
        <v>604</v>
      </c>
      <c r="F3" s="5" t="s">
        <v>448</v>
      </c>
      <c r="G3" s="5" t="s">
        <v>149</v>
      </c>
      <c r="H3" s="5" t="s">
        <v>150</v>
      </c>
      <c r="K3" s="5">
        <v>22</v>
      </c>
      <c r="L3" s="5" t="s">
        <v>37</v>
      </c>
    </row>
    <row r="4" spans="1:12" ht="30" customHeight="1">
      <c r="A4" s="5" t="s">
        <v>147</v>
      </c>
      <c r="B4" s="5" t="s">
        <v>560</v>
      </c>
      <c r="E4" s="5" t="s">
        <v>604</v>
      </c>
      <c r="F4" s="5" t="s">
        <v>448</v>
      </c>
      <c r="G4" s="5" t="s">
        <v>177</v>
      </c>
      <c r="H4" s="5">
        <v>32.3</v>
      </c>
      <c r="K4" s="5">
        <v>22</v>
      </c>
      <c r="L4" s="5" t="s">
        <v>37</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L41"/>
  <sheetViews>
    <sheetView workbookViewId="0" topLeftCell="D34">
      <selection activeCell="D2" sqref="D2:D5"/>
    </sheetView>
  </sheetViews>
  <sheetFormatPr defaultColWidth="11.00390625" defaultRowHeight="15.75"/>
  <cols>
    <col min="1" max="2" width="10.875" style="5" customWidth="1"/>
    <col min="3" max="3" width="18.375" style="5" customWidth="1"/>
    <col min="4" max="4" width="19.625" style="5" customWidth="1"/>
    <col min="5" max="5" width="21.00390625" style="5" customWidth="1"/>
    <col min="6" max="6" width="20.875" style="5" customWidth="1"/>
    <col min="7" max="7" width="13.625" style="5" customWidth="1"/>
    <col min="8" max="10" width="10.875" style="5" customWidth="1"/>
    <col min="11" max="11" width="15.375" style="5" customWidth="1"/>
    <col min="12" max="16384" width="10.875" style="5" customWidth="1"/>
  </cols>
  <sheetData>
    <row r="1" spans="1:12" s="4" customFormat="1" ht="51.75" customHeight="1">
      <c r="A1" s="4" t="s">
        <v>593</v>
      </c>
      <c r="B1" s="4" t="s">
        <v>592</v>
      </c>
      <c r="C1" s="4" t="s">
        <v>475</v>
      </c>
      <c r="D1" s="4" t="s">
        <v>594</v>
      </c>
      <c r="E1" s="4" t="s">
        <v>596</v>
      </c>
      <c r="F1" s="4" t="s">
        <v>597</v>
      </c>
      <c r="G1" s="4" t="s">
        <v>598</v>
      </c>
      <c r="H1" s="4" t="s">
        <v>508</v>
      </c>
      <c r="I1" s="4" t="s">
        <v>516</v>
      </c>
      <c r="J1" s="4" t="s">
        <v>178</v>
      </c>
      <c r="K1" s="4" t="s">
        <v>600</v>
      </c>
      <c r="L1" s="4" t="s">
        <v>601</v>
      </c>
    </row>
    <row r="2" spans="1:11" ht="30" customHeight="1">
      <c r="A2" s="5" t="s">
        <v>426</v>
      </c>
      <c r="D2" s="5" t="s">
        <v>739</v>
      </c>
      <c r="E2" s="5" t="s">
        <v>604</v>
      </c>
      <c r="F2" s="5" t="s">
        <v>505</v>
      </c>
      <c r="J2" s="5">
        <v>0.27</v>
      </c>
      <c r="K2" s="1">
        <v>7</v>
      </c>
    </row>
    <row r="3" spans="1:11" ht="30" customHeight="1">
      <c r="A3" s="5" t="s">
        <v>426</v>
      </c>
      <c r="D3" s="5" t="s">
        <v>739</v>
      </c>
      <c r="E3" s="5" t="s">
        <v>350</v>
      </c>
      <c r="F3" s="5" t="s">
        <v>381</v>
      </c>
      <c r="J3" s="5">
        <v>0.24</v>
      </c>
      <c r="K3" s="1">
        <v>7</v>
      </c>
    </row>
    <row r="4" spans="1:11" ht="30" customHeight="1">
      <c r="A4" s="5" t="s">
        <v>426</v>
      </c>
      <c r="D4" s="5" t="s">
        <v>739</v>
      </c>
      <c r="E4" s="5" t="s">
        <v>382</v>
      </c>
      <c r="F4" s="5" t="s">
        <v>505</v>
      </c>
      <c r="J4" s="5">
        <v>0.07</v>
      </c>
      <c r="K4" s="1">
        <v>7</v>
      </c>
    </row>
    <row r="5" spans="1:11" s="10" customFormat="1" ht="30" customHeight="1">
      <c r="A5" s="10" t="s">
        <v>426</v>
      </c>
      <c r="D5" s="5" t="s">
        <v>739</v>
      </c>
      <c r="E5" s="10" t="s">
        <v>582</v>
      </c>
      <c r="F5" s="10" t="s">
        <v>505</v>
      </c>
      <c r="J5" s="10">
        <v>0.26</v>
      </c>
      <c r="K5" s="24">
        <v>7</v>
      </c>
    </row>
    <row r="6" spans="1:11" ht="30" customHeight="1">
      <c r="A6" s="10" t="s">
        <v>426</v>
      </c>
      <c r="D6" s="17" t="s">
        <v>544</v>
      </c>
      <c r="E6" s="5" t="s">
        <v>604</v>
      </c>
      <c r="F6" s="5" t="s">
        <v>538</v>
      </c>
      <c r="G6" s="12"/>
      <c r="H6" s="12"/>
      <c r="J6" s="5">
        <v>4.1</v>
      </c>
      <c r="K6" s="5">
        <v>35</v>
      </c>
    </row>
    <row r="7" spans="1:11" ht="30" customHeight="1">
      <c r="A7" s="10" t="s">
        <v>426</v>
      </c>
      <c r="D7" s="17" t="s">
        <v>544</v>
      </c>
      <c r="E7" s="5" t="s">
        <v>604</v>
      </c>
      <c r="F7" s="5" t="s">
        <v>538</v>
      </c>
      <c r="G7" s="12"/>
      <c r="H7" s="12"/>
      <c r="J7" s="5">
        <v>2.8</v>
      </c>
      <c r="K7" s="5">
        <v>35</v>
      </c>
    </row>
    <row r="8" spans="1:11" ht="30" customHeight="1">
      <c r="A8" s="10" t="s">
        <v>426</v>
      </c>
      <c r="D8" s="17" t="s">
        <v>544</v>
      </c>
      <c r="E8" s="5" t="s">
        <v>545</v>
      </c>
      <c r="F8" s="5" t="s">
        <v>538</v>
      </c>
      <c r="G8" s="12"/>
      <c r="H8" s="12"/>
      <c r="J8" s="5">
        <v>0.43</v>
      </c>
      <c r="K8" s="5">
        <v>35</v>
      </c>
    </row>
    <row r="9" spans="1:11" ht="30" customHeight="1">
      <c r="A9" s="10" t="s">
        <v>426</v>
      </c>
      <c r="D9" s="17" t="s">
        <v>544</v>
      </c>
      <c r="E9" s="5" t="s">
        <v>539</v>
      </c>
      <c r="F9" s="5" t="s">
        <v>538</v>
      </c>
      <c r="G9" s="12"/>
      <c r="H9" s="12"/>
      <c r="J9" s="5">
        <v>1.1</v>
      </c>
      <c r="K9" s="5">
        <v>35</v>
      </c>
    </row>
    <row r="10" spans="1:11" ht="30" customHeight="1">
      <c r="A10" s="10" t="s">
        <v>426</v>
      </c>
      <c r="D10" s="17" t="s">
        <v>544</v>
      </c>
      <c r="E10" s="5" t="s">
        <v>539</v>
      </c>
      <c r="F10" s="5" t="s">
        <v>538</v>
      </c>
      <c r="G10" s="12"/>
      <c r="H10" s="12"/>
      <c r="J10" s="5">
        <v>0.92</v>
      </c>
      <c r="K10" s="5">
        <v>35</v>
      </c>
    </row>
    <row r="11" spans="1:11" ht="30" customHeight="1">
      <c r="A11" s="10" t="s">
        <v>426</v>
      </c>
      <c r="D11" s="17" t="s">
        <v>544</v>
      </c>
      <c r="E11" s="5" t="s">
        <v>546</v>
      </c>
      <c r="F11" s="5" t="s">
        <v>538</v>
      </c>
      <c r="G11" s="12"/>
      <c r="H11" s="12"/>
      <c r="J11" s="5">
        <v>0.87</v>
      </c>
      <c r="K11" s="5">
        <v>35</v>
      </c>
    </row>
    <row r="12" spans="1:11" ht="30" customHeight="1">
      <c r="A12" s="10" t="s">
        <v>426</v>
      </c>
      <c r="D12" s="17" t="s">
        <v>544</v>
      </c>
      <c r="E12" s="5" t="s">
        <v>540</v>
      </c>
      <c r="F12" s="5" t="s">
        <v>538</v>
      </c>
      <c r="G12" s="12"/>
      <c r="H12" s="12"/>
      <c r="J12" s="5">
        <v>1.3</v>
      </c>
      <c r="K12" s="5">
        <v>35</v>
      </c>
    </row>
    <row r="13" spans="1:11" ht="30" customHeight="1">
      <c r="A13" s="10" t="s">
        <v>426</v>
      </c>
      <c r="D13" s="17" t="s">
        <v>544</v>
      </c>
      <c r="E13" s="5" t="s">
        <v>540</v>
      </c>
      <c r="F13" s="5" t="s">
        <v>538</v>
      </c>
      <c r="G13" s="12"/>
      <c r="H13" s="12"/>
      <c r="J13" s="5">
        <v>0.81</v>
      </c>
      <c r="K13" s="5">
        <v>35</v>
      </c>
    </row>
    <row r="14" spans="1:11" ht="30" customHeight="1">
      <c r="A14" s="10" t="s">
        <v>426</v>
      </c>
      <c r="D14" s="17" t="s">
        <v>544</v>
      </c>
      <c r="E14" s="5" t="s">
        <v>541</v>
      </c>
      <c r="F14" s="5" t="s">
        <v>538</v>
      </c>
      <c r="G14" s="12"/>
      <c r="H14" s="12"/>
      <c r="J14" s="5">
        <v>1</v>
      </c>
      <c r="K14" s="5">
        <v>35</v>
      </c>
    </row>
    <row r="15" spans="1:11" ht="30" customHeight="1">
      <c r="A15" s="10" t="s">
        <v>426</v>
      </c>
      <c r="D15" s="17" t="s">
        <v>544</v>
      </c>
      <c r="E15" s="5" t="s">
        <v>542</v>
      </c>
      <c r="F15" s="5" t="s">
        <v>538</v>
      </c>
      <c r="G15" s="12"/>
      <c r="H15" s="12"/>
      <c r="J15" s="5">
        <v>0.89</v>
      </c>
      <c r="K15" s="5">
        <v>35</v>
      </c>
    </row>
    <row r="16" spans="1:11" ht="30" customHeight="1">
      <c r="A16" s="10" t="s">
        <v>426</v>
      </c>
      <c r="D16" s="17" t="s">
        <v>544</v>
      </c>
      <c r="E16" s="5" t="s">
        <v>542</v>
      </c>
      <c r="F16" s="5" t="s">
        <v>538</v>
      </c>
      <c r="G16" s="12"/>
      <c r="H16" s="12"/>
      <c r="J16" s="5">
        <v>0.76</v>
      </c>
      <c r="K16" s="5">
        <v>35</v>
      </c>
    </row>
    <row r="17" spans="1:11" ht="30">
      <c r="A17" s="10" t="s">
        <v>426</v>
      </c>
      <c r="D17" s="17" t="s">
        <v>544</v>
      </c>
      <c r="E17" s="5" t="s">
        <v>542</v>
      </c>
      <c r="F17" s="5" t="s">
        <v>538</v>
      </c>
      <c r="J17" s="5">
        <v>0.74</v>
      </c>
      <c r="K17" s="5">
        <v>35</v>
      </c>
    </row>
    <row r="18" spans="1:11" ht="30">
      <c r="A18" s="10" t="s">
        <v>426</v>
      </c>
      <c r="D18" s="17" t="s">
        <v>544</v>
      </c>
      <c r="E18" s="5" t="s">
        <v>542</v>
      </c>
      <c r="F18" s="5" t="s">
        <v>538</v>
      </c>
      <c r="J18" s="5">
        <v>0.37</v>
      </c>
      <c r="K18" s="5">
        <v>35</v>
      </c>
    </row>
    <row r="19" spans="1:11" ht="30">
      <c r="A19" s="10" t="s">
        <v>426</v>
      </c>
      <c r="D19" s="17" t="s">
        <v>544</v>
      </c>
      <c r="E19" s="5" t="s">
        <v>543</v>
      </c>
      <c r="F19" s="5" t="s">
        <v>538</v>
      </c>
      <c r="J19" s="5">
        <v>0.76</v>
      </c>
      <c r="K19" s="5">
        <v>35</v>
      </c>
    </row>
    <row r="20" spans="1:11" ht="30">
      <c r="A20" s="10" t="s">
        <v>426</v>
      </c>
      <c r="D20" s="17" t="s">
        <v>544</v>
      </c>
      <c r="E20" s="5" t="s">
        <v>547</v>
      </c>
      <c r="F20" s="5" t="s">
        <v>538</v>
      </c>
      <c r="J20" s="5">
        <v>0.57</v>
      </c>
      <c r="K20" s="5">
        <v>35</v>
      </c>
    </row>
    <row r="21" spans="1:12" ht="30" customHeight="1">
      <c r="A21" s="10" t="s">
        <v>426</v>
      </c>
      <c r="D21" s="17" t="s">
        <v>480</v>
      </c>
      <c r="E21" s="5" t="s">
        <v>712</v>
      </c>
      <c r="F21" s="5" t="s">
        <v>429</v>
      </c>
      <c r="G21" s="5" t="s">
        <v>485</v>
      </c>
      <c r="J21" s="5">
        <v>0.11</v>
      </c>
      <c r="K21" s="5">
        <v>36</v>
      </c>
      <c r="L21" s="5" t="s">
        <v>624</v>
      </c>
    </row>
    <row r="22" spans="1:12" ht="30" customHeight="1">
      <c r="A22" s="10" t="s">
        <v>426</v>
      </c>
      <c r="D22" s="17" t="s">
        <v>480</v>
      </c>
      <c r="E22" s="5" t="s">
        <v>551</v>
      </c>
      <c r="F22" s="5" t="s">
        <v>429</v>
      </c>
      <c r="G22" s="5" t="s">
        <v>485</v>
      </c>
      <c r="J22" s="5">
        <v>0.18</v>
      </c>
      <c r="K22" s="5">
        <v>36</v>
      </c>
      <c r="L22" s="5" t="s">
        <v>624</v>
      </c>
    </row>
    <row r="23" spans="1:12" ht="30" customHeight="1">
      <c r="A23" s="10" t="s">
        <v>426</v>
      </c>
      <c r="D23" s="17" t="s">
        <v>480</v>
      </c>
      <c r="E23" s="5" t="s">
        <v>604</v>
      </c>
      <c r="F23" s="5" t="s">
        <v>429</v>
      </c>
      <c r="G23" s="5" t="s">
        <v>485</v>
      </c>
      <c r="J23" s="5">
        <v>0.1</v>
      </c>
      <c r="K23" s="5">
        <v>36</v>
      </c>
      <c r="L23" s="5" t="s">
        <v>624</v>
      </c>
    </row>
    <row r="24" spans="1:12" ht="30" customHeight="1">
      <c r="A24" s="10" t="s">
        <v>426</v>
      </c>
      <c r="D24" s="17" t="s">
        <v>480</v>
      </c>
      <c r="E24" s="5" t="s">
        <v>604</v>
      </c>
      <c r="F24" s="5" t="s">
        <v>429</v>
      </c>
      <c r="G24" s="5" t="s">
        <v>485</v>
      </c>
      <c r="J24" s="5">
        <v>0.19</v>
      </c>
      <c r="K24" s="5">
        <v>36</v>
      </c>
      <c r="L24" s="5" t="s">
        <v>624</v>
      </c>
    </row>
    <row r="25" spans="1:12" ht="30" customHeight="1">
      <c r="A25" s="10" t="s">
        <v>426</v>
      </c>
      <c r="D25" s="17" t="s">
        <v>480</v>
      </c>
      <c r="E25" s="5" t="s">
        <v>481</v>
      </c>
      <c r="F25" s="5" t="s">
        <v>429</v>
      </c>
      <c r="G25" s="5" t="s">
        <v>485</v>
      </c>
      <c r="J25" s="5">
        <v>0.12</v>
      </c>
      <c r="K25" s="5">
        <v>36</v>
      </c>
      <c r="L25" s="5" t="s">
        <v>624</v>
      </c>
    </row>
    <row r="26" spans="1:12" ht="30" customHeight="1">
      <c r="A26" s="10" t="s">
        <v>426</v>
      </c>
      <c r="D26" s="17" t="s">
        <v>480</v>
      </c>
      <c r="E26" s="5" t="s">
        <v>482</v>
      </c>
      <c r="F26" s="5" t="s">
        <v>429</v>
      </c>
      <c r="G26" s="5" t="s">
        <v>485</v>
      </c>
      <c r="J26" s="5">
        <v>0.53</v>
      </c>
      <c r="K26" s="5">
        <v>36</v>
      </c>
      <c r="L26" s="5" t="s">
        <v>624</v>
      </c>
    </row>
    <row r="27" spans="1:12" ht="30" customHeight="1">
      <c r="A27" s="10" t="s">
        <v>426</v>
      </c>
      <c r="D27" s="17" t="s">
        <v>480</v>
      </c>
      <c r="E27" s="5" t="s">
        <v>483</v>
      </c>
      <c r="F27" s="5" t="s">
        <v>429</v>
      </c>
      <c r="G27" s="5" t="s">
        <v>485</v>
      </c>
      <c r="J27" s="5">
        <v>0.85</v>
      </c>
      <c r="K27" s="5">
        <v>36</v>
      </c>
      <c r="L27" s="5" t="s">
        <v>624</v>
      </c>
    </row>
    <row r="28" spans="1:12" ht="30" customHeight="1">
      <c r="A28" s="10" t="s">
        <v>426</v>
      </c>
      <c r="D28" s="17" t="s">
        <v>480</v>
      </c>
      <c r="E28" s="5" t="s">
        <v>483</v>
      </c>
      <c r="F28" s="5" t="s">
        <v>429</v>
      </c>
      <c r="G28" s="5" t="s">
        <v>485</v>
      </c>
      <c r="J28" s="5">
        <v>0.83</v>
      </c>
      <c r="K28" s="5">
        <v>36</v>
      </c>
      <c r="L28" s="5" t="s">
        <v>624</v>
      </c>
    </row>
    <row r="29" spans="1:12" ht="30" customHeight="1">
      <c r="A29" s="10" t="s">
        <v>426</v>
      </c>
      <c r="D29" s="17" t="s">
        <v>480</v>
      </c>
      <c r="E29" s="5" t="s">
        <v>484</v>
      </c>
      <c r="F29" s="5" t="s">
        <v>429</v>
      </c>
      <c r="G29" s="5" t="s">
        <v>485</v>
      </c>
      <c r="J29" s="5">
        <v>6.7</v>
      </c>
      <c r="K29" s="5">
        <v>36</v>
      </c>
      <c r="L29" s="5" t="s">
        <v>624</v>
      </c>
    </row>
    <row r="30" spans="1:12" ht="30" customHeight="1">
      <c r="A30" s="10" t="s">
        <v>426</v>
      </c>
      <c r="D30" s="17" t="s">
        <v>480</v>
      </c>
      <c r="E30" s="5" t="s">
        <v>486</v>
      </c>
      <c r="F30" s="5" t="s">
        <v>429</v>
      </c>
      <c r="G30" s="5" t="s">
        <v>485</v>
      </c>
      <c r="J30" s="5">
        <v>4.1</v>
      </c>
      <c r="K30" s="5">
        <v>36</v>
      </c>
      <c r="L30" s="5" t="s">
        <v>624</v>
      </c>
    </row>
    <row r="31" spans="1:12" ht="30" customHeight="1">
      <c r="A31" s="10" t="s">
        <v>426</v>
      </c>
      <c r="D31" s="17" t="s">
        <v>480</v>
      </c>
      <c r="E31" s="5" t="s">
        <v>487</v>
      </c>
      <c r="F31" s="5" t="s">
        <v>429</v>
      </c>
      <c r="G31" s="5" t="s">
        <v>485</v>
      </c>
      <c r="J31" s="5">
        <v>2.8</v>
      </c>
      <c r="K31" s="5">
        <v>36</v>
      </c>
      <c r="L31" s="5" t="s">
        <v>624</v>
      </c>
    </row>
    <row r="32" spans="1:12" ht="30" customHeight="1">
      <c r="A32" s="10" t="s">
        <v>426</v>
      </c>
      <c r="D32" s="17" t="s">
        <v>480</v>
      </c>
      <c r="E32" s="5" t="s">
        <v>487</v>
      </c>
      <c r="F32" s="5" t="s">
        <v>429</v>
      </c>
      <c r="G32" s="5" t="s">
        <v>485</v>
      </c>
      <c r="J32" s="5">
        <v>2.3</v>
      </c>
      <c r="K32" s="5">
        <v>36</v>
      </c>
      <c r="L32" s="5" t="s">
        <v>624</v>
      </c>
    </row>
    <row r="33" spans="1:12" ht="30" customHeight="1">
      <c r="A33" s="10" t="s">
        <v>426</v>
      </c>
      <c r="D33" s="17" t="s">
        <v>480</v>
      </c>
      <c r="E33" s="5" t="s">
        <v>488</v>
      </c>
      <c r="F33" s="5" t="s">
        <v>429</v>
      </c>
      <c r="G33" s="5" t="s">
        <v>485</v>
      </c>
      <c r="J33" s="5">
        <v>1.9</v>
      </c>
      <c r="K33" s="5">
        <v>36</v>
      </c>
      <c r="L33" s="5" t="s">
        <v>624</v>
      </c>
    </row>
    <row r="34" spans="1:12" ht="30" customHeight="1">
      <c r="A34" s="10" t="s">
        <v>426</v>
      </c>
      <c r="D34" s="17" t="s">
        <v>480</v>
      </c>
      <c r="E34" s="5" t="s">
        <v>489</v>
      </c>
      <c r="F34" s="5" t="s">
        <v>429</v>
      </c>
      <c r="G34" s="5" t="s">
        <v>485</v>
      </c>
      <c r="J34" s="5">
        <v>1.5</v>
      </c>
      <c r="K34" s="5">
        <v>36</v>
      </c>
      <c r="L34" s="5" t="s">
        <v>624</v>
      </c>
    </row>
    <row r="35" spans="1:12" ht="30">
      <c r="A35" s="10" t="s">
        <v>426</v>
      </c>
      <c r="D35" s="17" t="s">
        <v>480</v>
      </c>
      <c r="E35" s="5" t="s">
        <v>490</v>
      </c>
      <c r="F35" s="5" t="s">
        <v>429</v>
      </c>
      <c r="G35" s="5" t="s">
        <v>485</v>
      </c>
      <c r="J35" s="5">
        <v>0.36</v>
      </c>
      <c r="K35" s="5">
        <v>36</v>
      </c>
      <c r="L35" s="5" t="s">
        <v>624</v>
      </c>
    </row>
    <row r="36" spans="1:12" ht="30">
      <c r="A36" s="10" t="s">
        <v>426</v>
      </c>
      <c r="D36" s="17" t="s">
        <v>480</v>
      </c>
      <c r="E36" s="5" t="s">
        <v>491</v>
      </c>
      <c r="F36" s="5" t="s">
        <v>429</v>
      </c>
      <c r="G36" s="5" t="s">
        <v>485</v>
      </c>
      <c r="J36" s="5">
        <v>0.59</v>
      </c>
      <c r="K36" s="5">
        <v>36</v>
      </c>
      <c r="L36" s="5" t="s">
        <v>624</v>
      </c>
    </row>
    <row r="37" spans="1:12" ht="30">
      <c r="A37" s="10" t="s">
        <v>426</v>
      </c>
      <c r="D37" s="17" t="s">
        <v>480</v>
      </c>
      <c r="E37" s="5" t="s">
        <v>492</v>
      </c>
      <c r="F37" s="5" t="s">
        <v>429</v>
      </c>
      <c r="G37" s="5" t="s">
        <v>485</v>
      </c>
      <c r="J37" s="5">
        <v>1.9</v>
      </c>
      <c r="K37" s="5">
        <v>36</v>
      </c>
      <c r="L37" s="5" t="s">
        <v>624</v>
      </c>
    </row>
    <row r="38" spans="1:12" ht="30">
      <c r="A38" s="10" t="s">
        <v>426</v>
      </c>
      <c r="D38" s="17" t="s">
        <v>480</v>
      </c>
      <c r="E38" s="5" t="s">
        <v>620</v>
      </c>
      <c r="F38" s="5" t="s">
        <v>429</v>
      </c>
      <c r="G38" s="5" t="s">
        <v>485</v>
      </c>
      <c r="J38" s="5">
        <v>2.4</v>
      </c>
      <c r="K38" s="5">
        <v>36</v>
      </c>
      <c r="L38" s="5" t="s">
        <v>624</v>
      </c>
    </row>
    <row r="39" spans="1:12" ht="30">
      <c r="A39" s="10" t="s">
        <v>426</v>
      </c>
      <c r="D39" s="17" t="s">
        <v>480</v>
      </c>
      <c r="E39" s="5" t="s">
        <v>621</v>
      </c>
      <c r="F39" s="5" t="s">
        <v>429</v>
      </c>
      <c r="G39" s="5" t="s">
        <v>485</v>
      </c>
      <c r="J39" s="5">
        <v>2.7</v>
      </c>
      <c r="K39" s="5">
        <v>36</v>
      </c>
      <c r="L39" s="5" t="s">
        <v>624</v>
      </c>
    </row>
    <row r="40" spans="1:12" ht="30">
      <c r="A40" s="10" t="s">
        <v>426</v>
      </c>
      <c r="D40" s="17" t="s">
        <v>480</v>
      </c>
      <c r="E40" s="5" t="s">
        <v>622</v>
      </c>
      <c r="F40" s="5" t="s">
        <v>429</v>
      </c>
      <c r="G40" s="5" t="s">
        <v>485</v>
      </c>
      <c r="J40" s="5">
        <v>2</v>
      </c>
      <c r="K40" s="5">
        <v>36</v>
      </c>
      <c r="L40" s="5" t="s">
        <v>624</v>
      </c>
    </row>
    <row r="41" spans="1:12" ht="30">
      <c r="A41" s="10" t="s">
        <v>426</v>
      </c>
      <c r="D41" s="17" t="s">
        <v>480</v>
      </c>
      <c r="E41" s="5" t="s">
        <v>623</v>
      </c>
      <c r="F41" s="5" t="s">
        <v>429</v>
      </c>
      <c r="G41" s="5" t="s">
        <v>485</v>
      </c>
      <c r="J41" s="5">
        <v>0.89</v>
      </c>
      <c r="K41" s="5">
        <v>36</v>
      </c>
      <c r="L41" s="5" t="s">
        <v>624</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L9"/>
  <sheetViews>
    <sheetView workbookViewId="0" topLeftCell="F1">
      <selection activeCell="F8" sqref="A8:IV9"/>
    </sheetView>
  </sheetViews>
  <sheetFormatPr defaultColWidth="11.00390625" defaultRowHeight="15.75"/>
  <cols>
    <col min="1" max="2" width="10.875" style="5" customWidth="1"/>
    <col min="3" max="3" width="29.50390625" style="5" customWidth="1"/>
    <col min="4" max="4" width="16.50390625" style="5" customWidth="1"/>
    <col min="5" max="5" width="16.625" style="5" customWidth="1"/>
    <col min="6" max="6" width="20.375" style="5" customWidth="1"/>
    <col min="7" max="7" width="14.125" style="12" customWidth="1"/>
    <col min="8" max="8" width="14.00390625" style="12" customWidth="1"/>
    <col min="9" max="9" width="10.875" style="5" customWidth="1"/>
    <col min="10" max="10" width="13.375" style="5" customWidth="1"/>
    <col min="11" max="11" width="17.625" style="5" customWidth="1"/>
    <col min="12" max="16384" width="10.875" style="5" customWidth="1"/>
  </cols>
  <sheetData>
    <row r="1" spans="1:12" s="4" customFormat="1" ht="51.75" customHeight="1">
      <c r="A1" s="4" t="s">
        <v>593</v>
      </c>
      <c r="B1" s="4" t="s">
        <v>592</v>
      </c>
      <c r="C1" s="4" t="s">
        <v>475</v>
      </c>
      <c r="D1" s="4" t="s">
        <v>594</v>
      </c>
      <c r="E1" s="4" t="s">
        <v>596</v>
      </c>
      <c r="F1" s="4" t="s">
        <v>597</v>
      </c>
      <c r="G1" s="44" t="s">
        <v>598</v>
      </c>
      <c r="H1" s="33" t="s">
        <v>508</v>
      </c>
      <c r="I1" s="33" t="s">
        <v>516</v>
      </c>
      <c r="J1" s="33" t="s">
        <v>178</v>
      </c>
      <c r="K1" s="4" t="s">
        <v>600</v>
      </c>
      <c r="L1" s="4" t="s">
        <v>601</v>
      </c>
    </row>
    <row r="2" spans="1:12" ht="30" customHeight="1">
      <c r="A2" s="5" t="s">
        <v>390</v>
      </c>
      <c r="B2" s="5" t="s">
        <v>560</v>
      </c>
      <c r="E2" s="5" t="s">
        <v>604</v>
      </c>
      <c r="F2" s="5" t="s">
        <v>448</v>
      </c>
      <c r="G2" s="12" t="s">
        <v>393</v>
      </c>
      <c r="H2" s="12">
        <v>388</v>
      </c>
      <c r="K2" s="5">
        <v>22</v>
      </c>
      <c r="L2" s="5" t="s">
        <v>37</v>
      </c>
    </row>
    <row r="3" spans="1:12" ht="30" customHeight="1">
      <c r="A3" s="5" t="s">
        <v>390</v>
      </c>
      <c r="B3" s="5" t="s">
        <v>305</v>
      </c>
      <c r="E3" s="5" t="s">
        <v>604</v>
      </c>
      <c r="F3" s="5" t="s">
        <v>210</v>
      </c>
      <c r="G3" s="12" t="s">
        <v>151</v>
      </c>
      <c r="H3" s="12">
        <v>121</v>
      </c>
      <c r="K3" s="5">
        <v>22</v>
      </c>
      <c r="L3" s="5" t="s">
        <v>37</v>
      </c>
    </row>
    <row r="4" spans="1:12" ht="30" customHeight="1">
      <c r="A4" s="5" t="s">
        <v>390</v>
      </c>
      <c r="B4" s="5" t="s">
        <v>305</v>
      </c>
      <c r="E4" s="5" t="s">
        <v>604</v>
      </c>
      <c r="F4" s="5" t="s">
        <v>448</v>
      </c>
      <c r="G4" s="12" t="s">
        <v>152</v>
      </c>
      <c r="H4" s="12" t="s">
        <v>153</v>
      </c>
      <c r="K4" s="5">
        <v>22</v>
      </c>
      <c r="L4" s="5" t="s">
        <v>37</v>
      </c>
    </row>
    <row r="5" spans="1:12" ht="30" customHeight="1">
      <c r="A5" s="5" t="s">
        <v>390</v>
      </c>
      <c r="C5" s="17" t="s">
        <v>443</v>
      </c>
      <c r="E5" s="5" t="s">
        <v>604</v>
      </c>
      <c r="F5" s="5" t="s">
        <v>444</v>
      </c>
      <c r="G5" s="12">
        <v>29.4</v>
      </c>
      <c r="H5" s="12">
        <v>26.3</v>
      </c>
      <c r="K5" s="1">
        <v>19</v>
      </c>
      <c r="L5" s="5" t="s">
        <v>710</v>
      </c>
    </row>
    <row r="6" spans="1:12" ht="30" customHeight="1">
      <c r="A6" s="5" t="s">
        <v>390</v>
      </c>
      <c r="C6" s="17" t="s">
        <v>612</v>
      </c>
      <c r="F6" s="5" t="s">
        <v>565</v>
      </c>
      <c r="G6" s="12">
        <v>35.4</v>
      </c>
      <c r="H6" s="12">
        <v>36.8</v>
      </c>
      <c r="K6" s="1">
        <v>19</v>
      </c>
      <c r="L6" s="5" t="s">
        <v>710</v>
      </c>
    </row>
    <row r="7" spans="1:12" s="10" customFormat="1" ht="30" customHeight="1">
      <c r="A7" s="10" t="s">
        <v>390</v>
      </c>
      <c r="C7" s="21" t="s">
        <v>503</v>
      </c>
      <c r="F7" s="10" t="s">
        <v>504</v>
      </c>
      <c r="G7" s="22">
        <v>507.8</v>
      </c>
      <c r="H7" s="22">
        <v>133.8</v>
      </c>
      <c r="K7" s="24">
        <v>19</v>
      </c>
      <c r="L7" s="5" t="s">
        <v>710</v>
      </c>
    </row>
    <row r="8" spans="4:12" ht="30" customHeight="1">
      <c r="D8" s="5" t="s">
        <v>82</v>
      </c>
      <c r="E8" s="5" t="s">
        <v>604</v>
      </c>
      <c r="F8" s="5" t="s">
        <v>166</v>
      </c>
      <c r="G8" s="12" t="s">
        <v>527</v>
      </c>
      <c r="J8" s="5">
        <v>0</v>
      </c>
      <c r="K8" s="5">
        <v>34</v>
      </c>
      <c r="L8" s="8" t="s">
        <v>530</v>
      </c>
    </row>
    <row r="9" spans="4:12" ht="30" customHeight="1">
      <c r="D9" s="5" t="s">
        <v>82</v>
      </c>
      <c r="E9" s="5" t="s">
        <v>604</v>
      </c>
      <c r="F9" s="5" t="s">
        <v>161</v>
      </c>
      <c r="G9" s="12" t="s">
        <v>527</v>
      </c>
      <c r="J9" s="5">
        <v>0.2</v>
      </c>
      <c r="K9" s="5">
        <v>34</v>
      </c>
      <c r="L9" s="8" t="s">
        <v>530</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M43"/>
  <sheetViews>
    <sheetView workbookViewId="0" topLeftCell="D28">
      <selection activeCell="J43" sqref="J43"/>
    </sheetView>
  </sheetViews>
  <sheetFormatPr defaultColWidth="11.00390625" defaultRowHeight="75.75" customHeight="1"/>
  <cols>
    <col min="1" max="3" width="17.50390625" style="5" customWidth="1"/>
    <col min="4" max="4" width="21.375" style="5" customWidth="1"/>
    <col min="5" max="5" width="17.50390625" style="5" customWidth="1"/>
    <col min="6" max="6" width="24.125" style="5" customWidth="1"/>
    <col min="7" max="10" width="17.50390625" style="5" customWidth="1"/>
    <col min="11" max="11" width="17.50390625" style="12" customWidth="1"/>
    <col min="12" max="16384" width="17.50390625" style="5" customWidth="1"/>
  </cols>
  <sheetData>
    <row r="1" spans="1:12" s="19" customFormat="1" ht="75.75" customHeight="1">
      <c r="A1" s="4" t="s">
        <v>593</v>
      </c>
      <c r="B1" s="4" t="s">
        <v>592</v>
      </c>
      <c r="C1" s="4" t="s">
        <v>475</v>
      </c>
      <c r="D1" s="4" t="s">
        <v>594</v>
      </c>
      <c r="E1" s="4" t="s">
        <v>596</v>
      </c>
      <c r="F1" s="4" t="s">
        <v>597</v>
      </c>
      <c r="G1" s="4" t="s">
        <v>598</v>
      </c>
      <c r="H1" s="4" t="s">
        <v>599</v>
      </c>
      <c r="I1" s="4" t="s">
        <v>768</v>
      </c>
      <c r="J1" s="33" t="s">
        <v>174</v>
      </c>
      <c r="K1" s="45" t="s">
        <v>600</v>
      </c>
      <c r="L1" s="32" t="s">
        <v>601</v>
      </c>
    </row>
    <row r="2" spans="1:12" ht="30" customHeight="1">
      <c r="A2" s="5" t="s">
        <v>556</v>
      </c>
      <c r="B2" s="5" t="s">
        <v>784</v>
      </c>
      <c r="E2" s="8" t="s">
        <v>604</v>
      </c>
      <c r="F2" s="5" t="s">
        <v>605</v>
      </c>
      <c r="G2" s="5">
        <v>9.6</v>
      </c>
      <c r="H2" s="5">
        <v>25.2</v>
      </c>
      <c r="K2" s="12">
        <v>18</v>
      </c>
      <c r="L2" s="8"/>
    </row>
    <row r="3" spans="1:12" ht="30" customHeight="1">
      <c r="A3" s="5" t="s">
        <v>556</v>
      </c>
      <c r="B3" s="5" t="s">
        <v>784</v>
      </c>
      <c r="E3" s="8" t="s">
        <v>604</v>
      </c>
      <c r="F3" s="5" t="s">
        <v>605</v>
      </c>
      <c r="G3" s="5">
        <v>8.3</v>
      </c>
      <c r="H3" s="5">
        <v>15.3</v>
      </c>
      <c r="K3" s="12">
        <v>18</v>
      </c>
      <c r="L3" s="8"/>
    </row>
    <row r="4" spans="1:12" ht="30" customHeight="1">
      <c r="A4" s="5" t="s">
        <v>556</v>
      </c>
      <c r="B4" s="5" t="s">
        <v>784</v>
      </c>
      <c r="H4" s="5">
        <v>22</v>
      </c>
      <c r="K4" s="12">
        <v>18</v>
      </c>
      <c r="L4" s="8" t="s">
        <v>506</v>
      </c>
    </row>
    <row r="5" spans="1:12" ht="30" customHeight="1">
      <c r="A5" s="5" t="s">
        <v>556</v>
      </c>
      <c r="B5" s="5" t="s">
        <v>660</v>
      </c>
      <c r="C5" s="5" t="s">
        <v>587</v>
      </c>
      <c r="F5" s="5" t="s">
        <v>588</v>
      </c>
      <c r="G5" s="12"/>
      <c r="H5" s="6"/>
      <c r="I5" s="6">
        <v>0.44</v>
      </c>
      <c r="J5" s="6"/>
      <c r="K5" s="12" t="s">
        <v>371</v>
      </c>
      <c r="L5" s="8"/>
    </row>
    <row r="6" spans="1:12" s="10" customFormat="1" ht="30" customHeight="1">
      <c r="A6" s="10" t="s">
        <v>556</v>
      </c>
      <c r="B6" s="10" t="s">
        <v>657</v>
      </c>
      <c r="C6" s="10" t="s">
        <v>587</v>
      </c>
      <c r="F6" s="10" t="s">
        <v>588</v>
      </c>
      <c r="G6" s="22"/>
      <c r="H6" s="15"/>
      <c r="I6" s="15">
        <v>0.012</v>
      </c>
      <c r="J6" s="6"/>
      <c r="K6" s="12" t="s">
        <v>371</v>
      </c>
      <c r="L6" s="23"/>
    </row>
    <row r="7" spans="1:12" s="10" customFormat="1" ht="30" customHeight="1">
      <c r="A7" s="10" t="s">
        <v>556</v>
      </c>
      <c r="B7" s="10" t="s">
        <v>658</v>
      </c>
      <c r="D7" s="10" t="s">
        <v>587</v>
      </c>
      <c r="F7" s="10" t="s">
        <v>588</v>
      </c>
      <c r="G7" s="22"/>
      <c r="I7" s="10">
        <v>8.38</v>
      </c>
      <c r="K7" s="12" t="s">
        <v>371</v>
      </c>
      <c r="L7" s="23"/>
    </row>
    <row r="8" spans="1:12" s="10" customFormat="1" ht="30" customHeight="1">
      <c r="A8" s="10" t="s">
        <v>556</v>
      </c>
      <c r="B8" s="10" t="s">
        <v>656</v>
      </c>
      <c r="C8" s="21" t="s">
        <v>587</v>
      </c>
      <c r="D8" s="21"/>
      <c r="E8" s="38"/>
      <c r="F8" s="10" t="s">
        <v>588</v>
      </c>
      <c r="G8" s="22"/>
      <c r="H8" s="15"/>
      <c r="I8" s="15">
        <v>0.049</v>
      </c>
      <c r="J8" s="15"/>
      <c r="K8" s="12" t="s">
        <v>371</v>
      </c>
      <c r="L8" s="23"/>
    </row>
    <row r="9" spans="1:13" s="10" customFormat="1" ht="30" customHeight="1">
      <c r="A9" s="10" t="s">
        <v>556</v>
      </c>
      <c r="B9" s="10" t="s">
        <v>560</v>
      </c>
      <c r="E9" s="21" t="s">
        <v>604</v>
      </c>
      <c r="H9" s="10">
        <v>0.02</v>
      </c>
      <c r="K9" s="22">
        <v>4</v>
      </c>
      <c r="L9" s="23" t="s">
        <v>562</v>
      </c>
      <c r="M9" s="23"/>
    </row>
    <row r="10" spans="1:12" ht="30" customHeight="1">
      <c r="A10" s="5" t="s">
        <v>556</v>
      </c>
      <c r="B10" s="5" t="s">
        <v>560</v>
      </c>
      <c r="E10" s="5" t="s">
        <v>563</v>
      </c>
      <c r="H10" s="5">
        <v>0.03</v>
      </c>
      <c r="K10" s="12">
        <v>4</v>
      </c>
      <c r="L10" s="8" t="s">
        <v>562</v>
      </c>
    </row>
    <row r="11" spans="1:12" ht="30" customHeight="1">
      <c r="A11" s="5" t="s">
        <v>556</v>
      </c>
      <c r="B11" s="5" t="s">
        <v>414</v>
      </c>
      <c r="D11" s="17" t="s">
        <v>415</v>
      </c>
      <c r="E11" s="6" t="s">
        <v>604</v>
      </c>
      <c r="F11" s="5" t="s">
        <v>309</v>
      </c>
      <c r="H11" s="5">
        <v>0.0024</v>
      </c>
      <c r="K11" s="12">
        <v>5</v>
      </c>
      <c r="L11" s="8" t="s">
        <v>559</v>
      </c>
    </row>
    <row r="12" spans="1:12" ht="30" customHeight="1">
      <c r="A12" s="5" t="s">
        <v>556</v>
      </c>
      <c r="B12" s="5" t="s">
        <v>414</v>
      </c>
      <c r="D12" s="17" t="s">
        <v>415</v>
      </c>
      <c r="E12" s="5" t="s">
        <v>604</v>
      </c>
      <c r="F12" s="5" t="s">
        <v>301</v>
      </c>
      <c r="H12" s="5">
        <v>0.0093</v>
      </c>
      <c r="K12" s="12">
        <v>5</v>
      </c>
      <c r="L12" s="8" t="s">
        <v>559</v>
      </c>
    </row>
    <row r="13" spans="1:12" ht="30" customHeight="1">
      <c r="A13" s="5" t="s">
        <v>556</v>
      </c>
      <c r="B13" s="5" t="s">
        <v>302</v>
      </c>
      <c r="D13" s="17" t="s">
        <v>415</v>
      </c>
      <c r="E13" s="5" t="s">
        <v>604</v>
      </c>
      <c r="F13" s="5" t="s">
        <v>303</v>
      </c>
      <c r="H13" s="5">
        <v>0.018</v>
      </c>
      <c r="K13" s="12">
        <v>5</v>
      </c>
      <c r="L13" s="8" t="s">
        <v>559</v>
      </c>
    </row>
    <row r="14" spans="1:12" ht="30" customHeight="1">
      <c r="A14" s="5" t="s">
        <v>556</v>
      </c>
      <c r="B14" s="5" t="s">
        <v>302</v>
      </c>
      <c r="D14" s="17" t="s">
        <v>415</v>
      </c>
      <c r="E14" s="5" t="s">
        <v>604</v>
      </c>
      <c r="F14" s="5" t="s">
        <v>308</v>
      </c>
      <c r="H14" s="5">
        <v>0.018</v>
      </c>
      <c r="K14" s="12">
        <v>5</v>
      </c>
      <c r="L14" s="8" t="s">
        <v>559</v>
      </c>
    </row>
    <row r="15" spans="1:12" ht="30" customHeight="1">
      <c r="A15" s="5" t="s">
        <v>556</v>
      </c>
      <c r="B15" s="5" t="s">
        <v>302</v>
      </c>
      <c r="D15" s="17" t="s">
        <v>415</v>
      </c>
      <c r="E15" s="5" t="s">
        <v>604</v>
      </c>
      <c r="F15" s="5" t="s">
        <v>447</v>
      </c>
      <c r="H15" s="5">
        <v>0.098</v>
      </c>
      <c r="K15" s="12">
        <v>5</v>
      </c>
      <c r="L15" s="8" t="s">
        <v>559</v>
      </c>
    </row>
    <row r="16" spans="1:12" ht="30" customHeight="1">
      <c r="A16" s="5" t="s">
        <v>556</v>
      </c>
      <c r="B16" s="5" t="s">
        <v>302</v>
      </c>
      <c r="D16" s="17" t="s">
        <v>415</v>
      </c>
      <c r="E16" s="5" t="s">
        <v>604</v>
      </c>
      <c r="F16" s="5" t="s">
        <v>306</v>
      </c>
      <c r="H16" s="5">
        <v>0.116</v>
      </c>
      <c r="K16" s="12">
        <v>5</v>
      </c>
      <c r="L16" s="8" t="s">
        <v>559</v>
      </c>
    </row>
    <row r="17" spans="1:12" ht="30" customHeight="1">
      <c r="A17" s="5" t="s">
        <v>556</v>
      </c>
      <c r="B17" s="5" t="s">
        <v>302</v>
      </c>
      <c r="D17" s="17" t="s">
        <v>415</v>
      </c>
      <c r="E17" s="5" t="s">
        <v>604</v>
      </c>
      <c r="F17" s="5" t="s">
        <v>307</v>
      </c>
      <c r="H17" s="5">
        <v>0.036</v>
      </c>
      <c r="K17" s="12">
        <v>5</v>
      </c>
      <c r="L17" s="8" t="s">
        <v>559</v>
      </c>
    </row>
    <row r="18" spans="1:12" ht="30" customHeight="1">
      <c r="A18" s="5" t="s">
        <v>556</v>
      </c>
      <c r="B18" s="5" t="s">
        <v>302</v>
      </c>
      <c r="D18" s="17" t="s">
        <v>415</v>
      </c>
      <c r="E18" s="5" t="s">
        <v>563</v>
      </c>
      <c r="F18" s="5" t="s">
        <v>308</v>
      </c>
      <c r="H18" s="5">
        <v>0.029</v>
      </c>
      <c r="K18" s="12">
        <v>5</v>
      </c>
      <c r="L18" s="8" t="s">
        <v>559</v>
      </c>
    </row>
    <row r="19" spans="1:12" ht="30" customHeight="1">
      <c r="A19" s="5" t="s">
        <v>556</v>
      </c>
      <c r="B19" s="5" t="s">
        <v>302</v>
      </c>
      <c r="D19" s="17" t="s">
        <v>415</v>
      </c>
      <c r="E19" s="5" t="s">
        <v>310</v>
      </c>
      <c r="F19" s="5" t="s">
        <v>311</v>
      </c>
      <c r="H19" s="5">
        <v>0.01</v>
      </c>
      <c r="K19" s="12">
        <v>5</v>
      </c>
      <c r="L19" s="8" t="s">
        <v>559</v>
      </c>
    </row>
    <row r="20" spans="1:12" ht="30" customHeight="1">
      <c r="A20" s="5" t="s">
        <v>556</v>
      </c>
      <c r="B20" s="5" t="s">
        <v>560</v>
      </c>
      <c r="E20" s="5" t="s">
        <v>341</v>
      </c>
      <c r="F20" s="5" t="s">
        <v>565</v>
      </c>
      <c r="G20" s="5">
        <v>29.1</v>
      </c>
      <c r="H20" s="5">
        <v>145.5</v>
      </c>
      <c r="K20" s="12">
        <v>12</v>
      </c>
      <c r="L20" s="8" t="s">
        <v>205</v>
      </c>
    </row>
    <row r="21" spans="1:12" ht="30" customHeight="1">
      <c r="A21" s="5" t="s">
        <v>556</v>
      </c>
      <c r="B21" s="5" t="s">
        <v>560</v>
      </c>
      <c r="E21" s="5" t="s">
        <v>604</v>
      </c>
      <c r="F21" s="5" t="s">
        <v>313</v>
      </c>
      <c r="G21" s="5">
        <v>0.004</v>
      </c>
      <c r="H21" s="5">
        <v>0.02</v>
      </c>
      <c r="K21" s="12">
        <v>4</v>
      </c>
      <c r="L21" s="8" t="s">
        <v>446</v>
      </c>
    </row>
    <row r="22" spans="1:12" ht="30" customHeight="1">
      <c r="A22" s="5" t="s">
        <v>556</v>
      </c>
      <c r="B22" s="5" t="s">
        <v>560</v>
      </c>
      <c r="E22" s="5" t="s">
        <v>312</v>
      </c>
      <c r="F22" s="5" t="s">
        <v>313</v>
      </c>
      <c r="G22" s="5">
        <v>0.004</v>
      </c>
      <c r="H22" s="5">
        <v>0.03</v>
      </c>
      <c r="K22" s="12">
        <v>4</v>
      </c>
      <c r="L22" s="8" t="s">
        <v>446</v>
      </c>
    </row>
    <row r="23" spans="1:13" ht="30" customHeight="1">
      <c r="A23" s="5" t="s">
        <v>556</v>
      </c>
      <c r="B23" s="5" t="s">
        <v>354</v>
      </c>
      <c r="I23" s="5">
        <v>0.027</v>
      </c>
      <c r="K23" s="12">
        <v>14</v>
      </c>
      <c r="L23" s="8" t="s">
        <v>271</v>
      </c>
      <c r="M23" s="8"/>
    </row>
    <row r="24" spans="1:12" ht="30" customHeight="1">
      <c r="A24" s="5" t="s">
        <v>556</v>
      </c>
      <c r="B24" s="5" t="s">
        <v>354</v>
      </c>
      <c r="E24" s="5" t="s">
        <v>604</v>
      </c>
      <c r="H24" s="5">
        <v>10</v>
      </c>
      <c r="K24" s="12">
        <v>18</v>
      </c>
      <c r="L24" s="8"/>
    </row>
    <row r="25" spans="1:12" ht="30" customHeight="1">
      <c r="A25" s="5" t="s">
        <v>556</v>
      </c>
      <c r="B25" s="5" t="s">
        <v>300</v>
      </c>
      <c r="I25" s="5">
        <v>0.033</v>
      </c>
      <c r="K25" s="12">
        <v>14</v>
      </c>
      <c r="L25" s="8" t="s">
        <v>304</v>
      </c>
    </row>
    <row r="26" spans="1:12" ht="30" customHeight="1">
      <c r="A26" s="5" t="s">
        <v>556</v>
      </c>
      <c r="B26" s="5" t="s">
        <v>305</v>
      </c>
      <c r="I26" s="5">
        <v>0.43</v>
      </c>
      <c r="K26" s="12">
        <v>14</v>
      </c>
      <c r="L26" s="8" t="s">
        <v>304</v>
      </c>
    </row>
    <row r="27" spans="1:12" ht="30" customHeight="1">
      <c r="A27" s="5" t="s">
        <v>556</v>
      </c>
      <c r="B27" s="5" t="s">
        <v>325</v>
      </c>
      <c r="E27" s="5" t="s">
        <v>604</v>
      </c>
      <c r="F27" s="5" t="s">
        <v>301</v>
      </c>
      <c r="H27" s="5">
        <v>0.28</v>
      </c>
      <c r="K27" s="12">
        <v>5</v>
      </c>
      <c r="L27" s="8" t="s">
        <v>124</v>
      </c>
    </row>
    <row r="28" spans="1:12" ht="30" customHeight="1">
      <c r="A28" s="5" t="s">
        <v>556</v>
      </c>
      <c r="B28" s="5" t="s">
        <v>325</v>
      </c>
      <c r="E28" s="5" t="s">
        <v>604</v>
      </c>
      <c r="F28" s="5" t="s">
        <v>125</v>
      </c>
      <c r="H28" s="5">
        <v>0.14</v>
      </c>
      <c r="K28" s="12">
        <v>5</v>
      </c>
      <c r="L28" s="8" t="s">
        <v>124</v>
      </c>
    </row>
    <row r="29" spans="1:12" ht="30" customHeight="1">
      <c r="A29" s="5" t="s">
        <v>556</v>
      </c>
      <c r="B29" s="5" t="s">
        <v>325</v>
      </c>
      <c r="E29" s="5" t="s">
        <v>604</v>
      </c>
      <c r="F29" s="5" t="s">
        <v>126</v>
      </c>
      <c r="H29" s="5">
        <v>2.29</v>
      </c>
      <c r="K29" s="12">
        <v>5</v>
      </c>
      <c r="L29" s="8" t="s">
        <v>124</v>
      </c>
    </row>
    <row r="30" spans="1:12" ht="30" customHeight="1">
      <c r="A30" s="5" t="s">
        <v>556</v>
      </c>
      <c r="B30" s="5" t="s">
        <v>325</v>
      </c>
      <c r="E30" s="5" t="s">
        <v>604</v>
      </c>
      <c r="F30" s="5" t="s">
        <v>127</v>
      </c>
      <c r="H30" s="5">
        <v>0.8</v>
      </c>
      <c r="K30" s="12">
        <v>5</v>
      </c>
      <c r="L30" s="8" t="s">
        <v>124</v>
      </c>
    </row>
    <row r="31" spans="1:12" ht="30" customHeight="1">
      <c r="A31" s="5" t="s">
        <v>556</v>
      </c>
      <c r="B31" s="5" t="s">
        <v>325</v>
      </c>
      <c r="E31" s="5" t="s">
        <v>604</v>
      </c>
      <c r="F31" s="5" t="s">
        <v>228</v>
      </c>
      <c r="H31" s="5">
        <v>0.66</v>
      </c>
      <c r="K31" s="12">
        <v>5</v>
      </c>
      <c r="L31" s="8" t="s">
        <v>124</v>
      </c>
    </row>
    <row r="32" spans="1:12" ht="30" customHeight="1">
      <c r="A32" s="5" t="s">
        <v>556</v>
      </c>
      <c r="B32" s="5" t="s">
        <v>325</v>
      </c>
      <c r="E32" s="5" t="s">
        <v>604</v>
      </c>
      <c r="F32" s="5" t="s">
        <v>229</v>
      </c>
      <c r="H32" s="5">
        <v>0.7</v>
      </c>
      <c r="K32" s="12">
        <v>5</v>
      </c>
      <c r="L32" s="8" t="s">
        <v>124</v>
      </c>
    </row>
    <row r="33" spans="1:12" ht="30" customHeight="1">
      <c r="A33" s="5" t="s">
        <v>556</v>
      </c>
      <c r="B33" s="5" t="s">
        <v>325</v>
      </c>
      <c r="E33" s="5" t="s">
        <v>604</v>
      </c>
      <c r="F33" s="5" t="s">
        <v>230</v>
      </c>
      <c r="H33" s="5">
        <v>0.53</v>
      </c>
      <c r="K33" s="12">
        <v>5</v>
      </c>
      <c r="L33" s="8" t="s">
        <v>124</v>
      </c>
    </row>
    <row r="34" spans="1:12" ht="30" customHeight="1">
      <c r="A34" s="5" t="s">
        <v>556</v>
      </c>
      <c r="B34" s="5" t="s">
        <v>231</v>
      </c>
      <c r="E34" s="5" t="s">
        <v>604</v>
      </c>
      <c r="F34" s="5" t="s">
        <v>127</v>
      </c>
      <c r="H34" s="5">
        <v>0.8</v>
      </c>
      <c r="K34" s="12">
        <v>5</v>
      </c>
      <c r="L34" s="8" t="s">
        <v>124</v>
      </c>
    </row>
    <row r="35" spans="1:12" ht="30" customHeight="1">
      <c r="A35" s="5" t="s">
        <v>556</v>
      </c>
      <c r="B35" s="5" t="s">
        <v>305</v>
      </c>
      <c r="E35" s="5" t="s">
        <v>341</v>
      </c>
      <c r="F35" s="5" t="s">
        <v>278</v>
      </c>
      <c r="G35" s="5">
        <v>24</v>
      </c>
      <c r="H35" s="5">
        <v>122.4</v>
      </c>
      <c r="K35" s="12">
        <v>12</v>
      </c>
      <c r="L35" s="8" t="s">
        <v>558</v>
      </c>
    </row>
    <row r="36" spans="1:12" ht="30" customHeight="1">
      <c r="A36" s="5" t="s">
        <v>556</v>
      </c>
      <c r="B36" s="5" t="s">
        <v>176</v>
      </c>
      <c r="I36" s="5">
        <v>0.0045</v>
      </c>
      <c r="K36" s="12">
        <v>14</v>
      </c>
      <c r="L36" s="8" t="s">
        <v>304</v>
      </c>
    </row>
    <row r="37" spans="1:12" ht="30" customHeight="1">
      <c r="A37" s="5" t="s">
        <v>556</v>
      </c>
      <c r="D37" s="5" t="s">
        <v>364</v>
      </c>
      <c r="F37" s="5" t="s">
        <v>411</v>
      </c>
      <c r="G37" s="5" t="s">
        <v>726</v>
      </c>
      <c r="J37" s="5">
        <v>0.017</v>
      </c>
      <c r="K37" s="2">
        <v>1</v>
      </c>
      <c r="L37" s="29" t="s">
        <v>363</v>
      </c>
    </row>
    <row r="38" spans="1:12" ht="30" customHeight="1">
      <c r="A38" s="5" t="s">
        <v>556</v>
      </c>
      <c r="D38" s="5" t="s">
        <v>364</v>
      </c>
      <c r="F38" s="5" t="s">
        <v>365</v>
      </c>
      <c r="G38" s="5" t="s">
        <v>727</v>
      </c>
      <c r="J38" s="5">
        <v>0.0217</v>
      </c>
      <c r="K38" s="2">
        <v>1</v>
      </c>
      <c r="L38" s="29" t="s">
        <v>363</v>
      </c>
    </row>
    <row r="39" spans="1:12" ht="30" customHeight="1">
      <c r="A39" s="5" t="s">
        <v>556</v>
      </c>
      <c r="D39" s="5" t="s">
        <v>364</v>
      </c>
      <c r="F39" s="5" t="s">
        <v>367</v>
      </c>
      <c r="G39" s="5" t="s">
        <v>728</v>
      </c>
      <c r="J39" s="5">
        <v>0.0233</v>
      </c>
      <c r="K39" s="2">
        <v>1</v>
      </c>
      <c r="L39" s="29" t="s">
        <v>363</v>
      </c>
    </row>
    <row r="40" spans="1:12" ht="30" customHeight="1">
      <c r="A40" s="5" t="s">
        <v>556</v>
      </c>
      <c r="D40" s="5" t="s">
        <v>364</v>
      </c>
      <c r="F40" s="5" t="s">
        <v>368</v>
      </c>
      <c r="G40" s="5" t="s">
        <v>729</v>
      </c>
      <c r="J40" s="5">
        <v>0.0303</v>
      </c>
      <c r="K40" s="2">
        <v>1</v>
      </c>
      <c r="L40" s="29" t="s">
        <v>363</v>
      </c>
    </row>
    <row r="41" spans="1:12" ht="30" customHeight="1">
      <c r="A41" s="5" t="s">
        <v>556</v>
      </c>
      <c r="D41" s="5" t="s">
        <v>364</v>
      </c>
      <c r="F41" s="5" t="s">
        <v>369</v>
      </c>
      <c r="G41" s="5" t="s">
        <v>730</v>
      </c>
      <c r="J41" s="5">
        <v>0.0417</v>
      </c>
      <c r="K41" s="2">
        <v>1</v>
      </c>
      <c r="L41" s="29" t="s">
        <v>363</v>
      </c>
    </row>
    <row r="42" spans="1:12" ht="30" customHeight="1">
      <c r="A42" s="5" t="s">
        <v>556</v>
      </c>
      <c r="D42" s="5" t="s">
        <v>364</v>
      </c>
      <c r="F42" s="5" t="s">
        <v>319</v>
      </c>
      <c r="G42" s="5" t="s">
        <v>731</v>
      </c>
      <c r="J42" s="5">
        <v>0.0833</v>
      </c>
      <c r="K42" s="2">
        <v>1</v>
      </c>
      <c r="L42" s="29" t="s">
        <v>363</v>
      </c>
    </row>
    <row r="43" spans="1:12" s="10" customFormat="1" ht="30" customHeight="1">
      <c r="A43" s="10" t="s">
        <v>556</v>
      </c>
      <c r="D43" s="10" t="s">
        <v>335</v>
      </c>
      <c r="I43" s="10" t="s">
        <v>441</v>
      </c>
      <c r="K43" s="22">
        <v>17</v>
      </c>
      <c r="L43" s="23"/>
    </row>
  </sheetData>
  <printOptions/>
  <pageMargins left="0.75" right="0.75" top="1" bottom="1" header="0.5" footer="0.5"/>
  <pageSetup orientation="portrait" paperSize="9"/>
  <legacyDrawing r:id="rId2"/>
</worksheet>
</file>

<file path=xl/worksheets/sheet49.xml><?xml version="1.0" encoding="utf-8"?>
<worksheet xmlns="http://schemas.openxmlformats.org/spreadsheetml/2006/main" xmlns:r="http://schemas.openxmlformats.org/officeDocument/2006/relationships">
  <dimension ref="A1:Q31"/>
  <sheetViews>
    <sheetView workbookViewId="0" topLeftCell="D16">
      <selection activeCell="G4" sqref="G4"/>
    </sheetView>
  </sheetViews>
  <sheetFormatPr defaultColWidth="11.00390625" defaultRowHeight="15.75"/>
  <cols>
    <col min="1" max="1" width="10.875" style="5" customWidth="1"/>
    <col min="2" max="2" width="15.125" style="5" customWidth="1"/>
    <col min="3" max="3" width="26.875" style="5" customWidth="1"/>
    <col min="4" max="4" width="21.125" style="5" customWidth="1"/>
    <col min="5" max="5" width="20.50390625" style="5" customWidth="1"/>
    <col min="6" max="6" width="21.125" style="5" customWidth="1"/>
    <col min="7" max="7" width="15.875" style="12" customWidth="1"/>
    <col min="8" max="8" width="10.875" style="12" customWidth="1"/>
    <col min="9" max="10" width="10.875" style="5" customWidth="1"/>
    <col min="11" max="11" width="16.50390625" style="5" customWidth="1"/>
    <col min="12" max="16384" width="10.875" style="5" customWidth="1"/>
  </cols>
  <sheetData>
    <row r="1" spans="1:12" s="4" customFormat="1" ht="51.75" customHeight="1">
      <c r="A1" s="4" t="s">
        <v>593</v>
      </c>
      <c r="B1" s="4" t="s">
        <v>592</v>
      </c>
      <c r="C1" s="4" t="s">
        <v>475</v>
      </c>
      <c r="D1" s="4" t="s">
        <v>594</v>
      </c>
      <c r="E1" s="4" t="s">
        <v>596</v>
      </c>
      <c r="F1" s="4" t="s">
        <v>597</v>
      </c>
      <c r="G1" s="44" t="s">
        <v>598</v>
      </c>
      <c r="H1" s="33" t="s">
        <v>508</v>
      </c>
      <c r="I1" s="4" t="s">
        <v>516</v>
      </c>
      <c r="J1" s="4" t="s">
        <v>178</v>
      </c>
      <c r="K1" s="4" t="s">
        <v>600</v>
      </c>
      <c r="L1" s="4" t="s">
        <v>601</v>
      </c>
    </row>
    <row r="2" spans="1:13" ht="30" customHeight="1">
      <c r="A2" s="5" t="s">
        <v>388</v>
      </c>
      <c r="B2" s="5" t="s">
        <v>560</v>
      </c>
      <c r="E2" s="17" t="s">
        <v>604</v>
      </c>
      <c r="H2" s="12">
        <v>1</v>
      </c>
      <c r="K2" s="8">
        <v>4</v>
      </c>
      <c r="L2" s="8" t="s">
        <v>562</v>
      </c>
      <c r="M2" s="8"/>
    </row>
    <row r="3" spans="1:12" ht="30" customHeight="1">
      <c r="A3" s="5" t="s">
        <v>388</v>
      </c>
      <c r="B3" s="5" t="s">
        <v>560</v>
      </c>
      <c r="E3" s="5" t="s">
        <v>563</v>
      </c>
      <c r="H3" s="12">
        <v>1.5</v>
      </c>
      <c r="K3" s="8">
        <v>4</v>
      </c>
      <c r="L3" s="8" t="s">
        <v>562</v>
      </c>
    </row>
    <row r="4" spans="1:12" ht="30" customHeight="1">
      <c r="A4" s="5" t="s">
        <v>388</v>
      </c>
      <c r="B4" s="5" t="s">
        <v>414</v>
      </c>
      <c r="D4" s="17" t="s">
        <v>415</v>
      </c>
      <c r="E4" s="6" t="s">
        <v>604</v>
      </c>
      <c r="F4" s="5" t="s">
        <v>309</v>
      </c>
      <c r="H4" s="12">
        <v>0.15</v>
      </c>
      <c r="K4" s="8">
        <v>5</v>
      </c>
      <c r="L4" s="8" t="s">
        <v>559</v>
      </c>
    </row>
    <row r="5" spans="1:12" ht="30" customHeight="1">
      <c r="A5" s="5" t="s">
        <v>388</v>
      </c>
      <c r="B5" s="10" t="s">
        <v>414</v>
      </c>
      <c r="D5" s="17" t="s">
        <v>415</v>
      </c>
      <c r="E5" s="5" t="s">
        <v>604</v>
      </c>
      <c r="F5" s="10" t="s">
        <v>301</v>
      </c>
      <c r="H5" s="12">
        <v>0.29</v>
      </c>
      <c r="K5" s="8">
        <v>5</v>
      </c>
      <c r="L5" s="8" t="s">
        <v>559</v>
      </c>
    </row>
    <row r="6" spans="1:12" ht="30" customHeight="1">
      <c r="A6" s="5" t="s">
        <v>388</v>
      </c>
      <c r="B6" s="5" t="s">
        <v>302</v>
      </c>
      <c r="D6" s="17" t="s">
        <v>415</v>
      </c>
      <c r="E6" s="5" t="s">
        <v>604</v>
      </c>
      <c r="F6" s="5" t="s">
        <v>303</v>
      </c>
      <c r="H6" s="12">
        <v>0.14</v>
      </c>
      <c r="K6" s="8">
        <v>5</v>
      </c>
      <c r="L6" s="8" t="s">
        <v>559</v>
      </c>
    </row>
    <row r="7" spans="1:12" ht="30" customHeight="1">
      <c r="A7" s="5" t="s">
        <v>388</v>
      </c>
      <c r="B7" s="5" t="s">
        <v>302</v>
      </c>
      <c r="D7" s="17" t="s">
        <v>415</v>
      </c>
      <c r="E7" s="5" t="s">
        <v>604</v>
      </c>
      <c r="F7" s="5" t="s">
        <v>308</v>
      </c>
      <c r="H7" s="12">
        <v>1</v>
      </c>
      <c r="K7" s="8">
        <v>5</v>
      </c>
      <c r="L7" s="8" t="s">
        <v>559</v>
      </c>
    </row>
    <row r="8" spans="1:12" ht="30" customHeight="1">
      <c r="A8" s="5" t="s">
        <v>388</v>
      </c>
      <c r="B8" s="5" t="s">
        <v>302</v>
      </c>
      <c r="D8" s="17" t="s">
        <v>415</v>
      </c>
      <c r="E8" s="5" t="s">
        <v>604</v>
      </c>
      <c r="F8" s="5" t="s">
        <v>447</v>
      </c>
      <c r="H8" s="12">
        <v>2.3</v>
      </c>
      <c r="K8" s="8">
        <v>5</v>
      </c>
      <c r="L8" s="8" t="s">
        <v>559</v>
      </c>
    </row>
    <row r="9" spans="1:12" ht="30" customHeight="1">
      <c r="A9" s="5" t="s">
        <v>388</v>
      </c>
      <c r="B9" s="5" t="s">
        <v>302</v>
      </c>
      <c r="D9" s="17" t="s">
        <v>415</v>
      </c>
      <c r="E9" s="5" t="s">
        <v>604</v>
      </c>
      <c r="F9" s="5" t="s">
        <v>306</v>
      </c>
      <c r="H9" s="12">
        <v>3.7</v>
      </c>
      <c r="K9" s="8">
        <v>5</v>
      </c>
      <c r="L9" s="8" t="s">
        <v>559</v>
      </c>
    </row>
    <row r="10" spans="1:12" ht="30" customHeight="1">
      <c r="A10" s="5" t="s">
        <v>388</v>
      </c>
      <c r="B10" s="5" t="s">
        <v>302</v>
      </c>
      <c r="D10" s="17" t="s">
        <v>415</v>
      </c>
      <c r="E10" s="5" t="s">
        <v>604</v>
      </c>
      <c r="F10" s="5" t="s">
        <v>307</v>
      </c>
      <c r="H10" s="12">
        <v>0.91</v>
      </c>
      <c r="K10" s="8">
        <v>5</v>
      </c>
      <c r="L10" s="8" t="s">
        <v>559</v>
      </c>
    </row>
    <row r="11" spans="1:12" ht="30" customHeight="1">
      <c r="A11" s="5" t="s">
        <v>388</v>
      </c>
      <c r="B11" s="5" t="s">
        <v>302</v>
      </c>
      <c r="D11" s="17" t="s">
        <v>415</v>
      </c>
      <c r="E11" s="5" t="s">
        <v>563</v>
      </c>
      <c r="F11" s="5" t="s">
        <v>308</v>
      </c>
      <c r="H11" s="12">
        <v>1.5</v>
      </c>
      <c r="K11" s="8">
        <v>5</v>
      </c>
      <c r="L11" s="8" t="s">
        <v>559</v>
      </c>
    </row>
    <row r="12" spans="1:12" ht="30" customHeight="1">
      <c r="A12" s="5" t="s">
        <v>388</v>
      </c>
      <c r="B12" s="5" t="s">
        <v>302</v>
      </c>
      <c r="D12" s="17" t="s">
        <v>415</v>
      </c>
      <c r="E12" s="5" t="s">
        <v>310</v>
      </c>
      <c r="F12" s="5" t="s">
        <v>311</v>
      </c>
      <c r="H12" s="12">
        <v>0.4</v>
      </c>
      <c r="K12" s="8">
        <v>5</v>
      </c>
      <c r="L12" s="8" t="s">
        <v>559</v>
      </c>
    </row>
    <row r="13" spans="1:12" ht="30" customHeight="1">
      <c r="A13" s="5" t="s">
        <v>388</v>
      </c>
      <c r="B13" s="5" t="s">
        <v>560</v>
      </c>
      <c r="E13" s="5" t="s">
        <v>604</v>
      </c>
      <c r="F13" s="5" t="s">
        <v>313</v>
      </c>
      <c r="G13" s="12">
        <v>0.07</v>
      </c>
      <c r="H13" s="12">
        <v>1</v>
      </c>
      <c r="K13" s="8">
        <v>4</v>
      </c>
      <c r="L13" s="8" t="s">
        <v>446</v>
      </c>
    </row>
    <row r="14" spans="1:12" ht="30" customHeight="1">
      <c r="A14" s="5" t="s">
        <v>388</v>
      </c>
      <c r="B14" s="5" t="s">
        <v>560</v>
      </c>
      <c r="E14" s="5" t="s">
        <v>312</v>
      </c>
      <c r="F14" s="5" t="s">
        <v>313</v>
      </c>
      <c r="G14" s="12">
        <v>0.22</v>
      </c>
      <c r="H14" s="12">
        <v>1.5</v>
      </c>
      <c r="K14" s="8">
        <v>4</v>
      </c>
      <c r="L14" s="8" t="s">
        <v>446</v>
      </c>
    </row>
    <row r="15" spans="1:12" ht="30" customHeight="1">
      <c r="A15" s="5" t="s">
        <v>388</v>
      </c>
      <c r="B15" s="5" t="s">
        <v>560</v>
      </c>
      <c r="E15" s="5" t="s">
        <v>604</v>
      </c>
      <c r="F15" s="5" t="s">
        <v>448</v>
      </c>
      <c r="G15" s="12" t="s">
        <v>241</v>
      </c>
      <c r="H15" s="12">
        <v>22.8</v>
      </c>
      <c r="K15" s="8">
        <v>22</v>
      </c>
      <c r="L15" s="8" t="s">
        <v>37</v>
      </c>
    </row>
    <row r="16" spans="1:12" ht="30" customHeight="1">
      <c r="A16" s="5" t="s">
        <v>388</v>
      </c>
      <c r="B16" s="5" t="s">
        <v>325</v>
      </c>
      <c r="E16" s="5" t="s">
        <v>604</v>
      </c>
      <c r="F16" s="5" t="s">
        <v>301</v>
      </c>
      <c r="H16" s="12">
        <v>2.2</v>
      </c>
      <c r="K16" s="8">
        <v>5</v>
      </c>
      <c r="L16" s="8" t="s">
        <v>124</v>
      </c>
    </row>
    <row r="17" spans="1:12" ht="30" customHeight="1">
      <c r="A17" s="5" t="s">
        <v>388</v>
      </c>
      <c r="B17" s="5" t="s">
        <v>325</v>
      </c>
      <c r="E17" s="5" t="s">
        <v>604</v>
      </c>
      <c r="F17" s="5" t="s">
        <v>125</v>
      </c>
      <c r="H17" s="12">
        <v>1.1</v>
      </c>
      <c r="K17" s="8">
        <v>5</v>
      </c>
      <c r="L17" s="8" t="s">
        <v>124</v>
      </c>
    </row>
    <row r="18" spans="1:12" ht="30" customHeight="1">
      <c r="A18" s="5" t="s">
        <v>388</v>
      </c>
      <c r="B18" s="5" t="s">
        <v>325</v>
      </c>
      <c r="E18" s="5" t="s">
        <v>604</v>
      </c>
      <c r="F18" s="5" t="s">
        <v>126</v>
      </c>
      <c r="H18" s="12">
        <v>1.17</v>
      </c>
      <c r="K18" s="8">
        <v>5</v>
      </c>
      <c r="L18" s="8" t="s">
        <v>124</v>
      </c>
    </row>
    <row r="19" spans="1:12" ht="30" customHeight="1">
      <c r="A19" s="5" t="s">
        <v>388</v>
      </c>
      <c r="B19" s="5" t="s">
        <v>325</v>
      </c>
      <c r="E19" s="5" t="s">
        <v>604</v>
      </c>
      <c r="F19" s="5" t="s">
        <v>127</v>
      </c>
      <c r="H19" s="12">
        <v>1.4</v>
      </c>
      <c r="K19" s="8">
        <v>5</v>
      </c>
      <c r="L19" s="8" t="s">
        <v>124</v>
      </c>
    </row>
    <row r="20" spans="1:12" ht="30" customHeight="1">
      <c r="A20" s="5" t="s">
        <v>388</v>
      </c>
      <c r="B20" s="5" t="s">
        <v>325</v>
      </c>
      <c r="E20" s="5" t="s">
        <v>604</v>
      </c>
      <c r="F20" s="5" t="s">
        <v>228</v>
      </c>
      <c r="H20" s="12">
        <v>3.1</v>
      </c>
      <c r="K20" s="8">
        <v>5</v>
      </c>
      <c r="L20" s="8" t="s">
        <v>124</v>
      </c>
    </row>
    <row r="21" spans="1:12" ht="30" customHeight="1">
      <c r="A21" s="5" t="s">
        <v>388</v>
      </c>
      <c r="B21" s="5" t="s">
        <v>325</v>
      </c>
      <c r="E21" s="5" t="s">
        <v>604</v>
      </c>
      <c r="F21" s="5" t="s">
        <v>229</v>
      </c>
      <c r="H21" s="12">
        <v>6.2</v>
      </c>
      <c r="K21" s="8">
        <v>5</v>
      </c>
      <c r="L21" s="8" t="s">
        <v>124</v>
      </c>
    </row>
    <row r="22" spans="1:12" ht="30" customHeight="1">
      <c r="A22" s="5" t="s">
        <v>388</v>
      </c>
      <c r="B22" s="5" t="s">
        <v>325</v>
      </c>
      <c r="E22" s="5" t="s">
        <v>604</v>
      </c>
      <c r="F22" s="5" t="s">
        <v>230</v>
      </c>
      <c r="H22" s="12">
        <v>1.24</v>
      </c>
      <c r="K22" s="8">
        <v>5</v>
      </c>
      <c r="L22" s="8" t="s">
        <v>124</v>
      </c>
    </row>
    <row r="23" spans="1:12" ht="30" customHeight="1">
      <c r="A23" s="5" t="s">
        <v>388</v>
      </c>
      <c r="B23" s="17" t="s">
        <v>231</v>
      </c>
      <c r="E23" s="5" t="s">
        <v>604</v>
      </c>
      <c r="F23" s="5" t="s">
        <v>127</v>
      </c>
      <c r="H23" s="12">
        <v>1.4</v>
      </c>
      <c r="K23" s="8">
        <v>5</v>
      </c>
      <c r="L23" s="8" t="s">
        <v>124</v>
      </c>
    </row>
    <row r="24" spans="1:12" ht="30" customHeight="1">
      <c r="A24" s="5" t="s">
        <v>388</v>
      </c>
      <c r="B24" s="5" t="s">
        <v>305</v>
      </c>
      <c r="E24" s="5" t="s">
        <v>604</v>
      </c>
      <c r="F24" s="5" t="s">
        <v>210</v>
      </c>
      <c r="G24" s="12" t="s">
        <v>154</v>
      </c>
      <c r="H24" s="12">
        <v>136</v>
      </c>
      <c r="K24" s="8">
        <v>22</v>
      </c>
      <c r="L24" s="8" t="s">
        <v>37</v>
      </c>
    </row>
    <row r="25" spans="1:12" ht="30" customHeight="1">
      <c r="A25" s="5" t="s">
        <v>388</v>
      </c>
      <c r="B25" s="5" t="s">
        <v>305</v>
      </c>
      <c r="E25" s="5" t="s">
        <v>604</v>
      </c>
      <c r="F25" s="5" t="s">
        <v>448</v>
      </c>
      <c r="G25" s="12" t="s">
        <v>155</v>
      </c>
      <c r="H25" s="12" t="s">
        <v>261</v>
      </c>
      <c r="K25" s="8">
        <v>22</v>
      </c>
      <c r="L25" s="8" t="s">
        <v>37</v>
      </c>
    </row>
    <row r="26" spans="1:17" ht="30" customHeight="1">
      <c r="A26" s="5" t="s">
        <v>388</v>
      </c>
      <c r="B26" s="5" t="s">
        <v>332</v>
      </c>
      <c r="E26" s="5" t="s">
        <v>175</v>
      </c>
      <c r="F26" s="5" t="s">
        <v>334</v>
      </c>
      <c r="G26" s="12">
        <v>149</v>
      </c>
      <c r="H26" s="12">
        <v>206</v>
      </c>
      <c r="K26" s="8">
        <v>30</v>
      </c>
      <c r="L26" s="8" t="s">
        <v>785</v>
      </c>
      <c r="M26" s="17"/>
      <c r="N26" s="17"/>
      <c r="O26" s="17"/>
      <c r="P26" s="17"/>
      <c r="Q26" s="17"/>
    </row>
    <row r="27" spans="1:12" ht="30" customHeight="1">
      <c r="A27" s="5" t="s">
        <v>388</v>
      </c>
      <c r="C27" s="17" t="s">
        <v>443</v>
      </c>
      <c r="E27" s="5" t="s">
        <v>604</v>
      </c>
      <c r="F27" s="5" t="s">
        <v>444</v>
      </c>
      <c r="G27" s="12">
        <v>8.4</v>
      </c>
      <c r="H27" s="12">
        <v>7.5</v>
      </c>
      <c r="K27" s="1">
        <v>19</v>
      </c>
      <c r="L27" s="5" t="s">
        <v>470</v>
      </c>
    </row>
    <row r="28" spans="1:12" ht="30" customHeight="1">
      <c r="A28" s="5" t="s">
        <v>388</v>
      </c>
      <c r="C28" s="17" t="s">
        <v>612</v>
      </c>
      <c r="F28" s="5" t="s">
        <v>565</v>
      </c>
      <c r="G28" s="12">
        <v>10</v>
      </c>
      <c r="H28" s="12">
        <v>10.4</v>
      </c>
      <c r="K28" s="1">
        <v>19</v>
      </c>
      <c r="L28" s="5" t="s">
        <v>470</v>
      </c>
    </row>
    <row r="29" spans="1:12" ht="30" customHeight="1">
      <c r="A29" s="5" t="s">
        <v>388</v>
      </c>
      <c r="C29" s="17" t="s">
        <v>503</v>
      </c>
      <c r="F29" s="5" t="s">
        <v>504</v>
      </c>
      <c r="G29" s="12">
        <v>28.2</v>
      </c>
      <c r="H29" s="12">
        <v>7.4</v>
      </c>
      <c r="K29" s="1">
        <v>19</v>
      </c>
      <c r="L29" s="5" t="s">
        <v>470</v>
      </c>
    </row>
    <row r="30" spans="1:12" ht="30" customHeight="1">
      <c r="A30" s="5" t="s">
        <v>388</v>
      </c>
      <c r="D30" s="5" t="s">
        <v>82</v>
      </c>
      <c r="E30" s="5" t="s">
        <v>604</v>
      </c>
      <c r="F30" s="5" t="s">
        <v>81</v>
      </c>
      <c r="G30" s="12" t="s">
        <v>525</v>
      </c>
      <c r="J30" s="5">
        <v>0</v>
      </c>
      <c r="K30" s="5">
        <v>34</v>
      </c>
      <c r="L30" s="8" t="s">
        <v>530</v>
      </c>
    </row>
    <row r="31" spans="1:12" ht="30" customHeight="1">
      <c r="A31" s="5" t="s">
        <v>388</v>
      </c>
      <c r="D31" s="5" t="s">
        <v>82</v>
      </c>
      <c r="E31" s="5" t="s">
        <v>604</v>
      </c>
      <c r="F31" s="5" t="s">
        <v>161</v>
      </c>
      <c r="G31" s="12" t="s">
        <v>525</v>
      </c>
      <c r="J31" s="5">
        <v>0.2</v>
      </c>
      <c r="K31" s="5">
        <v>34</v>
      </c>
      <c r="L31" s="8" t="s">
        <v>530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11"/>
  <sheetViews>
    <sheetView workbookViewId="0" topLeftCell="E1">
      <selection activeCell="K7" sqref="K7"/>
    </sheetView>
  </sheetViews>
  <sheetFormatPr defaultColWidth="11.00390625" defaultRowHeight="15.75"/>
  <cols>
    <col min="1" max="2" width="10.875" style="5" customWidth="1"/>
    <col min="3" max="3" width="21.875" style="5" customWidth="1"/>
    <col min="4" max="4" width="19.375" style="5" customWidth="1"/>
    <col min="5" max="5" width="20.625" style="5" customWidth="1"/>
    <col min="6" max="6" width="22.00390625" style="5" customWidth="1"/>
    <col min="7" max="7" width="15.375" style="5" customWidth="1"/>
    <col min="8" max="8" width="15.875" style="12" customWidth="1"/>
    <col min="9" max="9" width="17.125" style="5" customWidth="1"/>
    <col min="10" max="10" width="18.875" style="5" customWidth="1"/>
    <col min="11" max="11" width="21.50390625" style="5" customWidth="1"/>
    <col min="12" max="16384" width="10.875" style="5" customWidth="1"/>
  </cols>
  <sheetData>
    <row r="1" spans="1:12" s="19" customFormat="1" ht="54">
      <c r="A1" s="4" t="s">
        <v>593</v>
      </c>
      <c r="B1" s="4" t="s">
        <v>592</v>
      </c>
      <c r="C1" s="4" t="s">
        <v>475</v>
      </c>
      <c r="D1" s="4" t="s">
        <v>594</v>
      </c>
      <c r="E1" s="4" t="s">
        <v>596</v>
      </c>
      <c r="F1" s="4" t="s">
        <v>597</v>
      </c>
      <c r="G1" s="4" t="s">
        <v>598</v>
      </c>
      <c r="H1" s="44" t="s">
        <v>599</v>
      </c>
      <c r="I1" s="4" t="s">
        <v>270</v>
      </c>
      <c r="J1" s="4" t="s">
        <v>174</v>
      </c>
      <c r="K1" s="4" t="s">
        <v>600</v>
      </c>
      <c r="L1" s="4" t="s">
        <v>601</v>
      </c>
    </row>
    <row r="2" spans="1:12" ht="30" customHeight="1">
      <c r="A2" s="5" t="s">
        <v>603</v>
      </c>
      <c r="B2" s="5" t="s">
        <v>602</v>
      </c>
      <c r="E2" s="8" t="s">
        <v>604</v>
      </c>
      <c r="F2" s="5" t="s">
        <v>605</v>
      </c>
      <c r="K2" s="12">
        <v>18</v>
      </c>
      <c r="L2" s="5" t="s">
        <v>569</v>
      </c>
    </row>
    <row r="3" spans="1:14" ht="30" customHeight="1">
      <c r="A3" s="5" t="s">
        <v>603</v>
      </c>
      <c r="B3" s="5" t="s">
        <v>583</v>
      </c>
      <c r="E3" s="5" t="s">
        <v>604</v>
      </c>
      <c r="F3" s="6" t="s">
        <v>584</v>
      </c>
      <c r="H3" s="12">
        <v>1.2</v>
      </c>
      <c r="I3" s="6"/>
      <c r="J3" s="6"/>
      <c r="K3" s="12">
        <v>23</v>
      </c>
      <c r="L3" s="8"/>
      <c r="M3" s="8"/>
      <c r="N3" s="8"/>
    </row>
    <row r="4" spans="1:12" s="10" customFormat="1" ht="30" customHeight="1">
      <c r="A4" s="10" t="s">
        <v>603</v>
      </c>
      <c r="B4" s="10" t="s">
        <v>509</v>
      </c>
      <c r="E4" s="10" t="s">
        <v>604</v>
      </c>
      <c r="F4" s="10" t="s">
        <v>565</v>
      </c>
      <c r="H4" s="22"/>
      <c r="I4" s="10">
        <v>0.26</v>
      </c>
      <c r="K4" s="22">
        <v>10</v>
      </c>
      <c r="L4" s="11"/>
    </row>
    <row r="5" spans="1:11" ht="30" customHeight="1">
      <c r="A5" s="5" t="s">
        <v>603</v>
      </c>
      <c r="B5" s="5" t="s">
        <v>560</v>
      </c>
      <c r="E5" s="5" t="s">
        <v>604</v>
      </c>
      <c r="F5" s="5" t="s">
        <v>565</v>
      </c>
      <c r="H5" s="12">
        <v>0.0024</v>
      </c>
      <c r="K5" s="12">
        <v>10</v>
      </c>
    </row>
    <row r="6" spans="1:11" ht="30" customHeight="1">
      <c r="A6" s="5" t="s">
        <v>603</v>
      </c>
      <c r="B6" s="5" t="s">
        <v>305</v>
      </c>
      <c r="E6" s="5" t="s">
        <v>604</v>
      </c>
      <c r="F6" s="5" t="s">
        <v>209</v>
      </c>
      <c r="H6" s="12">
        <v>1.8</v>
      </c>
      <c r="K6" s="12" t="s">
        <v>664</v>
      </c>
    </row>
    <row r="7" spans="1:11" ht="30" customHeight="1">
      <c r="A7" s="5" t="s">
        <v>603</v>
      </c>
      <c r="B7" s="5" t="s">
        <v>305</v>
      </c>
      <c r="E7" s="5" t="s">
        <v>712</v>
      </c>
      <c r="F7" s="5" t="s">
        <v>360</v>
      </c>
      <c r="H7" s="12" t="s">
        <v>277</v>
      </c>
      <c r="I7" s="5">
        <v>0.02</v>
      </c>
      <c r="K7" s="12">
        <v>37</v>
      </c>
    </row>
    <row r="8" spans="1:11" s="1" customFormat="1" ht="30" customHeight="1">
      <c r="A8" s="1" t="s">
        <v>603</v>
      </c>
      <c r="C8" s="1" t="s">
        <v>346</v>
      </c>
      <c r="E8" s="30" t="s">
        <v>347</v>
      </c>
      <c r="F8" s="1" t="s">
        <v>743</v>
      </c>
      <c r="H8" s="2">
        <v>5</v>
      </c>
      <c r="K8" s="2">
        <v>9</v>
      </c>
    </row>
    <row r="9" spans="1:12" s="1" customFormat="1" ht="30" customHeight="1">
      <c r="A9" s="1" t="s">
        <v>603</v>
      </c>
      <c r="C9" s="1" t="s">
        <v>744</v>
      </c>
      <c r="F9" s="1" t="s">
        <v>711</v>
      </c>
      <c r="H9" s="2"/>
      <c r="I9" s="1">
        <v>0.27</v>
      </c>
      <c r="K9" s="2">
        <v>8</v>
      </c>
      <c r="L9" s="1" t="s">
        <v>692</v>
      </c>
    </row>
    <row r="10" spans="1:12" ht="30" customHeight="1">
      <c r="A10" s="1" t="s">
        <v>603</v>
      </c>
      <c r="D10" s="5" t="s">
        <v>82</v>
      </c>
      <c r="E10" s="5" t="s">
        <v>604</v>
      </c>
      <c r="F10" s="5" t="s">
        <v>81</v>
      </c>
      <c r="G10" s="5" t="s">
        <v>162</v>
      </c>
      <c r="J10" s="5">
        <v>0.2</v>
      </c>
      <c r="K10" s="5">
        <v>34</v>
      </c>
      <c r="L10" s="8" t="s">
        <v>530</v>
      </c>
    </row>
    <row r="11" spans="1:12" ht="30" customHeight="1">
      <c r="A11" s="1" t="s">
        <v>603</v>
      </c>
      <c r="D11" s="5" t="s">
        <v>82</v>
      </c>
      <c r="E11" s="5" t="s">
        <v>604</v>
      </c>
      <c r="F11" s="5" t="s">
        <v>161</v>
      </c>
      <c r="G11" s="5" t="s">
        <v>162</v>
      </c>
      <c r="J11" s="5">
        <v>0.2</v>
      </c>
      <c r="K11" s="5">
        <v>34</v>
      </c>
      <c r="L11" s="8" t="s">
        <v>530</v>
      </c>
    </row>
    <row r="20" ht="15"/>
    <row r="21" ht="15"/>
    <row r="22" ht="15"/>
    <row r="23" ht="15"/>
    <row r="24" ht="15"/>
    <row r="25" ht="15"/>
  </sheetData>
  <printOptions/>
  <pageMargins left="0.75" right="0.75" top="1" bottom="1" header="0.5" footer="0.5"/>
  <pageSetup orientation="portrait" paperSize="9"/>
  <legacyDrawing r:id="rId2"/>
</worksheet>
</file>

<file path=xl/worksheets/sheet50.xml><?xml version="1.0" encoding="utf-8"?>
<worksheet xmlns="http://schemas.openxmlformats.org/spreadsheetml/2006/main" xmlns:r="http://schemas.openxmlformats.org/officeDocument/2006/relationships">
  <dimension ref="A1:H91"/>
  <sheetViews>
    <sheetView tabSelected="1" workbookViewId="0" topLeftCell="A1">
      <selection activeCell="B12" sqref="B12:H13"/>
    </sheetView>
  </sheetViews>
  <sheetFormatPr defaultColWidth="11.00390625" defaultRowHeight="15.75"/>
  <cols>
    <col min="1" max="1" width="10.875" style="6" customWidth="1"/>
    <col min="2" max="16384" width="10.875" style="5" customWidth="1"/>
  </cols>
  <sheetData>
    <row r="1" spans="1:5" ht="16.5">
      <c r="A1" s="51" t="s">
        <v>552</v>
      </c>
      <c r="B1" s="52" t="s">
        <v>553</v>
      </c>
      <c r="E1" s="53" t="s">
        <v>737</v>
      </c>
    </row>
    <row r="2" spans="1:8" ht="30" customHeight="1">
      <c r="A2" s="56">
        <v>1</v>
      </c>
      <c r="B2" s="54" t="s">
        <v>575</v>
      </c>
      <c r="C2" s="54"/>
      <c r="D2" s="54"/>
      <c r="E2" s="54"/>
      <c r="F2" s="54"/>
      <c r="G2" s="54"/>
      <c r="H2" s="54"/>
    </row>
    <row r="3" spans="1:8" ht="30" customHeight="1">
      <c r="A3" s="56"/>
      <c r="B3" s="54"/>
      <c r="C3" s="54"/>
      <c r="D3" s="54"/>
      <c r="E3" s="54"/>
      <c r="F3" s="54"/>
      <c r="G3" s="54"/>
      <c r="H3" s="54"/>
    </row>
    <row r="4" spans="1:8" ht="30" customHeight="1">
      <c r="A4" s="56">
        <v>2</v>
      </c>
      <c r="B4" s="54" t="s">
        <v>576</v>
      </c>
      <c r="C4" s="54"/>
      <c r="D4" s="54"/>
      <c r="E4" s="54"/>
      <c r="F4" s="54"/>
      <c r="G4" s="54"/>
      <c r="H4" s="54"/>
    </row>
    <row r="5" spans="1:8" ht="30" customHeight="1">
      <c r="A5" s="56"/>
      <c r="B5" s="54"/>
      <c r="C5" s="54"/>
      <c r="D5" s="54"/>
      <c r="E5" s="54"/>
      <c r="F5" s="54"/>
      <c r="G5" s="54"/>
      <c r="H5" s="54"/>
    </row>
    <row r="6" spans="1:8" ht="30" customHeight="1">
      <c r="A6" s="56">
        <v>3</v>
      </c>
      <c r="B6" s="54" t="s">
        <v>577</v>
      </c>
      <c r="C6" s="54"/>
      <c r="D6" s="54"/>
      <c r="E6" s="54"/>
      <c r="F6" s="54"/>
      <c r="G6" s="54"/>
      <c r="H6" s="54"/>
    </row>
    <row r="7" spans="1:8" ht="30" customHeight="1">
      <c r="A7" s="56"/>
      <c r="B7" s="54"/>
      <c r="C7" s="54"/>
      <c r="D7" s="54"/>
      <c r="E7" s="54"/>
      <c r="F7" s="54"/>
      <c r="G7" s="54"/>
      <c r="H7" s="54"/>
    </row>
    <row r="8" spans="1:8" ht="30" customHeight="1">
      <c r="A8" s="55">
        <v>4</v>
      </c>
      <c r="B8" s="54" t="s">
        <v>595</v>
      </c>
      <c r="C8" s="54"/>
      <c r="D8" s="54"/>
      <c r="E8" s="54"/>
      <c r="F8" s="54"/>
      <c r="G8" s="54"/>
      <c r="H8" s="54"/>
    </row>
    <row r="9" spans="1:8" ht="30" customHeight="1">
      <c r="A9" s="55"/>
      <c r="B9" s="54"/>
      <c r="C9" s="54"/>
      <c r="D9" s="54"/>
      <c r="E9" s="54"/>
      <c r="F9" s="54"/>
      <c r="G9" s="54"/>
      <c r="H9" s="54"/>
    </row>
    <row r="10" spans="1:8" ht="30" customHeight="1">
      <c r="A10" s="56">
        <v>5</v>
      </c>
      <c r="B10" s="54" t="s">
        <v>619</v>
      </c>
      <c r="C10" s="54"/>
      <c r="D10" s="54"/>
      <c r="E10" s="54"/>
      <c r="F10" s="54"/>
      <c r="G10" s="54"/>
      <c r="H10" s="54"/>
    </row>
    <row r="11" spans="1:8" ht="30" customHeight="1">
      <c r="A11" s="56"/>
      <c r="B11" s="54"/>
      <c r="C11" s="54"/>
      <c r="D11" s="54"/>
      <c r="E11" s="54"/>
      <c r="F11" s="54"/>
      <c r="G11" s="54"/>
      <c r="H11" s="54"/>
    </row>
    <row r="12" spans="1:8" ht="30" customHeight="1">
      <c r="A12" s="56">
        <v>7</v>
      </c>
      <c r="B12" s="54" t="s">
        <v>738</v>
      </c>
      <c r="C12" s="54"/>
      <c r="D12" s="54"/>
      <c r="E12" s="54"/>
      <c r="F12" s="54"/>
      <c r="G12" s="54"/>
      <c r="H12" s="54"/>
    </row>
    <row r="13" spans="1:8" ht="30" customHeight="1">
      <c r="A13" s="56"/>
      <c r="B13" s="54"/>
      <c r="C13" s="54"/>
      <c r="D13" s="54"/>
      <c r="E13" s="54"/>
      <c r="F13" s="54"/>
      <c r="G13" s="54"/>
      <c r="H13" s="54"/>
    </row>
    <row r="14" spans="1:8" ht="30" customHeight="1">
      <c r="A14" s="56">
        <v>8</v>
      </c>
      <c r="B14" s="54" t="s">
        <v>67</v>
      </c>
      <c r="C14" s="54"/>
      <c r="D14" s="54"/>
      <c r="E14" s="54"/>
      <c r="F14" s="54"/>
      <c r="G14" s="54"/>
      <c r="H14" s="54"/>
    </row>
    <row r="15" spans="1:8" ht="30" customHeight="1">
      <c r="A15" s="56"/>
      <c r="B15" s="54"/>
      <c r="C15" s="54"/>
      <c r="D15" s="54"/>
      <c r="E15" s="54"/>
      <c r="F15" s="54"/>
      <c r="G15" s="54"/>
      <c r="H15" s="54"/>
    </row>
    <row r="16" spans="1:8" ht="30" customHeight="1">
      <c r="A16" s="56">
        <v>9</v>
      </c>
      <c r="B16" s="54" t="s">
        <v>68</v>
      </c>
      <c r="C16" s="54"/>
      <c r="D16" s="54"/>
      <c r="E16" s="54"/>
      <c r="F16" s="54"/>
      <c r="G16" s="54"/>
      <c r="H16" s="54"/>
    </row>
    <row r="17" spans="1:8" ht="30" customHeight="1">
      <c r="A17" s="58"/>
      <c r="B17" s="54"/>
      <c r="C17" s="54"/>
      <c r="D17" s="54"/>
      <c r="E17" s="54"/>
      <c r="F17" s="54"/>
      <c r="G17" s="54"/>
      <c r="H17" s="54"/>
    </row>
    <row r="18" spans="1:8" ht="30" customHeight="1">
      <c r="A18" s="56">
        <v>10</v>
      </c>
      <c r="B18" s="54" t="s">
        <v>72</v>
      </c>
      <c r="C18" s="54"/>
      <c r="D18" s="54"/>
      <c r="E18" s="54"/>
      <c r="F18" s="54"/>
      <c r="G18" s="54"/>
      <c r="H18" s="54"/>
    </row>
    <row r="19" spans="1:8" ht="30" customHeight="1">
      <c r="A19" s="58"/>
      <c r="B19" s="54"/>
      <c r="C19" s="54"/>
      <c r="D19" s="54"/>
      <c r="E19" s="54"/>
      <c r="F19" s="54"/>
      <c r="G19" s="54"/>
      <c r="H19" s="54"/>
    </row>
    <row r="20" spans="1:8" ht="30" customHeight="1">
      <c r="A20" s="56">
        <v>11</v>
      </c>
      <c r="B20" s="54" t="s">
        <v>27</v>
      </c>
      <c r="C20" s="54"/>
      <c r="D20" s="54"/>
      <c r="E20" s="54"/>
      <c r="F20" s="54"/>
      <c r="G20" s="54"/>
      <c r="H20" s="54"/>
    </row>
    <row r="21" spans="1:8" ht="30" customHeight="1">
      <c r="A21" s="58"/>
      <c r="B21" s="54"/>
      <c r="C21" s="54"/>
      <c r="D21" s="54"/>
      <c r="E21" s="54"/>
      <c r="F21" s="54"/>
      <c r="G21" s="54"/>
      <c r="H21" s="54"/>
    </row>
    <row r="22" spans="1:8" ht="30" customHeight="1">
      <c r="A22" s="56">
        <v>12</v>
      </c>
      <c r="B22" s="54" t="s">
        <v>28</v>
      </c>
      <c r="C22" s="54"/>
      <c r="D22" s="54"/>
      <c r="E22" s="54"/>
      <c r="F22" s="54"/>
      <c r="G22" s="54"/>
      <c r="H22" s="54"/>
    </row>
    <row r="23" spans="1:8" ht="30" customHeight="1">
      <c r="A23" s="58"/>
      <c r="B23" s="54"/>
      <c r="C23" s="54"/>
      <c r="D23" s="54"/>
      <c r="E23" s="54"/>
      <c r="F23" s="54"/>
      <c r="G23" s="54"/>
      <c r="H23" s="54"/>
    </row>
    <row r="24" spans="1:8" ht="30" customHeight="1">
      <c r="A24" s="56">
        <v>13</v>
      </c>
      <c r="B24" s="54" t="s">
        <v>30</v>
      </c>
      <c r="C24" s="54"/>
      <c r="D24" s="54"/>
      <c r="E24" s="54"/>
      <c r="F24" s="54"/>
      <c r="G24" s="54"/>
      <c r="H24" s="54"/>
    </row>
    <row r="25" spans="1:8" ht="30" customHeight="1">
      <c r="A25" s="58"/>
      <c r="B25" s="54"/>
      <c r="C25" s="54"/>
      <c r="D25" s="54"/>
      <c r="E25" s="54"/>
      <c r="F25" s="54"/>
      <c r="G25" s="54"/>
      <c r="H25" s="54"/>
    </row>
    <row r="26" spans="1:8" ht="30" customHeight="1">
      <c r="A26" s="56">
        <v>14</v>
      </c>
      <c r="B26" s="54" t="s">
        <v>31</v>
      </c>
      <c r="C26" s="54"/>
      <c r="D26" s="54"/>
      <c r="E26" s="54"/>
      <c r="F26" s="54"/>
      <c r="G26" s="54"/>
      <c r="H26" s="54"/>
    </row>
    <row r="27" spans="1:8" ht="30" customHeight="1">
      <c r="A27" s="58"/>
      <c r="B27" s="54"/>
      <c r="C27" s="54"/>
      <c r="D27" s="54"/>
      <c r="E27" s="54"/>
      <c r="F27" s="54"/>
      <c r="G27" s="54"/>
      <c r="H27" s="54"/>
    </row>
    <row r="28" spans="1:8" ht="30" customHeight="1">
      <c r="A28" s="56">
        <v>15</v>
      </c>
      <c r="B28" s="54" t="s">
        <v>32</v>
      </c>
      <c r="C28" s="54"/>
      <c r="D28" s="54"/>
      <c r="E28" s="54"/>
      <c r="F28" s="54"/>
      <c r="G28" s="54"/>
      <c r="H28" s="54"/>
    </row>
    <row r="29" spans="1:8" ht="30" customHeight="1">
      <c r="A29" s="58"/>
      <c r="B29" s="54"/>
      <c r="C29" s="54"/>
      <c r="D29" s="54"/>
      <c r="E29" s="54"/>
      <c r="F29" s="54"/>
      <c r="G29" s="54"/>
      <c r="H29" s="54"/>
    </row>
    <row r="30" spans="1:8" ht="30" customHeight="1">
      <c r="A30" s="56">
        <v>16</v>
      </c>
      <c r="B30" s="54" t="s">
        <v>104</v>
      </c>
      <c r="C30" s="54"/>
      <c r="D30" s="54"/>
      <c r="E30" s="54"/>
      <c r="F30" s="54"/>
      <c r="G30" s="54"/>
      <c r="H30" s="54"/>
    </row>
    <row r="31" spans="1:8" ht="30" customHeight="1">
      <c r="A31" s="58"/>
      <c r="B31" s="54"/>
      <c r="C31" s="54"/>
      <c r="D31" s="54"/>
      <c r="E31" s="54"/>
      <c r="F31" s="54"/>
      <c r="G31" s="54"/>
      <c r="H31" s="54"/>
    </row>
    <row r="32" spans="1:8" ht="30" customHeight="1">
      <c r="A32" s="56">
        <v>17</v>
      </c>
      <c r="B32" s="57" t="s">
        <v>25</v>
      </c>
      <c r="C32" s="57"/>
      <c r="D32" s="57"/>
      <c r="E32" s="57"/>
      <c r="F32" s="57"/>
      <c r="G32" s="57"/>
      <c r="H32" s="57"/>
    </row>
    <row r="33" spans="1:8" ht="30" customHeight="1">
      <c r="A33" s="58"/>
      <c r="B33" s="57"/>
      <c r="C33" s="57"/>
      <c r="D33" s="57"/>
      <c r="E33" s="57"/>
      <c r="F33" s="57"/>
      <c r="G33" s="57"/>
      <c r="H33" s="57"/>
    </row>
    <row r="34" spans="1:8" ht="30" customHeight="1">
      <c r="A34" s="56">
        <v>18</v>
      </c>
      <c r="B34" s="54" t="s">
        <v>18</v>
      </c>
      <c r="C34" s="54"/>
      <c r="D34" s="54"/>
      <c r="E34" s="54"/>
      <c r="F34" s="54"/>
      <c r="G34" s="54"/>
      <c r="H34" s="54"/>
    </row>
    <row r="35" spans="1:8" ht="30" customHeight="1">
      <c r="A35" s="58"/>
      <c r="B35" s="54"/>
      <c r="C35" s="54"/>
      <c r="D35" s="54"/>
      <c r="E35" s="54"/>
      <c r="F35" s="54"/>
      <c r="G35" s="54"/>
      <c r="H35" s="54"/>
    </row>
    <row r="36" spans="1:8" ht="30" customHeight="1">
      <c r="A36" s="56">
        <v>19</v>
      </c>
      <c r="B36" s="54" t="s">
        <v>19</v>
      </c>
      <c r="C36" s="54"/>
      <c r="D36" s="54"/>
      <c r="E36" s="54"/>
      <c r="F36" s="54"/>
      <c r="G36" s="54"/>
      <c r="H36" s="54"/>
    </row>
    <row r="37" spans="1:8" ht="30" customHeight="1">
      <c r="A37" s="58"/>
      <c r="B37" s="54"/>
      <c r="C37" s="54"/>
      <c r="D37" s="54"/>
      <c r="E37" s="54"/>
      <c r="F37" s="54"/>
      <c r="G37" s="54"/>
      <c r="H37" s="54"/>
    </row>
    <row r="38" spans="1:8" ht="30" customHeight="1">
      <c r="A38" s="56">
        <v>20</v>
      </c>
      <c r="B38" s="54" t="s">
        <v>69</v>
      </c>
      <c r="C38" s="54"/>
      <c r="D38" s="54"/>
      <c r="E38" s="54"/>
      <c r="F38" s="54"/>
      <c r="G38" s="54"/>
      <c r="H38" s="54"/>
    </row>
    <row r="39" spans="1:8" ht="30" customHeight="1">
      <c r="A39" s="58"/>
      <c r="B39" s="54"/>
      <c r="C39" s="54"/>
      <c r="D39" s="54"/>
      <c r="E39" s="54"/>
      <c r="F39" s="54"/>
      <c r="G39" s="54"/>
      <c r="H39" s="54"/>
    </row>
    <row r="40" spans="1:8" ht="30" customHeight="1">
      <c r="A40" s="56">
        <v>22</v>
      </c>
      <c r="B40" s="54" t="s">
        <v>70</v>
      </c>
      <c r="C40" s="54"/>
      <c r="D40" s="54"/>
      <c r="E40" s="54"/>
      <c r="F40" s="54"/>
      <c r="G40" s="54"/>
      <c r="H40" s="54"/>
    </row>
    <row r="41" spans="1:8" ht="30" customHeight="1">
      <c r="A41" s="58"/>
      <c r="B41" s="54"/>
      <c r="C41" s="54"/>
      <c r="D41" s="54"/>
      <c r="E41" s="54"/>
      <c r="F41" s="54"/>
      <c r="G41" s="54"/>
      <c r="H41" s="54"/>
    </row>
    <row r="42" spans="1:8" ht="30" customHeight="1">
      <c r="A42" s="56">
        <v>23</v>
      </c>
      <c r="B42" s="54" t="s">
        <v>71</v>
      </c>
      <c r="C42" s="54"/>
      <c r="D42" s="54"/>
      <c r="E42" s="54"/>
      <c r="F42" s="54"/>
      <c r="G42" s="54"/>
      <c r="H42" s="54"/>
    </row>
    <row r="43" spans="1:8" ht="30" customHeight="1">
      <c r="A43" s="58"/>
      <c r="B43" s="54"/>
      <c r="C43" s="54"/>
      <c r="D43" s="54"/>
      <c r="E43" s="54"/>
      <c r="F43" s="54"/>
      <c r="G43" s="54"/>
      <c r="H43" s="54"/>
    </row>
    <row r="44" spans="1:8" ht="30" customHeight="1">
      <c r="A44" s="56">
        <v>24</v>
      </c>
      <c r="B44" s="54" t="s">
        <v>33</v>
      </c>
      <c r="C44" s="54"/>
      <c r="D44" s="54"/>
      <c r="E44" s="54"/>
      <c r="F44" s="54"/>
      <c r="G44" s="54"/>
      <c r="H44" s="54"/>
    </row>
    <row r="45" spans="1:8" ht="30" customHeight="1">
      <c r="A45" s="58"/>
      <c r="B45" s="54"/>
      <c r="C45" s="54"/>
      <c r="D45" s="54"/>
      <c r="E45" s="54"/>
      <c r="F45" s="54"/>
      <c r="G45" s="54"/>
      <c r="H45" s="54"/>
    </row>
    <row r="46" spans="1:8" ht="30" customHeight="1">
      <c r="A46" s="56">
        <v>25</v>
      </c>
      <c r="B46" s="54" t="s">
        <v>34</v>
      </c>
      <c r="C46" s="54"/>
      <c r="D46" s="54"/>
      <c r="E46" s="54"/>
      <c r="F46" s="54"/>
      <c r="G46" s="54"/>
      <c r="H46" s="54"/>
    </row>
    <row r="47" spans="1:8" ht="30" customHeight="1">
      <c r="A47" s="58"/>
      <c r="B47" s="54"/>
      <c r="C47" s="54"/>
      <c r="D47" s="54"/>
      <c r="E47" s="54"/>
      <c r="F47" s="54"/>
      <c r="G47" s="54"/>
      <c r="H47" s="54"/>
    </row>
    <row r="48" spans="1:8" ht="30" customHeight="1">
      <c r="A48" s="56">
        <v>26</v>
      </c>
      <c r="B48" s="54" t="s">
        <v>35</v>
      </c>
      <c r="C48" s="54"/>
      <c r="D48" s="54"/>
      <c r="E48" s="54"/>
      <c r="F48" s="54"/>
      <c r="G48" s="54"/>
      <c r="H48" s="54"/>
    </row>
    <row r="49" spans="1:8" ht="30" customHeight="1">
      <c r="A49" s="58"/>
      <c r="B49" s="54"/>
      <c r="C49" s="54"/>
      <c r="D49" s="54"/>
      <c r="E49" s="54"/>
      <c r="F49" s="54"/>
      <c r="G49" s="54"/>
      <c r="H49" s="54"/>
    </row>
    <row r="50" spans="1:8" ht="30" customHeight="1">
      <c r="A50" s="56">
        <v>27</v>
      </c>
      <c r="B50" s="54" t="s">
        <v>36</v>
      </c>
      <c r="C50" s="54"/>
      <c r="D50" s="54"/>
      <c r="E50" s="54"/>
      <c r="F50" s="54"/>
      <c r="G50" s="54"/>
      <c r="H50" s="54"/>
    </row>
    <row r="51" spans="1:8" ht="30" customHeight="1">
      <c r="A51" s="58"/>
      <c r="B51" s="54"/>
      <c r="C51" s="54"/>
      <c r="D51" s="54"/>
      <c r="E51" s="54"/>
      <c r="F51" s="54"/>
      <c r="G51" s="54"/>
      <c r="H51" s="54"/>
    </row>
    <row r="52" spans="1:8" ht="30" customHeight="1">
      <c r="A52" s="56">
        <v>28</v>
      </c>
      <c r="B52" s="54" t="s">
        <v>14</v>
      </c>
      <c r="C52" s="54"/>
      <c r="D52" s="54"/>
      <c r="E52" s="54"/>
      <c r="F52" s="54"/>
      <c r="G52" s="54"/>
      <c r="H52" s="54"/>
    </row>
    <row r="53" spans="1:8" ht="30" customHeight="1">
      <c r="A53" s="58"/>
      <c r="B53" s="54"/>
      <c r="C53" s="54"/>
      <c r="D53" s="54"/>
      <c r="E53" s="54"/>
      <c r="F53" s="54"/>
      <c r="G53" s="54"/>
      <c r="H53" s="54"/>
    </row>
    <row r="54" spans="1:8" ht="30" customHeight="1">
      <c r="A54" s="56">
        <v>29</v>
      </c>
      <c r="B54" s="54" t="s">
        <v>15</v>
      </c>
      <c r="C54" s="54"/>
      <c r="D54" s="54"/>
      <c r="E54" s="54"/>
      <c r="F54" s="54"/>
      <c r="G54" s="54"/>
      <c r="H54" s="54"/>
    </row>
    <row r="55" spans="1:8" ht="30" customHeight="1">
      <c r="A55" s="58"/>
      <c r="B55" s="54"/>
      <c r="C55" s="54"/>
      <c r="D55" s="54"/>
      <c r="E55" s="54"/>
      <c r="F55" s="54"/>
      <c r="G55" s="54"/>
      <c r="H55" s="54"/>
    </row>
    <row r="56" spans="1:8" ht="30" customHeight="1">
      <c r="A56" s="56">
        <v>30</v>
      </c>
      <c r="B56" s="54" t="s">
        <v>16</v>
      </c>
      <c r="C56" s="54"/>
      <c r="D56" s="54"/>
      <c r="E56" s="54"/>
      <c r="F56" s="54"/>
      <c r="G56" s="54"/>
      <c r="H56" s="54"/>
    </row>
    <row r="57" spans="1:8" ht="30" customHeight="1">
      <c r="A57" s="58"/>
      <c r="B57" s="54"/>
      <c r="C57" s="54"/>
      <c r="D57" s="54"/>
      <c r="E57" s="54"/>
      <c r="F57" s="54"/>
      <c r="G57" s="54"/>
      <c r="H57" s="54"/>
    </row>
    <row r="58" spans="1:8" ht="30" customHeight="1">
      <c r="A58" s="56">
        <v>32</v>
      </c>
      <c r="B58" s="54" t="s">
        <v>26</v>
      </c>
      <c r="C58" s="54"/>
      <c r="D58" s="54"/>
      <c r="E58" s="54"/>
      <c r="F58" s="54"/>
      <c r="G58" s="54"/>
      <c r="H58" s="54"/>
    </row>
    <row r="59" spans="1:8" ht="30" customHeight="1">
      <c r="A59" s="58"/>
      <c r="B59" s="54"/>
      <c r="C59" s="54"/>
      <c r="D59" s="54"/>
      <c r="E59" s="54"/>
      <c r="F59" s="54"/>
      <c r="G59" s="54"/>
      <c r="H59" s="54"/>
    </row>
    <row r="60" spans="1:8" ht="30" customHeight="1">
      <c r="A60" s="56">
        <v>33</v>
      </c>
      <c r="B60" s="54" t="s">
        <v>12</v>
      </c>
      <c r="C60" s="54"/>
      <c r="D60" s="54"/>
      <c r="E60" s="54"/>
      <c r="F60" s="54"/>
      <c r="G60" s="54"/>
      <c r="H60" s="54"/>
    </row>
    <row r="61" spans="1:8" ht="30" customHeight="1">
      <c r="A61" s="58"/>
      <c r="B61" s="54"/>
      <c r="C61" s="54"/>
      <c r="D61" s="54"/>
      <c r="E61" s="54"/>
      <c r="F61" s="54"/>
      <c r="G61" s="54"/>
      <c r="H61" s="54"/>
    </row>
    <row r="62" spans="1:8" ht="30" customHeight="1">
      <c r="A62" s="56">
        <v>34</v>
      </c>
      <c r="B62" s="54" t="s">
        <v>13</v>
      </c>
      <c r="C62" s="54"/>
      <c r="D62" s="54"/>
      <c r="E62" s="54"/>
      <c r="F62" s="54"/>
      <c r="G62" s="54"/>
      <c r="H62" s="54"/>
    </row>
    <row r="63" spans="1:8" ht="30" customHeight="1">
      <c r="A63" s="58"/>
      <c r="B63" s="54"/>
      <c r="C63" s="54"/>
      <c r="D63" s="54"/>
      <c r="E63" s="54"/>
      <c r="F63" s="54"/>
      <c r="G63" s="54"/>
      <c r="H63" s="54"/>
    </row>
    <row r="64" spans="1:8" ht="30" customHeight="1">
      <c r="A64" s="56">
        <v>35</v>
      </c>
      <c r="B64" s="54" t="s">
        <v>29</v>
      </c>
      <c r="C64" s="54"/>
      <c r="D64" s="54"/>
      <c r="E64" s="54"/>
      <c r="F64" s="54"/>
      <c r="G64" s="54"/>
      <c r="H64" s="54"/>
    </row>
    <row r="65" spans="1:8" ht="30" customHeight="1">
      <c r="A65" s="58"/>
      <c r="B65" s="54"/>
      <c r="C65" s="54"/>
      <c r="D65" s="54"/>
      <c r="E65" s="54"/>
      <c r="F65" s="54"/>
      <c r="G65" s="54"/>
      <c r="H65" s="54"/>
    </row>
    <row r="66" spans="1:8" ht="30" customHeight="1">
      <c r="A66" s="56">
        <v>36</v>
      </c>
      <c r="B66" s="54" t="s">
        <v>2</v>
      </c>
      <c r="C66" s="54"/>
      <c r="D66" s="54"/>
      <c r="E66" s="54"/>
      <c r="F66" s="54"/>
      <c r="G66" s="54"/>
      <c r="H66" s="54"/>
    </row>
    <row r="67" spans="1:8" ht="30" customHeight="1">
      <c r="A67" s="58"/>
      <c r="B67" s="54"/>
      <c r="C67" s="54"/>
      <c r="D67" s="54"/>
      <c r="E67" s="54"/>
      <c r="F67" s="54"/>
      <c r="G67" s="54"/>
      <c r="H67" s="54"/>
    </row>
    <row r="68" spans="1:8" ht="30" customHeight="1">
      <c r="A68" s="56">
        <v>37</v>
      </c>
      <c r="B68" s="54" t="s">
        <v>3</v>
      </c>
      <c r="C68" s="54"/>
      <c r="D68" s="54"/>
      <c r="E68" s="54"/>
      <c r="F68" s="54"/>
      <c r="G68" s="54"/>
      <c r="H68" s="54"/>
    </row>
    <row r="69" spans="1:8" ht="30" customHeight="1">
      <c r="A69" s="58"/>
      <c r="B69" s="54"/>
      <c r="C69" s="54"/>
      <c r="D69" s="54"/>
      <c r="E69" s="54"/>
      <c r="F69" s="54"/>
      <c r="G69" s="54"/>
      <c r="H69" s="54"/>
    </row>
    <row r="70" spans="1:8" ht="30" customHeight="1">
      <c r="A70" s="56">
        <v>39</v>
      </c>
      <c r="B70" s="54" t="s">
        <v>17</v>
      </c>
      <c r="C70" s="54"/>
      <c r="D70" s="54"/>
      <c r="E70" s="54"/>
      <c r="F70" s="54"/>
      <c r="G70" s="54"/>
      <c r="H70" s="54"/>
    </row>
    <row r="71" spans="1:8" ht="30" customHeight="1">
      <c r="A71" s="58"/>
      <c r="B71" s="54"/>
      <c r="C71" s="54"/>
      <c r="D71" s="54"/>
      <c r="E71" s="54"/>
      <c r="F71" s="54"/>
      <c r="G71" s="54"/>
      <c r="H71" s="54"/>
    </row>
    <row r="72" spans="1:8" ht="30" customHeight="1">
      <c r="A72" s="56">
        <v>40</v>
      </c>
      <c r="B72" s="54" t="s">
        <v>0</v>
      </c>
      <c r="C72" s="54"/>
      <c r="D72" s="54"/>
      <c r="E72" s="54"/>
      <c r="F72" s="54"/>
      <c r="G72" s="54"/>
      <c r="H72" s="54"/>
    </row>
    <row r="73" spans="1:8" ht="30" customHeight="1">
      <c r="A73" s="58"/>
      <c r="B73" s="54"/>
      <c r="C73" s="54"/>
      <c r="D73" s="54"/>
      <c r="E73" s="54"/>
      <c r="F73" s="54"/>
      <c r="G73" s="54"/>
      <c r="H73" s="54"/>
    </row>
    <row r="74" spans="1:8" ht="30" customHeight="1">
      <c r="A74" s="56">
        <v>41</v>
      </c>
      <c r="B74" s="54" t="s">
        <v>1</v>
      </c>
      <c r="C74" s="54"/>
      <c r="D74" s="54"/>
      <c r="E74" s="54"/>
      <c r="F74" s="54"/>
      <c r="G74" s="54"/>
      <c r="H74" s="54"/>
    </row>
    <row r="75" spans="1:8" ht="30" customHeight="1">
      <c r="A75" s="58"/>
      <c r="B75" s="54"/>
      <c r="C75" s="54"/>
      <c r="D75" s="54"/>
      <c r="E75" s="54"/>
      <c r="F75" s="54"/>
      <c r="G75" s="54"/>
      <c r="H75" s="54"/>
    </row>
    <row r="76" spans="1:8" ht="30" customHeight="1">
      <c r="A76" s="56">
        <v>43</v>
      </c>
      <c r="B76" s="54" t="s">
        <v>24</v>
      </c>
      <c r="C76" s="54"/>
      <c r="D76" s="54"/>
      <c r="E76" s="54"/>
      <c r="F76" s="54"/>
      <c r="G76" s="54"/>
      <c r="H76" s="54"/>
    </row>
    <row r="77" spans="1:8" ht="30" customHeight="1">
      <c r="A77" s="58"/>
      <c r="B77" s="54"/>
      <c r="C77" s="54"/>
      <c r="D77" s="54"/>
      <c r="E77" s="54"/>
      <c r="F77" s="54"/>
      <c r="G77" s="54"/>
      <c r="H77" s="54"/>
    </row>
    <row r="78" spans="1:8" ht="30" customHeight="1">
      <c r="A78" s="56">
        <v>44</v>
      </c>
      <c r="B78" s="54" t="s">
        <v>667</v>
      </c>
      <c r="C78" s="54"/>
      <c r="D78" s="54"/>
      <c r="E78" s="54"/>
      <c r="F78" s="54"/>
      <c r="G78" s="54"/>
      <c r="H78" s="54"/>
    </row>
    <row r="79" spans="1:8" ht="30" customHeight="1">
      <c r="A79" s="58"/>
      <c r="B79" s="54"/>
      <c r="C79" s="54"/>
      <c r="D79" s="54"/>
      <c r="E79" s="54"/>
      <c r="F79" s="54"/>
      <c r="G79" s="54"/>
      <c r="H79" s="54"/>
    </row>
    <row r="80" spans="1:8" ht="30" customHeight="1">
      <c r="A80" s="56">
        <v>45</v>
      </c>
      <c r="B80" s="54" t="s">
        <v>685</v>
      </c>
      <c r="C80" s="54"/>
      <c r="D80" s="54"/>
      <c r="E80" s="54"/>
      <c r="F80" s="54"/>
      <c r="G80" s="54"/>
      <c r="H80" s="54"/>
    </row>
    <row r="81" spans="1:8" ht="30" customHeight="1">
      <c r="A81" s="58"/>
      <c r="B81" s="54"/>
      <c r="C81" s="54"/>
      <c r="D81" s="54"/>
      <c r="E81" s="54"/>
      <c r="F81" s="54"/>
      <c r="G81" s="54"/>
      <c r="H81" s="54"/>
    </row>
    <row r="82" spans="1:8" ht="30" customHeight="1">
      <c r="A82" s="56">
        <v>46</v>
      </c>
      <c r="B82" s="54" t="s">
        <v>686</v>
      </c>
      <c r="C82" s="54"/>
      <c r="D82" s="54"/>
      <c r="E82" s="54"/>
      <c r="F82" s="54"/>
      <c r="G82" s="54"/>
      <c r="H82" s="54"/>
    </row>
    <row r="83" spans="1:8" ht="30" customHeight="1">
      <c r="A83" s="58"/>
      <c r="B83" s="54"/>
      <c r="C83" s="54"/>
      <c r="D83" s="54"/>
      <c r="E83" s="54"/>
      <c r="F83" s="54"/>
      <c r="G83" s="54"/>
      <c r="H83" s="54"/>
    </row>
    <row r="84" spans="1:8" ht="30" customHeight="1">
      <c r="A84" s="56">
        <v>47</v>
      </c>
      <c r="B84" s="54" t="s">
        <v>735</v>
      </c>
      <c r="C84" s="54"/>
      <c r="D84" s="54"/>
      <c r="E84" s="54"/>
      <c r="F84" s="54"/>
      <c r="G84" s="54"/>
      <c r="H84" s="54"/>
    </row>
    <row r="85" spans="1:8" ht="30" customHeight="1">
      <c r="A85" s="58"/>
      <c r="B85" s="54"/>
      <c r="C85" s="54"/>
      <c r="D85" s="54"/>
      <c r="E85" s="54"/>
      <c r="F85" s="54"/>
      <c r="G85" s="54"/>
      <c r="H85" s="54"/>
    </row>
    <row r="86" spans="1:8" ht="30" customHeight="1">
      <c r="A86" s="56">
        <v>48</v>
      </c>
      <c r="B86" s="54" t="s">
        <v>736</v>
      </c>
      <c r="C86" s="54"/>
      <c r="D86" s="54"/>
      <c r="E86" s="54"/>
      <c r="F86" s="54"/>
      <c r="G86" s="54"/>
      <c r="H86" s="54"/>
    </row>
    <row r="87" spans="1:8" ht="30" customHeight="1">
      <c r="A87" s="58"/>
      <c r="B87" s="54"/>
      <c r="C87" s="54"/>
      <c r="D87" s="54"/>
      <c r="E87" s="54"/>
      <c r="F87" s="54"/>
      <c r="G87" s="54"/>
      <c r="H87" s="54"/>
    </row>
    <row r="88" spans="1:8" ht="30" customHeight="1">
      <c r="A88" s="56"/>
      <c r="B88" s="54"/>
      <c r="C88" s="54"/>
      <c r="D88" s="54"/>
      <c r="E88" s="54"/>
      <c r="F88" s="54"/>
      <c r="G88" s="54"/>
      <c r="H88" s="54"/>
    </row>
    <row r="89" spans="1:8" ht="30" customHeight="1">
      <c r="A89" s="58"/>
      <c r="B89" s="54"/>
      <c r="C89" s="54"/>
      <c r="D89" s="54"/>
      <c r="E89" s="54"/>
      <c r="F89" s="54"/>
      <c r="G89" s="54"/>
      <c r="H89" s="54"/>
    </row>
    <row r="90" spans="1:8" ht="30" customHeight="1">
      <c r="A90" s="56"/>
      <c r="B90" s="54"/>
      <c r="C90" s="54"/>
      <c r="D90" s="54"/>
      <c r="E90" s="54"/>
      <c r="F90" s="54"/>
      <c r="G90" s="54"/>
      <c r="H90" s="54"/>
    </row>
    <row r="91" spans="1:8" ht="30" customHeight="1">
      <c r="A91" s="58"/>
      <c r="B91" s="54"/>
      <c r="C91" s="54"/>
      <c r="D91" s="54"/>
      <c r="E91" s="54"/>
      <c r="F91" s="54"/>
      <c r="G91" s="54"/>
      <c r="H91" s="54"/>
    </row>
    <row r="92" ht="30" customHeight="1"/>
    <row r="93" ht="30" customHeight="1"/>
    <row r="94" ht="30" customHeight="1"/>
    <row r="95" ht="30" customHeight="1"/>
    <row r="96" ht="30" customHeight="1"/>
    <row r="97" ht="30" customHeight="1"/>
    <row r="98" ht="30" customHeight="1"/>
    <row r="99" ht="30" customHeight="1"/>
    <row r="100" ht="30" customHeight="1"/>
    <row r="101" ht="30" customHeight="1"/>
  </sheetData>
  <mergeCells count="90">
    <mergeCell ref="A90:A91"/>
    <mergeCell ref="B90:H91"/>
    <mergeCell ref="A86:A87"/>
    <mergeCell ref="B86:H87"/>
    <mergeCell ref="A88:A89"/>
    <mergeCell ref="B88:H89"/>
    <mergeCell ref="A82:A83"/>
    <mergeCell ref="B82:H83"/>
    <mergeCell ref="A84:A85"/>
    <mergeCell ref="B84:H85"/>
    <mergeCell ref="A78:A79"/>
    <mergeCell ref="B78:H79"/>
    <mergeCell ref="A80:A81"/>
    <mergeCell ref="B80:H81"/>
    <mergeCell ref="A74:A75"/>
    <mergeCell ref="B74:H75"/>
    <mergeCell ref="A76:A77"/>
    <mergeCell ref="B76:H77"/>
    <mergeCell ref="A70:A71"/>
    <mergeCell ref="B70:H71"/>
    <mergeCell ref="A72:A73"/>
    <mergeCell ref="B72:H73"/>
    <mergeCell ref="A66:A67"/>
    <mergeCell ref="B66:H67"/>
    <mergeCell ref="A68:A69"/>
    <mergeCell ref="B68:H69"/>
    <mergeCell ref="A62:A63"/>
    <mergeCell ref="B62:H63"/>
    <mergeCell ref="A64:A65"/>
    <mergeCell ref="B64:H65"/>
    <mergeCell ref="A58:A59"/>
    <mergeCell ref="B58:H59"/>
    <mergeCell ref="A60:A61"/>
    <mergeCell ref="B60:H61"/>
    <mergeCell ref="A54:A55"/>
    <mergeCell ref="B54:H55"/>
    <mergeCell ref="A56:A57"/>
    <mergeCell ref="B56:H57"/>
    <mergeCell ref="A50:A51"/>
    <mergeCell ref="B50:H51"/>
    <mergeCell ref="A52:A53"/>
    <mergeCell ref="B52:H53"/>
    <mergeCell ref="A46:A47"/>
    <mergeCell ref="B46:H47"/>
    <mergeCell ref="A48:A49"/>
    <mergeCell ref="B48:H49"/>
    <mergeCell ref="A38:A39"/>
    <mergeCell ref="A40:A41"/>
    <mergeCell ref="A42:A43"/>
    <mergeCell ref="A44:A45"/>
    <mergeCell ref="A30:A31"/>
    <mergeCell ref="A32:A33"/>
    <mergeCell ref="A34:A35"/>
    <mergeCell ref="A36:A37"/>
    <mergeCell ref="A22:A23"/>
    <mergeCell ref="A24:A25"/>
    <mergeCell ref="A26:A27"/>
    <mergeCell ref="A28:A29"/>
    <mergeCell ref="A14:A15"/>
    <mergeCell ref="A16:A17"/>
    <mergeCell ref="A18:A19"/>
    <mergeCell ref="A20:A21"/>
    <mergeCell ref="A6:A7"/>
    <mergeCell ref="B8:H9"/>
    <mergeCell ref="B10:H11"/>
    <mergeCell ref="B2:H3"/>
    <mergeCell ref="B4:H5"/>
    <mergeCell ref="A2:A3"/>
    <mergeCell ref="A4:A5"/>
    <mergeCell ref="B12:H13"/>
    <mergeCell ref="B14:H15"/>
    <mergeCell ref="B16:H17"/>
    <mergeCell ref="B6:H7"/>
    <mergeCell ref="B28:H29"/>
    <mergeCell ref="B30:H31"/>
    <mergeCell ref="B32:H33"/>
    <mergeCell ref="B18:H19"/>
    <mergeCell ref="B20:H21"/>
    <mergeCell ref="B22:H23"/>
    <mergeCell ref="B24:H25"/>
    <mergeCell ref="B40:H41"/>
    <mergeCell ref="B42:H43"/>
    <mergeCell ref="B44:H45"/>
    <mergeCell ref="A8:A9"/>
    <mergeCell ref="A10:A11"/>
    <mergeCell ref="A12:A13"/>
    <mergeCell ref="B34:H35"/>
    <mergeCell ref="B36:H37"/>
    <mergeCell ref="B38:H39"/>
    <mergeCell ref="B26:H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28"/>
  <sheetViews>
    <sheetView workbookViewId="0" topLeftCell="E16">
      <selection activeCell="G12" sqref="G12"/>
    </sheetView>
  </sheetViews>
  <sheetFormatPr defaultColWidth="11.00390625" defaultRowHeight="15.75"/>
  <cols>
    <col min="1" max="4" width="15.875" style="5" customWidth="1"/>
    <col min="5" max="5" width="15.875" style="17" customWidth="1"/>
    <col min="6" max="6" width="42.375" style="5" customWidth="1"/>
    <col min="7" max="7" width="15.875" style="5" customWidth="1"/>
    <col min="8" max="8" width="15.875" style="12" customWidth="1"/>
    <col min="9" max="16384" width="15.875" style="5" customWidth="1"/>
  </cols>
  <sheetData>
    <row r="1" spans="1:12" s="20" customFormat="1" ht="33.75">
      <c r="A1" s="20" t="s">
        <v>593</v>
      </c>
      <c r="B1" s="20" t="s">
        <v>592</v>
      </c>
      <c r="C1" s="9" t="s">
        <v>475</v>
      </c>
      <c r="D1" s="9" t="s">
        <v>594</v>
      </c>
      <c r="E1" s="9" t="s">
        <v>596</v>
      </c>
      <c r="F1" s="9" t="s">
        <v>597</v>
      </c>
      <c r="G1" s="34" t="s">
        <v>598</v>
      </c>
      <c r="H1" s="34" t="s">
        <v>508</v>
      </c>
      <c r="I1" s="34" t="s">
        <v>516</v>
      </c>
      <c r="J1" s="34" t="s">
        <v>174</v>
      </c>
      <c r="K1" s="9" t="s">
        <v>600</v>
      </c>
      <c r="L1" s="20" t="s">
        <v>601</v>
      </c>
    </row>
    <row r="2" spans="1:12" s="10" customFormat="1" ht="30" customHeight="1">
      <c r="A2" s="10" t="s">
        <v>458</v>
      </c>
      <c r="B2" s="10" t="s">
        <v>457</v>
      </c>
      <c r="C2" s="21"/>
      <c r="D2" s="21"/>
      <c r="E2" s="23" t="s">
        <v>715</v>
      </c>
      <c r="F2" s="10" t="s">
        <v>691</v>
      </c>
      <c r="G2" s="22"/>
      <c r="H2" s="22">
        <v>8</v>
      </c>
      <c r="I2" s="15"/>
      <c r="J2" s="15"/>
      <c r="K2" s="23">
        <v>20</v>
      </c>
      <c r="L2" s="10" t="s">
        <v>759</v>
      </c>
    </row>
    <row r="3" spans="1:12" s="10" customFormat="1" ht="30" customHeight="1">
      <c r="A3" s="10" t="s">
        <v>458</v>
      </c>
      <c r="B3" s="10" t="s">
        <v>457</v>
      </c>
      <c r="C3" s="21"/>
      <c r="D3" s="21"/>
      <c r="E3" s="23" t="s">
        <v>715</v>
      </c>
      <c r="F3" s="10" t="s">
        <v>419</v>
      </c>
      <c r="G3" s="22"/>
      <c r="H3" s="22">
        <v>8.16</v>
      </c>
      <c r="I3" s="15"/>
      <c r="J3" s="15"/>
      <c r="K3" s="23">
        <v>20</v>
      </c>
      <c r="L3" s="10" t="s">
        <v>759</v>
      </c>
    </row>
    <row r="4" spans="1:12" s="10" customFormat="1" ht="30" customHeight="1">
      <c r="A4" s="10" t="s">
        <v>458</v>
      </c>
      <c r="B4" s="10" t="s">
        <v>457</v>
      </c>
      <c r="C4" s="21"/>
      <c r="D4" s="21"/>
      <c r="E4" s="23" t="s">
        <v>760</v>
      </c>
      <c r="F4" s="10" t="s">
        <v>421</v>
      </c>
      <c r="G4" s="22"/>
      <c r="H4" s="22">
        <v>7.57</v>
      </c>
      <c r="I4" s="15"/>
      <c r="J4" s="15"/>
      <c r="K4" s="23">
        <v>20</v>
      </c>
      <c r="L4" s="10" t="s">
        <v>759</v>
      </c>
    </row>
    <row r="5" spans="1:12" s="10" customFormat="1" ht="30" customHeight="1">
      <c r="A5" s="10" t="s">
        <v>458</v>
      </c>
      <c r="B5" s="10" t="s">
        <v>457</v>
      </c>
      <c r="C5" s="21"/>
      <c r="D5" s="21"/>
      <c r="E5" s="23" t="s">
        <v>761</v>
      </c>
      <c r="F5" s="10" t="s">
        <v>423</v>
      </c>
      <c r="G5" s="22"/>
      <c r="H5" s="22">
        <v>6.75</v>
      </c>
      <c r="I5" s="15"/>
      <c r="J5" s="15"/>
      <c r="K5" s="23">
        <v>20</v>
      </c>
      <c r="L5" s="10" t="s">
        <v>759</v>
      </c>
    </row>
    <row r="6" spans="1:12" s="10" customFormat="1" ht="30" customHeight="1">
      <c r="A6" s="10" t="s">
        <v>458</v>
      </c>
      <c r="B6" s="10" t="s">
        <v>457</v>
      </c>
      <c r="C6" s="21"/>
      <c r="D6" s="21"/>
      <c r="E6" s="23" t="s">
        <v>762</v>
      </c>
      <c r="F6" s="10" t="s">
        <v>397</v>
      </c>
      <c r="G6" s="22"/>
      <c r="H6" s="22">
        <v>5.77</v>
      </c>
      <c r="I6" s="15"/>
      <c r="J6" s="15"/>
      <c r="K6" s="23">
        <v>20</v>
      </c>
      <c r="L6" s="10" t="s">
        <v>759</v>
      </c>
    </row>
    <row r="7" spans="1:12" s="10" customFormat="1" ht="30" customHeight="1">
      <c r="A7" s="10" t="s">
        <v>458</v>
      </c>
      <c r="B7" s="10" t="s">
        <v>457</v>
      </c>
      <c r="C7" s="21"/>
      <c r="D7" s="21"/>
      <c r="E7" s="23" t="s">
        <v>763</v>
      </c>
      <c r="F7" s="10" t="s">
        <v>611</v>
      </c>
      <c r="G7" s="22"/>
      <c r="H7" s="22">
        <v>5.4</v>
      </c>
      <c r="I7" s="15"/>
      <c r="J7" s="15"/>
      <c r="K7" s="23">
        <v>20</v>
      </c>
      <c r="L7" s="10" t="s">
        <v>759</v>
      </c>
    </row>
    <row r="8" spans="1:12" s="10" customFormat="1" ht="30" customHeight="1">
      <c r="A8" s="10" t="s">
        <v>458</v>
      </c>
      <c r="B8" s="10" t="s">
        <v>457</v>
      </c>
      <c r="C8" s="21"/>
      <c r="D8" s="21"/>
      <c r="E8" s="23" t="s">
        <v>764</v>
      </c>
      <c r="F8" s="10" t="s">
        <v>644</v>
      </c>
      <c r="G8" s="22"/>
      <c r="H8" s="22">
        <v>3.06</v>
      </c>
      <c r="I8" s="15"/>
      <c r="J8" s="15"/>
      <c r="K8" s="23">
        <v>20</v>
      </c>
      <c r="L8" s="10" t="s">
        <v>759</v>
      </c>
    </row>
    <row r="9" spans="1:12" s="10" customFormat="1" ht="30" customHeight="1">
      <c r="A9" s="10" t="s">
        <v>458</v>
      </c>
      <c r="B9" s="10" t="s">
        <v>457</v>
      </c>
      <c r="C9" s="21"/>
      <c r="D9" s="21"/>
      <c r="E9" s="23" t="s">
        <v>765</v>
      </c>
      <c r="F9" s="10" t="s">
        <v>646</v>
      </c>
      <c r="G9" s="22"/>
      <c r="H9" s="22">
        <v>2.9</v>
      </c>
      <c r="I9" s="15"/>
      <c r="J9" s="15"/>
      <c r="K9" s="23">
        <v>20</v>
      </c>
      <c r="L9" s="10" t="s">
        <v>759</v>
      </c>
    </row>
    <row r="10" spans="1:12" s="10" customFormat="1" ht="30" customHeight="1">
      <c r="A10" s="10" t="s">
        <v>458</v>
      </c>
      <c r="B10" s="10" t="s">
        <v>457</v>
      </c>
      <c r="C10" s="21"/>
      <c r="D10" s="21"/>
      <c r="E10" s="23" t="s">
        <v>766</v>
      </c>
      <c r="F10" s="10" t="s">
        <v>740</v>
      </c>
      <c r="G10" s="22"/>
      <c r="H10" s="22">
        <v>2.42</v>
      </c>
      <c r="I10" s="15"/>
      <c r="J10" s="15"/>
      <c r="K10" s="23">
        <v>20</v>
      </c>
      <c r="L10" s="10" t="s">
        <v>759</v>
      </c>
    </row>
    <row r="11" spans="1:12" s="10" customFormat="1" ht="30" customHeight="1">
      <c r="A11" s="10" t="s">
        <v>458</v>
      </c>
      <c r="B11" s="10" t="s">
        <v>457</v>
      </c>
      <c r="C11" s="21"/>
      <c r="D11" s="21"/>
      <c r="E11" s="23" t="s">
        <v>769</v>
      </c>
      <c r="F11" s="10" t="s">
        <v>742</v>
      </c>
      <c r="G11" s="22"/>
      <c r="H11" s="22">
        <v>1.68</v>
      </c>
      <c r="I11" s="15"/>
      <c r="J11" s="15"/>
      <c r="K11" s="23">
        <v>20</v>
      </c>
      <c r="L11" s="10" t="s">
        <v>759</v>
      </c>
    </row>
    <row r="12" spans="1:12" s="10" customFormat="1" ht="30" customHeight="1">
      <c r="A12" s="10" t="s">
        <v>458</v>
      </c>
      <c r="B12" s="10" t="s">
        <v>457</v>
      </c>
      <c r="C12" s="21"/>
      <c r="D12" s="21"/>
      <c r="E12" s="23" t="s">
        <v>770</v>
      </c>
      <c r="F12" s="10" t="s">
        <v>518</v>
      </c>
      <c r="G12" s="22"/>
      <c r="H12" s="22">
        <v>1.38</v>
      </c>
      <c r="I12" s="15"/>
      <c r="J12" s="15"/>
      <c r="K12" s="23">
        <v>20</v>
      </c>
      <c r="L12" s="10" t="s">
        <v>759</v>
      </c>
    </row>
    <row r="13" spans="1:12" s="10" customFormat="1" ht="30" customHeight="1">
      <c r="A13" s="10" t="s">
        <v>458</v>
      </c>
      <c r="B13" s="10" t="s">
        <v>457</v>
      </c>
      <c r="C13" s="21"/>
      <c r="D13" s="21"/>
      <c r="E13" s="23" t="s">
        <v>771</v>
      </c>
      <c r="F13" s="10" t="s">
        <v>647</v>
      </c>
      <c r="G13" s="22"/>
      <c r="H13" s="22">
        <v>2.69</v>
      </c>
      <c r="I13" s="15"/>
      <c r="J13" s="15"/>
      <c r="K13" s="23">
        <v>20</v>
      </c>
      <c r="L13" s="10" t="s">
        <v>759</v>
      </c>
    </row>
    <row r="14" spans="1:12" s="10" customFormat="1" ht="30" customHeight="1">
      <c r="A14" s="10" t="s">
        <v>458</v>
      </c>
      <c r="B14" s="10" t="s">
        <v>457</v>
      </c>
      <c r="C14" s="21"/>
      <c r="D14" s="21"/>
      <c r="E14" s="23" t="s">
        <v>772</v>
      </c>
      <c r="F14" s="10" t="s">
        <v>567</v>
      </c>
      <c r="G14" s="22"/>
      <c r="H14" s="22">
        <v>2.7</v>
      </c>
      <c r="I14" s="15"/>
      <c r="J14" s="15"/>
      <c r="K14" s="23">
        <v>20</v>
      </c>
      <c r="L14" s="10" t="s">
        <v>759</v>
      </c>
    </row>
    <row r="15" spans="1:12" s="10" customFormat="1" ht="30" customHeight="1">
      <c r="A15" s="10" t="s">
        <v>458</v>
      </c>
      <c r="B15" s="10" t="s">
        <v>457</v>
      </c>
      <c r="C15" s="21"/>
      <c r="D15" s="21"/>
      <c r="E15" s="23" t="s">
        <v>773</v>
      </c>
      <c r="F15" s="10" t="s">
        <v>467</v>
      </c>
      <c r="G15" s="22"/>
      <c r="H15" s="22">
        <v>2.38</v>
      </c>
      <c r="I15" s="15"/>
      <c r="J15" s="15"/>
      <c r="K15" s="23">
        <v>20</v>
      </c>
      <c r="L15" s="10" t="s">
        <v>759</v>
      </c>
    </row>
    <row r="16" spans="1:12" s="10" customFormat="1" ht="30" customHeight="1">
      <c r="A16" s="10" t="s">
        <v>458</v>
      </c>
      <c r="B16" s="10" t="s">
        <v>457</v>
      </c>
      <c r="C16" s="21"/>
      <c r="D16" s="21"/>
      <c r="E16" s="23" t="s">
        <v>774</v>
      </c>
      <c r="F16" s="10" t="s">
        <v>454</v>
      </c>
      <c r="G16" s="22"/>
      <c r="H16" s="22">
        <v>2.83</v>
      </c>
      <c r="I16" s="15"/>
      <c r="J16" s="15"/>
      <c r="K16" s="23">
        <v>20</v>
      </c>
      <c r="L16" s="10" t="s">
        <v>759</v>
      </c>
    </row>
    <row r="17" spans="1:12" s="10" customFormat="1" ht="30" customHeight="1">
      <c r="A17" s="10" t="s">
        <v>458</v>
      </c>
      <c r="B17" s="10" t="s">
        <v>457</v>
      </c>
      <c r="C17" s="21"/>
      <c r="D17" s="21"/>
      <c r="E17" s="23" t="s">
        <v>775</v>
      </c>
      <c r="F17" s="10" t="s">
        <v>456</v>
      </c>
      <c r="G17" s="22"/>
      <c r="H17" s="22">
        <v>2.74</v>
      </c>
      <c r="I17" s="15"/>
      <c r="J17" s="15"/>
      <c r="K17" s="23">
        <v>20</v>
      </c>
      <c r="L17" s="10" t="s">
        <v>759</v>
      </c>
    </row>
    <row r="18" spans="1:12" s="10" customFormat="1" ht="30" customHeight="1">
      <c r="A18" s="10" t="s">
        <v>458</v>
      </c>
      <c r="B18" s="10" t="s">
        <v>457</v>
      </c>
      <c r="C18" s="21"/>
      <c r="D18" s="21"/>
      <c r="E18" s="23" t="s">
        <v>776</v>
      </c>
      <c r="F18" s="10" t="s">
        <v>653</v>
      </c>
      <c r="G18" s="22"/>
      <c r="H18" s="22">
        <v>1.89</v>
      </c>
      <c r="I18" s="15"/>
      <c r="J18" s="15"/>
      <c r="K18" s="23">
        <v>20</v>
      </c>
      <c r="L18" s="10" t="s">
        <v>759</v>
      </c>
    </row>
    <row r="19" spans="1:12" s="10" customFormat="1" ht="30" customHeight="1">
      <c r="A19" s="10" t="s">
        <v>458</v>
      </c>
      <c r="B19" s="10" t="s">
        <v>457</v>
      </c>
      <c r="C19" s="21"/>
      <c r="D19" s="21"/>
      <c r="E19" s="23" t="s">
        <v>777</v>
      </c>
      <c r="F19" s="10" t="s">
        <v>459</v>
      </c>
      <c r="G19" s="22"/>
      <c r="H19" s="22">
        <v>1.79</v>
      </c>
      <c r="I19" s="15"/>
      <c r="J19" s="15"/>
      <c r="K19" s="23">
        <v>20</v>
      </c>
      <c r="L19" s="10" t="s">
        <v>759</v>
      </c>
    </row>
    <row r="20" spans="1:12" s="10" customFormat="1" ht="30" customHeight="1">
      <c r="A20" s="10" t="s">
        <v>458</v>
      </c>
      <c r="B20" s="10" t="s">
        <v>457</v>
      </c>
      <c r="C20" s="21"/>
      <c r="D20" s="21"/>
      <c r="E20" s="23" t="s">
        <v>778</v>
      </c>
      <c r="F20" s="10" t="s">
        <v>472</v>
      </c>
      <c r="G20" s="22"/>
      <c r="H20" s="22">
        <v>1.48</v>
      </c>
      <c r="I20" s="15"/>
      <c r="J20" s="15"/>
      <c r="K20" s="23">
        <v>20</v>
      </c>
      <c r="L20" s="10" t="s">
        <v>759</v>
      </c>
    </row>
    <row r="21" spans="1:12" s="10" customFormat="1" ht="30" customHeight="1">
      <c r="A21" s="10" t="s">
        <v>458</v>
      </c>
      <c r="B21" s="10" t="s">
        <v>457</v>
      </c>
      <c r="C21" s="21"/>
      <c r="D21" s="21"/>
      <c r="E21" s="23" t="s">
        <v>779</v>
      </c>
      <c r="F21" s="10" t="s">
        <v>474</v>
      </c>
      <c r="G21" s="22"/>
      <c r="H21" s="22">
        <v>1.82</v>
      </c>
      <c r="I21" s="15"/>
      <c r="J21" s="15"/>
      <c r="K21" s="23">
        <v>20</v>
      </c>
      <c r="L21" s="10" t="s">
        <v>759</v>
      </c>
    </row>
    <row r="22" spans="1:12" s="10" customFormat="1" ht="30" customHeight="1">
      <c r="A22" s="10" t="s">
        <v>458</v>
      </c>
      <c r="B22" s="10" t="s">
        <v>457</v>
      </c>
      <c r="C22" s="21"/>
      <c r="D22" s="21"/>
      <c r="E22" s="23" t="s">
        <v>780</v>
      </c>
      <c r="F22" s="10" t="s">
        <v>690</v>
      </c>
      <c r="G22" s="22"/>
      <c r="H22" s="22">
        <v>2.03</v>
      </c>
      <c r="I22" s="15"/>
      <c r="J22" s="15"/>
      <c r="K22" s="23">
        <v>20</v>
      </c>
      <c r="L22" s="10" t="s">
        <v>759</v>
      </c>
    </row>
    <row r="23" spans="1:12" s="10" customFormat="1" ht="30" customHeight="1">
      <c r="A23" s="10" t="s">
        <v>458</v>
      </c>
      <c r="B23" s="10" t="s">
        <v>457</v>
      </c>
      <c r="C23" s="21"/>
      <c r="D23" s="21"/>
      <c r="E23" s="23" t="s">
        <v>781</v>
      </c>
      <c r="F23" s="10" t="s">
        <v>618</v>
      </c>
      <c r="G23" s="22"/>
      <c r="H23" s="22">
        <v>1.75</v>
      </c>
      <c r="I23" s="15"/>
      <c r="J23" s="15"/>
      <c r="K23" s="23">
        <v>20</v>
      </c>
      <c r="L23" s="10" t="s">
        <v>759</v>
      </c>
    </row>
    <row r="24" spans="1:12" s="10" customFormat="1" ht="30" customHeight="1">
      <c r="A24" s="10" t="s">
        <v>458</v>
      </c>
      <c r="B24" s="10" t="s">
        <v>457</v>
      </c>
      <c r="C24" s="21"/>
      <c r="D24" s="21"/>
      <c r="E24" s="23" t="s">
        <v>782</v>
      </c>
      <c r="F24" s="10" t="s">
        <v>417</v>
      </c>
      <c r="G24" s="22"/>
      <c r="H24" s="22">
        <v>1.94</v>
      </c>
      <c r="I24" s="15"/>
      <c r="J24" s="15"/>
      <c r="K24" s="23">
        <v>20</v>
      </c>
      <c r="L24" s="10" t="s">
        <v>759</v>
      </c>
    </row>
    <row r="25" spans="1:12" ht="30" customHeight="1">
      <c r="A25" s="5" t="s">
        <v>250</v>
      </c>
      <c r="B25" s="5" t="s">
        <v>560</v>
      </c>
      <c r="E25" s="5" t="s">
        <v>604</v>
      </c>
      <c r="F25" s="5" t="s">
        <v>313</v>
      </c>
      <c r="G25" s="5">
        <v>0.24</v>
      </c>
      <c r="H25" s="12">
        <v>1.1</v>
      </c>
      <c r="K25" s="5">
        <v>4</v>
      </c>
      <c r="L25" s="5" t="s">
        <v>446</v>
      </c>
    </row>
    <row r="26" spans="1:12" ht="30" customHeight="1">
      <c r="A26" s="5" t="s">
        <v>250</v>
      </c>
      <c r="B26" s="5" t="s">
        <v>560</v>
      </c>
      <c r="E26" s="5" t="s">
        <v>312</v>
      </c>
      <c r="F26" s="5" t="s">
        <v>313</v>
      </c>
      <c r="G26" s="5">
        <v>0.33</v>
      </c>
      <c r="H26" s="12">
        <v>2.5</v>
      </c>
      <c r="K26" s="5">
        <v>4</v>
      </c>
      <c r="L26" s="5" t="s">
        <v>446</v>
      </c>
    </row>
    <row r="27" spans="1:12" ht="30" customHeight="1">
      <c r="A27" s="5" t="s">
        <v>458</v>
      </c>
      <c r="D27" s="5" t="s">
        <v>82</v>
      </c>
      <c r="E27" s="5" t="s">
        <v>604</v>
      </c>
      <c r="F27" s="5" t="s">
        <v>81</v>
      </c>
      <c r="G27" s="5" t="s">
        <v>522</v>
      </c>
      <c r="J27" s="5">
        <v>0.1</v>
      </c>
      <c r="K27" s="5">
        <v>34</v>
      </c>
      <c r="L27" s="8" t="s">
        <v>530</v>
      </c>
    </row>
    <row r="28" spans="1:12" ht="30" customHeight="1">
      <c r="A28" s="5" t="s">
        <v>458</v>
      </c>
      <c r="D28" s="5" t="s">
        <v>82</v>
      </c>
      <c r="E28" s="5" t="s">
        <v>604</v>
      </c>
      <c r="F28" s="5" t="s">
        <v>161</v>
      </c>
      <c r="G28" s="5" t="s">
        <v>522</v>
      </c>
      <c r="J28" s="5">
        <v>0.2</v>
      </c>
      <c r="K28" s="5">
        <v>34</v>
      </c>
      <c r="L28" s="8" t="s">
        <v>530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57"/>
  <sheetViews>
    <sheetView workbookViewId="0" topLeftCell="D43">
      <selection activeCell="D52" sqref="D52:D55"/>
    </sheetView>
  </sheetViews>
  <sheetFormatPr defaultColWidth="11.00390625" defaultRowHeight="15.75"/>
  <cols>
    <col min="1" max="5" width="21.00390625" style="5" customWidth="1"/>
    <col min="6" max="6" width="25.875" style="5" customWidth="1"/>
    <col min="7" max="7" width="15.375" style="12" customWidth="1"/>
    <col min="8" max="8" width="13.375" style="12" customWidth="1"/>
    <col min="9" max="9" width="15.125" style="12" customWidth="1"/>
    <col min="10" max="10" width="18.625" style="12" customWidth="1"/>
    <col min="11" max="11" width="21.00390625" style="12" customWidth="1"/>
    <col min="12" max="16384" width="21.00390625" style="5" customWidth="1"/>
  </cols>
  <sheetData>
    <row r="1" spans="1:12" s="19" customFormat="1" ht="54">
      <c r="A1" s="4" t="s">
        <v>593</v>
      </c>
      <c r="B1" s="4" t="s">
        <v>592</v>
      </c>
      <c r="C1" s="4" t="s">
        <v>475</v>
      </c>
      <c r="D1" s="4" t="s">
        <v>594</v>
      </c>
      <c r="E1" s="4" t="s">
        <v>596</v>
      </c>
      <c r="F1" s="4" t="s">
        <v>597</v>
      </c>
      <c r="G1" s="44" t="s">
        <v>598</v>
      </c>
      <c r="H1" s="33" t="s">
        <v>599</v>
      </c>
      <c r="I1" s="33" t="s">
        <v>270</v>
      </c>
      <c r="J1" s="44" t="s">
        <v>174</v>
      </c>
      <c r="K1" s="44" t="s">
        <v>600</v>
      </c>
      <c r="L1" s="4" t="s">
        <v>601</v>
      </c>
    </row>
    <row r="2" spans="1:11" ht="30" customHeight="1">
      <c r="A2" s="5" t="s">
        <v>435</v>
      </c>
      <c r="B2" s="5" t="s">
        <v>602</v>
      </c>
      <c r="D2" s="8"/>
      <c r="E2" s="8" t="s">
        <v>604</v>
      </c>
      <c r="F2" s="5" t="s">
        <v>605</v>
      </c>
      <c r="G2" s="12">
        <v>20.9</v>
      </c>
      <c r="H2" s="12">
        <v>31.1</v>
      </c>
      <c r="K2" s="12">
        <v>18</v>
      </c>
    </row>
    <row r="3" spans="1:11" ht="30" customHeight="1">
      <c r="A3" s="5" t="s">
        <v>435</v>
      </c>
      <c r="B3" s="5" t="s">
        <v>602</v>
      </c>
      <c r="D3" s="8"/>
      <c r="E3" s="8" t="s">
        <v>604</v>
      </c>
      <c r="F3" s="5" t="s">
        <v>605</v>
      </c>
      <c r="G3" s="12">
        <v>12.1</v>
      </c>
      <c r="H3" s="12">
        <v>19.3</v>
      </c>
      <c r="K3" s="12">
        <v>18</v>
      </c>
    </row>
    <row r="4" spans="1:12" ht="30" customHeight="1">
      <c r="A4" s="5" t="s">
        <v>435</v>
      </c>
      <c r="B4" s="5" t="s">
        <v>602</v>
      </c>
      <c r="H4" s="12">
        <v>28</v>
      </c>
      <c r="K4" s="12">
        <v>18</v>
      </c>
      <c r="L4" s="5" t="s">
        <v>557</v>
      </c>
    </row>
    <row r="5" spans="1:11" ht="30" customHeight="1">
      <c r="A5" s="5" t="s">
        <v>435</v>
      </c>
      <c r="B5" s="5" t="s">
        <v>585</v>
      </c>
      <c r="D5" s="5" t="s">
        <v>586</v>
      </c>
      <c r="F5" s="6"/>
      <c r="H5" s="12">
        <v>3.2</v>
      </c>
      <c r="I5" s="12">
        <v>0.32</v>
      </c>
      <c r="K5" s="12" t="s">
        <v>625</v>
      </c>
    </row>
    <row r="6" spans="1:11" ht="30" customHeight="1">
      <c r="A6" s="5" t="s">
        <v>435</v>
      </c>
      <c r="B6" s="5" t="s">
        <v>585</v>
      </c>
      <c r="C6" s="5" t="s">
        <v>587</v>
      </c>
      <c r="F6" s="5" t="s">
        <v>588</v>
      </c>
      <c r="I6" s="12">
        <v>0.32</v>
      </c>
      <c r="K6" s="12" t="s">
        <v>371</v>
      </c>
    </row>
    <row r="7" spans="1:11" ht="30" customHeight="1">
      <c r="A7" s="5" t="s">
        <v>435</v>
      </c>
      <c r="B7" s="5" t="s">
        <v>568</v>
      </c>
      <c r="D7" s="5" t="s">
        <v>586</v>
      </c>
      <c r="H7" s="12">
        <v>0</v>
      </c>
      <c r="I7" s="12">
        <v>0</v>
      </c>
      <c r="K7" s="12">
        <v>15</v>
      </c>
    </row>
    <row r="8" spans="1:11" s="10" customFormat="1" ht="30" customHeight="1">
      <c r="A8" s="10" t="s">
        <v>435</v>
      </c>
      <c r="B8" s="10" t="s">
        <v>570</v>
      </c>
      <c r="D8" s="10" t="s">
        <v>586</v>
      </c>
      <c r="G8" s="22"/>
      <c r="H8" s="22">
        <v>0.44</v>
      </c>
      <c r="I8" s="22">
        <v>0.044</v>
      </c>
      <c r="J8" s="22"/>
      <c r="K8" s="22">
        <v>15</v>
      </c>
    </row>
    <row r="9" spans="1:11" s="10" customFormat="1" ht="30" customHeight="1">
      <c r="A9" s="10" t="s">
        <v>435</v>
      </c>
      <c r="B9" s="10" t="s">
        <v>570</v>
      </c>
      <c r="C9" s="10" t="s">
        <v>587</v>
      </c>
      <c r="F9" s="10" t="s">
        <v>588</v>
      </c>
      <c r="G9" s="22"/>
      <c r="H9" s="22"/>
      <c r="I9" s="22">
        <v>0.044</v>
      </c>
      <c r="J9" s="22"/>
      <c r="K9" s="22" t="s">
        <v>371</v>
      </c>
    </row>
    <row r="10" spans="1:15" s="10" customFormat="1" ht="30" customHeight="1">
      <c r="A10" s="10" t="s">
        <v>435</v>
      </c>
      <c r="B10" s="10" t="s">
        <v>440</v>
      </c>
      <c r="D10" s="10" t="s">
        <v>586</v>
      </c>
      <c r="G10" s="22"/>
      <c r="H10" s="22"/>
      <c r="I10" s="22">
        <v>1.52</v>
      </c>
      <c r="J10" s="22"/>
      <c r="K10" s="22">
        <v>15</v>
      </c>
      <c r="L10" s="23" t="s">
        <v>331</v>
      </c>
      <c r="O10" s="23"/>
    </row>
    <row r="11" spans="1:15" s="10" customFormat="1" ht="30" customHeight="1">
      <c r="A11" s="10" t="s">
        <v>435</v>
      </c>
      <c r="B11" s="10" t="s">
        <v>440</v>
      </c>
      <c r="D11" s="10" t="s">
        <v>587</v>
      </c>
      <c r="F11" s="10" t="s">
        <v>588</v>
      </c>
      <c r="G11" s="22"/>
      <c r="H11" s="22"/>
      <c r="I11" s="22">
        <v>1.52</v>
      </c>
      <c r="J11" s="22"/>
      <c r="K11" s="22" t="s">
        <v>371</v>
      </c>
      <c r="L11" s="21"/>
      <c r="O11" s="23"/>
    </row>
    <row r="12" spans="1:14" s="24" customFormat="1" ht="30" customHeight="1">
      <c r="A12" s="24" t="s">
        <v>435</v>
      </c>
      <c r="B12" s="24" t="s">
        <v>457</v>
      </c>
      <c r="C12" s="25"/>
      <c r="D12" s="25" t="s">
        <v>586</v>
      </c>
      <c r="G12" s="26"/>
      <c r="H12" s="26">
        <v>2.7</v>
      </c>
      <c r="I12" s="26">
        <v>0.27</v>
      </c>
      <c r="J12" s="26"/>
      <c r="K12" s="26">
        <v>15</v>
      </c>
      <c r="N12" s="28"/>
    </row>
    <row r="13" spans="1:14" s="24" customFormat="1" ht="30" customHeight="1">
      <c r="A13" s="24" t="s">
        <v>435</v>
      </c>
      <c r="B13" s="24" t="s">
        <v>457</v>
      </c>
      <c r="C13" s="25" t="s">
        <v>587</v>
      </c>
      <c r="D13" s="25"/>
      <c r="F13" s="24" t="s">
        <v>588</v>
      </c>
      <c r="G13" s="26"/>
      <c r="H13" s="26"/>
      <c r="I13" s="26">
        <v>0.27</v>
      </c>
      <c r="J13" s="26"/>
      <c r="K13" s="22" t="s">
        <v>371</v>
      </c>
      <c r="N13" s="28"/>
    </row>
    <row r="14" spans="1:12" s="10" customFormat="1" ht="30" customHeight="1">
      <c r="A14" s="10" t="s">
        <v>435</v>
      </c>
      <c r="B14" s="10" t="s">
        <v>560</v>
      </c>
      <c r="E14" s="21" t="s">
        <v>604</v>
      </c>
      <c r="G14" s="22"/>
      <c r="H14" s="22">
        <v>2.1</v>
      </c>
      <c r="I14" s="22"/>
      <c r="J14" s="22"/>
      <c r="K14" s="22">
        <v>4</v>
      </c>
      <c r="L14" s="23" t="s">
        <v>562</v>
      </c>
    </row>
    <row r="15" spans="1:12" s="10" customFormat="1" ht="30" customHeight="1">
      <c r="A15" s="10" t="s">
        <v>435</v>
      </c>
      <c r="B15" s="10" t="s">
        <v>560</v>
      </c>
      <c r="E15" s="10" t="s">
        <v>563</v>
      </c>
      <c r="G15" s="22"/>
      <c r="H15" s="22">
        <v>4.1</v>
      </c>
      <c r="I15" s="22"/>
      <c r="J15" s="22"/>
      <c r="K15" s="22">
        <v>4</v>
      </c>
      <c r="L15" s="23" t="s">
        <v>562</v>
      </c>
    </row>
    <row r="16" spans="1:12" s="10" customFormat="1" ht="30" customHeight="1">
      <c r="A16" s="10" t="s">
        <v>435</v>
      </c>
      <c r="B16" s="10" t="s">
        <v>414</v>
      </c>
      <c r="D16" s="21" t="s">
        <v>783</v>
      </c>
      <c r="E16" s="15" t="s">
        <v>604</v>
      </c>
      <c r="F16" s="10" t="s">
        <v>309</v>
      </c>
      <c r="G16" s="22"/>
      <c r="H16" s="22">
        <v>2.5</v>
      </c>
      <c r="I16" s="22"/>
      <c r="J16" s="22"/>
      <c r="K16" s="22">
        <v>5</v>
      </c>
      <c r="L16" s="23" t="s">
        <v>559</v>
      </c>
    </row>
    <row r="17" spans="1:12" s="10" customFormat="1" ht="30" customHeight="1">
      <c r="A17" s="10" t="s">
        <v>435</v>
      </c>
      <c r="B17" s="10" t="s">
        <v>414</v>
      </c>
      <c r="D17" s="21" t="s">
        <v>783</v>
      </c>
      <c r="E17" s="10" t="s">
        <v>604</v>
      </c>
      <c r="F17" s="10" t="s">
        <v>301</v>
      </c>
      <c r="G17" s="22"/>
      <c r="H17" s="22">
        <v>2.2</v>
      </c>
      <c r="I17" s="22"/>
      <c r="J17" s="22"/>
      <c r="K17" s="22">
        <v>5</v>
      </c>
      <c r="L17" s="23" t="s">
        <v>559</v>
      </c>
    </row>
    <row r="18" spans="1:12" s="10" customFormat="1" ht="30" customHeight="1">
      <c r="A18" s="10" t="s">
        <v>435</v>
      </c>
      <c r="B18" s="10" t="s">
        <v>302</v>
      </c>
      <c r="D18" s="21" t="s">
        <v>783</v>
      </c>
      <c r="E18" s="10" t="s">
        <v>604</v>
      </c>
      <c r="F18" s="10" t="s">
        <v>303</v>
      </c>
      <c r="G18" s="22"/>
      <c r="H18" s="22">
        <v>2</v>
      </c>
      <c r="I18" s="22"/>
      <c r="J18" s="22"/>
      <c r="K18" s="22">
        <v>5</v>
      </c>
      <c r="L18" s="23" t="s">
        <v>559</v>
      </c>
    </row>
    <row r="19" spans="1:12" s="10" customFormat="1" ht="30" customHeight="1">
      <c r="A19" s="10" t="s">
        <v>435</v>
      </c>
      <c r="B19" s="10" t="s">
        <v>302</v>
      </c>
      <c r="D19" s="21" t="s">
        <v>783</v>
      </c>
      <c r="E19" s="10" t="s">
        <v>604</v>
      </c>
      <c r="F19" s="10" t="s">
        <v>308</v>
      </c>
      <c r="G19" s="22"/>
      <c r="H19" s="22">
        <v>2.1</v>
      </c>
      <c r="I19" s="22"/>
      <c r="J19" s="22"/>
      <c r="K19" s="22">
        <v>5</v>
      </c>
      <c r="L19" s="23" t="s">
        <v>559</v>
      </c>
    </row>
    <row r="20" spans="1:12" s="10" customFormat="1" ht="30" customHeight="1">
      <c r="A20" s="10" t="s">
        <v>435</v>
      </c>
      <c r="B20" s="10" t="s">
        <v>302</v>
      </c>
      <c r="D20" s="21" t="s">
        <v>783</v>
      </c>
      <c r="E20" s="10" t="s">
        <v>604</v>
      </c>
      <c r="F20" s="10" t="s">
        <v>447</v>
      </c>
      <c r="G20" s="22"/>
      <c r="H20" s="22">
        <v>4.9</v>
      </c>
      <c r="I20" s="22"/>
      <c r="J20" s="22"/>
      <c r="K20" s="22">
        <v>5</v>
      </c>
      <c r="L20" s="23" t="s">
        <v>559</v>
      </c>
    </row>
    <row r="21" spans="1:12" s="10" customFormat="1" ht="30" customHeight="1">
      <c r="A21" s="10" t="s">
        <v>435</v>
      </c>
      <c r="B21" s="10" t="s">
        <v>302</v>
      </c>
      <c r="D21" s="21" t="s">
        <v>783</v>
      </c>
      <c r="E21" s="10" t="s">
        <v>604</v>
      </c>
      <c r="F21" s="10" t="s">
        <v>306</v>
      </c>
      <c r="G21" s="22"/>
      <c r="H21" s="22">
        <v>4.1</v>
      </c>
      <c r="I21" s="22"/>
      <c r="J21" s="22"/>
      <c r="K21" s="22">
        <v>5</v>
      </c>
      <c r="L21" s="23" t="s">
        <v>559</v>
      </c>
    </row>
    <row r="22" spans="1:12" s="10" customFormat="1" ht="30" customHeight="1">
      <c r="A22" s="10" t="s">
        <v>435</v>
      </c>
      <c r="B22" s="10" t="s">
        <v>302</v>
      </c>
      <c r="D22" s="21" t="s">
        <v>783</v>
      </c>
      <c r="E22" s="10" t="s">
        <v>604</v>
      </c>
      <c r="F22" s="10" t="s">
        <v>307</v>
      </c>
      <c r="G22" s="22"/>
      <c r="H22" s="22">
        <v>3.7</v>
      </c>
      <c r="I22" s="22"/>
      <c r="J22" s="22"/>
      <c r="K22" s="22">
        <v>5</v>
      </c>
      <c r="L22" s="23" t="s">
        <v>559</v>
      </c>
    </row>
    <row r="23" spans="1:12" s="10" customFormat="1" ht="30" customHeight="1">
      <c r="A23" s="10" t="s">
        <v>435</v>
      </c>
      <c r="B23" s="10" t="s">
        <v>302</v>
      </c>
      <c r="D23" s="21" t="s">
        <v>783</v>
      </c>
      <c r="E23" s="10" t="s">
        <v>563</v>
      </c>
      <c r="F23" s="10" t="s">
        <v>308</v>
      </c>
      <c r="G23" s="22"/>
      <c r="H23" s="22">
        <v>4.1</v>
      </c>
      <c r="I23" s="22"/>
      <c r="J23" s="22"/>
      <c r="K23" s="22">
        <v>5</v>
      </c>
      <c r="L23" s="23" t="s">
        <v>559</v>
      </c>
    </row>
    <row r="24" spans="1:12" s="10" customFormat="1" ht="30" customHeight="1">
      <c r="A24" s="10" t="s">
        <v>435</v>
      </c>
      <c r="B24" s="10" t="s">
        <v>302</v>
      </c>
      <c r="D24" s="21" t="s">
        <v>783</v>
      </c>
      <c r="E24" s="10" t="s">
        <v>310</v>
      </c>
      <c r="F24" s="10" t="s">
        <v>311</v>
      </c>
      <c r="G24" s="22"/>
      <c r="H24" s="22">
        <v>2.2</v>
      </c>
      <c r="I24" s="22"/>
      <c r="J24" s="22"/>
      <c r="K24" s="22">
        <v>5</v>
      </c>
      <c r="L24" s="23" t="s">
        <v>559</v>
      </c>
    </row>
    <row r="25" spans="1:12" s="10" customFormat="1" ht="30" customHeight="1">
      <c r="A25" s="10" t="s">
        <v>435</v>
      </c>
      <c r="B25" s="10" t="s">
        <v>560</v>
      </c>
      <c r="E25" s="10" t="s">
        <v>341</v>
      </c>
      <c r="F25" s="10" t="s">
        <v>565</v>
      </c>
      <c r="G25" s="22">
        <v>0.07</v>
      </c>
      <c r="H25" s="22">
        <v>0.34</v>
      </c>
      <c r="I25" s="22"/>
      <c r="J25" s="22"/>
      <c r="K25" s="22">
        <v>12</v>
      </c>
      <c r="L25" s="10" t="s">
        <v>204</v>
      </c>
    </row>
    <row r="26" spans="1:12" s="10" customFormat="1" ht="30" customHeight="1">
      <c r="A26" s="10" t="s">
        <v>435</v>
      </c>
      <c r="B26" s="10" t="s">
        <v>560</v>
      </c>
      <c r="E26" s="10" t="s">
        <v>341</v>
      </c>
      <c r="F26" s="10" t="s">
        <v>565</v>
      </c>
      <c r="G26" s="22">
        <v>0.1</v>
      </c>
      <c r="H26" s="22">
        <v>0.52</v>
      </c>
      <c r="I26" s="22"/>
      <c r="J26" s="22"/>
      <c r="K26" s="22">
        <v>12</v>
      </c>
      <c r="L26" s="10" t="s">
        <v>205</v>
      </c>
    </row>
    <row r="27" spans="1:12" s="10" customFormat="1" ht="30" customHeight="1">
      <c r="A27" s="10" t="s">
        <v>435</v>
      </c>
      <c r="B27" s="10" t="s">
        <v>560</v>
      </c>
      <c r="E27" s="10" t="s">
        <v>604</v>
      </c>
      <c r="F27" s="10" t="s">
        <v>313</v>
      </c>
      <c r="G27" s="22">
        <v>0.18</v>
      </c>
      <c r="H27" s="22">
        <v>2.1</v>
      </c>
      <c r="I27" s="22"/>
      <c r="J27" s="22"/>
      <c r="K27" s="22">
        <v>4</v>
      </c>
      <c r="L27" s="10" t="s">
        <v>446</v>
      </c>
    </row>
    <row r="28" spans="1:12" s="10" customFormat="1" ht="30" customHeight="1">
      <c r="A28" s="10" t="s">
        <v>435</v>
      </c>
      <c r="B28" s="10" t="s">
        <v>560</v>
      </c>
      <c r="E28" s="10" t="s">
        <v>312</v>
      </c>
      <c r="F28" s="10" t="s">
        <v>313</v>
      </c>
      <c r="G28" s="22">
        <v>1.02</v>
      </c>
      <c r="H28" s="22">
        <v>4.1</v>
      </c>
      <c r="I28" s="22"/>
      <c r="J28" s="22"/>
      <c r="K28" s="22">
        <v>4</v>
      </c>
      <c r="L28" s="10" t="s">
        <v>446</v>
      </c>
    </row>
    <row r="29" spans="1:12" s="10" customFormat="1" ht="30" customHeight="1">
      <c r="A29" s="10" t="s">
        <v>435</v>
      </c>
      <c r="B29" s="10" t="s">
        <v>560</v>
      </c>
      <c r="E29" s="10" t="s">
        <v>604</v>
      </c>
      <c r="F29" s="10" t="s">
        <v>448</v>
      </c>
      <c r="G29" s="22"/>
      <c r="H29" s="22">
        <v>16.6</v>
      </c>
      <c r="I29" s="22"/>
      <c r="J29" s="22"/>
      <c r="K29" s="22">
        <v>22</v>
      </c>
      <c r="L29" s="10" t="s">
        <v>37</v>
      </c>
    </row>
    <row r="30" spans="1:17" ht="30" customHeight="1">
      <c r="A30" s="5" t="s">
        <v>435</v>
      </c>
      <c r="B30" s="5" t="s">
        <v>354</v>
      </c>
      <c r="I30" s="12">
        <v>0.000105</v>
      </c>
      <c r="K30" s="12">
        <v>14</v>
      </c>
      <c r="L30" s="8" t="s">
        <v>271</v>
      </c>
      <c r="M30" s="17"/>
      <c r="N30" s="17"/>
      <c r="O30" s="17"/>
      <c r="P30" s="17"/>
      <c r="Q30" s="17"/>
    </row>
    <row r="31" spans="1:11" ht="30" customHeight="1">
      <c r="A31" s="5" t="s">
        <v>435</v>
      </c>
      <c r="B31" s="5" t="s">
        <v>354</v>
      </c>
      <c r="E31" s="5" t="s">
        <v>604</v>
      </c>
      <c r="H31" s="12">
        <v>0.1</v>
      </c>
      <c r="K31" s="12" t="s">
        <v>130</v>
      </c>
    </row>
    <row r="32" spans="1:17" ht="30" customHeight="1">
      <c r="A32" s="5" t="s">
        <v>435</v>
      </c>
      <c r="B32" s="5" t="s">
        <v>300</v>
      </c>
      <c r="I32" s="12">
        <v>0.00014</v>
      </c>
      <c r="K32" s="12">
        <v>14</v>
      </c>
      <c r="L32" s="8" t="s">
        <v>304</v>
      </c>
      <c r="M32" s="17"/>
      <c r="N32" s="17"/>
      <c r="O32" s="17"/>
      <c r="P32" s="17"/>
      <c r="Q32" s="17"/>
    </row>
    <row r="33" spans="1:17" ht="30" customHeight="1">
      <c r="A33" s="5" t="s">
        <v>435</v>
      </c>
      <c r="B33" s="5" t="s">
        <v>305</v>
      </c>
      <c r="I33" s="12">
        <v>0.0858</v>
      </c>
      <c r="K33" s="12">
        <v>14</v>
      </c>
      <c r="L33" s="8" t="s">
        <v>304</v>
      </c>
      <c r="M33" s="17"/>
      <c r="N33" s="17"/>
      <c r="O33" s="17"/>
      <c r="P33" s="17"/>
      <c r="Q33" s="17"/>
    </row>
    <row r="34" spans="1:12" ht="30" customHeight="1">
      <c r="A34" s="5" t="s">
        <v>435</v>
      </c>
      <c r="B34" s="5" t="s">
        <v>325</v>
      </c>
      <c r="E34" s="5" t="s">
        <v>604</v>
      </c>
      <c r="F34" s="5" t="s">
        <v>301</v>
      </c>
      <c r="H34" s="12">
        <v>1.2</v>
      </c>
      <c r="K34" s="12">
        <v>5</v>
      </c>
      <c r="L34" s="8" t="s">
        <v>124</v>
      </c>
    </row>
    <row r="35" spans="1:12" ht="30" customHeight="1">
      <c r="A35" s="5" t="s">
        <v>435</v>
      </c>
      <c r="B35" s="5" t="s">
        <v>325</v>
      </c>
      <c r="E35" s="5" t="s">
        <v>604</v>
      </c>
      <c r="F35" s="5" t="s">
        <v>125</v>
      </c>
      <c r="H35" s="12">
        <v>0.5</v>
      </c>
      <c r="K35" s="12">
        <v>5</v>
      </c>
      <c r="L35" s="8" t="s">
        <v>124</v>
      </c>
    </row>
    <row r="36" spans="1:12" ht="30" customHeight="1">
      <c r="A36" s="5" t="s">
        <v>435</v>
      </c>
      <c r="B36" s="5" t="s">
        <v>325</v>
      </c>
      <c r="E36" s="5" t="s">
        <v>604</v>
      </c>
      <c r="F36" s="5" t="s">
        <v>126</v>
      </c>
      <c r="H36" s="12">
        <v>3.4</v>
      </c>
      <c r="K36" s="12">
        <v>5</v>
      </c>
      <c r="L36" s="8" t="s">
        <v>124</v>
      </c>
    </row>
    <row r="37" spans="1:12" ht="30" customHeight="1">
      <c r="A37" s="5" t="s">
        <v>435</v>
      </c>
      <c r="B37" s="5" t="s">
        <v>325</v>
      </c>
      <c r="E37" s="5" t="s">
        <v>604</v>
      </c>
      <c r="F37" s="5" t="s">
        <v>127</v>
      </c>
      <c r="H37" s="12">
        <v>2.7</v>
      </c>
      <c r="K37" s="12">
        <v>5</v>
      </c>
      <c r="L37" s="8" t="s">
        <v>124</v>
      </c>
    </row>
    <row r="38" spans="1:12" ht="30" customHeight="1">
      <c r="A38" s="5" t="s">
        <v>435</v>
      </c>
      <c r="B38" s="5" t="s">
        <v>325</v>
      </c>
      <c r="E38" s="5" t="s">
        <v>604</v>
      </c>
      <c r="F38" s="5" t="s">
        <v>228</v>
      </c>
      <c r="H38" s="12">
        <v>2.1</v>
      </c>
      <c r="K38" s="12">
        <v>5</v>
      </c>
      <c r="L38" s="8" t="s">
        <v>124</v>
      </c>
    </row>
    <row r="39" spans="1:12" ht="30" customHeight="1">
      <c r="A39" s="5" t="s">
        <v>435</v>
      </c>
      <c r="B39" s="5" t="s">
        <v>325</v>
      </c>
      <c r="E39" s="5" t="s">
        <v>604</v>
      </c>
      <c r="F39" s="5" t="s">
        <v>229</v>
      </c>
      <c r="H39" s="12">
        <v>3.1</v>
      </c>
      <c r="K39" s="12">
        <v>5</v>
      </c>
      <c r="L39" s="8" t="s">
        <v>124</v>
      </c>
    </row>
    <row r="40" spans="1:12" ht="30" customHeight="1">
      <c r="A40" s="5" t="s">
        <v>435</v>
      </c>
      <c r="B40" s="5" t="s">
        <v>325</v>
      </c>
      <c r="E40" s="5" t="s">
        <v>604</v>
      </c>
      <c r="F40" s="5" t="s">
        <v>230</v>
      </c>
      <c r="H40" s="12">
        <v>1.7</v>
      </c>
      <c r="K40" s="12">
        <v>5</v>
      </c>
      <c r="L40" s="8" t="s">
        <v>124</v>
      </c>
    </row>
    <row r="41" spans="1:12" ht="30" customHeight="1">
      <c r="A41" s="5" t="s">
        <v>435</v>
      </c>
      <c r="B41" s="5" t="s">
        <v>231</v>
      </c>
      <c r="E41" s="5" t="s">
        <v>604</v>
      </c>
      <c r="F41" s="5" t="s">
        <v>127</v>
      </c>
      <c r="H41" s="12">
        <v>2.3</v>
      </c>
      <c r="K41" s="12">
        <v>5</v>
      </c>
      <c r="L41" s="8" t="s">
        <v>124</v>
      </c>
    </row>
    <row r="42" spans="1:12" ht="30" customHeight="1">
      <c r="A42" s="5" t="s">
        <v>435</v>
      </c>
      <c r="B42" s="5" t="s">
        <v>305</v>
      </c>
      <c r="E42" s="5" t="s">
        <v>341</v>
      </c>
      <c r="F42" s="5" t="s">
        <v>278</v>
      </c>
      <c r="H42" s="12">
        <v>32</v>
      </c>
      <c r="K42" s="12">
        <v>12</v>
      </c>
      <c r="L42" s="5" t="s">
        <v>123</v>
      </c>
    </row>
    <row r="43" spans="1:12" ht="30" customHeight="1">
      <c r="A43" s="5" t="s">
        <v>435</v>
      </c>
      <c r="B43" s="5" t="s">
        <v>305</v>
      </c>
      <c r="E43" s="5" t="s">
        <v>604</v>
      </c>
      <c r="F43" s="5" t="s">
        <v>210</v>
      </c>
      <c r="G43" s="12" t="s">
        <v>180</v>
      </c>
      <c r="H43" s="12">
        <v>2.94</v>
      </c>
      <c r="K43" s="12">
        <v>22</v>
      </c>
      <c r="L43" s="5" t="s">
        <v>37</v>
      </c>
    </row>
    <row r="44" spans="1:12" ht="30" customHeight="1">
      <c r="A44" s="5" t="s">
        <v>435</v>
      </c>
      <c r="B44" s="5" t="s">
        <v>305</v>
      </c>
      <c r="E44" s="5" t="s">
        <v>604</v>
      </c>
      <c r="F44" s="5" t="s">
        <v>448</v>
      </c>
      <c r="H44" s="12" t="s">
        <v>181</v>
      </c>
      <c r="K44" s="12">
        <v>22</v>
      </c>
      <c r="L44" s="5" t="s">
        <v>37</v>
      </c>
    </row>
    <row r="45" spans="1:17" ht="30" customHeight="1">
      <c r="A45" s="5" t="s">
        <v>435</v>
      </c>
      <c r="B45" s="5" t="s">
        <v>176</v>
      </c>
      <c r="I45" s="12">
        <v>3E-05</v>
      </c>
      <c r="K45" s="12">
        <v>14</v>
      </c>
      <c r="L45" s="8" t="s">
        <v>304</v>
      </c>
      <c r="M45" s="17"/>
      <c r="N45" s="17"/>
      <c r="O45" s="17"/>
      <c r="P45" s="17"/>
      <c r="Q45" s="17"/>
    </row>
    <row r="46" spans="1:17" s="1" customFormat="1" ht="30" customHeight="1">
      <c r="A46" s="1" t="s">
        <v>435</v>
      </c>
      <c r="D46" s="30" t="s">
        <v>410</v>
      </c>
      <c r="F46" s="1" t="s">
        <v>411</v>
      </c>
      <c r="G46" s="2" t="s">
        <v>745</v>
      </c>
      <c r="H46" s="2"/>
      <c r="I46" s="2"/>
      <c r="J46" s="2">
        <v>0.0286</v>
      </c>
      <c r="K46" s="2">
        <v>1</v>
      </c>
      <c r="L46" s="29" t="s">
        <v>363</v>
      </c>
      <c r="M46" s="30"/>
      <c r="N46" s="30"/>
      <c r="O46" s="30"/>
      <c r="P46" s="30"/>
      <c r="Q46" s="30"/>
    </row>
    <row r="47" spans="1:17" s="1" customFormat="1" ht="30" customHeight="1">
      <c r="A47" s="1" t="s">
        <v>435</v>
      </c>
      <c r="D47" s="30" t="s">
        <v>364</v>
      </c>
      <c r="F47" s="1" t="s">
        <v>365</v>
      </c>
      <c r="G47" s="2" t="s">
        <v>746</v>
      </c>
      <c r="H47" s="2"/>
      <c r="I47" s="2"/>
      <c r="J47" s="2">
        <v>0.033</v>
      </c>
      <c r="K47" s="2">
        <v>1</v>
      </c>
      <c r="L47" s="29" t="s">
        <v>363</v>
      </c>
      <c r="M47" s="30"/>
      <c r="N47" s="30"/>
      <c r="O47" s="30"/>
      <c r="P47" s="30"/>
      <c r="Q47" s="30"/>
    </row>
    <row r="48" spans="1:17" s="1" customFormat="1" ht="30" customHeight="1">
      <c r="A48" s="1" t="s">
        <v>435</v>
      </c>
      <c r="D48" s="30" t="s">
        <v>364</v>
      </c>
      <c r="F48" s="1" t="s">
        <v>367</v>
      </c>
      <c r="G48" s="2" t="s">
        <v>747</v>
      </c>
      <c r="H48" s="2"/>
      <c r="I48" s="2"/>
      <c r="J48" s="2">
        <v>0.0417</v>
      </c>
      <c r="K48" s="2">
        <v>1</v>
      </c>
      <c r="L48" s="29" t="s">
        <v>363</v>
      </c>
      <c r="M48" s="30"/>
      <c r="N48" s="30"/>
      <c r="O48" s="30"/>
      <c r="P48" s="30"/>
      <c r="Q48" s="30"/>
    </row>
    <row r="49" spans="1:12" s="1" customFormat="1" ht="30" customHeight="1">
      <c r="A49" s="1" t="s">
        <v>435</v>
      </c>
      <c r="D49" s="30" t="s">
        <v>364</v>
      </c>
      <c r="F49" s="1" t="s">
        <v>368</v>
      </c>
      <c r="G49" s="2" t="s">
        <v>748</v>
      </c>
      <c r="H49" s="2"/>
      <c r="I49" s="2"/>
      <c r="J49" s="2">
        <v>0.0666</v>
      </c>
      <c r="K49" s="2">
        <v>1</v>
      </c>
      <c r="L49" s="29" t="s">
        <v>363</v>
      </c>
    </row>
    <row r="50" spans="1:12" s="1" customFormat="1" ht="30" customHeight="1">
      <c r="A50" s="1" t="s">
        <v>435</v>
      </c>
      <c r="D50" s="30" t="s">
        <v>364</v>
      </c>
      <c r="F50" s="1" t="s">
        <v>369</v>
      </c>
      <c r="G50" s="2" t="s">
        <v>749</v>
      </c>
      <c r="H50" s="2"/>
      <c r="I50" s="2"/>
      <c r="J50" s="2">
        <v>0.0893</v>
      </c>
      <c r="K50" s="2">
        <v>1</v>
      </c>
      <c r="L50" s="29" t="s">
        <v>363</v>
      </c>
    </row>
    <row r="51" spans="1:12" s="1" customFormat="1" ht="30" customHeight="1">
      <c r="A51" s="1" t="s">
        <v>435</v>
      </c>
      <c r="D51" s="30" t="s">
        <v>364</v>
      </c>
      <c r="F51" s="1" t="s">
        <v>319</v>
      </c>
      <c r="G51" s="2" t="s">
        <v>750</v>
      </c>
      <c r="H51" s="2"/>
      <c r="I51" s="2"/>
      <c r="J51" s="2">
        <v>0.1887</v>
      </c>
      <c r="K51" s="2">
        <v>1</v>
      </c>
      <c r="L51" s="29" t="s">
        <v>363</v>
      </c>
    </row>
    <row r="52" spans="1:11" ht="30" customHeight="1">
      <c r="A52" s="5" t="s">
        <v>435</v>
      </c>
      <c r="D52" s="5" t="s">
        <v>739</v>
      </c>
      <c r="E52" s="5" t="s">
        <v>604</v>
      </c>
      <c r="F52" s="5" t="s">
        <v>505</v>
      </c>
      <c r="J52" s="12">
        <v>0.02</v>
      </c>
      <c r="K52" s="2">
        <v>7</v>
      </c>
    </row>
    <row r="53" spans="1:11" ht="30" customHeight="1">
      <c r="A53" s="5" t="s">
        <v>435</v>
      </c>
      <c r="D53" s="5" t="s">
        <v>739</v>
      </c>
      <c r="E53" s="5" t="s">
        <v>350</v>
      </c>
      <c r="F53" s="5" t="s">
        <v>381</v>
      </c>
      <c r="J53" s="12">
        <v>0.01</v>
      </c>
      <c r="K53" s="2">
        <v>7</v>
      </c>
    </row>
    <row r="54" spans="1:11" ht="30" customHeight="1">
      <c r="A54" s="5" t="s">
        <v>435</v>
      </c>
      <c r="D54" s="5" t="s">
        <v>739</v>
      </c>
      <c r="E54" s="5" t="s">
        <v>382</v>
      </c>
      <c r="F54" s="5" t="s">
        <v>505</v>
      </c>
      <c r="J54" s="12">
        <v>0.01</v>
      </c>
      <c r="K54" s="2">
        <v>7</v>
      </c>
    </row>
    <row r="55" spans="1:11" ht="30" customHeight="1">
      <c r="A55" s="5" t="s">
        <v>435</v>
      </c>
      <c r="D55" s="5" t="s">
        <v>739</v>
      </c>
      <c r="E55" s="5" t="s">
        <v>582</v>
      </c>
      <c r="F55" s="5" t="s">
        <v>505</v>
      </c>
      <c r="J55" s="12">
        <v>1.01</v>
      </c>
      <c r="K55" s="2">
        <v>7</v>
      </c>
    </row>
    <row r="56" spans="1:12" ht="30" customHeight="1">
      <c r="A56" s="5" t="s">
        <v>435</v>
      </c>
      <c r="D56" s="5" t="s">
        <v>82</v>
      </c>
      <c r="E56" s="5" t="s">
        <v>604</v>
      </c>
      <c r="F56" s="5" t="s">
        <v>166</v>
      </c>
      <c r="G56" s="12" t="s">
        <v>162</v>
      </c>
      <c r="I56" s="5"/>
      <c r="J56" s="5">
        <v>0</v>
      </c>
      <c r="K56" s="5">
        <v>34</v>
      </c>
      <c r="L56" s="5" t="s">
        <v>531</v>
      </c>
    </row>
    <row r="57" spans="1:12" ht="30" customHeight="1">
      <c r="A57" s="5" t="s">
        <v>435</v>
      </c>
      <c r="D57" s="5" t="s">
        <v>82</v>
      </c>
      <c r="E57" s="5" t="s">
        <v>604</v>
      </c>
      <c r="F57" s="5" t="s">
        <v>161</v>
      </c>
      <c r="G57" s="12" t="s">
        <v>162</v>
      </c>
      <c r="I57" s="5"/>
      <c r="J57" s="5">
        <v>0</v>
      </c>
      <c r="K57" s="5">
        <v>34</v>
      </c>
      <c r="L57" s="5" t="s">
        <v>531</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L40"/>
  <sheetViews>
    <sheetView workbookViewId="0" topLeftCell="A1">
      <selection activeCell="J3" sqref="J3"/>
    </sheetView>
  </sheetViews>
  <sheetFormatPr defaultColWidth="11.00390625" defaultRowHeight="15.75"/>
  <cols>
    <col min="1" max="2" width="10.875" style="5" customWidth="1"/>
    <col min="3" max="3" width="15.50390625" style="5" customWidth="1"/>
    <col min="4" max="4" width="19.625" style="17" customWidth="1"/>
    <col min="5" max="5" width="18.00390625" style="5" customWidth="1"/>
    <col min="6" max="6" width="18.125" style="5" customWidth="1"/>
    <col min="7" max="7" width="12.625" style="5" customWidth="1"/>
    <col min="8" max="8" width="10.875" style="5" customWidth="1"/>
    <col min="9" max="9" width="12.875" style="5" customWidth="1"/>
    <col min="10" max="10" width="10.875" style="5" customWidth="1"/>
    <col min="11" max="11" width="15.875" style="5" customWidth="1"/>
    <col min="12" max="16384" width="10.875" style="5" customWidth="1"/>
  </cols>
  <sheetData>
    <row r="1" spans="1:12" s="19" customFormat="1" ht="48.75" customHeight="1">
      <c r="A1" s="4" t="s">
        <v>593</v>
      </c>
      <c r="B1" s="4" t="s">
        <v>592</v>
      </c>
      <c r="C1" s="4" t="s">
        <v>475</v>
      </c>
      <c r="D1" s="4" t="s">
        <v>594</v>
      </c>
      <c r="E1" s="4" t="s">
        <v>596</v>
      </c>
      <c r="F1" s="4" t="s">
        <v>597</v>
      </c>
      <c r="G1" s="4" t="s">
        <v>598</v>
      </c>
      <c r="H1" s="4" t="s">
        <v>599</v>
      </c>
      <c r="I1" s="4" t="s">
        <v>270</v>
      </c>
      <c r="J1" s="4" t="s">
        <v>174</v>
      </c>
      <c r="K1" s="4" t="s">
        <v>600</v>
      </c>
      <c r="L1" s="4" t="s">
        <v>601</v>
      </c>
    </row>
    <row r="2" spans="1:12" ht="30" customHeight="1">
      <c r="A2" s="5" t="s">
        <v>436</v>
      </c>
      <c r="B2" s="5" t="s">
        <v>784</v>
      </c>
      <c r="H2" s="5">
        <v>0.2</v>
      </c>
      <c r="K2" s="12" t="s">
        <v>50</v>
      </c>
      <c r="L2" s="5" t="s">
        <v>506</v>
      </c>
    </row>
    <row r="3" spans="1:11" ht="30" customHeight="1">
      <c r="A3" s="5" t="s">
        <v>436</v>
      </c>
      <c r="B3" s="5" t="s">
        <v>354</v>
      </c>
      <c r="E3" s="5" t="s">
        <v>604</v>
      </c>
      <c r="H3" s="5">
        <v>0</v>
      </c>
      <c r="K3" s="8">
        <v>18</v>
      </c>
    </row>
    <row r="4" spans="1:12" ht="30" customHeight="1">
      <c r="A4" s="5" t="s">
        <v>436</v>
      </c>
      <c r="C4" s="17" t="s">
        <v>702</v>
      </c>
      <c r="I4" s="5">
        <v>0.54</v>
      </c>
      <c r="K4" s="5">
        <v>8</v>
      </c>
      <c r="L4" s="5" t="s">
        <v>732</v>
      </c>
    </row>
    <row r="5" spans="1:12" ht="30" customHeight="1">
      <c r="A5" s="5" t="s">
        <v>436</v>
      </c>
      <c r="D5" s="17" t="s">
        <v>111</v>
      </c>
      <c r="E5" s="5" t="s">
        <v>604</v>
      </c>
      <c r="F5" s="5" t="s">
        <v>206</v>
      </c>
      <c r="G5" s="5" t="s">
        <v>112</v>
      </c>
      <c r="J5" s="5">
        <v>8.5</v>
      </c>
      <c r="K5" s="5">
        <v>32</v>
      </c>
      <c r="L5" s="5" t="s">
        <v>110</v>
      </c>
    </row>
    <row r="6" spans="1:12" ht="30" customHeight="1">
      <c r="A6" s="5" t="s">
        <v>436</v>
      </c>
      <c r="D6" s="17" t="s">
        <v>111</v>
      </c>
      <c r="E6" s="5" t="s">
        <v>604</v>
      </c>
      <c r="F6" s="5" t="s">
        <v>207</v>
      </c>
      <c r="G6" s="5" t="s">
        <v>112</v>
      </c>
      <c r="J6" s="5">
        <v>9.7</v>
      </c>
      <c r="K6" s="5">
        <v>32</v>
      </c>
      <c r="L6" s="5" t="s">
        <v>110</v>
      </c>
    </row>
    <row r="7" spans="1:12" ht="30" customHeight="1">
      <c r="A7" s="5" t="s">
        <v>436</v>
      </c>
      <c r="D7" s="17" t="s">
        <v>111</v>
      </c>
      <c r="E7" s="5" t="s">
        <v>604</v>
      </c>
      <c r="F7" s="5" t="s">
        <v>208</v>
      </c>
      <c r="G7" s="5" t="s">
        <v>112</v>
      </c>
      <c r="J7" s="5">
        <v>9</v>
      </c>
      <c r="K7" s="5">
        <v>32</v>
      </c>
      <c r="L7" s="5" t="s">
        <v>110</v>
      </c>
    </row>
    <row r="8" spans="1:12" ht="30" customHeight="1">
      <c r="A8" s="5" t="s">
        <v>436</v>
      </c>
      <c r="D8" s="17" t="s">
        <v>111</v>
      </c>
      <c r="E8" s="5" t="s">
        <v>604</v>
      </c>
      <c r="F8" s="5" t="s">
        <v>214</v>
      </c>
      <c r="G8" s="5" t="s">
        <v>112</v>
      </c>
      <c r="J8" s="5">
        <v>2.7</v>
      </c>
      <c r="K8" s="5">
        <v>32</v>
      </c>
      <c r="L8" s="5" t="s">
        <v>110</v>
      </c>
    </row>
    <row r="9" spans="1:12" ht="30" customHeight="1">
      <c r="A9" s="5" t="s">
        <v>436</v>
      </c>
      <c r="D9" s="17" t="s">
        <v>111</v>
      </c>
      <c r="E9" s="5" t="s">
        <v>604</v>
      </c>
      <c r="F9" s="5" t="s">
        <v>215</v>
      </c>
      <c r="G9" s="5" t="s">
        <v>112</v>
      </c>
      <c r="J9" s="5">
        <v>3.6</v>
      </c>
      <c r="K9" s="5">
        <v>32</v>
      </c>
      <c r="L9" s="5" t="s">
        <v>110</v>
      </c>
    </row>
    <row r="10" spans="1:12" ht="30" customHeight="1">
      <c r="A10" s="5" t="s">
        <v>436</v>
      </c>
      <c r="D10" s="17" t="s">
        <v>111</v>
      </c>
      <c r="E10" s="5" t="s">
        <v>604</v>
      </c>
      <c r="F10" s="5" t="s">
        <v>216</v>
      </c>
      <c r="G10" s="5" t="s">
        <v>112</v>
      </c>
      <c r="J10" s="5">
        <v>5.2</v>
      </c>
      <c r="K10" s="5">
        <v>32</v>
      </c>
      <c r="L10" s="5" t="s">
        <v>110</v>
      </c>
    </row>
    <row r="11" spans="1:12" ht="30" customHeight="1">
      <c r="A11" s="5" t="s">
        <v>436</v>
      </c>
      <c r="D11" s="17" t="s">
        <v>111</v>
      </c>
      <c r="E11" s="5" t="s">
        <v>604</v>
      </c>
      <c r="F11" s="5" t="s">
        <v>217</v>
      </c>
      <c r="G11" s="5" t="s">
        <v>112</v>
      </c>
      <c r="J11" s="5">
        <v>3.4</v>
      </c>
      <c r="K11" s="5">
        <v>32</v>
      </c>
      <c r="L11" s="5" t="s">
        <v>110</v>
      </c>
    </row>
    <row r="12" spans="1:12" ht="30" customHeight="1">
      <c r="A12" s="5" t="s">
        <v>436</v>
      </c>
      <c r="D12" s="17" t="s">
        <v>111</v>
      </c>
      <c r="E12" s="5" t="s">
        <v>604</v>
      </c>
      <c r="F12" s="5" t="s">
        <v>218</v>
      </c>
      <c r="G12" s="5" t="s">
        <v>112</v>
      </c>
      <c r="J12" s="5">
        <v>9.3</v>
      </c>
      <c r="K12" s="5">
        <v>32</v>
      </c>
      <c r="L12" s="5" t="s">
        <v>110</v>
      </c>
    </row>
    <row r="13" spans="1:12" ht="30" customHeight="1">
      <c r="A13" s="5" t="s">
        <v>436</v>
      </c>
      <c r="D13" s="17" t="s">
        <v>111</v>
      </c>
      <c r="E13" s="5" t="s">
        <v>604</v>
      </c>
      <c r="F13" s="5" t="s">
        <v>219</v>
      </c>
      <c r="G13" s="5" t="s">
        <v>112</v>
      </c>
      <c r="J13" s="5">
        <v>3.8</v>
      </c>
      <c r="K13" s="5">
        <v>32</v>
      </c>
      <c r="L13" s="5" t="s">
        <v>110</v>
      </c>
    </row>
    <row r="14" spans="1:12" ht="30" customHeight="1">
      <c r="A14" s="5" t="s">
        <v>436</v>
      </c>
      <c r="D14" s="17" t="s">
        <v>111</v>
      </c>
      <c r="E14" s="5" t="s">
        <v>604</v>
      </c>
      <c r="F14" s="5" t="s">
        <v>219</v>
      </c>
      <c r="G14" s="5" t="s">
        <v>112</v>
      </c>
      <c r="J14" s="5">
        <v>14.5</v>
      </c>
      <c r="K14" s="5">
        <v>32</v>
      </c>
      <c r="L14" s="5" t="s">
        <v>110</v>
      </c>
    </row>
    <row r="15" spans="1:12" ht="30" customHeight="1">
      <c r="A15" s="5" t="s">
        <v>436</v>
      </c>
      <c r="D15" s="17" t="s">
        <v>111</v>
      </c>
      <c r="E15" s="5" t="s">
        <v>604</v>
      </c>
      <c r="F15" s="5" t="s">
        <v>219</v>
      </c>
      <c r="G15" s="5" t="s">
        <v>112</v>
      </c>
      <c r="J15" s="5">
        <v>8</v>
      </c>
      <c r="K15" s="5">
        <v>32</v>
      </c>
      <c r="L15" s="5" t="s">
        <v>110</v>
      </c>
    </row>
    <row r="16" spans="1:12" ht="30" customHeight="1">
      <c r="A16" s="5" t="s">
        <v>436</v>
      </c>
      <c r="D16" s="17" t="s">
        <v>111</v>
      </c>
      <c r="E16" s="5" t="s">
        <v>604</v>
      </c>
      <c r="F16" s="5" t="s">
        <v>219</v>
      </c>
      <c r="G16" s="5" t="s">
        <v>112</v>
      </c>
      <c r="J16" s="5">
        <v>13.7</v>
      </c>
      <c r="K16" s="5">
        <v>32</v>
      </c>
      <c r="L16" s="5" t="s">
        <v>110</v>
      </c>
    </row>
    <row r="17" spans="1:12" ht="30" customHeight="1">
      <c r="A17" s="5" t="s">
        <v>436</v>
      </c>
      <c r="D17" s="17" t="s">
        <v>111</v>
      </c>
      <c r="E17" s="5" t="s">
        <v>604</v>
      </c>
      <c r="F17" s="5" t="s">
        <v>219</v>
      </c>
      <c r="G17" s="5" t="s">
        <v>112</v>
      </c>
      <c r="J17" s="5">
        <v>11</v>
      </c>
      <c r="K17" s="5">
        <v>32</v>
      </c>
      <c r="L17" s="5" t="s">
        <v>110</v>
      </c>
    </row>
    <row r="18" spans="1:12" ht="30" customHeight="1">
      <c r="A18" s="5" t="s">
        <v>436</v>
      </c>
      <c r="D18" s="17" t="s">
        <v>111</v>
      </c>
      <c r="E18" s="5" t="s">
        <v>604</v>
      </c>
      <c r="F18" s="5" t="s">
        <v>219</v>
      </c>
      <c r="G18" s="5" t="s">
        <v>112</v>
      </c>
      <c r="J18" s="5">
        <v>11.7</v>
      </c>
      <c r="K18" s="5">
        <v>32</v>
      </c>
      <c r="L18" s="5" t="s">
        <v>110</v>
      </c>
    </row>
    <row r="19" spans="1:12" ht="30" customHeight="1">
      <c r="A19" s="5" t="s">
        <v>436</v>
      </c>
      <c r="D19" s="17" t="s">
        <v>111</v>
      </c>
      <c r="E19" s="5" t="s">
        <v>604</v>
      </c>
      <c r="F19" s="5" t="s">
        <v>219</v>
      </c>
      <c r="G19" s="5" t="s">
        <v>112</v>
      </c>
      <c r="J19" s="5">
        <v>8.4</v>
      </c>
      <c r="K19" s="5">
        <v>32</v>
      </c>
      <c r="L19" s="5" t="s">
        <v>110</v>
      </c>
    </row>
    <row r="20" spans="1:12" ht="30" customHeight="1">
      <c r="A20" s="5" t="s">
        <v>436</v>
      </c>
      <c r="D20" s="17" t="s">
        <v>111</v>
      </c>
      <c r="E20" s="5" t="s">
        <v>604</v>
      </c>
      <c r="F20" s="5" t="s">
        <v>219</v>
      </c>
      <c r="G20" s="5" t="s">
        <v>112</v>
      </c>
      <c r="J20" s="5">
        <v>9.8</v>
      </c>
      <c r="K20" s="5">
        <v>32</v>
      </c>
      <c r="L20" s="5" t="s">
        <v>110</v>
      </c>
    </row>
    <row r="21" spans="1:12" ht="30" customHeight="1">
      <c r="A21" s="5" t="s">
        <v>436</v>
      </c>
      <c r="D21" s="17" t="s">
        <v>111</v>
      </c>
      <c r="E21" s="5" t="s">
        <v>604</v>
      </c>
      <c r="F21" s="5" t="s">
        <v>220</v>
      </c>
      <c r="G21" s="5" t="s">
        <v>112</v>
      </c>
      <c r="J21" s="5">
        <v>7.8</v>
      </c>
      <c r="K21" s="5">
        <v>32</v>
      </c>
      <c r="L21" s="5" t="s">
        <v>110</v>
      </c>
    </row>
    <row r="22" spans="1:12" ht="30" customHeight="1">
      <c r="A22" s="5" t="s">
        <v>436</v>
      </c>
      <c r="D22" s="17" t="s">
        <v>111</v>
      </c>
      <c r="E22" s="5" t="s">
        <v>604</v>
      </c>
      <c r="F22" s="5" t="s">
        <v>221</v>
      </c>
      <c r="G22" s="5" t="s">
        <v>112</v>
      </c>
      <c r="J22" s="5">
        <v>6.1</v>
      </c>
      <c r="K22" s="5">
        <v>32</v>
      </c>
      <c r="L22" s="5" t="s">
        <v>110</v>
      </c>
    </row>
    <row r="23" spans="1:12" ht="30" customHeight="1">
      <c r="A23" s="5" t="s">
        <v>436</v>
      </c>
      <c r="D23" s="17" t="s">
        <v>111</v>
      </c>
      <c r="E23" s="5" t="s">
        <v>604</v>
      </c>
      <c r="F23" s="5" t="s">
        <v>222</v>
      </c>
      <c r="G23" s="5" t="s">
        <v>112</v>
      </c>
      <c r="J23" s="5">
        <v>7.8</v>
      </c>
      <c r="K23" s="5">
        <v>32</v>
      </c>
      <c r="L23" s="5" t="s">
        <v>110</v>
      </c>
    </row>
    <row r="24" spans="1:12" ht="30" customHeight="1">
      <c r="A24" s="5" t="s">
        <v>436</v>
      </c>
      <c r="D24" s="17" t="s">
        <v>111</v>
      </c>
      <c r="E24" s="5" t="s">
        <v>604</v>
      </c>
      <c r="F24" s="5" t="s">
        <v>222</v>
      </c>
      <c r="G24" s="5" t="s">
        <v>112</v>
      </c>
      <c r="J24" s="5">
        <v>15</v>
      </c>
      <c r="K24" s="5">
        <v>32</v>
      </c>
      <c r="L24" s="5" t="s">
        <v>110</v>
      </c>
    </row>
    <row r="25" spans="1:12" ht="30" customHeight="1">
      <c r="A25" s="5" t="s">
        <v>436</v>
      </c>
      <c r="D25" s="17" t="s">
        <v>111</v>
      </c>
      <c r="E25" s="5" t="s">
        <v>604</v>
      </c>
      <c r="F25" s="5" t="s">
        <v>223</v>
      </c>
      <c r="G25" s="5" t="s">
        <v>112</v>
      </c>
      <c r="J25" s="5">
        <v>7.2</v>
      </c>
      <c r="K25" s="5">
        <v>32</v>
      </c>
      <c r="L25" s="5" t="s">
        <v>110</v>
      </c>
    </row>
    <row r="26" spans="1:12" ht="30" customHeight="1">
      <c r="A26" s="5" t="s">
        <v>436</v>
      </c>
      <c r="D26" s="17" t="s">
        <v>111</v>
      </c>
      <c r="E26" s="5" t="s">
        <v>604</v>
      </c>
      <c r="F26" s="5" t="s">
        <v>223</v>
      </c>
      <c r="G26" s="5" t="s">
        <v>112</v>
      </c>
      <c r="J26" s="5">
        <v>7.3</v>
      </c>
      <c r="K26" s="5">
        <v>32</v>
      </c>
      <c r="L26" s="5" t="s">
        <v>110</v>
      </c>
    </row>
    <row r="27" spans="1:12" ht="30" customHeight="1">
      <c r="A27" s="5" t="s">
        <v>436</v>
      </c>
      <c r="D27" s="17" t="s">
        <v>111</v>
      </c>
      <c r="E27" s="5" t="s">
        <v>604</v>
      </c>
      <c r="F27" s="5" t="s">
        <v>223</v>
      </c>
      <c r="G27" s="5" t="s">
        <v>112</v>
      </c>
      <c r="J27" s="5">
        <v>10</v>
      </c>
      <c r="K27" s="5">
        <v>32</v>
      </c>
      <c r="L27" s="5" t="s">
        <v>110</v>
      </c>
    </row>
    <row r="28" spans="1:12" ht="30" customHeight="1">
      <c r="A28" s="5" t="s">
        <v>436</v>
      </c>
      <c r="D28" s="17" t="s">
        <v>111</v>
      </c>
      <c r="E28" s="5" t="s">
        <v>604</v>
      </c>
      <c r="F28" s="5" t="s">
        <v>224</v>
      </c>
      <c r="G28" s="5" t="s">
        <v>112</v>
      </c>
      <c r="J28" s="5">
        <v>9.5</v>
      </c>
      <c r="K28" s="5">
        <v>32</v>
      </c>
      <c r="L28" s="5" t="s">
        <v>110</v>
      </c>
    </row>
    <row r="29" spans="1:12" ht="30" customHeight="1">
      <c r="A29" s="5" t="s">
        <v>436</v>
      </c>
      <c r="D29" s="17" t="s">
        <v>111</v>
      </c>
      <c r="E29" s="5" t="s">
        <v>604</v>
      </c>
      <c r="F29" s="5" t="s">
        <v>225</v>
      </c>
      <c r="G29" s="5" t="s">
        <v>112</v>
      </c>
      <c r="J29" s="5">
        <v>26.7</v>
      </c>
      <c r="K29" s="5">
        <v>32</v>
      </c>
      <c r="L29" s="5" t="s">
        <v>110</v>
      </c>
    </row>
    <row r="30" spans="1:12" ht="30" customHeight="1">
      <c r="A30" s="5" t="s">
        <v>436</v>
      </c>
      <c r="D30" s="17" t="s">
        <v>111</v>
      </c>
      <c r="E30" s="5" t="s">
        <v>604</v>
      </c>
      <c r="F30" s="5" t="s">
        <v>225</v>
      </c>
      <c r="G30" s="5" t="s">
        <v>112</v>
      </c>
      <c r="J30" s="5">
        <v>20</v>
      </c>
      <c r="K30" s="5">
        <v>32</v>
      </c>
      <c r="L30" s="5" t="s">
        <v>110</v>
      </c>
    </row>
    <row r="31" spans="1:12" ht="30" customHeight="1">
      <c r="A31" s="5" t="s">
        <v>436</v>
      </c>
      <c r="D31" s="17" t="s">
        <v>111</v>
      </c>
      <c r="E31" s="5" t="s">
        <v>604</v>
      </c>
      <c r="F31" s="5" t="s">
        <v>223</v>
      </c>
      <c r="G31" s="5" t="s">
        <v>112</v>
      </c>
      <c r="J31" s="5">
        <v>4.8</v>
      </c>
      <c r="K31" s="5">
        <v>32</v>
      </c>
      <c r="L31" s="5" t="s">
        <v>110</v>
      </c>
    </row>
    <row r="32" spans="1:12" ht="30" customHeight="1">
      <c r="A32" s="5" t="s">
        <v>436</v>
      </c>
      <c r="D32" s="17" t="s">
        <v>111</v>
      </c>
      <c r="E32" s="5" t="s">
        <v>604</v>
      </c>
      <c r="F32" s="5" t="s">
        <v>223</v>
      </c>
      <c r="G32" s="5" t="s">
        <v>112</v>
      </c>
      <c r="J32" s="5">
        <v>4.9</v>
      </c>
      <c r="K32" s="5">
        <v>32</v>
      </c>
      <c r="L32" s="5" t="s">
        <v>110</v>
      </c>
    </row>
    <row r="33" spans="1:12" ht="30" customHeight="1">
      <c r="A33" s="5" t="s">
        <v>436</v>
      </c>
      <c r="D33" s="17" t="s">
        <v>111</v>
      </c>
      <c r="E33" s="5" t="s">
        <v>604</v>
      </c>
      <c r="F33" s="5" t="s">
        <v>219</v>
      </c>
      <c r="G33" s="5" t="s">
        <v>112</v>
      </c>
      <c r="J33" s="5">
        <v>20</v>
      </c>
      <c r="K33" s="5">
        <v>32</v>
      </c>
      <c r="L33" s="5" t="s">
        <v>110</v>
      </c>
    </row>
    <row r="34" spans="1:12" ht="30" customHeight="1">
      <c r="A34" s="5" t="s">
        <v>436</v>
      </c>
      <c r="D34" s="17" t="s">
        <v>111</v>
      </c>
      <c r="E34" s="5" t="s">
        <v>604</v>
      </c>
      <c r="F34" s="5" t="s">
        <v>219</v>
      </c>
      <c r="G34" s="5" t="s">
        <v>112</v>
      </c>
      <c r="J34" s="5">
        <v>48.2</v>
      </c>
      <c r="K34" s="5">
        <v>32</v>
      </c>
      <c r="L34" s="5" t="s">
        <v>110</v>
      </c>
    </row>
    <row r="35" spans="1:12" ht="30" customHeight="1">
      <c r="A35" s="5" t="s">
        <v>436</v>
      </c>
      <c r="D35" s="17" t="s">
        <v>111</v>
      </c>
      <c r="E35" s="5" t="s">
        <v>604</v>
      </c>
      <c r="F35" s="5" t="s">
        <v>219</v>
      </c>
      <c r="G35" s="5" t="s">
        <v>112</v>
      </c>
      <c r="J35" s="5">
        <v>43.7</v>
      </c>
      <c r="K35" s="5">
        <v>32</v>
      </c>
      <c r="L35" s="5" t="s">
        <v>110</v>
      </c>
    </row>
    <row r="36" spans="1:12" ht="30" customHeight="1">
      <c r="A36" s="5" t="s">
        <v>436</v>
      </c>
      <c r="D36" s="17" t="s">
        <v>111</v>
      </c>
      <c r="E36" s="5" t="s">
        <v>604</v>
      </c>
      <c r="F36" s="5" t="s">
        <v>219</v>
      </c>
      <c r="G36" s="5" t="s">
        <v>112</v>
      </c>
      <c r="J36" s="5">
        <v>69.4</v>
      </c>
      <c r="K36" s="5">
        <v>32</v>
      </c>
      <c r="L36" s="5" t="s">
        <v>110</v>
      </c>
    </row>
    <row r="37" spans="1:12" ht="30" customHeight="1">
      <c r="A37" s="5" t="s">
        <v>436</v>
      </c>
      <c r="D37" s="17" t="s">
        <v>111</v>
      </c>
      <c r="E37" s="5" t="s">
        <v>604</v>
      </c>
      <c r="F37" s="5" t="s">
        <v>219</v>
      </c>
      <c r="G37" s="5" t="s">
        <v>112</v>
      </c>
      <c r="J37" s="5">
        <v>87</v>
      </c>
      <c r="K37" s="5">
        <v>32</v>
      </c>
      <c r="L37" s="5" t="s">
        <v>110</v>
      </c>
    </row>
    <row r="38" spans="1:12" ht="30" customHeight="1">
      <c r="A38" s="5" t="s">
        <v>436</v>
      </c>
      <c r="D38" s="17" t="s">
        <v>111</v>
      </c>
      <c r="E38" s="5" t="s">
        <v>604</v>
      </c>
      <c r="F38" s="5" t="s">
        <v>219</v>
      </c>
      <c r="G38" s="5" t="s">
        <v>112</v>
      </c>
      <c r="J38" s="5">
        <v>31</v>
      </c>
      <c r="K38" s="5">
        <v>32</v>
      </c>
      <c r="L38" s="5" t="s">
        <v>110</v>
      </c>
    </row>
    <row r="39" spans="1:12" ht="30" customHeight="1">
      <c r="A39" s="5" t="s">
        <v>436</v>
      </c>
      <c r="D39" s="17" t="s">
        <v>111</v>
      </c>
      <c r="E39" s="5" t="s">
        <v>604</v>
      </c>
      <c r="F39" s="5" t="s">
        <v>219</v>
      </c>
      <c r="G39" s="5" t="s">
        <v>112</v>
      </c>
      <c r="J39" s="5">
        <v>22.9</v>
      </c>
      <c r="K39" s="5">
        <v>32</v>
      </c>
      <c r="L39" s="5" t="s">
        <v>110</v>
      </c>
    </row>
    <row r="40" spans="1:12" ht="30" customHeight="1">
      <c r="A40" s="5" t="s">
        <v>436</v>
      </c>
      <c r="D40" s="17" t="s">
        <v>111</v>
      </c>
      <c r="E40" s="5" t="s">
        <v>604</v>
      </c>
      <c r="F40" s="5" t="s">
        <v>219</v>
      </c>
      <c r="G40" s="5" t="s">
        <v>112</v>
      </c>
      <c r="J40" s="5">
        <v>51.2</v>
      </c>
      <c r="K40" s="5">
        <v>32</v>
      </c>
      <c r="L40" s="5" t="s">
        <v>110</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L4"/>
  <sheetViews>
    <sheetView workbookViewId="0" topLeftCell="A1">
      <selection activeCell="A2" sqref="A2:IV4"/>
    </sheetView>
  </sheetViews>
  <sheetFormatPr defaultColWidth="11.00390625" defaultRowHeight="15.75"/>
  <cols>
    <col min="1" max="2" width="10.875" style="5" customWidth="1"/>
    <col min="3" max="3" width="17.625" style="5" customWidth="1"/>
    <col min="4" max="4" width="17.50390625" style="5" customWidth="1"/>
    <col min="5" max="5" width="17.125" style="5" customWidth="1"/>
    <col min="6" max="6" width="19.875" style="5" customWidth="1"/>
    <col min="7" max="7" width="14.875" style="12" customWidth="1"/>
    <col min="8" max="10" width="10.875" style="5" customWidth="1"/>
    <col min="11" max="11" width="15.625" style="5" customWidth="1"/>
    <col min="12" max="16384" width="10.875" style="5" customWidth="1"/>
  </cols>
  <sheetData>
    <row r="1" spans="1:12" s="4" customFormat="1" ht="51">
      <c r="A1" s="4" t="s">
        <v>593</v>
      </c>
      <c r="B1" s="4" t="s">
        <v>592</v>
      </c>
      <c r="C1" s="4" t="s">
        <v>475</v>
      </c>
      <c r="D1" s="4" t="s">
        <v>594</v>
      </c>
      <c r="E1" s="4" t="s">
        <v>596</v>
      </c>
      <c r="F1" s="4" t="s">
        <v>597</v>
      </c>
      <c r="G1" s="44" t="s">
        <v>598</v>
      </c>
      <c r="H1" s="4" t="s">
        <v>508</v>
      </c>
      <c r="I1" s="4" t="s">
        <v>516</v>
      </c>
      <c r="J1" s="4" t="s">
        <v>174</v>
      </c>
      <c r="K1" s="4" t="s">
        <v>600</v>
      </c>
      <c r="L1" s="4" t="s">
        <v>601</v>
      </c>
    </row>
    <row r="2" spans="1:12" ht="30" customHeight="1">
      <c r="A2" s="5" t="s">
        <v>342</v>
      </c>
      <c r="B2" s="5" t="s">
        <v>560</v>
      </c>
      <c r="E2" s="5" t="s">
        <v>604</v>
      </c>
      <c r="F2" s="5" t="s">
        <v>448</v>
      </c>
      <c r="G2" s="12" t="s">
        <v>343</v>
      </c>
      <c r="H2" s="5">
        <v>73.9</v>
      </c>
      <c r="K2" s="5">
        <v>22</v>
      </c>
      <c r="L2" s="5" t="s">
        <v>37</v>
      </c>
    </row>
    <row r="3" spans="1:12" ht="30" customHeight="1">
      <c r="A3" s="5" t="s">
        <v>342</v>
      </c>
      <c r="B3" s="5" t="s">
        <v>305</v>
      </c>
      <c r="E3" s="5" t="s">
        <v>604</v>
      </c>
      <c r="F3" s="5" t="s">
        <v>210</v>
      </c>
      <c r="G3" s="12" t="s">
        <v>182</v>
      </c>
      <c r="H3" s="5">
        <v>461</v>
      </c>
      <c r="K3" s="5">
        <v>22</v>
      </c>
      <c r="L3" s="5" t="s">
        <v>37</v>
      </c>
    </row>
    <row r="4" spans="1:12" ht="30" customHeight="1">
      <c r="A4" s="5" t="s">
        <v>342</v>
      </c>
      <c r="B4" s="5" t="s">
        <v>305</v>
      </c>
      <c r="E4" s="5" t="s">
        <v>604</v>
      </c>
      <c r="F4" s="5" t="s">
        <v>448</v>
      </c>
      <c r="G4" s="12" t="s">
        <v>183</v>
      </c>
      <c r="H4" s="12" t="s">
        <v>184</v>
      </c>
      <c r="K4" s="5">
        <v>22</v>
      </c>
      <c r="L4" s="5" t="s">
        <v>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Bohrson</dc:creator>
  <cp:keywords/>
  <dc:description/>
  <cp:lastModifiedBy>Rachel Russell</cp:lastModifiedBy>
  <cp:lastPrinted>2007-08-10T17:52:43Z</cp:lastPrinted>
  <dcterms:created xsi:type="dcterms:W3CDTF">2006-04-06T22:00:54Z</dcterms:created>
  <cp:category/>
  <cp:version/>
  <cp:contentType/>
  <cp:contentStatus/>
</cp:coreProperties>
</file>