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0"/>
  <workbookPr/>
  <mc:AlternateContent xmlns:mc="http://schemas.openxmlformats.org/markup-compatibility/2006">
    <mc:Choice Requires="x15">
      <x15ac:absPath xmlns:x15ac="http://schemas.microsoft.com/office/spreadsheetml/2010/11/ac" url="/Users/EditorialAssistant/Downloads/"/>
    </mc:Choice>
  </mc:AlternateContent>
  <xr:revisionPtr revIDLastSave="0" documentId="13_ncr:1_{02F5BF71-C541-6448-AA43-98EBF87350F7}" xr6:coauthVersionLast="47" xr6:coauthVersionMax="47" xr10:uidLastSave="{00000000-0000-0000-0000-000000000000}"/>
  <bookViews>
    <workbookView xWindow="0" yWindow="500" windowWidth="26180" windowHeight="16480" xr2:uid="{00000000-000D-0000-FFFF-FFFF00000000}"/>
  </bookViews>
  <sheets>
    <sheet name="Sheet1" sheetId="1"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42" i="1" l="1"/>
  <c r="AD42" i="1"/>
  <c r="AE41" i="1"/>
  <c r="AD41" i="1"/>
  <c r="AE40" i="1"/>
  <c r="AD40" i="1"/>
  <c r="AE39" i="1"/>
  <c r="AD39" i="1"/>
  <c r="AE38" i="1"/>
  <c r="AD38" i="1"/>
  <c r="AE37" i="1"/>
  <c r="AD37" i="1"/>
  <c r="AE36" i="1"/>
  <c r="AD36" i="1"/>
  <c r="AE35" i="1"/>
  <c r="AD35" i="1"/>
  <c r="AE34" i="1"/>
  <c r="AD34" i="1"/>
  <c r="AE33" i="1"/>
  <c r="AD33" i="1"/>
  <c r="AE32" i="1"/>
  <c r="AD32" i="1"/>
  <c r="AE31" i="1"/>
  <c r="AD31" i="1"/>
  <c r="AE30" i="1"/>
  <c r="AD30" i="1"/>
  <c r="AE29" i="1"/>
  <c r="AD29" i="1"/>
  <c r="AE28" i="1"/>
  <c r="AD28" i="1"/>
  <c r="AE27" i="1"/>
  <c r="AD27" i="1"/>
  <c r="AE26" i="1"/>
  <c r="AD26" i="1"/>
  <c r="AE25" i="1"/>
  <c r="AD25" i="1"/>
  <c r="AE24" i="1"/>
  <c r="AD24" i="1"/>
  <c r="AE23" i="1"/>
  <c r="AD23" i="1"/>
  <c r="AE22" i="1"/>
  <c r="AD22" i="1"/>
  <c r="AE21" i="1"/>
  <c r="AD21" i="1"/>
  <c r="AE20" i="1"/>
  <c r="AD20" i="1"/>
  <c r="AE19" i="1"/>
  <c r="AD19" i="1"/>
  <c r="AD18" i="1"/>
  <c r="AE17" i="1"/>
  <c r="AD17" i="1"/>
  <c r="AE16" i="1"/>
  <c r="AD16" i="1"/>
  <c r="AE15" i="1"/>
  <c r="AD15" i="1"/>
  <c r="AE14" i="1"/>
  <c r="AD14" i="1"/>
  <c r="AE13" i="1"/>
  <c r="AD13" i="1"/>
  <c r="AE12" i="1"/>
  <c r="AD12" i="1"/>
  <c r="AE11" i="1"/>
  <c r="AD11" i="1"/>
  <c r="AE9" i="1"/>
  <c r="AD9" i="1"/>
  <c r="AE8" i="1"/>
  <c r="AD8" i="1"/>
  <c r="AE7" i="1"/>
  <c r="AD7" i="1"/>
  <c r="AE6" i="1"/>
  <c r="AD6" i="1"/>
  <c r="D43" i="1"/>
  <c r="E43" i="1"/>
  <c r="F43" i="1"/>
  <c r="G43" i="1"/>
  <c r="H43" i="1"/>
  <c r="I43" i="1"/>
  <c r="J43" i="1"/>
  <c r="K43" i="1"/>
  <c r="L43" i="1"/>
  <c r="M43" i="1"/>
  <c r="N43" i="1"/>
  <c r="O43" i="1"/>
  <c r="P43" i="1"/>
  <c r="Q43" i="1"/>
  <c r="R43" i="1"/>
  <c r="S43" i="1"/>
  <c r="T43" i="1"/>
  <c r="U43" i="1"/>
  <c r="V43" i="1"/>
  <c r="W43" i="1"/>
  <c r="X43" i="1"/>
  <c r="Y43" i="1"/>
  <c r="Z43" i="1"/>
  <c r="AA43" i="1"/>
  <c r="C43" i="1"/>
  <c r="AB8" i="1"/>
  <c r="D4" i="1"/>
  <c r="E4" i="1"/>
  <c r="F4" i="1"/>
  <c r="G4" i="1"/>
  <c r="H4" i="1"/>
  <c r="I4" i="1"/>
  <c r="J4" i="1"/>
  <c r="K4" i="1"/>
  <c r="L4" i="1"/>
  <c r="M4" i="1"/>
  <c r="N4" i="1"/>
  <c r="O4" i="1"/>
  <c r="P4" i="1"/>
  <c r="Q4" i="1"/>
  <c r="R4" i="1"/>
  <c r="S4" i="1"/>
  <c r="T4" i="1"/>
  <c r="U4" i="1"/>
  <c r="V4" i="1"/>
  <c r="W4" i="1"/>
  <c r="X4" i="1"/>
  <c r="Y4" i="1"/>
  <c r="Z4" i="1"/>
  <c r="AA4" i="1"/>
  <c r="AB7" i="1"/>
  <c r="AC7" i="1"/>
  <c r="AC8" i="1"/>
  <c r="AB9" i="1"/>
  <c r="AC9" i="1"/>
  <c r="AB11" i="1"/>
  <c r="AC11" i="1"/>
  <c r="AB12" i="1"/>
  <c r="AC12" i="1"/>
  <c r="AB13" i="1"/>
  <c r="AC13" i="1"/>
  <c r="AC14" i="1"/>
  <c r="AB15" i="1"/>
  <c r="AC15" i="1"/>
  <c r="AB16" i="1"/>
  <c r="AC16" i="1"/>
  <c r="AB17" i="1"/>
  <c r="AC17" i="1"/>
  <c r="AB19" i="1"/>
  <c r="AC19" i="1"/>
  <c r="AB20" i="1"/>
  <c r="AC20" i="1"/>
  <c r="AB21" i="1"/>
  <c r="AC21" i="1"/>
  <c r="AB22" i="1"/>
  <c r="AC22" i="1"/>
  <c r="AB23" i="1"/>
  <c r="AC23" i="1"/>
  <c r="AB24" i="1"/>
  <c r="AC24" i="1"/>
  <c r="AB25" i="1"/>
  <c r="AC25" i="1"/>
  <c r="AB26" i="1"/>
  <c r="AC26" i="1"/>
  <c r="AB27" i="1"/>
  <c r="AC27" i="1"/>
  <c r="AB28" i="1"/>
  <c r="AC28" i="1"/>
  <c r="AB29" i="1"/>
  <c r="AC29" i="1"/>
  <c r="AB30" i="1"/>
  <c r="AC30" i="1"/>
  <c r="AB31" i="1"/>
  <c r="AC31" i="1"/>
  <c r="AB32" i="1"/>
  <c r="AC32" i="1"/>
  <c r="AB33" i="1"/>
  <c r="AC33" i="1"/>
  <c r="AB34" i="1"/>
  <c r="AC34" i="1"/>
  <c r="AB35" i="1"/>
  <c r="AC35" i="1"/>
  <c r="AB36" i="1"/>
  <c r="AC36" i="1"/>
  <c r="AB37" i="1"/>
  <c r="AC37" i="1"/>
  <c r="AB38" i="1"/>
  <c r="AC38" i="1"/>
  <c r="AB39" i="1"/>
  <c r="AC39" i="1"/>
  <c r="AB40" i="1"/>
  <c r="AC40" i="1"/>
  <c r="AB41" i="1"/>
  <c r="AC41" i="1"/>
  <c r="AB42" i="1"/>
  <c r="AC42" i="1"/>
  <c r="AB6" i="1"/>
  <c r="AC6" i="1"/>
</calcChain>
</file>

<file path=xl/sharedStrings.xml><?xml version="1.0" encoding="utf-8"?>
<sst xmlns="http://schemas.openxmlformats.org/spreadsheetml/2006/main" count="85" uniqueCount="58">
  <si>
    <t>Li</t>
  </si>
  <si>
    <t>Sc</t>
  </si>
  <si>
    <t>V</t>
  </si>
  <si>
    <t>Cr</t>
  </si>
  <si>
    <t>B</t>
  </si>
  <si>
    <t xml:space="preserve"> </t>
  </si>
  <si>
    <t>Na</t>
  </si>
  <si>
    <t>Mg</t>
  </si>
  <si>
    <t>Al</t>
  </si>
  <si>
    <t>K</t>
  </si>
  <si>
    <t>Ca</t>
  </si>
  <si>
    <t>Ti</t>
  </si>
  <si>
    <t>Mn</t>
  </si>
  <si>
    <t>Fe</t>
  </si>
  <si>
    <t>Co</t>
  </si>
  <si>
    <t>Ni</t>
  </si>
  <si>
    <t>Cu</t>
  </si>
  <si>
    <t>Zn</t>
  </si>
  <si>
    <t>Rb</t>
  </si>
  <si>
    <t>Sr</t>
  </si>
  <si>
    <t>Y</t>
  </si>
  <si>
    <t>Zr</t>
  </si>
  <si>
    <t>Nb</t>
  </si>
  <si>
    <t>Ba</t>
  </si>
  <si>
    <t>La</t>
  </si>
  <si>
    <t>Ce</t>
  </si>
  <si>
    <t>Pr</t>
  </si>
  <si>
    <t>Nd</t>
  </si>
  <si>
    <t>Sm</t>
  </si>
  <si>
    <t>Eu</t>
  </si>
  <si>
    <t>Gd</t>
  </si>
  <si>
    <t>Dy</t>
  </si>
  <si>
    <t>Er</t>
  </si>
  <si>
    <t>Yb</t>
  </si>
  <si>
    <t>Hf</t>
  </si>
  <si>
    <t>Pb</t>
  </si>
  <si>
    <t>Th</t>
  </si>
  <si>
    <t>U</t>
  </si>
  <si>
    <t>Avg</t>
  </si>
  <si>
    <t>dark</t>
  </si>
  <si>
    <t>light</t>
  </si>
  <si>
    <t>mixed</t>
  </si>
  <si>
    <t>bdl</t>
  </si>
  <si>
    <t>Sum</t>
  </si>
  <si>
    <t>Average of sum, analyses in CL light areas (n=8): 6300 ppm</t>
  </si>
  <si>
    <t>Average of sum, analyses in CL dark areas (n=16): 11,700 ppm</t>
  </si>
  <si>
    <t>all</t>
  </si>
  <si>
    <t>CL light</t>
  </si>
  <si>
    <t>CL dark</t>
  </si>
  <si>
    <r>
      <t>dl</t>
    </r>
    <r>
      <rPr>
        <vertAlign val="superscript"/>
        <sz val="11"/>
        <color theme="1"/>
        <rFont val="Calibri"/>
        <family val="2"/>
        <scheme val="minor"/>
      </rPr>
      <t>a</t>
    </r>
  </si>
  <si>
    <r>
      <t>2SD</t>
    </r>
    <r>
      <rPr>
        <vertAlign val="superscript"/>
        <sz val="11"/>
        <color theme="1"/>
        <rFont val="Calibri"/>
        <family val="2"/>
        <scheme val="minor"/>
      </rPr>
      <t>b</t>
    </r>
  </si>
  <si>
    <r>
      <t>CL</t>
    </r>
    <r>
      <rPr>
        <vertAlign val="superscript"/>
        <sz val="11"/>
        <color theme="1"/>
        <rFont val="Calibri"/>
        <family val="2"/>
        <scheme val="minor"/>
      </rPr>
      <t>c</t>
    </r>
  </si>
  <si>
    <r>
      <t>bdl</t>
    </r>
    <r>
      <rPr>
        <vertAlign val="superscript"/>
        <sz val="11"/>
        <color theme="1"/>
        <rFont val="Calibri"/>
        <family val="2"/>
        <scheme val="minor"/>
      </rPr>
      <t>d</t>
    </r>
  </si>
  <si>
    <r>
      <rPr>
        <vertAlign val="superscript"/>
        <sz val="11"/>
        <color theme="1"/>
        <rFont val="Calibri"/>
        <family val="2"/>
        <scheme val="minor"/>
      </rPr>
      <t>a</t>
    </r>
    <r>
      <rPr>
        <sz val="11"/>
        <color theme="1"/>
        <rFont val="Calibri"/>
        <family val="2"/>
        <scheme val="minor"/>
      </rPr>
      <t xml:space="preserve">dl = detection limit; </t>
    </r>
    <r>
      <rPr>
        <vertAlign val="superscript"/>
        <sz val="11"/>
        <color theme="1"/>
        <rFont val="Calibri"/>
        <family val="2"/>
        <scheme val="minor"/>
      </rPr>
      <t>b</t>
    </r>
    <r>
      <rPr>
        <sz val="11"/>
        <color theme="1"/>
        <rFont val="Calibri"/>
        <family val="2"/>
        <scheme val="minor"/>
      </rPr>
      <t xml:space="preserve">SD = standard deviation; </t>
    </r>
    <r>
      <rPr>
        <vertAlign val="superscript"/>
        <sz val="11"/>
        <color theme="1"/>
        <rFont val="Calibri"/>
        <family val="2"/>
        <scheme val="minor"/>
      </rPr>
      <t>c</t>
    </r>
    <r>
      <rPr>
        <sz val="11"/>
        <color theme="1"/>
        <rFont val="Calibri"/>
        <family val="2"/>
        <scheme val="minor"/>
      </rPr>
      <t xml:space="preserve">CL = cathodoluminescence response (intensity) of area analyzed; </t>
    </r>
    <r>
      <rPr>
        <vertAlign val="superscript"/>
        <sz val="11"/>
        <color theme="1"/>
        <rFont val="Calibri"/>
        <family val="2"/>
        <scheme val="minor"/>
      </rPr>
      <t>d</t>
    </r>
    <r>
      <rPr>
        <sz val="11"/>
        <color theme="1"/>
        <rFont val="Calibri"/>
        <family val="2"/>
        <scheme val="minor"/>
      </rPr>
      <t>bdl = below dl.</t>
    </r>
  </si>
  <si>
    <t xml:space="preserve">Note(s): The CL light and dark layers were not correlated with optically visible layering. Data in this table are shown in Figures 7B,C and 9A,B. The LAICPMS spot size used is 50 μm. </t>
  </si>
  <si>
    <t>American Mineralogist: July 2022 Online Materials AM-22-77922</t>
  </si>
  <si>
    <t>Cavosie et al.: Origin of β-cristobalite in Libyan Desert Glass</t>
  </si>
  <si>
    <t>Table OM5. Trace element abundances in Libyan Desert Glass sample LDG-2018-4 by LAICPMS (in 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</si>
</sst>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 x14ac:knownFonts="1">
    <font>
      <sz val="11"/>
      <color theme="1"/>
      <name val="Calibri"/>
      <family val="2"/>
      <scheme val="minor"/>
    </font>
    <font>
      <vertAlign val="superscript"/>
      <sz val="11"/>
      <color theme="1"/>
      <name val="Calibri"/>
      <family val="2"/>
      <scheme val="minor"/>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39">
    <xf numFmtId="0" fontId="0" fillId="0" borderId="0" xfId="0"/>
    <xf numFmtId="0" fontId="0" fillId="0" borderId="1" xfId="0" applyFont="1" applyBorder="1"/>
    <xf numFmtId="0" fontId="0" fillId="0" borderId="1" xfId="0" applyFont="1" applyBorder="1" applyAlignment="1">
      <alignment horizontal="center"/>
    </xf>
    <xf numFmtId="0" fontId="0" fillId="0" borderId="0" xfId="0" applyFont="1"/>
    <xf numFmtId="0" fontId="0" fillId="0" borderId="2" xfId="0" applyFont="1" applyBorder="1"/>
    <xf numFmtId="0" fontId="0" fillId="0" borderId="2" xfId="0" applyFont="1" applyBorder="1" applyAlignment="1">
      <alignment horizontal="center"/>
    </xf>
    <xf numFmtId="0" fontId="0" fillId="0" borderId="2" xfId="0" applyFont="1" applyFill="1" applyBorder="1" applyAlignment="1">
      <alignment horizontal="center"/>
    </xf>
    <xf numFmtId="0" fontId="0" fillId="0" borderId="0" xfId="0" applyFont="1" applyAlignment="1">
      <alignment horizontal="center"/>
    </xf>
    <xf numFmtId="0" fontId="0" fillId="0" borderId="0" xfId="0" applyFont="1" applyBorder="1" applyAlignment="1">
      <alignment horizontal="center"/>
    </xf>
    <xf numFmtId="2" fontId="0" fillId="0" borderId="0" xfId="0" applyNumberFormat="1" applyFont="1" applyAlignment="1">
      <alignment horizontal="center"/>
    </xf>
    <xf numFmtId="164" fontId="0" fillId="0" borderId="0" xfId="0" applyNumberFormat="1" applyFont="1" applyAlignment="1">
      <alignment horizontal="center"/>
    </xf>
    <xf numFmtId="1" fontId="0" fillId="0" borderId="0" xfId="0" applyNumberFormat="1" applyFont="1" applyAlignment="1">
      <alignment horizontal="center"/>
    </xf>
    <xf numFmtId="0" fontId="0" fillId="0" borderId="0" xfId="0" applyFont="1" applyFill="1" applyAlignment="1">
      <alignment horizontal="center"/>
    </xf>
    <xf numFmtId="2" fontId="0" fillId="0" borderId="1" xfId="0" applyNumberFormat="1" applyFont="1" applyBorder="1" applyAlignment="1">
      <alignment horizontal="center"/>
    </xf>
    <xf numFmtId="0" fontId="0" fillId="0" borderId="0" xfId="0" applyFont="1" applyFill="1"/>
    <xf numFmtId="0" fontId="0" fillId="0" borderId="0" xfId="0" applyFont="1" applyFill="1" applyBorder="1" applyAlignment="1">
      <alignment horizontal="center"/>
    </xf>
    <xf numFmtId="2" fontId="0" fillId="0" borderId="0" xfId="0" applyNumberFormat="1" applyFont="1" applyBorder="1" applyAlignment="1">
      <alignment horizontal="center"/>
    </xf>
    <xf numFmtId="2" fontId="0" fillId="0" borderId="0" xfId="0" applyNumberFormat="1" applyFont="1" applyFill="1" applyAlignment="1">
      <alignment horizontal="center"/>
    </xf>
    <xf numFmtId="2" fontId="0" fillId="0" borderId="1" xfId="0" applyNumberFormat="1" applyFont="1" applyFill="1" applyBorder="1" applyAlignment="1">
      <alignment horizontal="center"/>
    </xf>
    <xf numFmtId="1" fontId="0" fillId="0" borderId="0" xfId="0" applyNumberFormat="1" applyFont="1" applyBorder="1" applyAlignment="1">
      <alignment horizontal="center"/>
    </xf>
    <xf numFmtId="0" fontId="0" fillId="0" borderId="0" xfId="0" applyAlignment="1">
      <alignment horizontal="center"/>
    </xf>
    <xf numFmtId="0" fontId="0" fillId="0" borderId="0" xfId="0" applyFill="1"/>
    <xf numFmtId="164" fontId="0" fillId="0" borderId="0" xfId="0" applyNumberFormat="1" applyFont="1" applyBorder="1" applyAlignment="1">
      <alignment horizontal="center"/>
    </xf>
    <xf numFmtId="165" fontId="0" fillId="0" borderId="0" xfId="0" applyNumberFormat="1" applyFont="1" applyAlignment="1">
      <alignment horizontal="center"/>
    </xf>
    <xf numFmtId="165" fontId="0" fillId="0" borderId="0" xfId="0" applyNumberFormat="1" applyFont="1" applyBorder="1" applyAlignment="1">
      <alignment horizontal="center"/>
    </xf>
    <xf numFmtId="165" fontId="0" fillId="0" borderId="1" xfId="0" applyNumberFormat="1" applyFont="1" applyBorder="1" applyAlignment="1">
      <alignment horizontal="center"/>
    </xf>
    <xf numFmtId="165" fontId="0" fillId="0" borderId="0" xfId="0" applyNumberFormat="1" applyFont="1" applyFill="1" applyAlignment="1">
      <alignment horizontal="center"/>
    </xf>
    <xf numFmtId="0" fontId="0" fillId="0" borderId="0" xfId="0" applyFont="1" applyFill="1" applyBorder="1"/>
    <xf numFmtId="0" fontId="0" fillId="0" borderId="2" xfId="0" applyFont="1" applyFill="1" applyBorder="1"/>
    <xf numFmtId="1" fontId="0" fillId="0" borderId="2" xfId="0" applyNumberFormat="1" applyFont="1" applyBorder="1" applyAlignment="1">
      <alignment horizontal="center"/>
    </xf>
    <xf numFmtId="2" fontId="0" fillId="0" borderId="2" xfId="0" applyNumberFormat="1" applyFont="1" applyBorder="1" applyAlignment="1">
      <alignment horizontal="center"/>
    </xf>
    <xf numFmtId="165" fontId="0" fillId="0" borderId="2" xfId="0" applyNumberFormat="1" applyFont="1" applyBorder="1" applyAlignment="1">
      <alignment horizontal="center"/>
    </xf>
    <xf numFmtId="0" fontId="0" fillId="0" borderId="1" xfId="0" applyFont="1" applyFill="1" applyBorder="1"/>
    <xf numFmtId="1" fontId="0" fillId="0" borderId="1" xfId="0" applyNumberFormat="1" applyFont="1" applyBorder="1" applyAlignment="1">
      <alignment horizontal="center"/>
    </xf>
    <xf numFmtId="0" fontId="0" fillId="0" borderId="1" xfId="0" applyFont="1" applyFill="1" applyBorder="1" applyAlignment="1">
      <alignment horizontal="center"/>
    </xf>
    <xf numFmtId="0" fontId="0" fillId="0" borderId="0" xfId="0" applyAlignment="1">
      <alignment horizontal="left"/>
    </xf>
    <xf numFmtId="0" fontId="0" fillId="0" borderId="1" xfId="0" applyBorder="1" applyAlignment="1">
      <alignment horizontal="center"/>
    </xf>
    <xf numFmtId="0" fontId="0" fillId="0" borderId="2" xfId="0" applyBorder="1" applyAlignment="1">
      <alignment horizontal="center"/>
    </xf>
    <xf numFmtId="2" fontId="0" fillId="0" borderId="0" xfId="0" applyNumberForma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67"/>
  <sheetViews>
    <sheetView tabSelected="1" zoomScale="120" zoomScaleNormal="120" workbookViewId="0">
      <pane ySplit="2040" topLeftCell="A5"/>
      <selection activeCell="A3" sqref="A3"/>
      <selection pane="bottomLeft"/>
    </sheetView>
  </sheetViews>
  <sheetFormatPr baseColWidth="10" defaultColWidth="9.1640625" defaultRowHeight="15" x14ac:dyDescent="0.2"/>
  <cols>
    <col min="1" max="1" width="4.6640625" style="3" customWidth="1"/>
    <col min="2" max="2" width="6.5" style="7" bestFit="1" customWidth="1"/>
    <col min="3" max="6" width="6.5" style="3" bestFit="1" customWidth="1"/>
    <col min="7" max="8" width="6" style="3" bestFit="1" customWidth="1"/>
    <col min="9" max="9" width="6.5" style="3" bestFit="1" customWidth="1"/>
    <col min="10" max="12" width="6" style="3" bestFit="1" customWidth="1"/>
    <col min="13" max="13" width="6.5" style="3" bestFit="1" customWidth="1"/>
    <col min="14" max="14" width="6" style="3" bestFit="1" customWidth="1"/>
    <col min="15" max="17" width="6.5" style="3" bestFit="1" customWidth="1"/>
    <col min="18" max="18" width="6" style="3" bestFit="1" customWidth="1"/>
    <col min="19" max="21" width="6.5" style="3" bestFit="1" customWidth="1"/>
    <col min="22" max="22" width="6" style="3" bestFit="1" customWidth="1"/>
    <col min="23" max="26" width="6.5" style="3" bestFit="1" customWidth="1"/>
    <col min="27" max="27" width="6" style="3" bestFit="1" customWidth="1"/>
    <col min="28" max="28" width="6" style="7" bestFit="1" customWidth="1"/>
    <col min="29" max="29" width="6" style="3" bestFit="1" customWidth="1"/>
    <col min="30" max="31" width="7.5" style="7" bestFit="1" customWidth="1"/>
    <col min="32" max="16384" width="9.1640625" style="3"/>
  </cols>
  <sheetData>
    <row r="1" spans="1:31" x14ac:dyDescent="0.2">
      <c r="A1" s="3" t="s">
        <v>55</v>
      </c>
    </row>
    <row r="2" spans="1:31" x14ac:dyDescent="0.2">
      <c r="A2" s="3" t="s">
        <v>56</v>
      </c>
    </row>
    <row r="3" spans="1:31" x14ac:dyDescent="0.2">
      <c r="A3" s="1" t="s">
        <v>57</v>
      </c>
      <c r="B3" s="2"/>
      <c r="C3" s="1"/>
      <c r="D3" s="1"/>
      <c r="E3" s="1"/>
      <c r="F3" s="1"/>
      <c r="G3" s="1"/>
      <c r="H3" s="1"/>
      <c r="I3" s="1"/>
      <c r="J3" s="1"/>
      <c r="K3" s="1"/>
      <c r="L3" s="1"/>
      <c r="M3" s="1"/>
      <c r="N3" s="1"/>
      <c r="O3" s="1"/>
      <c r="P3" s="1"/>
      <c r="Q3" s="1"/>
      <c r="R3" s="1"/>
      <c r="S3" s="1"/>
      <c r="T3" s="1"/>
      <c r="U3" s="1"/>
      <c r="V3" s="1"/>
      <c r="W3" s="1"/>
      <c r="X3" s="1"/>
      <c r="Y3" s="1"/>
      <c r="Z3" s="1"/>
      <c r="AA3" s="1"/>
      <c r="AB3" s="2"/>
      <c r="AC3" s="1"/>
      <c r="AD3" s="2"/>
      <c r="AE3" s="2"/>
    </row>
    <row r="4" spans="1:31" ht="17" x14ac:dyDescent="0.2">
      <c r="A4" s="4" t="s">
        <v>5</v>
      </c>
      <c r="B4" s="36" t="s">
        <v>49</v>
      </c>
      <c r="C4" s="5">
        <v>1</v>
      </c>
      <c r="D4" s="5">
        <f>C4+1</f>
        <v>2</v>
      </c>
      <c r="E4" s="5">
        <f t="shared" ref="E4:AA4" si="0">D4+1</f>
        <v>3</v>
      </c>
      <c r="F4" s="5">
        <f t="shared" si="0"/>
        <v>4</v>
      </c>
      <c r="G4" s="5">
        <f t="shared" si="0"/>
        <v>5</v>
      </c>
      <c r="H4" s="5">
        <f t="shared" si="0"/>
        <v>6</v>
      </c>
      <c r="I4" s="5">
        <f t="shared" si="0"/>
        <v>7</v>
      </c>
      <c r="J4" s="5">
        <f t="shared" si="0"/>
        <v>8</v>
      </c>
      <c r="K4" s="5">
        <f t="shared" si="0"/>
        <v>9</v>
      </c>
      <c r="L4" s="5">
        <f t="shared" si="0"/>
        <v>10</v>
      </c>
      <c r="M4" s="5">
        <f t="shared" si="0"/>
        <v>11</v>
      </c>
      <c r="N4" s="5">
        <f t="shared" si="0"/>
        <v>12</v>
      </c>
      <c r="O4" s="5">
        <f t="shared" si="0"/>
        <v>13</v>
      </c>
      <c r="P4" s="5">
        <f t="shared" si="0"/>
        <v>14</v>
      </c>
      <c r="Q4" s="5">
        <f t="shared" si="0"/>
        <v>15</v>
      </c>
      <c r="R4" s="5">
        <f t="shared" si="0"/>
        <v>16</v>
      </c>
      <c r="S4" s="5">
        <f t="shared" si="0"/>
        <v>17</v>
      </c>
      <c r="T4" s="5">
        <f t="shared" si="0"/>
        <v>18</v>
      </c>
      <c r="U4" s="5">
        <f t="shared" si="0"/>
        <v>19</v>
      </c>
      <c r="V4" s="5">
        <f t="shared" si="0"/>
        <v>20</v>
      </c>
      <c r="W4" s="5">
        <f t="shared" si="0"/>
        <v>21</v>
      </c>
      <c r="X4" s="5">
        <f t="shared" si="0"/>
        <v>22</v>
      </c>
      <c r="Y4" s="5">
        <f t="shared" si="0"/>
        <v>23</v>
      </c>
      <c r="Z4" s="5">
        <f t="shared" si="0"/>
        <v>24</v>
      </c>
      <c r="AA4" s="5">
        <f t="shared" si="0"/>
        <v>25</v>
      </c>
      <c r="AB4" s="6" t="s">
        <v>38</v>
      </c>
      <c r="AC4" s="37" t="s">
        <v>50</v>
      </c>
      <c r="AD4" s="5" t="s">
        <v>38</v>
      </c>
      <c r="AE4" s="5" t="s">
        <v>38</v>
      </c>
    </row>
    <row r="5" spans="1:31" ht="17" x14ac:dyDescent="0.2">
      <c r="A5" s="35" t="s">
        <v>51</v>
      </c>
      <c r="B5" s="8" t="s">
        <v>5</v>
      </c>
      <c r="C5" s="8" t="s">
        <v>39</v>
      </c>
      <c r="D5" s="8" t="s">
        <v>39</v>
      </c>
      <c r="E5" s="8" t="s">
        <v>39</v>
      </c>
      <c r="F5" s="8" t="s">
        <v>39</v>
      </c>
      <c r="G5" s="8" t="s">
        <v>40</v>
      </c>
      <c r="H5" s="8" t="s">
        <v>40</v>
      </c>
      <c r="I5" s="8" t="s">
        <v>39</v>
      </c>
      <c r="J5" s="8" t="s">
        <v>40</v>
      </c>
      <c r="K5" s="8" t="s">
        <v>40</v>
      </c>
      <c r="L5" s="8" t="s">
        <v>40</v>
      </c>
      <c r="M5" s="8" t="s">
        <v>39</v>
      </c>
      <c r="N5" s="8" t="s">
        <v>40</v>
      </c>
      <c r="O5" s="8" t="s">
        <v>39</v>
      </c>
      <c r="P5" s="8" t="s">
        <v>39</v>
      </c>
      <c r="Q5" s="8" t="s">
        <v>39</v>
      </c>
      <c r="R5" s="8" t="s">
        <v>40</v>
      </c>
      <c r="S5" s="8" t="s">
        <v>39</v>
      </c>
      <c r="T5" s="8" t="s">
        <v>39</v>
      </c>
      <c r="U5" s="8" t="s">
        <v>39</v>
      </c>
      <c r="V5" s="8" t="s">
        <v>39</v>
      </c>
      <c r="W5" s="8" t="s">
        <v>41</v>
      </c>
      <c r="X5" s="8" t="s">
        <v>39</v>
      </c>
      <c r="Y5" s="8" t="s">
        <v>39</v>
      </c>
      <c r="Z5" s="8" t="s">
        <v>39</v>
      </c>
      <c r="AA5" s="8" t="s">
        <v>40</v>
      </c>
      <c r="AB5" s="15" t="s">
        <v>46</v>
      </c>
      <c r="AC5" s="15"/>
      <c r="AD5" s="15" t="s">
        <v>47</v>
      </c>
      <c r="AE5" s="15" t="s">
        <v>48</v>
      </c>
    </row>
    <row r="6" spans="1:31" x14ac:dyDescent="0.2">
      <c r="A6" s="3" t="s">
        <v>0</v>
      </c>
      <c r="B6" s="7">
        <v>0.05</v>
      </c>
      <c r="C6" s="9">
        <v>2.915</v>
      </c>
      <c r="D6" s="9">
        <v>3.2</v>
      </c>
      <c r="E6" s="9">
        <v>3.2</v>
      </c>
      <c r="F6" s="9">
        <v>3.65</v>
      </c>
      <c r="G6" s="9">
        <v>2.093</v>
      </c>
      <c r="H6" s="9">
        <v>1.69</v>
      </c>
      <c r="I6" s="9">
        <v>3.22</v>
      </c>
      <c r="J6" s="9">
        <v>1.98</v>
      </c>
      <c r="K6" s="9">
        <v>1.77</v>
      </c>
      <c r="L6" s="9">
        <v>2.95</v>
      </c>
      <c r="M6" s="9">
        <v>5.03</v>
      </c>
      <c r="N6" s="9">
        <v>1.9239999999999999</v>
      </c>
      <c r="O6" s="9">
        <v>3.4</v>
      </c>
      <c r="P6" s="9">
        <v>3.09</v>
      </c>
      <c r="Q6" s="9">
        <v>3.38</v>
      </c>
      <c r="R6" s="9">
        <v>2.0499999999999998</v>
      </c>
      <c r="S6" s="9">
        <v>4.55</v>
      </c>
      <c r="T6" s="9">
        <v>5.09</v>
      </c>
      <c r="U6" s="9">
        <v>4.9800000000000004</v>
      </c>
      <c r="V6" s="9">
        <v>1.59</v>
      </c>
      <c r="W6" s="9">
        <v>3.25</v>
      </c>
      <c r="X6" s="9">
        <v>4.1500000000000004</v>
      </c>
      <c r="Y6" s="9">
        <v>4.2</v>
      </c>
      <c r="Z6" s="9">
        <v>4.28</v>
      </c>
      <c r="AA6" s="16">
        <v>2.7</v>
      </c>
      <c r="AB6" s="9">
        <f>AVERAGE(C6:AA6)</f>
        <v>3.2132800000000001</v>
      </c>
      <c r="AC6" s="9">
        <f>STDEV(C6:AB6)*2</f>
        <v>2.1257146013517407</v>
      </c>
      <c r="AD6" s="9">
        <f>AVERAGE(G6:H6,J6:L6,N6,R6,AA6)</f>
        <v>2.144625</v>
      </c>
      <c r="AE6" s="9">
        <f>AVERAGE(C6:F6,I6,M6,O6:Q6,S6:V6,X6:Z6)</f>
        <v>3.7453125000000003</v>
      </c>
    </row>
    <row r="7" spans="1:31" x14ac:dyDescent="0.2">
      <c r="A7" s="3" t="s">
        <v>4</v>
      </c>
      <c r="B7" s="10">
        <v>0.4</v>
      </c>
      <c r="C7" s="7">
        <v>7.41</v>
      </c>
      <c r="D7" s="7">
        <v>7.87</v>
      </c>
      <c r="E7" s="7">
        <v>8.02</v>
      </c>
      <c r="F7" s="7">
        <v>8.82</v>
      </c>
      <c r="G7" s="7">
        <v>9.64</v>
      </c>
      <c r="H7" s="10">
        <v>10.95</v>
      </c>
      <c r="I7" s="7">
        <v>7.78</v>
      </c>
      <c r="J7" s="7">
        <v>8.4600000000000009</v>
      </c>
      <c r="K7" s="7">
        <v>7.45</v>
      </c>
      <c r="L7" s="7">
        <v>8.75</v>
      </c>
      <c r="M7" s="7">
        <v>7.83</v>
      </c>
      <c r="N7" s="7">
        <v>5.83</v>
      </c>
      <c r="O7" s="7">
        <v>7.19</v>
      </c>
      <c r="P7" s="7">
        <v>8.1300000000000008</v>
      </c>
      <c r="Q7" s="7">
        <v>7.82</v>
      </c>
      <c r="R7" s="10">
        <v>10.02</v>
      </c>
      <c r="S7" s="7">
        <v>7.84</v>
      </c>
      <c r="T7" s="7">
        <v>7.71</v>
      </c>
      <c r="U7" s="7">
        <v>7.54</v>
      </c>
      <c r="V7" s="9">
        <v>7</v>
      </c>
      <c r="W7" s="7">
        <v>9.73</v>
      </c>
      <c r="X7" s="9">
        <v>9.6999999999999993</v>
      </c>
      <c r="Y7" s="7">
        <v>7.65</v>
      </c>
      <c r="Z7" s="7">
        <v>8.92</v>
      </c>
      <c r="AA7" s="8">
        <v>9.8800000000000008</v>
      </c>
      <c r="AB7" s="9">
        <f t="shared" ref="AB7:AB42" si="1">AVERAGE(C7:AA7)</f>
        <v>8.3176000000000005</v>
      </c>
      <c r="AC7" s="9">
        <f t="shared" ref="AC7:AC42" si="2">STDEV(C7:AB7)*2</f>
        <v>2.272065351172802</v>
      </c>
      <c r="AD7" s="9">
        <f t="shared" ref="AD7:AD42" si="3">AVERAGE(G7:H7,J7:L7,N7,R7,AA7)</f>
        <v>8.8724999999999987</v>
      </c>
      <c r="AE7" s="9">
        <f t="shared" ref="AE7:AE42" si="4">AVERAGE(C7:F7,I7,M7,O7:Q7,S7:V7,X7:Z7)</f>
        <v>7.9518750000000011</v>
      </c>
    </row>
    <row r="8" spans="1:31" x14ac:dyDescent="0.2">
      <c r="A8" s="3" t="s">
        <v>6</v>
      </c>
      <c r="B8" s="10">
        <v>0.77</v>
      </c>
      <c r="C8" s="10">
        <v>18.97</v>
      </c>
      <c r="D8" s="10">
        <v>20.59</v>
      </c>
      <c r="E8" s="10">
        <v>20.79</v>
      </c>
      <c r="F8" s="10">
        <v>24.3</v>
      </c>
      <c r="G8" s="10">
        <v>12.38</v>
      </c>
      <c r="H8" s="10">
        <v>10.58</v>
      </c>
      <c r="I8" s="10">
        <v>20.68</v>
      </c>
      <c r="J8" s="10">
        <v>12.25</v>
      </c>
      <c r="K8" s="10">
        <v>11</v>
      </c>
      <c r="L8" s="10">
        <v>20.47</v>
      </c>
      <c r="M8" s="10">
        <v>32.880000000000003</v>
      </c>
      <c r="N8" s="10">
        <v>12.1</v>
      </c>
      <c r="O8" s="10">
        <v>21.3</v>
      </c>
      <c r="P8" s="10">
        <v>21.02</v>
      </c>
      <c r="Q8" s="10">
        <v>22.34</v>
      </c>
      <c r="R8" s="10">
        <v>11.55</v>
      </c>
      <c r="S8" s="10">
        <v>29.74</v>
      </c>
      <c r="T8" s="10">
        <v>33.700000000000003</v>
      </c>
      <c r="U8" s="10">
        <v>31.15</v>
      </c>
      <c r="V8" s="10">
        <v>8.69</v>
      </c>
      <c r="W8" s="10">
        <v>19.36</v>
      </c>
      <c r="X8" s="10">
        <v>25.99</v>
      </c>
      <c r="Y8" s="10">
        <v>26.72</v>
      </c>
      <c r="Z8" s="10">
        <v>26.75</v>
      </c>
      <c r="AA8" s="22">
        <v>16.34</v>
      </c>
      <c r="AB8" s="10">
        <f>AVERAGE(C8:AA8)</f>
        <v>20.465599999999998</v>
      </c>
      <c r="AC8" s="10">
        <f t="shared" si="2"/>
        <v>14.348605038818246</v>
      </c>
      <c r="AD8" s="10">
        <f t="shared" si="3"/>
        <v>13.33375</v>
      </c>
      <c r="AE8" s="10">
        <f t="shared" si="4"/>
        <v>24.100625000000001</v>
      </c>
    </row>
    <row r="9" spans="1:31" x14ac:dyDescent="0.2">
      <c r="A9" s="3" t="s">
        <v>7</v>
      </c>
      <c r="B9" s="10">
        <v>0.17</v>
      </c>
      <c r="C9" s="10">
        <v>30.55</v>
      </c>
      <c r="D9" s="10">
        <v>31.9</v>
      </c>
      <c r="E9" s="10">
        <v>35.799999999999997</v>
      </c>
      <c r="F9" s="10">
        <v>30.9</v>
      </c>
      <c r="G9" s="10">
        <v>21.94</v>
      </c>
      <c r="H9" s="10">
        <v>21.41</v>
      </c>
      <c r="I9" s="10">
        <v>32.5</v>
      </c>
      <c r="J9" s="10">
        <v>19.829999999999998</v>
      </c>
      <c r="K9" s="10">
        <v>16.2</v>
      </c>
      <c r="L9" s="10">
        <v>33.799999999999997</v>
      </c>
      <c r="M9" s="10">
        <v>23.63</v>
      </c>
      <c r="N9" s="10">
        <v>13.9</v>
      </c>
      <c r="O9" s="10">
        <v>30.8</v>
      </c>
      <c r="P9" s="10">
        <v>34</v>
      </c>
      <c r="Q9" s="10">
        <v>40.799999999999997</v>
      </c>
      <c r="R9" s="10">
        <v>20.6</v>
      </c>
      <c r="S9" s="10">
        <v>43.5</v>
      </c>
      <c r="T9" s="10">
        <v>34.909999999999997</v>
      </c>
      <c r="U9" s="10">
        <v>26.68</v>
      </c>
      <c r="V9" s="10">
        <v>12.36</v>
      </c>
      <c r="W9" s="10">
        <v>26.9</v>
      </c>
      <c r="X9" s="10">
        <v>29.7</v>
      </c>
      <c r="Y9" s="10">
        <v>37.479999999999997</v>
      </c>
      <c r="Z9" s="10">
        <v>34.4</v>
      </c>
      <c r="AA9" s="22">
        <v>24.74</v>
      </c>
      <c r="AB9" s="10">
        <f t="shared" si="1"/>
        <v>28.369199999999999</v>
      </c>
      <c r="AC9" s="10">
        <f t="shared" si="2"/>
        <v>15.93908596626544</v>
      </c>
      <c r="AD9" s="10">
        <f t="shared" si="3"/>
        <v>21.552500000000002</v>
      </c>
      <c r="AE9" s="10">
        <f t="shared" si="4"/>
        <v>31.869374999999998</v>
      </c>
    </row>
    <row r="10" spans="1:31" x14ac:dyDescent="0.2">
      <c r="A10" s="3" t="s">
        <v>8</v>
      </c>
      <c r="B10" s="10">
        <v>0.15</v>
      </c>
      <c r="C10" s="7">
        <v>7440</v>
      </c>
      <c r="D10" s="7">
        <v>8280</v>
      </c>
      <c r="E10" s="7">
        <v>8250</v>
      </c>
      <c r="F10" s="7">
        <v>9200</v>
      </c>
      <c r="G10" s="7">
        <v>4030</v>
      </c>
      <c r="H10" s="7">
        <v>2860</v>
      </c>
      <c r="I10" s="7">
        <v>8300</v>
      </c>
      <c r="J10" s="7">
        <v>4550</v>
      </c>
      <c r="K10" s="7">
        <v>3410</v>
      </c>
      <c r="L10" s="7">
        <v>7180</v>
      </c>
      <c r="M10" s="7">
        <v>8490</v>
      </c>
      <c r="N10" s="7">
        <v>2830</v>
      </c>
      <c r="O10" s="7">
        <v>7240</v>
      </c>
      <c r="P10" s="7">
        <v>8760</v>
      </c>
      <c r="Q10" s="7">
        <v>10000</v>
      </c>
      <c r="R10" s="7">
        <v>3320</v>
      </c>
      <c r="S10" s="7">
        <v>10600</v>
      </c>
      <c r="T10" s="7">
        <v>10200</v>
      </c>
      <c r="U10" s="7">
        <v>8340</v>
      </c>
      <c r="V10" s="7">
        <v>1700</v>
      </c>
      <c r="W10" s="7">
        <v>5630</v>
      </c>
      <c r="X10" s="7">
        <v>8380</v>
      </c>
      <c r="Y10" s="7">
        <v>9650</v>
      </c>
      <c r="Z10" s="7">
        <v>9300</v>
      </c>
      <c r="AA10" s="8">
        <v>5080</v>
      </c>
      <c r="AB10" s="11">
        <v>6920</v>
      </c>
      <c r="AC10" s="11">
        <v>5260</v>
      </c>
      <c r="AD10" s="11">
        <v>4160</v>
      </c>
      <c r="AE10" s="11">
        <v>8380</v>
      </c>
    </row>
    <row r="11" spans="1:31" x14ac:dyDescent="0.2">
      <c r="A11" s="3" t="s">
        <v>9</v>
      </c>
      <c r="B11" s="11">
        <v>1.1200000000000001</v>
      </c>
      <c r="C11" s="11">
        <v>118.2</v>
      </c>
      <c r="D11" s="11">
        <v>129.69999999999999</v>
      </c>
      <c r="E11" s="11">
        <v>130.1</v>
      </c>
      <c r="F11" s="11">
        <v>153.19999999999999</v>
      </c>
      <c r="G11" s="10">
        <v>80.400000000000006</v>
      </c>
      <c r="H11" s="10">
        <v>62.6</v>
      </c>
      <c r="I11" s="11">
        <v>126</v>
      </c>
      <c r="J11" s="10">
        <v>73.3</v>
      </c>
      <c r="K11" s="10">
        <v>66.599999999999994</v>
      </c>
      <c r="L11" s="11">
        <v>126.8</v>
      </c>
      <c r="M11" s="11">
        <v>184.1</v>
      </c>
      <c r="N11" s="10">
        <v>64.7</v>
      </c>
      <c r="O11" s="11">
        <v>127.8</v>
      </c>
      <c r="P11" s="11">
        <v>127.7</v>
      </c>
      <c r="Q11" s="11">
        <v>145</v>
      </c>
      <c r="R11" s="10">
        <v>70.67</v>
      </c>
      <c r="S11" s="11">
        <v>173.4</v>
      </c>
      <c r="T11" s="11">
        <v>187.8</v>
      </c>
      <c r="U11" s="11">
        <v>178.4</v>
      </c>
      <c r="V11" s="10">
        <v>44.8</v>
      </c>
      <c r="W11" s="11">
        <v>112.2</v>
      </c>
      <c r="X11" s="11">
        <v>155.80000000000001</v>
      </c>
      <c r="Y11" s="11">
        <v>155.69999999999999</v>
      </c>
      <c r="Z11" s="11">
        <v>163.19999999999999</v>
      </c>
      <c r="AA11" s="19">
        <v>101.1</v>
      </c>
      <c r="AB11" s="11">
        <f t="shared" si="1"/>
        <v>122.3708</v>
      </c>
      <c r="AC11" s="10">
        <f t="shared" si="2"/>
        <v>82.789923622624528</v>
      </c>
      <c r="AD11" s="10">
        <f t="shared" si="3"/>
        <v>80.771249999999995</v>
      </c>
      <c r="AE11" s="11">
        <f t="shared" si="4"/>
        <v>143.80624999999998</v>
      </c>
    </row>
    <row r="12" spans="1:31" ht="17" x14ac:dyDescent="0.2">
      <c r="A12" s="3" t="s">
        <v>10</v>
      </c>
      <c r="B12" s="11">
        <v>40</v>
      </c>
      <c r="C12" s="10">
        <v>51</v>
      </c>
      <c r="D12" s="10">
        <v>76</v>
      </c>
      <c r="E12" s="10">
        <v>68</v>
      </c>
      <c r="F12" s="10">
        <v>87</v>
      </c>
      <c r="G12" s="10">
        <v>55</v>
      </c>
      <c r="H12" s="38" t="s">
        <v>52</v>
      </c>
      <c r="I12" s="7" t="s">
        <v>42</v>
      </c>
      <c r="J12" s="10">
        <v>82</v>
      </c>
      <c r="K12" s="10">
        <v>47</v>
      </c>
      <c r="L12" s="7">
        <v>110</v>
      </c>
      <c r="M12" s="10">
        <v>83</v>
      </c>
      <c r="N12" s="10">
        <v>65</v>
      </c>
      <c r="O12" s="7">
        <v>101</v>
      </c>
      <c r="P12" s="10">
        <v>65</v>
      </c>
      <c r="Q12" s="10">
        <v>54</v>
      </c>
      <c r="R12" s="10">
        <v>45</v>
      </c>
      <c r="S12" s="10">
        <v>82</v>
      </c>
      <c r="T12" s="7">
        <v>104</v>
      </c>
      <c r="U12" s="10">
        <v>84</v>
      </c>
      <c r="V12" s="7" t="s">
        <v>42</v>
      </c>
      <c r="W12" s="10">
        <v>85</v>
      </c>
      <c r="X12" s="10">
        <v>95</v>
      </c>
      <c r="Y12" s="10">
        <v>76</v>
      </c>
      <c r="Z12" s="10">
        <v>78</v>
      </c>
      <c r="AA12" s="8">
        <v>102</v>
      </c>
      <c r="AB12" s="10">
        <f t="shared" si="1"/>
        <v>77.045454545454547</v>
      </c>
      <c r="AC12" s="10">
        <f t="shared" si="2"/>
        <v>37.238676242106941</v>
      </c>
      <c r="AD12" s="10">
        <f t="shared" si="3"/>
        <v>72.285714285714292</v>
      </c>
      <c r="AE12" s="10">
        <f t="shared" si="4"/>
        <v>78.857142857142861</v>
      </c>
    </row>
    <row r="13" spans="1:31" x14ac:dyDescent="0.2">
      <c r="A13" s="3" t="s">
        <v>1</v>
      </c>
      <c r="B13" s="9">
        <v>0.04</v>
      </c>
      <c r="C13" s="9">
        <v>2.0830000000000002</v>
      </c>
      <c r="D13" s="9">
        <v>2.052</v>
      </c>
      <c r="E13" s="9">
        <v>2.1139999999999999</v>
      </c>
      <c r="F13" s="9">
        <v>2.1320000000000001</v>
      </c>
      <c r="G13" s="9">
        <v>1.5429999999999999</v>
      </c>
      <c r="H13" s="9">
        <v>1.3069999999999999</v>
      </c>
      <c r="I13" s="9">
        <v>2.1240000000000001</v>
      </c>
      <c r="J13" s="9">
        <v>1.4710000000000001</v>
      </c>
      <c r="K13" s="9">
        <v>1.4019999999999999</v>
      </c>
      <c r="L13" s="9">
        <v>1.907</v>
      </c>
      <c r="M13" s="9">
        <v>1.8819999999999999</v>
      </c>
      <c r="N13" s="9">
        <v>1.2390000000000001</v>
      </c>
      <c r="O13" s="9">
        <v>1.925</v>
      </c>
      <c r="P13" s="9">
        <v>2.0459999999999998</v>
      </c>
      <c r="Q13" s="9">
        <v>2.3010000000000002</v>
      </c>
      <c r="R13" s="9">
        <v>1.4359999999999999</v>
      </c>
      <c r="S13" s="9">
        <v>2.4300000000000002</v>
      </c>
      <c r="T13" s="9">
        <v>2.2320000000000002</v>
      </c>
      <c r="U13" s="9">
        <v>1.87</v>
      </c>
      <c r="V13" s="9">
        <v>1.0509999999999999</v>
      </c>
      <c r="W13" s="9">
        <v>1.631</v>
      </c>
      <c r="X13" s="9">
        <v>1.992</v>
      </c>
      <c r="Y13" s="9">
        <v>2.2240000000000002</v>
      </c>
      <c r="Z13" s="9">
        <v>2.1059999999999999</v>
      </c>
      <c r="AA13" s="16">
        <v>1.518</v>
      </c>
      <c r="AB13" s="9">
        <f t="shared" si="1"/>
        <v>1.8407200000000004</v>
      </c>
      <c r="AC13" s="9">
        <f t="shared" si="2"/>
        <v>0.73233839609841422</v>
      </c>
      <c r="AD13" s="9">
        <f t="shared" si="3"/>
        <v>1.477875</v>
      </c>
      <c r="AE13" s="9">
        <f t="shared" si="4"/>
        <v>2.03525</v>
      </c>
    </row>
    <row r="14" spans="1:31" x14ac:dyDescent="0.2">
      <c r="A14" s="3" t="s">
        <v>11</v>
      </c>
      <c r="B14" s="10">
        <v>0.14000000000000001</v>
      </c>
      <c r="C14" s="7">
        <v>995</v>
      </c>
      <c r="D14" s="7">
        <v>1070</v>
      </c>
      <c r="E14" s="7">
        <v>1070</v>
      </c>
      <c r="F14" s="7">
        <v>1420</v>
      </c>
      <c r="G14" s="7">
        <v>1130</v>
      </c>
      <c r="H14" s="11">
        <v>744.7</v>
      </c>
      <c r="I14" s="7">
        <v>1020</v>
      </c>
      <c r="J14" s="7">
        <v>860</v>
      </c>
      <c r="K14" s="7">
        <v>642</v>
      </c>
      <c r="L14" s="7">
        <v>1050</v>
      </c>
      <c r="M14" s="7">
        <v>1150</v>
      </c>
      <c r="N14" s="7">
        <v>508</v>
      </c>
      <c r="O14" s="7">
        <v>924</v>
      </c>
      <c r="P14" s="7">
        <v>1050</v>
      </c>
      <c r="Q14" s="7">
        <v>1040</v>
      </c>
      <c r="R14" s="7">
        <v>964</v>
      </c>
      <c r="S14" s="7">
        <v>1180</v>
      </c>
      <c r="T14" s="7">
        <v>1150</v>
      </c>
      <c r="U14" s="7">
        <v>1150</v>
      </c>
      <c r="V14" s="7">
        <v>262</v>
      </c>
      <c r="W14" s="7">
        <v>1020</v>
      </c>
      <c r="X14" s="7">
        <v>1680</v>
      </c>
      <c r="Y14" s="7">
        <v>1130</v>
      </c>
      <c r="Z14" s="7">
        <v>1310</v>
      </c>
      <c r="AA14" s="8">
        <v>1250</v>
      </c>
      <c r="AB14" s="11">
        <v>1030</v>
      </c>
      <c r="AC14" s="11">
        <f t="shared" si="2"/>
        <v>555.89209938066733</v>
      </c>
      <c r="AD14" s="11">
        <f t="shared" si="3"/>
        <v>893.58749999999998</v>
      </c>
      <c r="AE14" s="11">
        <f t="shared" si="4"/>
        <v>1100.0625</v>
      </c>
    </row>
    <row r="15" spans="1:31" x14ac:dyDescent="0.2">
      <c r="A15" s="3" t="s">
        <v>2</v>
      </c>
      <c r="B15" s="7">
        <v>0.02</v>
      </c>
      <c r="C15" s="7">
        <v>6.77</v>
      </c>
      <c r="D15" s="7">
        <v>7.48</v>
      </c>
      <c r="E15" s="7">
        <v>7.91</v>
      </c>
      <c r="F15" s="7">
        <v>7.21</v>
      </c>
      <c r="G15" s="7">
        <v>3.89</v>
      </c>
      <c r="H15" s="7">
        <v>3.14</v>
      </c>
      <c r="I15" s="7">
        <v>7.61</v>
      </c>
      <c r="J15" s="9">
        <v>3.9289999999999998</v>
      </c>
      <c r="K15" s="7">
        <v>2.93</v>
      </c>
      <c r="L15" s="7">
        <v>5.45</v>
      </c>
      <c r="M15" s="7">
        <v>5.66</v>
      </c>
      <c r="N15" s="9">
        <v>2.109</v>
      </c>
      <c r="O15" s="7">
        <v>6.33</v>
      </c>
      <c r="P15" s="7">
        <v>7.68</v>
      </c>
      <c r="Q15" s="7">
        <v>8.99</v>
      </c>
      <c r="R15" s="9">
        <v>3.5249999999999999</v>
      </c>
      <c r="S15" s="7">
        <v>9.73</v>
      </c>
      <c r="T15" s="7">
        <v>8.75</v>
      </c>
      <c r="U15" s="7">
        <v>5.18</v>
      </c>
      <c r="V15" s="7">
        <v>1.72</v>
      </c>
      <c r="W15" s="7">
        <v>5.47</v>
      </c>
      <c r="X15" s="7">
        <v>5.96</v>
      </c>
      <c r="Y15" s="7">
        <v>8.86</v>
      </c>
      <c r="Z15" s="7">
        <v>7.26</v>
      </c>
      <c r="AA15" s="8">
        <v>4.62</v>
      </c>
      <c r="AB15" s="9">
        <f t="shared" si="1"/>
        <v>5.9265199999999991</v>
      </c>
      <c r="AC15" s="9">
        <f t="shared" si="2"/>
        <v>4.4303239473429015</v>
      </c>
      <c r="AD15" s="9">
        <f t="shared" si="3"/>
        <v>3.699125</v>
      </c>
      <c r="AE15" s="9">
        <f t="shared" si="4"/>
        <v>7.0687500000000005</v>
      </c>
    </row>
    <row r="16" spans="1:31" x14ac:dyDescent="0.2">
      <c r="A16" s="3" t="s">
        <v>3</v>
      </c>
      <c r="B16" s="10">
        <v>0.24</v>
      </c>
      <c r="C16" s="7">
        <v>6.33</v>
      </c>
      <c r="D16" s="7">
        <v>5.96</v>
      </c>
      <c r="E16" s="7">
        <v>7.11</v>
      </c>
      <c r="F16" s="7">
        <v>6.69</v>
      </c>
      <c r="G16" s="7">
        <v>3.18</v>
      </c>
      <c r="H16" s="7">
        <v>3.22</v>
      </c>
      <c r="I16" s="9">
        <v>6</v>
      </c>
      <c r="J16" s="7">
        <v>3.43</v>
      </c>
      <c r="K16" s="7">
        <v>3.14</v>
      </c>
      <c r="L16" s="7">
        <v>6.16</v>
      </c>
      <c r="M16" s="9">
        <v>5.4</v>
      </c>
      <c r="N16" s="7">
        <v>3.62</v>
      </c>
      <c r="O16" s="7">
        <v>6.86</v>
      </c>
      <c r="P16" s="9">
        <v>6.7</v>
      </c>
      <c r="Q16" s="7">
        <v>7.59</v>
      </c>
      <c r="R16" s="7">
        <v>3.41</v>
      </c>
      <c r="S16" s="7">
        <v>8.66</v>
      </c>
      <c r="T16" s="7">
        <v>6.87</v>
      </c>
      <c r="U16" s="7">
        <v>5.57</v>
      </c>
      <c r="V16" s="7">
        <v>3.05</v>
      </c>
      <c r="W16" s="9">
        <v>5.0999999999999996</v>
      </c>
      <c r="X16" s="7">
        <v>5.57</v>
      </c>
      <c r="Y16" s="7">
        <v>7.49</v>
      </c>
      <c r="Z16" s="7">
        <v>6.86</v>
      </c>
      <c r="AA16" s="8">
        <v>4.28</v>
      </c>
      <c r="AB16" s="9">
        <f t="shared" si="1"/>
        <v>5.53</v>
      </c>
      <c r="AC16" s="9">
        <f t="shared" si="2"/>
        <v>3.2719462098268095</v>
      </c>
      <c r="AD16" s="9">
        <f t="shared" si="3"/>
        <v>3.8050000000000006</v>
      </c>
      <c r="AE16" s="9">
        <f t="shared" si="4"/>
        <v>6.4193750000000005</v>
      </c>
    </row>
    <row r="17" spans="1:31" x14ac:dyDescent="0.2">
      <c r="A17" s="3" t="s">
        <v>12</v>
      </c>
      <c r="B17" s="10">
        <v>0.33</v>
      </c>
      <c r="C17" s="7">
        <v>7.17</v>
      </c>
      <c r="D17" s="7">
        <v>7.15</v>
      </c>
      <c r="E17" s="7">
        <v>6.96</v>
      </c>
      <c r="F17" s="7">
        <v>9.75</v>
      </c>
      <c r="G17" s="7">
        <v>8.27</v>
      </c>
      <c r="H17" s="7">
        <v>6.06</v>
      </c>
      <c r="I17" s="7">
        <v>6.55</v>
      </c>
      <c r="J17" s="7">
        <v>7.21</v>
      </c>
      <c r="K17" s="7">
        <v>4.9400000000000004</v>
      </c>
      <c r="L17" s="9">
        <v>9.3000000000000007</v>
      </c>
      <c r="M17" s="7">
        <v>6.62</v>
      </c>
      <c r="N17" s="7">
        <v>4.37</v>
      </c>
      <c r="O17" s="7">
        <v>6.81</v>
      </c>
      <c r="P17" s="7">
        <v>6.61</v>
      </c>
      <c r="Q17" s="7">
        <v>8.48</v>
      </c>
      <c r="R17" s="7">
        <v>8.25</v>
      </c>
      <c r="S17" s="7">
        <v>8.1300000000000008</v>
      </c>
      <c r="T17" s="7">
        <v>7.37</v>
      </c>
      <c r="U17" s="7">
        <v>7.81</v>
      </c>
      <c r="V17" s="7">
        <v>2.69</v>
      </c>
      <c r="W17" s="7">
        <v>7.61</v>
      </c>
      <c r="X17" s="10">
        <v>12.38</v>
      </c>
      <c r="Y17" s="7">
        <v>7.75</v>
      </c>
      <c r="Z17" s="10">
        <v>10.55</v>
      </c>
      <c r="AA17" s="22">
        <v>10.62</v>
      </c>
      <c r="AB17" s="9">
        <f t="shared" si="1"/>
        <v>7.5764000000000014</v>
      </c>
      <c r="AC17" s="9">
        <f t="shared" si="2"/>
        <v>3.9763415547460177</v>
      </c>
      <c r="AD17" s="9">
        <f t="shared" si="3"/>
        <v>7.3774999999999995</v>
      </c>
      <c r="AE17" s="9">
        <f t="shared" si="4"/>
        <v>7.6737499999999992</v>
      </c>
    </row>
    <row r="18" spans="1:31" x14ac:dyDescent="0.2">
      <c r="A18" s="3" t="s">
        <v>13</v>
      </c>
      <c r="B18" s="11">
        <v>1.91</v>
      </c>
      <c r="C18" s="7">
        <v>1620</v>
      </c>
      <c r="D18" s="7">
        <v>1680</v>
      </c>
      <c r="E18" s="7">
        <v>1810</v>
      </c>
      <c r="F18" s="7">
        <v>1600</v>
      </c>
      <c r="G18" s="7">
        <v>876</v>
      </c>
      <c r="H18" s="7">
        <v>747</v>
      </c>
      <c r="I18" s="7">
        <v>1550</v>
      </c>
      <c r="J18" s="7">
        <v>688</v>
      </c>
      <c r="K18" s="7">
        <v>520</v>
      </c>
      <c r="L18" s="7">
        <v>1010</v>
      </c>
      <c r="M18" s="7">
        <v>1190</v>
      </c>
      <c r="N18" s="7">
        <v>453</v>
      </c>
      <c r="O18" s="7">
        <v>1490</v>
      </c>
      <c r="P18" s="7">
        <v>1730</v>
      </c>
      <c r="Q18" s="7">
        <v>2100</v>
      </c>
      <c r="R18" s="7">
        <v>809</v>
      </c>
      <c r="S18" s="7">
        <v>2270</v>
      </c>
      <c r="T18" s="7">
        <v>1830</v>
      </c>
      <c r="U18" s="7">
        <v>1130</v>
      </c>
      <c r="V18" s="7">
        <v>463</v>
      </c>
      <c r="W18" s="7">
        <v>1250</v>
      </c>
      <c r="X18" s="7">
        <v>1400</v>
      </c>
      <c r="Y18" s="7">
        <v>1920</v>
      </c>
      <c r="Z18" s="7">
        <v>1790</v>
      </c>
      <c r="AA18" s="8">
        <v>1020</v>
      </c>
      <c r="AB18" s="11">
        <v>1320</v>
      </c>
      <c r="AC18" s="11">
        <v>1040</v>
      </c>
      <c r="AD18" s="11">
        <f t="shared" si="3"/>
        <v>765.375</v>
      </c>
      <c r="AE18" s="11">
        <v>1600</v>
      </c>
    </row>
    <row r="19" spans="1:31" x14ac:dyDescent="0.2">
      <c r="A19" s="3" t="s">
        <v>14</v>
      </c>
      <c r="B19" s="9">
        <v>0.01</v>
      </c>
      <c r="C19" s="23">
        <v>0.157</v>
      </c>
      <c r="D19" s="23">
        <v>0.17699999999999999</v>
      </c>
      <c r="E19" s="23">
        <v>0.17599999999999999</v>
      </c>
      <c r="F19" s="23">
        <v>0.23200000000000001</v>
      </c>
      <c r="G19" s="23">
        <v>0.13</v>
      </c>
      <c r="H19" s="23">
        <v>0.107</v>
      </c>
      <c r="I19" s="23">
        <v>0.192</v>
      </c>
      <c r="J19" s="23">
        <v>0.115</v>
      </c>
      <c r="K19" s="23">
        <v>0.105</v>
      </c>
      <c r="L19" s="23">
        <v>0.17299999999999999</v>
      </c>
      <c r="M19" s="23">
        <v>0.15</v>
      </c>
      <c r="N19" s="23">
        <v>0.10299999999999999</v>
      </c>
      <c r="O19" s="23">
        <v>0.17100000000000001</v>
      </c>
      <c r="P19" s="23">
        <v>0.156</v>
      </c>
      <c r="Q19" s="23">
        <v>0.218</v>
      </c>
      <c r="R19" s="23">
        <v>0.121</v>
      </c>
      <c r="S19" s="23">
        <v>0.25700000000000001</v>
      </c>
      <c r="T19" s="23">
        <v>0.222</v>
      </c>
      <c r="U19" s="23">
        <v>0.21099999999999999</v>
      </c>
      <c r="V19" s="23">
        <v>3.7999999999999999E-2</v>
      </c>
      <c r="W19" s="23">
        <v>0.18099999999999999</v>
      </c>
      <c r="X19" s="23">
        <v>0.26800000000000002</v>
      </c>
      <c r="Y19" s="23">
        <v>0.186</v>
      </c>
      <c r="Z19" s="23">
        <v>0.23300000000000001</v>
      </c>
      <c r="AA19" s="24">
        <v>0.13200000000000001</v>
      </c>
      <c r="AB19" s="23">
        <f t="shared" si="1"/>
        <v>0.16843999999999998</v>
      </c>
      <c r="AC19" s="23">
        <f t="shared" si="2"/>
        <v>0.10726577086843704</v>
      </c>
      <c r="AD19" s="23">
        <f t="shared" si="3"/>
        <v>0.12324999999999998</v>
      </c>
      <c r="AE19" s="23">
        <f t="shared" si="4"/>
        <v>0.19024999999999995</v>
      </c>
    </row>
    <row r="20" spans="1:31" x14ac:dyDescent="0.2">
      <c r="A20" s="3" t="s">
        <v>15</v>
      </c>
      <c r="B20" s="7">
        <v>0.06</v>
      </c>
      <c r="C20" s="23">
        <v>0.68500000000000005</v>
      </c>
      <c r="D20" s="23">
        <v>0.7</v>
      </c>
      <c r="E20" s="23">
        <v>0.73699999999999999</v>
      </c>
      <c r="F20" s="9">
        <v>1.03</v>
      </c>
      <c r="G20" s="23">
        <v>0.43</v>
      </c>
      <c r="H20" s="23">
        <v>0.33900000000000002</v>
      </c>
      <c r="I20" s="23">
        <v>0.71</v>
      </c>
      <c r="J20" s="23">
        <v>0.44500000000000001</v>
      </c>
      <c r="K20" s="23">
        <v>0.38300000000000001</v>
      </c>
      <c r="L20" s="23">
        <v>0.78400000000000003</v>
      </c>
      <c r="M20" s="23">
        <v>0.67900000000000005</v>
      </c>
      <c r="N20" s="23">
        <v>0.56000000000000005</v>
      </c>
      <c r="O20" s="23">
        <v>0.81</v>
      </c>
      <c r="P20" s="23">
        <v>0.60099999999999998</v>
      </c>
      <c r="Q20" s="23">
        <v>0.749</v>
      </c>
      <c r="R20" s="23">
        <v>0.26800000000000002</v>
      </c>
      <c r="S20" s="23">
        <v>0.70499999999999996</v>
      </c>
      <c r="T20" s="23">
        <v>0.91700000000000004</v>
      </c>
      <c r="U20" s="23">
        <v>0.75800000000000001</v>
      </c>
      <c r="V20" s="23">
        <v>0.23799999999999999</v>
      </c>
      <c r="W20" s="23">
        <v>0.56999999999999995</v>
      </c>
      <c r="X20" s="23">
        <v>0.72599999999999998</v>
      </c>
      <c r="Y20" s="23">
        <v>0.70599999999999996</v>
      </c>
      <c r="Z20" s="23">
        <v>0.76</v>
      </c>
      <c r="AA20" s="24">
        <v>0.36499999999999999</v>
      </c>
      <c r="AB20" s="23">
        <f t="shared" si="1"/>
        <v>0.62620000000000009</v>
      </c>
      <c r="AC20" s="23">
        <f t="shared" si="2"/>
        <v>0.39568674478683197</v>
      </c>
      <c r="AD20" s="23">
        <f t="shared" si="3"/>
        <v>0.44675000000000009</v>
      </c>
      <c r="AE20" s="23">
        <f t="shared" si="4"/>
        <v>0.71943749999999984</v>
      </c>
    </row>
    <row r="21" spans="1:31" x14ac:dyDescent="0.2">
      <c r="A21" s="3" t="s">
        <v>16</v>
      </c>
      <c r="B21" s="7">
        <v>0.02</v>
      </c>
      <c r="C21" s="9">
        <v>1.4790000000000001</v>
      </c>
      <c r="D21" s="9">
        <v>1.74</v>
      </c>
      <c r="E21" s="9">
        <v>1.84</v>
      </c>
      <c r="F21" s="9">
        <v>2.12</v>
      </c>
      <c r="G21" s="9">
        <v>1.002</v>
      </c>
      <c r="H21" s="23">
        <v>0.93300000000000005</v>
      </c>
      <c r="I21" s="9">
        <v>1.7629999999999999</v>
      </c>
      <c r="J21" s="9">
        <v>1.018</v>
      </c>
      <c r="K21" s="23">
        <v>0.89</v>
      </c>
      <c r="L21" s="9">
        <v>1.579</v>
      </c>
      <c r="M21" s="9">
        <v>2.68</v>
      </c>
      <c r="N21" s="23">
        <v>0.99199999999999999</v>
      </c>
      <c r="O21" s="9">
        <v>1.724</v>
      </c>
      <c r="P21" s="9">
        <v>1.7989999999999999</v>
      </c>
      <c r="Q21" s="9">
        <v>1.85</v>
      </c>
      <c r="R21" s="9">
        <v>1.0389999999999999</v>
      </c>
      <c r="S21" s="9">
        <v>2.6</v>
      </c>
      <c r="T21" s="9">
        <v>2.79</v>
      </c>
      <c r="U21" s="9">
        <v>2.4849999999999999</v>
      </c>
      <c r="V21" s="9">
        <v>0.76</v>
      </c>
      <c r="W21" s="9">
        <v>1.63</v>
      </c>
      <c r="X21" s="9">
        <v>2.17</v>
      </c>
      <c r="Y21" s="9">
        <v>2.2200000000000002</v>
      </c>
      <c r="Z21" s="9">
        <v>2.2400000000000002</v>
      </c>
      <c r="AA21" s="16">
        <v>1.3089999999999999</v>
      </c>
      <c r="AB21" s="9">
        <f t="shared" si="1"/>
        <v>1.7060800000000003</v>
      </c>
      <c r="AC21" s="9">
        <f t="shared" si="2"/>
        <v>1.1886740067823445</v>
      </c>
      <c r="AD21" s="9">
        <f t="shared" si="3"/>
        <v>1.0952500000000001</v>
      </c>
      <c r="AE21" s="9">
        <f t="shared" si="4"/>
        <v>2.0162500000000003</v>
      </c>
    </row>
    <row r="22" spans="1:31" x14ac:dyDescent="0.2">
      <c r="A22" s="3" t="s">
        <v>17</v>
      </c>
      <c r="B22" s="7">
        <v>0.08</v>
      </c>
      <c r="C22" s="9">
        <v>2.2599999999999998</v>
      </c>
      <c r="D22" s="9">
        <v>2.4500000000000002</v>
      </c>
      <c r="E22" s="9">
        <v>2.84</v>
      </c>
      <c r="F22" s="9">
        <v>2.54</v>
      </c>
      <c r="G22" s="9">
        <v>1.49</v>
      </c>
      <c r="H22" s="9">
        <v>1.24</v>
      </c>
      <c r="I22" s="9">
        <v>2.46</v>
      </c>
      <c r="J22" s="9">
        <v>1.24</v>
      </c>
      <c r="K22" s="9">
        <v>1.01</v>
      </c>
      <c r="L22" s="9">
        <v>2.08</v>
      </c>
      <c r="M22" s="9">
        <v>1.95</v>
      </c>
      <c r="N22" s="9">
        <v>1.24</v>
      </c>
      <c r="O22" s="9">
        <v>2.59</v>
      </c>
      <c r="P22" s="9">
        <v>2.4900000000000002</v>
      </c>
      <c r="Q22" s="9">
        <v>2.96</v>
      </c>
      <c r="R22" s="9">
        <v>1.55</v>
      </c>
      <c r="S22" s="9">
        <v>3.24</v>
      </c>
      <c r="T22" s="9">
        <v>2.74</v>
      </c>
      <c r="U22" s="9">
        <v>1.85</v>
      </c>
      <c r="V22" s="9">
        <v>0.96</v>
      </c>
      <c r="W22" s="9">
        <v>1.91</v>
      </c>
      <c r="X22" s="9">
        <v>2.34</v>
      </c>
      <c r="Y22" s="9">
        <v>2.96</v>
      </c>
      <c r="Z22" s="9">
        <v>2.7</v>
      </c>
      <c r="AA22" s="16">
        <v>1.55</v>
      </c>
      <c r="AB22" s="9">
        <f t="shared" si="1"/>
        <v>2.1055999999999999</v>
      </c>
      <c r="AC22" s="9">
        <f t="shared" si="2"/>
        <v>1.3158368287899547</v>
      </c>
      <c r="AD22" s="9">
        <f t="shared" si="3"/>
        <v>1.425</v>
      </c>
      <c r="AE22" s="9">
        <f t="shared" si="4"/>
        <v>2.4581250000000003</v>
      </c>
    </row>
    <row r="23" spans="1:31" x14ac:dyDescent="0.2">
      <c r="A23" s="3" t="s">
        <v>18</v>
      </c>
      <c r="B23" s="7">
        <v>0.02</v>
      </c>
      <c r="C23" s="23">
        <v>0.52800000000000002</v>
      </c>
      <c r="D23" s="23">
        <v>0.57599999999999996</v>
      </c>
      <c r="E23" s="23">
        <v>0.57699999999999996</v>
      </c>
      <c r="F23" s="23">
        <v>0.54800000000000004</v>
      </c>
      <c r="G23" s="23">
        <v>0.26300000000000001</v>
      </c>
      <c r="H23" s="23">
        <v>0.252</v>
      </c>
      <c r="I23" s="23">
        <v>0.496</v>
      </c>
      <c r="J23" s="23">
        <v>0.23</v>
      </c>
      <c r="K23" s="23">
        <v>0.20499999999999999</v>
      </c>
      <c r="L23" s="23">
        <v>0.38400000000000001</v>
      </c>
      <c r="M23" s="23">
        <v>0.374</v>
      </c>
      <c r="N23" s="23">
        <v>0.23</v>
      </c>
      <c r="O23" s="23">
        <v>0.52400000000000002</v>
      </c>
      <c r="P23" s="23">
        <v>0.65700000000000003</v>
      </c>
      <c r="Q23" s="23">
        <v>0.67500000000000004</v>
      </c>
      <c r="R23" s="23">
        <v>0.252</v>
      </c>
      <c r="S23" s="23">
        <v>0.627</v>
      </c>
      <c r="T23" s="23">
        <v>0.53800000000000003</v>
      </c>
      <c r="U23" s="23">
        <v>0.42499999999999999</v>
      </c>
      <c r="V23" s="23">
        <v>0.14899999999999999</v>
      </c>
      <c r="W23" s="23">
        <v>0.33100000000000002</v>
      </c>
      <c r="X23" s="23">
        <v>0.41799999999999998</v>
      </c>
      <c r="Y23" s="23">
        <v>0.58199999999999996</v>
      </c>
      <c r="Z23" s="23">
        <v>0.57099999999999995</v>
      </c>
      <c r="AA23" s="24">
        <v>0.27</v>
      </c>
      <c r="AB23" s="23">
        <f t="shared" si="1"/>
        <v>0.42727999999999994</v>
      </c>
      <c r="AC23" s="23">
        <f t="shared" si="2"/>
        <v>0.316515286202737</v>
      </c>
      <c r="AD23" s="23">
        <f t="shared" si="3"/>
        <v>0.26075000000000004</v>
      </c>
      <c r="AE23" s="23">
        <f t="shared" si="4"/>
        <v>0.51656250000000004</v>
      </c>
    </row>
    <row r="24" spans="1:31" x14ac:dyDescent="0.2">
      <c r="A24" s="3" t="s">
        <v>19</v>
      </c>
      <c r="B24" s="7">
        <v>0.01</v>
      </c>
      <c r="C24" s="10">
        <v>23</v>
      </c>
      <c r="D24" s="10">
        <v>23.4</v>
      </c>
      <c r="E24" s="10">
        <v>24.13</v>
      </c>
      <c r="F24" s="10">
        <v>26.62</v>
      </c>
      <c r="G24" s="10">
        <v>21.62</v>
      </c>
      <c r="H24" s="10">
        <v>21.53</v>
      </c>
      <c r="I24" s="10">
        <v>22.56</v>
      </c>
      <c r="J24" s="10">
        <v>22.22</v>
      </c>
      <c r="K24" s="10">
        <v>15.05</v>
      </c>
      <c r="L24" s="10">
        <v>31.33</v>
      </c>
      <c r="M24" s="10">
        <v>22.98</v>
      </c>
      <c r="N24" s="10">
        <v>14.88</v>
      </c>
      <c r="O24" s="10">
        <v>21.7</v>
      </c>
      <c r="P24" s="10">
        <v>22.56</v>
      </c>
      <c r="Q24" s="10">
        <v>28.75</v>
      </c>
      <c r="R24" s="10">
        <v>22.02</v>
      </c>
      <c r="S24" s="10">
        <v>28.89</v>
      </c>
      <c r="T24" s="10">
        <v>25.18</v>
      </c>
      <c r="U24" s="10">
        <v>26.29</v>
      </c>
      <c r="V24" s="9">
        <v>6.24</v>
      </c>
      <c r="W24" s="10">
        <v>22.8</v>
      </c>
      <c r="X24" s="10">
        <v>29.46</v>
      </c>
      <c r="Y24" s="10">
        <v>25.51</v>
      </c>
      <c r="Z24" s="10">
        <v>28.02</v>
      </c>
      <c r="AA24" s="22">
        <v>26.59</v>
      </c>
      <c r="AB24" s="10">
        <f t="shared" si="1"/>
        <v>23.333200000000001</v>
      </c>
      <c r="AC24" s="10">
        <f t="shared" si="2"/>
        <v>10.341312442818806</v>
      </c>
      <c r="AD24" s="10">
        <f t="shared" si="3"/>
        <v>21.905000000000001</v>
      </c>
      <c r="AE24" s="10">
        <f t="shared" si="4"/>
        <v>24.080624999999998</v>
      </c>
    </row>
    <row r="25" spans="1:31" x14ac:dyDescent="0.2">
      <c r="A25" s="3" t="s">
        <v>20</v>
      </c>
      <c r="B25" s="26">
        <v>1E-3</v>
      </c>
      <c r="C25" s="9">
        <v>5.7</v>
      </c>
      <c r="D25" s="9">
        <v>5.93</v>
      </c>
      <c r="E25" s="9">
        <v>5.92</v>
      </c>
      <c r="F25" s="9">
        <v>6.43</v>
      </c>
      <c r="G25" s="9">
        <v>4.9939999999999998</v>
      </c>
      <c r="H25" s="9">
        <v>4.4000000000000004</v>
      </c>
      <c r="I25" s="9">
        <v>5.7149999999999999</v>
      </c>
      <c r="J25" s="9">
        <v>5.0949999999999998</v>
      </c>
      <c r="K25" s="9">
        <v>3.67</v>
      </c>
      <c r="L25" s="9">
        <v>5.7</v>
      </c>
      <c r="M25" s="9">
        <v>6.08</v>
      </c>
      <c r="N25" s="9">
        <v>2.91</v>
      </c>
      <c r="O25" s="9">
        <v>5.08</v>
      </c>
      <c r="P25" s="9">
        <v>6.11</v>
      </c>
      <c r="Q25" s="9">
        <v>6.69</v>
      </c>
      <c r="R25" s="9">
        <v>5.5839999999999996</v>
      </c>
      <c r="S25" s="9">
        <v>6.7190000000000003</v>
      </c>
      <c r="T25" s="9">
        <v>6.5220000000000002</v>
      </c>
      <c r="U25" s="9">
        <v>6</v>
      </c>
      <c r="V25" s="9">
        <v>2.2450000000000001</v>
      </c>
      <c r="W25" s="9">
        <v>5.47</v>
      </c>
      <c r="X25" s="9">
        <v>6.93</v>
      </c>
      <c r="Y25" s="9">
        <v>6.5019999999999998</v>
      </c>
      <c r="Z25" s="9">
        <v>6.4829999999999997</v>
      </c>
      <c r="AA25" s="16">
        <v>5.22</v>
      </c>
      <c r="AB25" s="9">
        <f t="shared" si="1"/>
        <v>5.5239599999999998</v>
      </c>
      <c r="AC25" s="9">
        <f t="shared" si="2"/>
        <v>2.2909614736175739</v>
      </c>
      <c r="AD25" s="9">
        <f t="shared" si="3"/>
        <v>4.6966249999999992</v>
      </c>
      <c r="AE25" s="9">
        <f t="shared" si="4"/>
        <v>5.9409999999999998</v>
      </c>
    </row>
    <row r="26" spans="1:31" x14ac:dyDescent="0.2">
      <c r="A26" s="3" t="s">
        <v>21</v>
      </c>
      <c r="B26" s="12">
        <v>0.01</v>
      </c>
      <c r="C26" s="11">
        <v>163.19999999999999</v>
      </c>
      <c r="D26" s="11">
        <v>171.3</v>
      </c>
      <c r="E26" s="11">
        <v>167.4</v>
      </c>
      <c r="F26" s="11">
        <v>237.5</v>
      </c>
      <c r="G26" s="11">
        <v>207.8</v>
      </c>
      <c r="H26" s="11">
        <v>152.9</v>
      </c>
      <c r="I26" s="11">
        <v>171.2</v>
      </c>
      <c r="J26" s="11">
        <v>182.7</v>
      </c>
      <c r="K26" s="11">
        <v>134.30000000000001</v>
      </c>
      <c r="L26" s="11">
        <v>200</v>
      </c>
      <c r="M26" s="11">
        <v>210.1</v>
      </c>
      <c r="N26" s="11">
        <v>111.9</v>
      </c>
      <c r="O26" s="11">
        <v>161.80000000000001</v>
      </c>
      <c r="P26" s="11">
        <v>173.3</v>
      </c>
      <c r="Q26" s="11">
        <v>152.5</v>
      </c>
      <c r="R26" s="11">
        <v>192.7</v>
      </c>
      <c r="S26" s="11">
        <v>174</v>
      </c>
      <c r="T26" s="11">
        <v>177.9</v>
      </c>
      <c r="U26" s="11">
        <v>226.6</v>
      </c>
      <c r="V26" s="10">
        <v>54.8</v>
      </c>
      <c r="W26" s="11">
        <v>188.9</v>
      </c>
      <c r="X26" s="11">
        <v>319.3</v>
      </c>
      <c r="Y26" s="11">
        <v>176.2</v>
      </c>
      <c r="Z26" s="11">
        <v>230.5</v>
      </c>
      <c r="AA26" s="19">
        <v>233.1</v>
      </c>
      <c r="AB26" s="11">
        <f t="shared" si="1"/>
        <v>182.87600000000006</v>
      </c>
      <c r="AC26" s="10">
        <f t="shared" si="2"/>
        <v>95.740420387628774</v>
      </c>
      <c r="AD26" s="11">
        <f t="shared" si="3"/>
        <v>176.92499999999998</v>
      </c>
      <c r="AE26" s="11">
        <f t="shared" si="4"/>
        <v>185.47499999999999</v>
      </c>
    </row>
    <row r="27" spans="1:31" x14ac:dyDescent="0.2">
      <c r="A27" s="3" t="s">
        <v>22</v>
      </c>
      <c r="B27" s="12">
        <v>1E-3</v>
      </c>
      <c r="C27" s="9">
        <v>2.633</v>
      </c>
      <c r="D27" s="9">
        <v>2.8889999999999998</v>
      </c>
      <c r="E27" s="9">
        <v>2.8809999999999998</v>
      </c>
      <c r="F27" s="9">
        <v>3.5579999999999998</v>
      </c>
      <c r="G27" s="9">
        <v>2.71</v>
      </c>
      <c r="H27" s="9">
        <v>1.9390000000000001</v>
      </c>
      <c r="I27" s="9">
        <v>2.7250000000000001</v>
      </c>
      <c r="J27" s="9">
        <v>2.4319999999999999</v>
      </c>
      <c r="K27" s="9">
        <v>1.764</v>
      </c>
      <c r="L27" s="9">
        <v>2.9060000000000001</v>
      </c>
      <c r="M27" s="9">
        <v>3.1070000000000002</v>
      </c>
      <c r="N27" s="9">
        <v>1.444</v>
      </c>
      <c r="O27" s="9">
        <v>2.4780000000000002</v>
      </c>
      <c r="P27" s="9">
        <v>3.01</v>
      </c>
      <c r="Q27" s="9">
        <v>2.9649999999999999</v>
      </c>
      <c r="R27" s="9">
        <v>2.3740000000000001</v>
      </c>
      <c r="S27" s="9">
        <v>3.278</v>
      </c>
      <c r="T27" s="9">
        <v>3.246</v>
      </c>
      <c r="U27" s="9">
        <v>3.1659999999999999</v>
      </c>
      <c r="V27" s="23">
        <v>0.81399999999999995</v>
      </c>
      <c r="W27" s="9">
        <v>2.7250000000000001</v>
      </c>
      <c r="X27" s="9">
        <v>4.12</v>
      </c>
      <c r="Y27" s="9">
        <v>3.1539999999999999</v>
      </c>
      <c r="Z27" s="9">
        <v>3.569</v>
      </c>
      <c r="AA27" s="16">
        <v>3.13</v>
      </c>
      <c r="AB27" s="9">
        <f t="shared" si="1"/>
        <v>2.7606799999999994</v>
      </c>
      <c r="AC27" s="9">
        <f t="shared" si="2"/>
        <v>1.3811247265906217</v>
      </c>
      <c r="AD27" s="9">
        <f t="shared" si="3"/>
        <v>2.3373750000000002</v>
      </c>
      <c r="AE27" s="9">
        <f t="shared" si="4"/>
        <v>2.9745624999999993</v>
      </c>
    </row>
    <row r="28" spans="1:31" x14ac:dyDescent="0.2">
      <c r="A28" s="3" t="s">
        <v>23</v>
      </c>
      <c r="B28" s="12">
        <v>0.01</v>
      </c>
      <c r="C28" s="10">
        <v>20.65</v>
      </c>
      <c r="D28" s="10">
        <v>22.2</v>
      </c>
      <c r="E28" s="10">
        <v>22.39</v>
      </c>
      <c r="F28" s="10">
        <v>22.68</v>
      </c>
      <c r="G28" s="10">
        <v>19.170000000000002</v>
      </c>
      <c r="H28" s="10">
        <v>19.170000000000002</v>
      </c>
      <c r="I28" s="10">
        <v>23.07</v>
      </c>
      <c r="J28" s="10">
        <v>18.2</v>
      </c>
      <c r="K28" s="10">
        <v>13.8</v>
      </c>
      <c r="L28" s="10">
        <v>22.84</v>
      </c>
      <c r="M28" s="10">
        <v>20.53</v>
      </c>
      <c r="N28" s="10">
        <v>11.8</v>
      </c>
      <c r="O28" s="10">
        <v>20.62</v>
      </c>
      <c r="P28" s="10">
        <v>21.66</v>
      </c>
      <c r="Q28" s="10">
        <v>25.35</v>
      </c>
      <c r="R28" s="10">
        <v>20.03</v>
      </c>
      <c r="S28" s="10">
        <v>25.6</v>
      </c>
      <c r="T28" s="10">
        <v>24.06</v>
      </c>
      <c r="U28" s="10">
        <v>21.42</v>
      </c>
      <c r="V28" s="10">
        <v>10.92</v>
      </c>
      <c r="W28" s="10">
        <v>20.57</v>
      </c>
      <c r="X28" s="10">
        <v>23.45</v>
      </c>
      <c r="Y28" s="10">
        <v>24.42</v>
      </c>
      <c r="Z28" s="10">
        <v>23.7</v>
      </c>
      <c r="AA28" s="22">
        <v>20.260000000000002</v>
      </c>
      <c r="AB28" s="10">
        <f t="shared" si="1"/>
        <v>20.742400000000007</v>
      </c>
      <c r="AC28" s="9">
        <f t="shared" si="2"/>
        <v>7.3977126843369261</v>
      </c>
      <c r="AD28" s="10">
        <f t="shared" si="3"/>
        <v>18.158750000000001</v>
      </c>
      <c r="AE28" s="10">
        <f t="shared" si="4"/>
        <v>22.044999999999998</v>
      </c>
    </row>
    <row r="29" spans="1:31" x14ac:dyDescent="0.2">
      <c r="A29" s="3" t="s">
        <v>24</v>
      </c>
      <c r="B29" s="12">
        <v>1E-3</v>
      </c>
      <c r="C29" s="9">
        <v>9.9</v>
      </c>
      <c r="D29" s="10">
        <v>10.35</v>
      </c>
      <c r="E29" s="10">
        <v>10.34</v>
      </c>
      <c r="F29" s="10">
        <v>11.23</v>
      </c>
      <c r="G29" s="9">
        <v>8.94</v>
      </c>
      <c r="H29" s="9">
        <v>9.09</v>
      </c>
      <c r="I29" s="10">
        <v>10.38</v>
      </c>
      <c r="J29" s="9">
        <v>9.74</v>
      </c>
      <c r="K29" s="9">
        <v>6.48</v>
      </c>
      <c r="L29" s="10">
        <v>10.4</v>
      </c>
      <c r="M29" s="9">
        <v>10.73</v>
      </c>
      <c r="N29" s="9">
        <v>5.36</v>
      </c>
      <c r="O29" s="9">
        <v>9.3699999999999992</v>
      </c>
      <c r="P29" s="10">
        <v>10.72</v>
      </c>
      <c r="Q29" s="10">
        <v>11.32</v>
      </c>
      <c r="R29" s="10">
        <v>14.13</v>
      </c>
      <c r="S29" s="10">
        <v>11.59</v>
      </c>
      <c r="T29" s="10">
        <v>11.41</v>
      </c>
      <c r="U29" s="10">
        <v>10.71</v>
      </c>
      <c r="V29" s="9">
        <v>4.8499999999999996</v>
      </c>
      <c r="W29" s="9">
        <v>9.5399999999999991</v>
      </c>
      <c r="X29" s="10">
        <v>11.79</v>
      </c>
      <c r="Y29" s="10">
        <v>11.09</v>
      </c>
      <c r="Z29" s="10">
        <v>11.58</v>
      </c>
      <c r="AA29" s="16">
        <v>9.43</v>
      </c>
      <c r="AB29" s="10">
        <f t="shared" si="1"/>
        <v>10.018800000000001</v>
      </c>
      <c r="AC29" s="9">
        <f t="shared" si="2"/>
        <v>3.9438309091541859</v>
      </c>
      <c r="AD29" s="9">
        <f t="shared" si="3"/>
        <v>9.1962499999999991</v>
      </c>
      <c r="AE29" s="10">
        <f t="shared" si="4"/>
        <v>10.46</v>
      </c>
    </row>
    <row r="30" spans="1:31" x14ac:dyDescent="0.2">
      <c r="A30" s="3" t="s">
        <v>25</v>
      </c>
      <c r="B30" s="12">
        <v>1E-3</v>
      </c>
      <c r="C30" s="10">
        <v>21.65</v>
      </c>
      <c r="D30" s="10">
        <v>22.62</v>
      </c>
      <c r="E30" s="10">
        <v>22.46</v>
      </c>
      <c r="F30" s="10">
        <v>24.63</v>
      </c>
      <c r="G30" s="10">
        <v>20.23</v>
      </c>
      <c r="H30" s="10">
        <v>20.48</v>
      </c>
      <c r="I30" s="10">
        <v>22.45</v>
      </c>
      <c r="J30" s="10">
        <v>21.76</v>
      </c>
      <c r="K30" s="10">
        <v>15.36</v>
      </c>
      <c r="L30" s="10">
        <v>23.31</v>
      </c>
      <c r="M30" s="10">
        <v>24.13</v>
      </c>
      <c r="N30" s="10">
        <v>12.58</v>
      </c>
      <c r="O30" s="10">
        <v>20.64</v>
      </c>
      <c r="P30" s="10">
        <v>23.45</v>
      </c>
      <c r="Q30" s="10">
        <v>25.04</v>
      </c>
      <c r="R30" s="10">
        <v>33.1</v>
      </c>
      <c r="S30" s="10">
        <v>25.63</v>
      </c>
      <c r="T30" s="10">
        <v>25.38</v>
      </c>
      <c r="U30" s="10">
        <v>24.08</v>
      </c>
      <c r="V30" s="10">
        <v>11.37</v>
      </c>
      <c r="W30" s="10">
        <v>21.78</v>
      </c>
      <c r="X30" s="10">
        <v>26.13</v>
      </c>
      <c r="Y30" s="10">
        <v>24.47</v>
      </c>
      <c r="Z30" s="10">
        <v>25.6</v>
      </c>
      <c r="AA30" s="22">
        <v>21.28</v>
      </c>
      <c r="AB30" s="10">
        <f t="shared" si="1"/>
        <v>22.384399999999999</v>
      </c>
      <c r="AC30" s="9">
        <f t="shared" si="2"/>
        <v>8.6138178852353278</v>
      </c>
      <c r="AD30" s="10">
        <f t="shared" si="3"/>
        <v>21.012499999999999</v>
      </c>
      <c r="AE30" s="10">
        <f t="shared" si="4"/>
        <v>23.108125000000001</v>
      </c>
    </row>
    <row r="31" spans="1:31" x14ac:dyDescent="0.2">
      <c r="A31" s="3" t="s">
        <v>26</v>
      </c>
      <c r="B31" s="12">
        <v>1E-3</v>
      </c>
      <c r="C31" s="9">
        <v>2.2149999999999999</v>
      </c>
      <c r="D31" s="9">
        <v>2.3130000000000002</v>
      </c>
      <c r="E31" s="9">
        <v>2.3109999999999999</v>
      </c>
      <c r="F31" s="9">
        <v>2.4550000000000001</v>
      </c>
      <c r="G31" s="9">
        <v>1.972</v>
      </c>
      <c r="H31" s="9">
        <v>1.9359999999999999</v>
      </c>
      <c r="I31" s="9">
        <v>2.3210000000000002</v>
      </c>
      <c r="J31" s="9">
        <v>2.0920000000000001</v>
      </c>
      <c r="K31" s="9">
        <v>1.454</v>
      </c>
      <c r="L31" s="9">
        <v>2.2610000000000001</v>
      </c>
      <c r="M31" s="9">
        <v>2.423</v>
      </c>
      <c r="N31" s="9">
        <v>1.177</v>
      </c>
      <c r="O31" s="9">
        <v>2.097</v>
      </c>
      <c r="P31" s="9">
        <v>2.4060000000000001</v>
      </c>
      <c r="Q31" s="9">
        <v>2.544</v>
      </c>
      <c r="R31" s="9">
        <v>3.33</v>
      </c>
      <c r="S31" s="9">
        <v>2.577</v>
      </c>
      <c r="T31" s="9">
        <v>2.6</v>
      </c>
      <c r="U31" s="9">
        <v>2.3969999999999998</v>
      </c>
      <c r="V31" s="9">
        <v>1.0940000000000001</v>
      </c>
      <c r="W31" s="9">
        <v>2.0539999999999998</v>
      </c>
      <c r="X31" s="9">
        <v>2.6320000000000001</v>
      </c>
      <c r="Y31" s="9">
        <v>2.4630000000000001</v>
      </c>
      <c r="Z31" s="9">
        <v>2.5590000000000002</v>
      </c>
      <c r="AA31" s="16">
        <v>2.081</v>
      </c>
      <c r="AB31" s="9">
        <f t="shared" si="1"/>
        <v>2.2305600000000001</v>
      </c>
      <c r="AC31" s="23">
        <f t="shared" si="2"/>
        <v>0.9212233744320637</v>
      </c>
      <c r="AD31" s="9">
        <f t="shared" si="3"/>
        <v>2.0378750000000001</v>
      </c>
      <c r="AE31" s="9">
        <f t="shared" si="4"/>
        <v>2.3379374999999998</v>
      </c>
    </row>
    <row r="32" spans="1:31" x14ac:dyDescent="0.2">
      <c r="A32" s="3" t="s">
        <v>27</v>
      </c>
      <c r="B32" s="12">
        <v>5.0000000000000001E-3</v>
      </c>
      <c r="C32" s="9">
        <v>8.34</v>
      </c>
      <c r="D32" s="9">
        <v>8.36</v>
      </c>
      <c r="E32" s="9">
        <v>8.2899999999999991</v>
      </c>
      <c r="F32" s="9">
        <v>9.0299999999999994</v>
      </c>
      <c r="G32" s="9">
        <v>6.87</v>
      </c>
      <c r="H32" s="9">
        <v>6.94</v>
      </c>
      <c r="I32" s="9">
        <v>8.44</v>
      </c>
      <c r="J32" s="9">
        <v>7.7</v>
      </c>
      <c r="K32" s="9">
        <v>5.31</v>
      </c>
      <c r="L32" s="9">
        <v>8.23</v>
      </c>
      <c r="M32" s="9">
        <v>8.6999999999999993</v>
      </c>
      <c r="N32" s="9">
        <v>4.3899999999999997</v>
      </c>
      <c r="O32" s="9">
        <v>7.44</v>
      </c>
      <c r="P32" s="9">
        <v>8.64</v>
      </c>
      <c r="Q32" s="9">
        <v>9.58</v>
      </c>
      <c r="R32" s="10">
        <v>11.43</v>
      </c>
      <c r="S32" s="9">
        <v>9.73</v>
      </c>
      <c r="T32" s="9">
        <v>9.49</v>
      </c>
      <c r="U32" s="9">
        <v>8.83</v>
      </c>
      <c r="V32" s="9">
        <v>3.68</v>
      </c>
      <c r="W32" s="9">
        <v>7.62</v>
      </c>
      <c r="X32" s="9">
        <v>9.59</v>
      </c>
      <c r="Y32" s="9">
        <v>9.23</v>
      </c>
      <c r="Z32" s="9">
        <v>9.3699999999999992</v>
      </c>
      <c r="AA32" s="16">
        <v>7.34</v>
      </c>
      <c r="AB32" s="9">
        <f t="shared" si="1"/>
        <v>8.1028000000000002</v>
      </c>
      <c r="AC32" s="9">
        <f t="shared" si="2"/>
        <v>3.3625681613909255</v>
      </c>
      <c r="AD32" s="9">
        <f t="shared" si="3"/>
        <v>7.2762499999999992</v>
      </c>
      <c r="AE32" s="9">
        <f t="shared" si="4"/>
        <v>8.5462500000000006</v>
      </c>
    </row>
    <row r="33" spans="1:31" x14ac:dyDescent="0.2">
      <c r="A33" s="3" t="s">
        <v>28</v>
      </c>
      <c r="B33" s="12">
        <v>0.01</v>
      </c>
      <c r="C33" s="9">
        <v>1.51</v>
      </c>
      <c r="D33" s="9">
        <v>1.48</v>
      </c>
      <c r="E33" s="9">
        <v>1.458</v>
      </c>
      <c r="F33" s="9">
        <v>1.7150000000000001</v>
      </c>
      <c r="G33" s="9">
        <v>1.2989999999999999</v>
      </c>
      <c r="H33" s="9">
        <v>1.24</v>
      </c>
      <c r="I33" s="9">
        <v>1.5469999999999999</v>
      </c>
      <c r="J33" s="9">
        <v>1.3839999999999999</v>
      </c>
      <c r="K33" s="9">
        <v>1.0069999999999999</v>
      </c>
      <c r="L33" s="9">
        <v>1.53</v>
      </c>
      <c r="M33" s="9">
        <v>1.59</v>
      </c>
      <c r="N33" s="23">
        <v>0.85599999999999998</v>
      </c>
      <c r="O33" s="9">
        <v>1.41</v>
      </c>
      <c r="P33" s="9">
        <v>1.73</v>
      </c>
      <c r="Q33" s="9">
        <v>1.72</v>
      </c>
      <c r="R33" s="9">
        <v>2.0299999999999998</v>
      </c>
      <c r="S33" s="9">
        <v>1.7909999999999999</v>
      </c>
      <c r="T33" s="9">
        <v>1.71</v>
      </c>
      <c r="U33" s="9">
        <v>1.61</v>
      </c>
      <c r="V33" s="23">
        <v>0.64400000000000002</v>
      </c>
      <c r="W33" s="9">
        <v>1.4450000000000001</v>
      </c>
      <c r="X33" s="9">
        <v>1.79</v>
      </c>
      <c r="Y33" s="9">
        <v>1.66</v>
      </c>
      <c r="Z33" s="9">
        <v>1.73</v>
      </c>
      <c r="AA33" s="16">
        <v>1.385</v>
      </c>
      <c r="AB33" s="9">
        <f t="shared" si="1"/>
        <v>1.4908399999999997</v>
      </c>
      <c r="AC33" s="23">
        <f t="shared" si="2"/>
        <v>0.60393501107321357</v>
      </c>
      <c r="AD33" s="9">
        <f t="shared" si="3"/>
        <v>1.341375</v>
      </c>
      <c r="AE33" s="9">
        <f t="shared" si="4"/>
        <v>1.5684374999999999</v>
      </c>
    </row>
    <row r="34" spans="1:31" x14ac:dyDescent="0.2">
      <c r="A34" s="3" t="s">
        <v>29</v>
      </c>
      <c r="B34" s="12">
        <v>2E-3</v>
      </c>
      <c r="C34" s="23">
        <v>0.254</v>
      </c>
      <c r="D34" s="23">
        <v>0.27</v>
      </c>
      <c r="E34" s="23">
        <v>0.29899999999999999</v>
      </c>
      <c r="F34" s="23">
        <v>0.307</v>
      </c>
      <c r="G34" s="23">
        <v>0.23</v>
      </c>
      <c r="H34" s="23">
        <v>0.23300000000000001</v>
      </c>
      <c r="I34" s="23">
        <v>0.27</v>
      </c>
      <c r="J34" s="23">
        <v>0.254</v>
      </c>
      <c r="K34" s="23">
        <v>0.193</v>
      </c>
      <c r="L34" s="23">
        <v>0.33400000000000002</v>
      </c>
      <c r="M34" s="23">
        <v>0.27500000000000002</v>
      </c>
      <c r="N34" s="23">
        <v>0.16600000000000001</v>
      </c>
      <c r="O34" s="23">
        <v>0.249</v>
      </c>
      <c r="P34" s="26">
        <v>0.30199999999999999</v>
      </c>
      <c r="Q34" s="26">
        <v>0.32400000000000001</v>
      </c>
      <c r="R34" s="26">
        <v>0.24199999999999999</v>
      </c>
      <c r="S34" s="26">
        <v>0.32400000000000001</v>
      </c>
      <c r="T34" s="26">
        <v>0.30099999999999999</v>
      </c>
      <c r="U34" s="23">
        <v>0.32100000000000001</v>
      </c>
      <c r="V34" s="23">
        <v>9.0999999999999998E-2</v>
      </c>
      <c r="W34" s="23">
        <v>0.251</v>
      </c>
      <c r="X34" s="23">
        <v>0.36099999999999999</v>
      </c>
      <c r="Y34" s="23">
        <v>0.32800000000000001</v>
      </c>
      <c r="Z34" s="23">
        <v>0.34200000000000003</v>
      </c>
      <c r="AA34" s="24">
        <v>0.247</v>
      </c>
      <c r="AB34" s="23">
        <f t="shared" si="1"/>
        <v>0.27072000000000002</v>
      </c>
      <c r="AC34" s="23">
        <f t="shared" si="2"/>
        <v>0.11862346479512403</v>
      </c>
      <c r="AD34" s="23">
        <f t="shared" si="3"/>
        <v>0.237375</v>
      </c>
      <c r="AE34" s="23">
        <f t="shared" si="4"/>
        <v>0.28862500000000002</v>
      </c>
    </row>
    <row r="35" spans="1:31" x14ac:dyDescent="0.2">
      <c r="A35" s="3" t="s">
        <v>30</v>
      </c>
      <c r="B35" s="12">
        <v>0.01</v>
      </c>
      <c r="C35" s="9">
        <v>1.1599999999999999</v>
      </c>
      <c r="D35" s="9">
        <v>1.32</v>
      </c>
      <c r="E35" s="9">
        <v>1.3009999999999999</v>
      </c>
      <c r="F35" s="9">
        <v>1.339</v>
      </c>
      <c r="G35" s="9">
        <v>1.119</v>
      </c>
      <c r="H35" s="9">
        <v>1.0940000000000001</v>
      </c>
      <c r="I35" s="9">
        <v>1.234</v>
      </c>
      <c r="J35" s="9">
        <v>1.3340000000000001</v>
      </c>
      <c r="K35" s="9">
        <v>0.85</v>
      </c>
      <c r="L35" s="9">
        <v>1.2090000000000001</v>
      </c>
      <c r="M35" s="9">
        <v>1.2729999999999999</v>
      </c>
      <c r="N35" s="23">
        <v>0.68700000000000006</v>
      </c>
      <c r="O35" s="9">
        <v>1.016</v>
      </c>
      <c r="P35" s="17">
        <v>1.41</v>
      </c>
      <c r="Q35" s="17">
        <v>1.4059999999999999</v>
      </c>
      <c r="R35" s="17">
        <v>1.3280000000000001</v>
      </c>
      <c r="S35" s="17">
        <v>1.395</v>
      </c>
      <c r="T35" s="17">
        <v>1.4430000000000001</v>
      </c>
      <c r="U35" s="9">
        <v>1.288</v>
      </c>
      <c r="V35" s="23">
        <v>0.6</v>
      </c>
      <c r="W35" s="9">
        <v>1.1779999999999999</v>
      </c>
      <c r="X35" s="9">
        <v>1.4</v>
      </c>
      <c r="Y35" s="9">
        <v>1.4179999999999999</v>
      </c>
      <c r="Z35" s="9">
        <v>1.2989999999999999</v>
      </c>
      <c r="AA35" s="16">
        <v>1.117</v>
      </c>
      <c r="AB35" s="9">
        <f t="shared" si="1"/>
        <v>1.2087199999999998</v>
      </c>
      <c r="AC35" s="23">
        <f t="shared" si="2"/>
        <v>0.43412459778271195</v>
      </c>
      <c r="AD35" s="9">
        <f t="shared" si="3"/>
        <v>1.0922499999999999</v>
      </c>
      <c r="AE35" s="9">
        <f t="shared" si="4"/>
        <v>1.2688749999999998</v>
      </c>
    </row>
    <row r="36" spans="1:31" x14ac:dyDescent="0.2">
      <c r="A36" s="3" t="s">
        <v>31</v>
      </c>
      <c r="B36" s="12">
        <v>3.0000000000000001E-3</v>
      </c>
      <c r="C36" s="23">
        <v>0.98299999999999998</v>
      </c>
      <c r="D36" s="9">
        <v>1.085</v>
      </c>
      <c r="E36" s="9">
        <v>1.1399999999999999</v>
      </c>
      <c r="F36" s="9">
        <v>1.121</v>
      </c>
      <c r="G36" s="9">
        <v>0.91700000000000004</v>
      </c>
      <c r="H36" s="9">
        <v>0.87</v>
      </c>
      <c r="I36" s="9">
        <v>1.004</v>
      </c>
      <c r="J36" s="9">
        <v>0.97199999999999998</v>
      </c>
      <c r="K36" s="9">
        <v>0.68899999999999995</v>
      </c>
      <c r="L36" s="9">
        <v>1.014</v>
      </c>
      <c r="M36" s="9">
        <v>1.0069999999999999</v>
      </c>
      <c r="N36" s="23">
        <v>0.502</v>
      </c>
      <c r="O36" s="9">
        <v>0.95399999999999996</v>
      </c>
      <c r="P36" s="17">
        <v>1.1299999999999999</v>
      </c>
      <c r="Q36" s="17">
        <v>1.1779999999999999</v>
      </c>
      <c r="R36" s="17">
        <v>1.0369999999999999</v>
      </c>
      <c r="S36" s="17">
        <v>1.274</v>
      </c>
      <c r="T36" s="17">
        <v>1.1459999999999999</v>
      </c>
      <c r="U36" s="9">
        <v>1.032</v>
      </c>
      <c r="V36" s="23">
        <v>0.438</v>
      </c>
      <c r="W36" s="9">
        <v>1.056</v>
      </c>
      <c r="X36" s="9">
        <v>1.2070000000000001</v>
      </c>
      <c r="Y36" s="9">
        <v>1.1499999999999999</v>
      </c>
      <c r="Z36" s="9">
        <v>1.1180000000000001</v>
      </c>
      <c r="AA36" s="24">
        <v>0.91600000000000004</v>
      </c>
      <c r="AB36" s="9">
        <f t="shared" si="1"/>
        <v>0.99760000000000004</v>
      </c>
      <c r="AC36" s="23">
        <f t="shared" si="2"/>
        <v>0.39313387032917924</v>
      </c>
      <c r="AD36" s="23">
        <f t="shared" si="3"/>
        <v>0.86462499999999998</v>
      </c>
      <c r="AE36" s="9">
        <f t="shared" si="4"/>
        <v>1.0604375000000001</v>
      </c>
    </row>
    <row r="37" spans="1:31" x14ac:dyDescent="0.2">
      <c r="A37" s="3" t="s">
        <v>32</v>
      </c>
      <c r="B37" s="12">
        <v>2E-3</v>
      </c>
      <c r="C37" s="23">
        <v>0.56100000000000005</v>
      </c>
      <c r="D37" s="23">
        <v>0.58699999999999997</v>
      </c>
      <c r="E37" s="23">
        <v>0.61299999999999999</v>
      </c>
      <c r="F37" s="23">
        <v>0.69699999999999995</v>
      </c>
      <c r="G37" s="23">
        <v>0.48399999999999999</v>
      </c>
      <c r="H37" s="23">
        <v>0.40600000000000003</v>
      </c>
      <c r="I37" s="23">
        <v>0.58599999999999997</v>
      </c>
      <c r="J37" s="23">
        <v>0.51800000000000002</v>
      </c>
      <c r="K37" s="23">
        <v>0.36699999999999999</v>
      </c>
      <c r="L37" s="23">
        <v>0.60599999999999998</v>
      </c>
      <c r="M37" s="23">
        <v>0.60299999999999998</v>
      </c>
      <c r="N37" s="23">
        <v>0.30299999999999999</v>
      </c>
      <c r="O37" s="23">
        <v>0.53100000000000003</v>
      </c>
      <c r="P37" s="26">
        <v>0.65400000000000003</v>
      </c>
      <c r="Q37" s="26">
        <v>0.70799999999999996</v>
      </c>
      <c r="R37" s="26">
        <v>0.55200000000000005</v>
      </c>
      <c r="S37" s="26">
        <v>0.73099999999999998</v>
      </c>
      <c r="T37" s="26">
        <v>0.69099999999999995</v>
      </c>
      <c r="U37" s="23">
        <v>0.60499999999999998</v>
      </c>
      <c r="V37" s="23">
        <v>0.20699999999999999</v>
      </c>
      <c r="W37" s="23">
        <v>0.55600000000000005</v>
      </c>
      <c r="X37" s="23">
        <v>0.73699999999999999</v>
      </c>
      <c r="Y37" s="23">
        <v>0.70299999999999996</v>
      </c>
      <c r="Z37" s="23">
        <v>0.71799999999999997</v>
      </c>
      <c r="AA37" s="24">
        <v>0.54900000000000004</v>
      </c>
      <c r="AB37" s="23">
        <f t="shared" si="1"/>
        <v>0.57091999999999987</v>
      </c>
      <c r="AC37" s="23">
        <f t="shared" si="2"/>
        <v>0.26535465776956035</v>
      </c>
      <c r="AD37" s="23">
        <f t="shared" si="3"/>
        <v>0.47312499999999996</v>
      </c>
      <c r="AE37" s="23">
        <f t="shared" si="4"/>
        <v>0.62074999999999991</v>
      </c>
    </row>
    <row r="38" spans="1:31" x14ac:dyDescent="0.2">
      <c r="A38" s="3" t="s">
        <v>33</v>
      </c>
      <c r="B38" s="12">
        <v>0.01</v>
      </c>
      <c r="C38" s="23">
        <v>0.56200000000000006</v>
      </c>
      <c r="D38" s="23">
        <v>0.60399999999999998</v>
      </c>
      <c r="E38" s="23">
        <v>0.56899999999999995</v>
      </c>
      <c r="F38" s="23">
        <v>0.72299999999999998</v>
      </c>
      <c r="G38" s="23">
        <v>0.49099999999999999</v>
      </c>
      <c r="H38" s="23">
        <v>0.42699999999999999</v>
      </c>
      <c r="I38" s="23">
        <v>0.59</v>
      </c>
      <c r="J38" s="23">
        <v>0.48699999999999999</v>
      </c>
      <c r="K38" s="23">
        <v>0.38200000000000001</v>
      </c>
      <c r="L38" s="23">
        <v>0.53900000000000003</v>
      </c>
      <c r="M38" s="23">
        <v>0.67100000000000004</v>
      </c>
      <c r="N38" s="23">
        <v>0.29799999999999999</v>
      </c>
      <c r="O38" s="23">
        <v>0.56000000000000005</v>
      </c>
      <c r="P38" s="26">
        <v>0.65</v>
      </c>
      <c r="Q38" s="26">
        <v>0.71799999999999997</v>
      </c>
      <c r="R38" s="26">
        <v>0.45500000000000002</v>
      </c>
      <c r="S38" s="26">
        <v>0.65500000000000003</v>
      </c>
      <c r="T38" s="26">
        <v>0.70899999999999996</v>
      </c>
      <c r="U38" s="23">
        <v>0.59599999999999997</v>
      </c>
      <c r="V38" s="23">
        <v>0.189</v>
      </c>
      <c r="W38" s="23">
        <v>0.51400000000000001</v>
      </c>
      <c r="X38" s="23">
        <v>0.76900000000000002</v>
      </c>
      <c r="Y38" s="23">
        <v>0.57399999999999995</v>
      </c>
      <c r="Z38" s="23">
        <v>0.63300000000000001</v>
      </c>
      <c r="AA38" s="24">
        <v>0.60499999999999998</v>
      </c>
      <c r="AB38" s="23">
        <f t="shared" si="1"/>
        <v>0.55879999999999996</v>
      </c>
      <c r="AC38" s="23">
        <f t="shared" si="2"/>
        <v>0.26470270115735567</v>
      </c>
      <c r="AD38" s="23">
        <f t="shared" si="3"/>
        <v>0.46050000000000002</v>
      </c>
      <c r="AE38" s="23">
        <f t="shared" si="4"/>
        <v>0.6107499999999999</v>
      </c>
    </row>
    <row r="39" spans="1:31" x14ac:dyDescent="0.2">
      <c r="A39" s="3" t="s">
        <v>34</v>
      </c>
      <c r="B39" s="12">
        <v>3.0000000000000001E-3</v>
      </c>
      <c r="C39" s="9">
        <v>4.0999999999999996</v>
      </c>
      <c r="D39" s="9">
        <v>4.33</v>
      </c>
      <c r="E39" s="9">
        <v>4.45</v>
      </c>
      <c r="F39" s="9">
        <v>5.98</v>
      </c>
      <c r="G39" s="9">
        <v>5.31</v>
      </c>
      <c r="H39" s="9">
        <v>3.94</v>
      </c>
      <c r="I39" s="9">
        <v>4.33</v>
      </c>
      <c r="J39" s="9">
        <v>4.7</v>
      </c>
      <c r="K39" s="9">
        <v>3.42</v>
      </c>
      <c r="L39" s="9">
        <v>4.9400000000000004</v>
      </c>
      <c r="M39" s="9">
        <v>5.3</v>
      </c>
      <c r="N39" s="9">
        <v>2.78</v>
      </c>
      <c r="O39" s="9">
        <v>4.0999999999999996</v>
      </c>
      <c r="P39" s="17">
        <v>4.59</v>
      </c>
      <c r="Q39" s="17">
        <v>3.99</v>
      </c>
      <c r="R39" s="17">
        <v>4.84</v>
      </c>
      <c r="S39" s="17">
        <v>4.57</v>
      </c>
      <c r="T39" s="17">
        <v>4.46</v>
      </c>
      <c r="U39" s="9">
        <v>5.95</v>
      </c>
      <c r="V39" s="9">
        <v>1.379</v>
      </c>
      <c r="W39" s="9">
        <v>4.74</v>
      </c>
      <c r="X39" s="9">
        <v>8.19</v>
      </c>
      <c r="Y39" s="9">
        <v>4.7300000000000004</v>
      </c>
      <c r="Z39" s="9">
        <v>6.02</v>
      </c>
      <c r="AA39" s="16">
        <v>5.97</v>
      </c>
      <c r="AB39" s="9">
        <f t="shared" si="1"/>
        <v>4.684359999999999</v>
      </c>
      <c r="AC39" s="9">
        <f t="shared" si="2"/>
        <v>2.4696696381500094</v>
      </c>
      <c r="AD39" s="9">
        <f t="shared" si="3"/>
        <v>4.4874999999999998</v>
      </c>
      <c r="AE39" s="9">
        <f t="shared" si="4"/>
        <v>4.7793124999999996</v>
      </c>
    </row>
    <row r="40" spans="1:31" x14ac:dyDescent="0.2">
      <c r="A40" s="3" t="s">
        <v>35</v>
      </c>
      <c r="B40" s="12">
        <v>0.01</v>
      </c>
      <c r="C40" s="9">
        <v>5.08</v>
      </c>
      <c r="D40" s="9">
        <v>5.51</v>
      </c>
      <c r="E40" s="9">
        <v>5.59</v>
      </c>
      <c r="F40" s="9">
        <v>6.6</v>
      </c>
      <c r="G40" s="9">
        <v>4.58</v>
      </c>
      <c r="H40" s="9">
        <v>4.09</v>
      </c>
      <c r="I40" s="9">
        <v>5.1369999999999996</v>
      </c>
      <c r="J40" s="9">
        <v>4.91</v>
      </c>
      <c r="K40" s="9">
        <v>3.59</v>
      </c>
      <c r="L40" s="9">
        <v>6.36</v>
      </c>
      <c r="M40" s="9">
        <v>6.37</v>
      </c>
      <c r="N40" s="9">
        <v>3.75</v>
      </c>
      <c r="O40" s="9">
        <v>5.37</v>
      </c>
      <c r="P40" s="17">
        <v>5.21</v>
      </c>
      <c r="Q40" s="17">
        <v>5.86</v>
      </c>
      <c r="R40" s="17">
        <v>4.4800000000000004</v>
      </c>
      <c r="S40" s="17">
        <v>6.93</v>
      </c>
      <c r="T40" s="17">
        <v>6.28</v>
      </c>
      <c r="U40" s="9">
        <v>6.44</v>
      </c>
      <c r="V40" s="9">
        <v>2.4700000000000002</v>
      </c>
      <c r="W40" s="9">
        <v>5.14</v>
      </c>
      <c r="X40" s="9">
        <v>6.94</v>
      </c>
      <c r="Y40" s="9">
        <v>5.65</v>
      </c>
      <c r="Z40" s="9">
        <v>6.54</v>
      </c>
      <c r="AA40" s="16">
        <v>4.71</v>
      </c>
      <c r="AB40" s="9">
        <f t="shared" si="1"/>
        <v>5.3434800000000005</v>
      </c>
      <c r="AC40" s="9">
        <f t="shared" si="2"/>
        <v>2.1990472933522844</v>
      </c>
      <c r="AD40" s="9">
        <f t="shared" si="3"/>
        <v>4.5587499999999999</v>
      </c>
      <c r="AE40" s="9">
        <f t="shared" si="4"/>
        <v>5.7485625000000002</v>
      </c>
    </row>
    <row r="41" spans="1:31" x14ac:dyDescent="0.2">
      <c r="A41" s="3" t="s">
        <v>36</v>
      </c>
      <c r="B41" s="12">
        <v>1E-3</v>
      </c>
      <c r="C41" s="9">
        <v>3.4529999999999998</v>
      </c>
      <c r="D41" s="9">
        <v>3.73</v>
      </c>
      <c r="E41" s="9">
        <v>3.645</v>
      </c>
      <c r="F41" s="9">
        <v>4.58</v>
      </c>
      <c r="G41" s="9">
        <v>3.3969999999999998</v>
      </c>
      <c r="H41" s="9">
        <v>2.8650000000000002</v>
      </c>
      <c r="I41" s="9">
        <v>3.5259999999999998</v>
      </c>
      <c r="J41" s="9">
        <v>2.964</v>
      </c>
      <c r="K41" s="9">
        <v>2.226</v>
      </c>
      <c r="L41" s="9">
        <v>3.8</v>
      </c>
      <c r="M41" s="9">
        <v>4.0149999999999997</v>
      </c>
      <c r="N41" s="9">
        <v>1.6859999999999999</v>
      </c>
      <c r="O41" s="9">
        <v>3.1179999999999999</v>
      </c>
      <c r="P41" s="17">
        <v>3.831</v>
      </c>
      <c r="Q41" s="17">
        <v>3.8340000000000001</v>
      </c>
      <c r="R41" s="17">
        <v>3.63</v>
      </c>
      <c r="S41" s="17">
        <v>4.0179999999999998</v>
      </c>
      <c r="T41" s="17">
        <v>3.9990000000000001</v>
      </c>
      <c r="U41" s="9">
        <v>4.0369999999999999</v>
      </c>
      <c r="V41" s="9">
        <v>1.262</v>
      </c>
      <c r="W41" s="9">
        <v>3.69</v>
      </c>
      <c r="X41" s="9">
        <v>5.6</v>
      </c>
      <c r="Y41" s="9">
        <v>4.024</v>
      </c>
      <c r="Z41" s="9">
        <v>4.6280000000000001</v>
      </c>
      <c r="AA41" s="16">
        <v>3.73</v>
      </c>
      <c r="AB41" s="9">
        <f t="shared" si="1"/>
        <v>3.5715200000000005</v>
      </c>
      <c r="AC41" s="9">
        <f t="shared" si="2"/>
        <v>1.7586175588796935</v>
      </c>
      <c r="AD41" s="9">
        <f t="shared" si="3"/>
        <v>3.0372500000000002</v>
      </c>
      <c r="AE41" s="9">
        <f t="shared" si="4"/>
        <v>3.8312500000000003</v>
      </c>
    </row>
    <row r="42" spans="1:31" x14ac:dyDescent="0.2">
      <c r="A42" s="1" t="s">
        <v>37</v>
      </c>
      <c r="B42" s="34">
        <v>1E-3</v>
      </c>
      <c r="C42" s="13">
        <v>1.0389999999999999</v>
      </c>
      <c r="D42" s="13">
        <v>1.1200000000000001</v>
      </c>
      <c r="E42" s="13">
        <v>1.1359999999999999</v>
      </c>
      <c r="F42" s="13">
        <v>1.298</v>
      </c>
      <c r="G42" s="13">
        <v>0.998</v>
      </c>
      <c r="H42" s="25">
        <v>0.86599999999999999</v>
      </c>
      <c r="I42" s="13">
        <v>1.0920000000000001</v>
      </c>
      <c r="J42" s="25">
        <v>0.94499999999999995</v>
      </c>
      <c r="K42" s="13">
        <v>0.77100000000000002</v>
      </c>
      <c r="L42" s="13">
        <v>1.171</v>
      </c>
      <c r="M42" s="13">
        <v>1.17</v>
      </c>
      <c r="N42" s="25">
        <v>0.58399999999999996</v>
      </c>
      <c r="O42" s="13">
        <v>1.022</v>
      </c>
      <c r="P42" s="18">
        <v>1.1339999999999999</v>
      </c>
      <c r="Q42" s="18">
        <v>1.173</v>
      </c>
      <c r="R42" s="18">
        <v>1.0840000000000001</v>
      </c>
      <c r="S42" s="18">
        <v>1.2470000000000001</v>
      </c>
      <c r="T42" s="18">
        <v>1.274</v>
      </c>
      <c r="U42" s="13">
        <v>1.2130000000000001</v>
      </c>
      <c r="V42" s="25">
        <v>0.43</v>
      </c>
      <c r="W42" s="13">
        <v>1.1240000000000001</v>
      </c>
      <c r="X42" s="13">
        <v>1.395</v>
      </c>
      <c r="Y42" s="13">
        <v>1.22</v>
      </c>
      <c r="Z42" s="13">
        <v>1.2829999999999999</v>
      </c>
      <c r="AA42" s="13">
        <v>1.0840000000000001</v>
      </c>
      <c r="AB42" s="13">
        <f t="shared" si="1"/>
        <v>1.0749200000000001</v>
      </c>
      <c r="AC42" s="25">
        <f t="shared" si="2"/>
        <v>0.43168652330134294</v>
      </c>
      <c r="AD42" s="25">
        <f t="shared" si="3"/>
        <v>0.93787499999999979</v>
      </c>
      <c r="AE42" s="13">
        <f t="shared" si="4"/>
        <v>1.1403750000000001</v>
      </c>
    </row>
    <row r="43" spans="1:31" x14ac:dyDescent="0.2">
      <c r="A43" s="28" t="s">
        <v>43</v>
      </c>
      <c r="B43" s="6"/>
      <c r="C43" s="29">
        <f>SUM(C6:C42)</f>
        <v>10587.497000000001</v>
      </c>
      <c r="D43" s="29">
        <f t="shared" ref="D43:AA43" si="5">SUM(D6:D42)</f>
        <v>11616.942999999997</v>
      </c>
      <c r="E43" s="29">
        <f t="shared" si="5"/>
        <v>11712.496999999996</v>
      </c>
      <c r="F43" s="29">
        <f t="shared" si="5"/>
        <v>12928.615000000005</v>
      </c>
      <c r="G43" s="29">
        <f t="shared" si="5"/>
        <v>6550.7819999999992</v>
      </c>
      <c r="H43" s="29">
        <f t="shared" si="5"/>
        <v>4729.9439999999968</v>
      </c>
      <c r="I43" s="29">
        <f t="shared" si="5"/>
        <v>11376.262000000001</v>
      </c>
      <c r="J43" s="29">
        <f t="shared" si="5"/>
        <v>6605.3149999999978</v>
      </c>
      <c r="K43" s="29">
        <f t="shared" si="5"/>
        <v>4947.7080000000005</v>
      </c>
      <c r="L43" s="29">
        <f t="shared" si="5"/>
        <v>9899.0670000000027</v>
      </c>
      <c r="M43" s="29">
        <f t="shared" si="5"/>
        <v>11522.919</v>
      </c>
      <c r="N43" s="29">
        <f t="shared" si="5"/>
        <v>4146.9699999999984</v>
      </c>
      <c r="O43" s="29">
        <f t="shared" si="5"/>
        <v>10242.789000000002</v>
      </c>
      <c r="P43" s="29">
        <f t="shared" si="5"/>
        <v>12120.176000000001</v>
      </c>
      <c r="Q43" s="29">
        <f t="shared" si="5"/>
        <v>13732.803000000004</v>
      </c>
      <c r="R43" s="29">
        <f t="shared" si="5"/>
        <v>5597.1170000000002</v>
      </c>
      <c r="S43" s="29">
        <f t="shared" si="5"/>
        <v>14738.357999999995</v>
      </c>
      <c r="T43" s="29">
        <f t="shared" si="5"/>
        <v>13893.439999999999</v>
      </c>
      <c r="U43" s="29">
        <f t="shared" si="5"/>
        <v>11331.494000000001</v>
      </c>
      <c r="V43" s="29">
        <f t="shared" si="5"/>
        <v>2613.8189999999986</v>
      </c>
      <c r="W43" s="29">
        <f t="shared" si="5"/>
        <v>8482.0259999999998</v>
      </c>
      <c r="X43" s="29">
        <f t="shared" si="5"/>
        <v>12273.955000000002</v>
      </c>
      <c r="Y43" s="29">
        <f t="shared" si="5"/>
        <v>13345.223999999997</v>
      </c>
      <c r="Z43" s="29">
        <f t="shared" si="5"/>
        <v>13114.522000000006</v>
      </c>
      <c r="AA43" s="29">
        <f t="shared" si="5"/>
        <v>7980.1680000000015</v>
      </c>
      <c r="AB43" s="30"/>
      <c r="AC43" s="31"/>
      <c r="AD43" s="2"/>
      <c r="AE43" s="2"/>
    </row>
    <row r="44" spans="1:31" x14ac:dyDescent="0.2">
      <c r="A44" s="27" t="s">
        <v>44</v>
      </c>
      <c r="B44" s="15"/>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6"/>
      <c r="AC44" s="24"/>
    </row>
    <row r="45" spans="1:31" x14ac:dyDescent="0.2">
      <c r="A45" s="32" t="s">
        <v>45</v>
      </c>
      <c r="B45" s="34"/>
      <c r="C45" s="33"/>
      <c r="D45" s="33"/>
      <c r="E45" s="33"/>
      <c r="F45" s="33"/>
      <c r="G45" s="33"/>
      <c r="H45" s="33"/>
      <c r="I45" s="33"/>
      <c r="J45" s="33"/>
      <c r="K45" s="33"/>
      <c r="L45" s="33"/>
      <c r="M45" s="33"/>
      <c r="N45" s="33"/>
      <c r="O45" s="33"/>
      <c r="P45" s="33"/>
      <c r="Q45" s="33"/>
      <c r="R45" s="33"/>
      <c r="S45" s="33"/>
      <c r="T45" s="33"/>
      <c r="U45" s="33"/>
      <c r="V45" s="33"/>
      <c r="W45" s="33"/>
      <c r="X45" s="33"/>
      <c r="Y45" s="33"/>
      <c r="Z45" s="33"/>
      <c r="AA45" s="33"/>
      <c r="AB45" s="13"/>
      <c r="AC45" s="25"/>
      <c r="AD45" s="2"/>
      <c r="AE45" s="2"/>
    </row>
    <row r="46" spans="1:31" x14ac:dyDescent="0.2">
      <c r="A46" s="35" t="s">
        <v>54</v>
      </c>
      <c r="D46" s="11"/>
      <c r="P46" s="14"/>
      <c r="Q46" s="14"/>
      <c r="R46" s="14"/>
      <c r="S46" s="14"/>
      <c r="T46" s="14"/>
    </row>
    <row r="47" spans="1:31" customFormat="1" ht="17" x14ac:dyDescent="0.2">
      <c r="A47" s="35" t="s">
        <v>53</v>
      </c>
      <c r="B47" s="20"/>
      <c r="L47" s="21"/>
      <c r="N47" s="21"/>
      <c r="P47" s="21"/>
      <c r="R47" s="21"/>
      <c r="S47" s="21"/>
      <c r="T47" s="21"/>
      <c r="U47" s="21"/>
      <c r="V47" s="21"/>
      <c r="AD47" s="20"/>
      <c r="AE47" s="20"/>
    </row>
    <row r="48" spans="1:31" x14ac:dyDescent="0.2">
      <c r="A48" s="35"/>
      <c r="D48" s="7"/>
      <c r="P48" s="14"/>
      <c r="Q48" s="14"/>
      <c r="R48" s="14"/>
      <c r="S48" s="14"/>
      <c r="T48" s="14"/>
    </row>
    <row r="49" spans="1:20" x14ac:dyDescent="0.2">
      <c r="A49" s="35"/>
      <c r="D49" s="7"/>
      <c r="P49" s="14"/>
      <c r="Q49" s="14"/>
      <c r="R49" s="14"/>
      <c r="S49" s="14"/>
      <c r="T49" s="14"/>
    </row>
    <row r="50" spans="1:20" x14ac:dyDescent="0.2">
      <c r="D50" s="7"/>
      <c r="T50" s="3" t="s">
        <v>5</v>
      </c>
    </row>
    <row r="51" spans="1:20" x14ac:dyDescent="0.2">
      <c r="D51" s="7"/>
    </row>
    <row r="52" spans="1:20" x14ac:dyDescent="0.2">
      <c r="D52" s="7"/>
    </row>
    <row r="53" spans="1:20" x14ac:dyDescent="0.2">
      <c r="D53" s="7"/>
    </row>
    <row r="54" spans="1:20" x14ac:dyDescent="0.2">
      <c r="D54" s="7"/>
    </row>
    <row r="55" spans="1:20" x14ac:dyDescent="0.2">
      <c r="D55" s="7"/>
    </row>
    <row r="56" spans="1:20" x14ac:dyDescent="0.2">
      <c r="D56" s="7"/>
    </row>
    <row r="57" spans="1:20" x14ac:dyDescent="0.2">
      <c r="D57" s="7"/>
    </row>
    <row r="58" spans="1:20" x14ac:dyDescent="0.2">
      <c r="D58" s="7"/>
    </row>
    <row r="59" spans="1:20" x14ac:dyDescent="0.2">
      <c r="D59" s="7"/>
    </row>
    <row r="60" spans="1:20" x14ac:dyDescent="0.2">
      <c r="D60" s="7"/>
    </row>
    <row r="61" spans="1:20" x14ac:dyDescent="0.2">
      <c r="D61" s="7"/>
    </row>
    <row r="62" spans="1:20" x14ac:dyDescent="0.2">
      <c r="D62" s="7"/>
    </row>
    <row r="63" spans="1:20" x14ac:dyDescent="0.2">
      <c r="D63" s="7"/>
    </row>
    <row r="64" spans="1:20" x14ac:dyDescent="0.2">
      <c r="D64" s="7"/>
    </row>
    <row r="65" spans="4:4" x14ac:dyDescent="0.2">
      <c r="D65" s="7"/>
    </row>
    <row r="66" spans="4:4" x14ac:dyDescent="0.2">
      <c r="D66" s="7"/>
    </row>
    <row r="67" spans="4:4" x14ac:dyDescent="0.2">
      <c r="D67" s="7"/>
    </row>
  </sheetData>
  <pageMargins left="0.23622047244094491" right="0.23622047244094491" top="0.74803149606299213" bottom="0.74803149606299213" header="0.31496062992125984" footer="0.31496062992125984"/>
  <pageSetup paperSize="9" scale="67"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Curtin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Aaron Cavosie</dc:creator>
  <cp:lastModifiedBy>Christine Elrod</cp:lastModifiedBy>
  <cp:lastPrinted>2021-05-03T09:10:44Z</cp:lastPrinted>
  <dcterms:created xsi:type="dcterms:W3CDTF">2019-06-27T10:25:44Z</dcterms:created>
  <dcterms:modified xsi:type="dcterms:W3CDTF">2022-04-29T14:38:05Z</dcterms:modified>
</cp:coreProperties>
</file>