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"/>
    </mc:Choice>
  </mc:AlternateContent>
  <xr:revisionPtr revIDLastSave="0" documentId="13_ncr:1_{E82C47A6-A112-D74E-892E-EFE45AEAC2BD}" xr6:coauthVersionLast="47" xr6:coauthVersionMax="47" xr10:uidLastSave="{00000000-0000-0000-0000-000000000000}"/>
  <bookViews>
    <workbookView xWindow="0" yWindow="500" windowWidth="26080" windowHeight="20180" xr2:uid="{00000000-000D-0000-FFFF-FFFF00000000}"/>
  </bookViews>
  <sheets>
    <sheet name="Table2" sheetId="2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6" i="2" l="1"/>
  <c r="J26" i="2"/>
  <c r="I26" i="2"/>
  <c r="D26" i="2"/>
  <c r="E26" i="2"/>
  <c r="F26" i="2"/>
  <c r="C26" i="2"/>
  <c r="O23" i="2"/>
  <c r="D23" i="2"/>
  <c r="E23" i="2"/>
  <c r="F23" i="2"/>
  <c r="G23" i="2"/>
  <c r="C23" i="2"/>
  <c r="O20" i="2"/>
  <c r="D20" i="2"/>
  <c r="E20" i="2"/>
  <c r="F20" i="2"/>
  <c r="C20" i="2"/>
  <c r="J25" i="2"/>
  <c r="I25" i="2"/>
  <c r="O25" i="2"/>
  <c r="F25" i="2"/>
  <c r="E25" i="2"/>
  <c r="D25" i="2"/>
  <c r="C25" i="2"/>
  <c r="O22" i="2"/>
  <c r="G22" i="2"/>
  <c r="F22" i="2"/>
  <c r="E22" i="2"/>
  <c r="D22" i="2"/>
  <c r="C22" i="2"/>
  <c r="C19" i="2"/>
  <c r="D19" i="2"/>
  <c r="F19" i="2"/>
  <c r="E19" i="2"/>
  <c r="O19" i="2"/>
  <c r="C18" i="2"/>
  <c r="D18" i="2"/>
  <c r="F18" i="2"/>
  <c r="E18" i="2"/>
  <c r="O18" i="2"/>
  <c r="C11" i="2"/>
  <c r="D11" i="2"/>
  <c r="F11" i="2"/>
  <c r="E11" i="2"/>
  <c r="O11" i="2"/>
</calcChain>
</file>

<file path=xl/sharedStrings.xml><?xml version="1.0" encoding="utf-8"?>
<sst xmlns="http://schemas.openxmlformats.org/spreadsheetml/2006/main" count="163" uniqueCount="40">
  <si>
    <t>-</t>
  </si>
  <si>
    <t xml:space="preserve"> CaO</t>
  </si>
  <si>
    <t>MgO</t>
  </si>
  <si>
    <t>MnO</t>
  </si>
  <si>
    <t>FeO</t>
  </si>
  <si>
    <t>Total</t>
  </si>
  <si>
    <t>Oxide</t>
  </si>
  <si>
    <t>Average, all</t>
  </si>
  <si>
    <t>dark</t>
  </si>
  <si>
    <t>light</t>
  </si>
  <si>
    <t>bdl</t>
  </si>
  <si>
    <t xml:space="preserve"> </t>
  </si>
  <si>
    <r>
      <t>SiO</t>
    </r>
    <r>
      <rPr>
        <vertAlign val="subscript"/>
        <sz val="11"/>
        <color theme="1"/>
        <rFont val="Calibri"/>
        <family val="2"/>
        <scheme val="minor"/>
      </rPr>
      <t>2</t>
    </r>
  </si>
  <si>
    <r>
      <t>Al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</si>
  <si>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TiO</t>
    </r>
    <r>
      <rPr>
        <vertAlign val="subscript"/>
        <sz val="11"/>
        <color theme="1"/>
        <rFont val="Calibri"/>
        <family val="2"/>
        <scheme val="minor"/>
      </rPr>
      <t>2</t>
    </r>
  </si>
  <si>
    <r>
      <t xml:space="preserve"> K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</si>
  <si>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</si>
  <si>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Cr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</si>
  <si>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r>
      <t>P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</si>
  <si>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r>
      <t>SO</t>
    </r>
    <r>
      <rPr>
        <vertAlign val="subscript"/>
        <sz val="11"/>
        <color theme="1"/>
        <rFont val="Calibri"/>
        <family val="2"/>
        <scheme val="minor"/>
      </rPr>
      <t>3</t>
    </r>
  </si>
  <si>
    <t>CL</t>
  </si>
  <si>
    <t>Average, core</t>
  </si>
  <si>
    <t>Average, rim</t>
  </si>
  <si>
    <t>Avgerage, CL light (n=6)</t>
  </si>
  <si>
    <t>Average, CL dark (n=3)</t>
  </si>
  <si>
    <t>Core spot</t>
  </si>
  <si>
    <t>Rim spot</t>
  </si>
  <si>
    <t>2SD</t>
  </si>
  <si>
    <t>Table 2. Electron microprobe analysis of cristobalite grain L4 in sample LDG-2018-4 (in wt%).</t>
  </si>
  <si>
    <r>
      <t>dl</t>
    </r>
    <r>
      <rPr>
        <vertAlign val="superscript"/>
        <sz val="11"/>
        <color theme="1"/>
        <rFont val="Calibri"/>
        <family val="2"/>
        <scheme val="minor"/>
      </rPr>
      <t>a</t>
    </r>
  </si>
  <si>
    <r>
      <t>CL</t>
    </r>
    <r>
      <rPr>
        <vertAlign val="superscript"/>
        <sz val="11"/>
        <color theme="1"/>
        <rFont val="Calibri"/>
        <family val="2"/>
        <scheme val="minor"/>
      </rPr>
      <t>b</t>
    </r>
  </si>
  <si>
    <r>
      <t>bdl</t>
    </r>
    <r>
      <rPr>
        <vertAlign val="superscript"/>
        <sz val="11"/>
        <color theme="1"/>
        <rFont val="Calibri"/>
        <family val="2"/>
        <scheme val="minor"/>
      </rPr>
      <t>c</t>
    </r>
  </si>
  <si>
    <r>
      <t>2SD</t>
    </r>
    <r>
      <rPr>
        <vertAlign val="superscript"/>
        <sz val="11"/>
        <color theme="1"/>
        <rFont val="Calibri"/>
        <family val="2"/>
        <scheme val="minor"/>
      </rPr>
      <t>d</t>
    </r>
  </si>
  <si>
    <t>Note(s): The CL light and dark layers were not correlated with optically visible layering.</t>
  </si>
  <si>
    <t>Data in this table are shown in Figure 8B. The EMPA spot size used is 10 μm across.</t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</si>
  <si>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dl = detection limit.</t>
    </r>
  </si>
  <si>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CL = cathodoluminescence response (intensity) of area analyzed. </t>
    </r>
  </si>
  <si>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bdl = below dl; </t>
    </r>
    <r>
      <rPr>
        <vertAlign val="super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SD = standard deviation.</t>
    </r>
  </si>
  <si>
    <t>American Mineralogist: July 2022 Online Materials AM-22-77922</t>
  </si>
  <si>
    <t>Cavosie et al.: Origin of β-cristobalite in Libyan Desert Glass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</si>
</sst>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2" fontId="0" fillId="0" borderId="2" xfId="0" applyNumberFormat="1" applyBorder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Border="1" applyAlignment="1">
      <alignment horizontal="left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1"/>
  <sheetViews>
    <sheetView tabSelected="1" zoomScale="160" zoomScaleNormal="160" workbookViewId="0">
      <pane xSplit="31620"/>
      <selection activeCell="A2" sqref="A1:A2"/>
      <selection pane="topRight" activeCell="A2" sqref="A2"/>
    </sheetView>
  </sheetViews>
  <sheetFormatPr baseColWidth="10" defaultColWidth="8.83203125" defaultRowHeight="15" x14ac:dyDescent="0.2"/>
  <cols>
    <col min="1" max="1" width="8.6640625" style="6" customWidth="1"/>
    <col min="2" max="2" width="5.5" style="6" customWidth="1"/>
    <col min="3" max="4" width="5.6640625" style="2" bestFit="1" customWidth="1"/>
    <col min="5" max="5" width="4.5" style="2" bestFit="1" customWidth="1"/>
    <col min="6" max="7" width="4.6640625" style="2" bestFit="1" customWidth="1"/>
    <col min="8" max="8" width="5.5" style="2" bestFit="1" customWidth="1"/>
    <col min="9" max="9" width="5" style="2" bestFit="1" customWidth="1"/>
    <col min="10" max="10" width="5.1640625" style="2" bestFit="1" customWidth="1"/>
    <col min="11" max="11" width="5.33203125" style="2" bestFit="1" customWidth="1"/>
    <col min="12" max="12" width="5.6640625" style="2" bestFit="1" customWidth="1"/>
    <col min="13" max="13" width="5" style="2" bestFit="1" customWidth="1"/>
    <col min="14" max="14" width="4.5" style="2" bestFit="1" customWidth="1"/>
    <col min="15" max="15" width="6.83203125" style="2" customWidth="1"/>
  </cols>
  <sheetData>
    <row r="1" spans="1:15" x14ac:dyDescent="0.2">
      <c r="A1" s="6" t="s">
        <v>38</v>
      </c>
    </row>
    <row r="2" spans="1:15" x14ac:dyDescent="0.2">
      <c r="A2" s="6" t="s">
        <v>39</v>
      </c>
    </row>
    <row r="3" spans="1:15" x14ac:dyDescent="0.2">
      <c r="A3" s="5" t="s">
        <v>28</v>
      </c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7" x14ac:dyDescent="0.25">
      <c r="A4" s="6" t="s">
        <v>11</v>
      </c>
      <c r="B4" s="6" t="s">
        <v>6</v>
      </c>
      <c r="C4" s="2" t="s">
        <v>12</v>
      </c>
      <c r="D4" s="2" t="s">
        <v>13</v>
      </c>
      <c r="E4" s="2" t="s">
        <v>4</v>
      </c>
      <c r="F4" s="2" t="s">
        <v>14</v>
      </c>
      <c r="G4" s="2" t="s">
        <v>15</v>
      </c>
      <c r="H4" s="2" t="s">
        <v>16</v>
      </c>
      <c r="I4" s="2" t="s">
        <v>1</v>
      </c>
      <c r="J4" s="2" t="s">
        <v>2</v>
      </c>
      <c r="K4" s="2" t="s">
        <v>3</v>
      </c>
      <c r="L4" s="2" t="s">
        <v>17</v>
      </c>
      <c r="M4" s="2" t="s">
        <v>18</v>
      </c>
      <c r="N4" s="2" t="s">
        <v>19</v>
      </c>
      <c r="O4" s="2" t="s">
        <v>5</v>
      </c>
    </row>
    <row r="5" spans="1:15" ht="17" x14ac:dyDescent="0.2">
      <c r="A5" s="5" t="s">
        <v>11</v>
      </c>
      <c r="B5" s="5" t="s">
        <v>29</v>
      </c>
      <c r="C5" s="3">
        <v>2.2722857142857138E-2</v>
      </c>
      <c r="D5" s="3">
        <v>1.7389952380952381E-2</v>
      </c>
      <c r="E5" s="3">
        <v>4.6302142857142854E-2</v>
      </c>
      <c r="F5" s="3">
        <v>2.0612428571428577E-2</v>
      </c>
      <c r="G5" s="3">
        <v>1.1685047619047619E-2</v>
      </c>
      <c r="H5" s="3">
        <v>1.9888333333333331E-2</v>
      </c>
      <c r="I5" s="3">
        <v>1.7552428571428573E-2</v>
      </c>
      <c r="J5" s="3">
        <v>1.4988380952380951E-2</v>
      </c>
      <c r="K5" s="3">
        <v>5.052557142857142E-2</v>
      </c>
      <c r="L5" s="3">
        <v>1.7071047619047618E-2</v>
      </c>
      <c r="M5" s="3">
        <v>4.7222619047619055E-2</v>
      </c>
      <c r="N5" s="3">
        <v>3.2025333333333336E-2</v>
      </c>
      <c r="O5" s="4" t="s">
        <v>0</v>
      </c>
    </row>
    <row r="6" spans="1:15" ht="17" x14ac:dyDescent="0.2">
      <c r="A6" s="6" t="s">
        <v>25</v>
      </c>
      <c r="B6" s="6" t="s">
        <v>30</v>
      </c>
    </row>
    <row r="7" spans="1:15" ht="17" x14ac:dyDescent="0.2">
      <c r="A7" s="6">
        <v>3</v>
      </c>
      <c r="B7" s="6" t="s">
        <v>9</v>
      </c>
      <c r="C7" s="12">
        <v>100.512</v>
      </c>
      <c r="D7" s="9">
        <v>0.34250900000000001</v>
      </c>
      <c r="E7" s="1">
        <v>0.102405</v>
      </c>
      <c r="F7" s="1">
        <v>0.14707799999999999</v>
      </c>
      <c r="G7" s="1" t="s">
        <v>31</v>
      </c>
      <c r="H7" s="1" t="s">
        <v>10</v>
      </c>
      <c r="I7" s="1" t="s">
        <v>10</v>
      </c>
      <c r="J7" s="1" t="s">
        <v>10</v>
      </c>
      <c r="K7" s="1" t="s">
        <v>10</v>
      </c>
      <c r="L7" s="1" t="s">
        <v>10</v>
      </c>
      <c r="M7" s="1" t="s">
        <v>10</v>
      </c>
      <c r="N7" s="1" t="s">
        <v>10</v>
      </c>
      <c r="O7" s="12">
        <v>101.128</v>
      </c>
    </row>
    <row r="8" spans="1:15" x14ac:dyDescent="0.2">
      <c r="A8" s="6">
        <v>4</v>
      </c>
      <c r="B8" s="6" t="s">
        <v>8</v>
      </c>
      <c r="C8" s="12">
        <v>98.958500000000001</v>
      </c>
      <c r="D8" s="9">
        <v>1.49359</v>
      </c>
      <c r="E8" s="1">
        <v>0.12467300000000001</v>
      </c>
      <c r="F8" s="1">
        <v>0.14113200000000001</v>
      </c>
      <c r="G8" s="1" t="s">
        <v>10</v>
      </c>
      <c r="H8" s="1" t="s">
        <v>10</v>
      </c>
      <c r="I8" s="1">
        <v>4.0363000000000003E-2</v>
      </c>
      <c r="J8" s="1" t="s">
        <v>10</v>
      </c>
      <c r="K8" s="1" t="s">
        <v>10</v>
      </c>
      <c r="L8" s="1" t="s">
        <v>10</v>
      </c>
      <c r="M8" s="1" t="s">
        <v>10</v>
      </c>
      <c r="N8" s="1" t="s">
        <v>10</v>
      </c>
      <c r="O8" s="12">
        <v>100.77</v>
      </c>
    </row>
    <row r="9" spans="1:15" x14ac:dyDescent="0.2">
      <c r="A9" s="6">
        <v>5</v>
      </c>
      <c r="B9" s="6" t="s">
        <v>9</v>
      </c>
      <c r="C9" s="12">
        <v>100.038</v>
      </c>
      <c r="D9" s="9">
        <v>0.57189599999999996</v>
      </c>
      <c r="E9" s="1">
        <v>9.7632999999999998E-2</v>
      </c>
      <c r="F9" s="1">
        <v>0.150891</v>
      </c>
      <c r="G9" s="1">
        <v>1.0921999999999999E-2</v>
      </c>
      <c r="H9" s="1" t="s">
        <v>10</v>
      </c>
      <c r="I9" s="1" t="s">
        <v>10</v>
      </c>
      <c r="J9" s="9">
        <v>1.9602999999999999E-2</v>
      </c>
      <c r="K9" s="1" t="s">
        <v>10</v>
      </c>
      <c r="L9" s="1" t="s">
        <v>10</v>
      </c>
      <c r="M9" s="1" t="s">
        <v>10</v>
      </c>
      <c r="N9" s="1">
        <v>2.8332E-2</v>
      </c>
      <c r="O9" s="12">
        <v>100.99</v>
      </c>
    </row>
    <row r="10" spans="1:15" x14ac:dyDescent="0.2">
      <c r="A10" s="5">
        <v>9</v>
      </c>
      <c r="B10" s="5" t="s">
        <v>9</v>
      </c>
      <c r="C10" s="13">
        <v>99.368499999999997</v>
      </c>
      <c r="D10" s="10">
        <v>0.52398400000000001</v>
      </c>
      <c r="E10" s="3">
        <v>9.7515000000000004E-2</v>
      </c>
      <c r="F10" s="3">
        <v>8.3403000000000005E-2</v>
      </c>
      <c r="G10" s="3" t="s">
        <v>10</v>
      </c>
      <c r="H10" s="3" t="s">
        <v>10</v>
      </c>
      <c r="I10" s="3" t="s">
        <v>10</v>
      </c>
      <c r="J10" s="3" t="s">
        <v>10</v>
      </c>
      <c r="K10" s="3" t="s">
        <v>10</v>
      </c>
      <c r="L10" s="3" t="s">
        <v>10</v>
      </c>
      <c r="M10" s="3">
        <v>4.9085999999999998E-2</v>
      </c>
      <c r="N10" s="3" t="s">
        <v>10</v>
      </c>
      <c r="O10" s="13">
        <v>100.163</v>
      </c>
    </row>
    <row r="11" spans="1:15" x14ac:dyDescent="0.2">
      <c r="A11" s="7" t="s">
        <v>21</v>
      </c>
      <c r="B11" s="7"/>
      <c r="C11" s="14">
        <f t="shared" ref="C11:F11" si="0">AVERAGE(C7:C10)</f>
        <v>99.719250000000002</v>
      </c>
      <c r="D11" s="19">
        <f t="shared" si="0"/>
        <v>0.73299474999999992</v>
      </c>
      <c r="E11" s="8">
        <f t="shared" si="0"/>
        <v>0.1055565</v>
      </c>
      <c r="F11" s="8">
        <f t="shared" si="0"/>
        <v>0.13062599999999999</v>
      </c>
      <c r="G11" s="8" t="s">
        <v>10</v>
      </c>
      <c r="H11" s="8" t="s">
        <v>10</v>
      </c>
      <c r="I11" s="8" t="s">
        <v>10</v>
      </c>
      <c r="J11" s="19" t="s">
        <v>10</v>
      </c>
      <c r="K11" s="19" t="s">
        <v>10</v>
      </c>
      <c r="L11" s="19" t="s">
        <v>10</v>
      </c>
      <c r="M11" s="8" t="s">
        <v>10</v>
      </c>
      <c r="N11" s="8" t="s">
        <v>10</v>
      </c>
      <c r="O11" s="14">
        <f t="shared" ref="O11" si="1">AVERAGE(O7:O10)</f>
        <v>100.76275</v>
      </c>
    </row>
    <row r="12" spans="1:15" x14ac:dyDescent="0.2">
      <c r="A12" s="6" t="s">
        <v>26</v>
      </c>
      <c r="B12" s="11" t="s">
        <v>20</v>
      </c>
      <c r="C12" s="1"/>
      <c r="D12" s="9"/>
      <c r="E12" s="1"/>
      <c r="F12" s="1"/>
      <c r="G12" s="1"/>
      <c r="H12" s="1"/>
      <c r="I12" s="1"/>
      <c r="J12" s="9"/>
      <c r="K12" s="9"/>
      <c r="L12" s="1"/>
      <c r="M12" s="1"/>
      <c r="N12" s="1"/>
      <c r="O12" s="1"/>
    </row>
    <row r="13" spans="1:15" x14ac:dyDescent="0.2">
      <c r="A13" s="6">
        <v>1</v>
      </c>
      <c r="B13" s="6" t="s">
        <v>8</v>
      </c>
      <c r="C13" s="12">
        <v>98.132099999999994</v>
      </c>
      <c r="D13" s="9">
        <v>1.9432400000000001</v>
      </c>
      <c r="E13" s="1">
        <v>0.28844399999999998</v>
      </c>
      <c r="F13" s="1">
        <v>0.22247800000000001</v>
      </c>
      <c r="G13" s="1" t="s">
        <v>10</v>
      </c>
      <c r="H13" s="1" t="s">
        <v>10</v>
      </c>
      <c r="I13" s="1">
        <v>2.5021000000000002E-2</v>
      </c>
      <c r="J13" s="9">
        <v>6.5659999999999998E-3</v>
      </c>
      <c r="K13" s="9">
        <v>5.6759999999999998E-2</v>
      </c>
      <c r="L13" s="1" t="s">
        <v>10</v>
      </c>
      <c r="M13" s="1" t="s">
        <v>10</v>
      </c>
      <c r="N13" s="1">
        <v>2.7963999999999999E-2</v>
      </c>
      <c r="O13" s="12">
        <v>100.703</v>
      </c>
    </row>
    <row r="14" spans="1:15" x14ac:dyDescent="0.2">
      <c r="A14" s="6">
        <v>2</v>
      </c>
      <c r="B14" s="6" t="s">
        <v>8</v>
      </c>
      <c r="C14" s="12">
        <v>98.644599999999997</v>
      </c>
      <c r="D14" s="9">
        <v>1.6922600000000001</v>
      </c>
      <c r="E14" s="1">
        <v>0.24610199999999999</v>
      </c>
      <c r="F14" s="1">
        <v>0.168041</v>
      </c>
      <c r="G14" s="1" t="s">
        <v>10</v>
      </c>
      <c r="H14" s="1">
        <v>2.3361E-2</v>
      </c>
      <c r="I14" s="1">
        <v>4.6695E-2</v>
      </c>
      <c r="J14" s="9">
        <v>2.4018999999999999E-2</v>
      </c>
      <c r="K14" s="1" t="s">
        <v>10</v>
      </c>
      <c r="L14" s="1" t="s">
        <v>10</v>
      </c>
      <c r="M14" s="1" t="s">
        <v>10</v>
      </c>
      <c r="N14" s="1" t="s">
        <v>10</v>
      </c>
      <c r="O14" s="12">
        <v>100.864</v>
      </c>
    </row>
    <row r="15" spans="1:15" x14ac:dyDescent="0.2">
      <c r="A15" s="6">
        <v>6</v>
      </c>
      <c r="B15" s="6" t="s">
        <v>9</v>
      </c>
      <c r="C15" s="12">
        <v>100.149</v>
      </c>
      <c r="D15" s="9">
        <v>0.57592600000000005</v>
      </c>
      <c r="E15" s="1">
        <v>7.9752000000000003E-2</v>
      </c>
      <c r="F15" s="1">
        <v>0.120794</v>
      </c>
      <c r="G15" s="1" t="s">
        <v>10</v>
      </c>
      <c r="H15" s="1" t="s">
        <v>10</v>
      </c>
      <c r="I15" s="1" t="s">
        <v>10</v>
      </c>
      <c r="J15" s="1" t="s">
        <v>10</v>
      </c>
      <c r="K15" s="1" t="s">
        <v>10</v>
      </c>
      <c r="L15" s="1" t="s">
        <v>10</v>
      </c>
      <c r="M15" s="1" t="s">
        <v>10</v>
      </c>
      <c r="N15" s="1" t="s">
        <v>10</v>
      </c>
      <c r="O15" s="12">
        <v>101.006</v>
      </c>
    </row>
    <row r="16" spans="1:15" x14ac:dyDescent="0.2">
      <c r="A16" s="6">
        <v>7</v>
      </c>
      <c r="B16" s="6" t="s">
        <v>9</v>
      </c>
      <c r="C16" s="12">
        <v>98.944800000000001</v>
      </c>
      <c r="D16" s="9">
        <v>0.49086000000000002</v>
      </c>
      <c r="E16" s="1">
        <v>9.9833000000000005E-2</v>
      </c>
      <c r="F16" s="1">
        <v>0.12945000000000001</v>
      </c>
      <c r="G16" s="1">
        <v>2.2571000000000001E-2</v>
      </c>
      <c r="H16" s="1" t="s">
        <v>10</v>
      </c>
      <c r="I16" s="1" t="s">
        <v>10</v>
      </c>
      <c r="J16" s="1" t="s">
        <v>10</v>
      </c>
      <c r="K16" s="1" t="s">
        <v>10</v>
      </c>
      <c r="L16" s="1" t="s">
        <v>10</v>
      </c>
      <c r="M16" s="1" t="s">
        <v>10</v>
      </c>
      <c r="N16" s="1" t="s">
        <v>10</v>
      </c>
      <c r="O16" s="12">
        <v>99.704599999999999</v>
      </c>
    </row>
    <row r="17" spans="1:16" x14ac:dyDescent="0.2">
      <c r="A17" s="5">
        <v>8</v>
      </c>
      <c r="B17" s="5" t="s">
        <v>9</v>
      </c>
      <c r="C17" s="13">
        <v>100.096</v>
      </c>
      <c r="D17" s="3">
        <v>0.52017199999999997</v>
      </c>
      <c r="E17" s="3">
        <v>5.9517E-2</v>
      </c>
      <c r="F17" s="3">
        <v>9.7045000000000006E-2</v>
      </c>
      <c r="G17" s="3" t="s">
        <v>10</v>
      </c>
      <c r="H17" s="3" t="s">
        <v>10</v>
      </c>
      <c r="I17" s="3" t="s">
        <v>10</v>
      </c>
      <c r="J17" s="3" t="s">
        <v>10</v>
      </c>
      <c r="K17" s="3" t="s">
        <v>10</v>
      </c>
      <c r="L17" s="3" t="s">
        <v>10</v>
      </c>
      <c r="M17" s="3">
        <v>4.6110999999999999E-2</v>
      </c>
      <c r="N17" s="3">
        <v>2.8326E-2</v>
      </c>
      <c r="O17" s="13">
        <v>100.86</v>
      </c>
    </row>
    <row r="18" spans="1:16" x14ac:dyDescent="0.2">
      <c r="A18" s="6" t="s">
        <v>22</v>
      </c>
      <c r="C18" s="12">
        <f t="shared" ref="C18:F18" si="2">AVERAGE(C13:C17)</f>
        <v>99.193299999999994</v>
      </c>
      <c r="D18" s="1">
        <f t="shared" si="2"/>
        <v>1.0444916</v>
      </c>
      <c r="E18" s="1">
        <f t="shared" si="2"/>
        <v>0.15472960000000002</v>
      </c>
      <c r="F18" s="1">
        <f t="shared" si="2"/>
        <v>0.14756160000000001</v>
      </c>
      <c r="G18" s="1" t="s">
        <v>10</v>
      </c>
      <c r="H18" s="1" t="s">
        <v>10</v>
      </c>
      <c r="I18" s="1" t="s">
        <v>10</v>
      </c>
      <c r="J18" s="1" t="s">
        <v>10</v>
      </c>
      <c r="K18" s="1" t="s">
        <v>10</v>
      </c>
      <c r="L18" s="1" t="s">
        <v>10</v>
      </c>
      <c r="M18" s="1" t="s">
        <v>10</v>
      </c>
      <c r="N18" s="1" t="s">
        <v>10</v>
      </c>
      <c r="O18" s="12">
        <f t="shared" ref="O18" si="3">AVERAGE(O13:O17)</f>
        <v>100.62752</v>
      </c>
    </row>
    <row r="19" spans="1:16" x14ac:dyDescent="0.2">
      <c r="A19" s="15" t="s">
        <v>7</v>
      </c>
      <c r="B19" s="15"/>
      <c r="C19" s="17">
        <f>AVERAGE(C7:C10,C13:C17)</f>
        <v>99.427055555555555</v>
      </c>
      <c r="D19" s="18">
        <f>AVERAGE(D7:D10,D13:D17)</f>
        <v>0.90604855555555552</v>
      </c>
      <c r="E19" s="18">
        <f>AVERAGE(E7:E10,E13:E17)</f>
        <v>0.1328748888888889</v>
      </c>
      <c r="F19" s="18">
        <f>AVERAGE(F7:F10,F13:F17)</f>
        <v>0.14003466666666667</v>
      </c>
      <c r="G19" s="18" t="s">
        <v>10</v>
      </c>
      <c r="H19" s="18" t="s">
        <v>10</v>
      </c>
      <c r="I19" s="18" t="s">
        <v>10</v>
      </c>
      <c r="J19" s="18" t="s">
        <v>10</v>
      </c>
      <c r="K19" s="18" t="s">
        <v>10</v>
      </c>
      <c r="L19" s="18" t="s">
        <v>10</v>
      </c>
      <c r="M19" s="18" t="s">
        <v>10</v>
      </c>
      <c r="N19" s="18" t="s">
        <v>10</v>
      </c>
      <c r="O19" s="17">
        <f>AVERAGE(O7:O10,O13:O17)</f>
        <v>100.68762222222223</v>
      </c>
    </row>
    <row r="20" spans="1:16" ht="17" x14ac:dyDescent="0.2">
      <c r="A20" s="11"/>
      <c r="B20" s="2" t="s">
        <v>32</v>
      </c>
      <c r="C20" s="21">
        <f>STDEV(C13:C17,C7:C10)*2</f>
        <v>1.6223036217401237</v>
      </c>
      <c r="D20" s="21">
        <f t="shared" ref="D20:F20" si="4">STDEV(D13:D17,D7:D10)*2</f>
        <v>1.2338092877131015</v>
      </c>
      <c r="E20" s="21">
        <f t="shared" si="4"/>
        <v>0.15780575435466357</v>
      </c>
      <c r="F20" s="21">
        <f t="shared" si="4"/>
        <v>8.1508975297202496E-2</v>
      </c>
      <c r="G20" s="21" t="s">
        <v>0</v>
      </c>
      <c r="H20" s="21" t="s">
        <v>0</v>
      </c>
      <c r="I20" s="21" t="s">
        <v>0</v>
      </c>
      <c r="J20" s="21" t="s">
        <v>0</v>
      </c>
      <c r="K20" s="21" t="s">
        <v>0</v>
      </c>
      <c r="L20" s="21" t="s">
        <v>0</v>
      </c>
      <c r="M20" s="21" t="s">
        <v>0</v>
      </c>
      <c r="N20" s="21" t="s">
        <v>0</v>
      </c>
      <c r="O20" s="21">
        <f t="shared" ref="O20" si="5">STDEV(O13:O17,O7:O10)*2</f>
        <v>0.92090615036374868</v>
      </c>
    </row>
    <row r="21" spans="1:16" x14ac:dyDescent="0.2">
      <c r="A21" s="11" t="s">
        <v>23</v>
      </c>
      <c r="B21" s="11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</row>
    <row r="22" spans="1:16" x14ac:dyDescent="0.2">
      <c r="C22" s="12">
        <f>AVERAGE(C7,C9:C10,C15:C17)</f>
        <v>99.851383333333331</v>
      </c>
      <c r="D22" s="1">
        <f>AVERAGE(D7,D9:D10,D15:D17)</f>
        <v>0.50422449999999996</v>
      </c>
      <c r="E22" s="1">
        <f>AVERAGE(E7,E9:E10,E15:E17)</f>
        <v>8.9442499999999994E-2</v>
      </c>
      <c r="F22" s="1">
        <f>AVERAGE(F7,F9:F10,F15:F17)</f>
        <v>0.1214435</v>
      </c>
      <c r="G22" s="21">
        <f>AVERAGE(G7,G9:G10,G15:G17)</f>
        <v>1.6746500000000001E-2</v>
      </c>
      <c r="H22" s="21" t="s">
        <v>10</v>
      </c>
      <c r="I22" s="21" t="s">
        <v>10</v>
      </c>
      <c r="J22" s="21" t="s">
        <v>10</v>
      </c>
      <c r="K22" s="21" t="s">
        <v>10</v>
      </c>
      <c r="L22" s="21" t="s">
        <v>10</v>
      </c>
      <c r="M22" s="21" t="s">
        <v>10</v>
      </c>
      <c r="N22" s="21" t="s">
        <v>10</v>
      </c>
      <c r="O22" s="22">
        <f>AVERAGE(O7,O9:O10,O15:O17)</f>
        <v>100.64193333333334</v>
      </c>
    </row>
    <row r="23" spans="1:16" x14ac:dyDescent="0.2">
      <c r="B23" s="20" t="s">
        <v>27</v>
      </c>
      <c r="C23" s="21">
        <f>STDEV(C7,C9:C10,C15:C17)*2</f>
        <v>1.1574879034645109</v>
      </c>
      <c r="D23" s="21">
        <f t="shared" ref="D23:G23" si="6">STDEV(D7,D9:D10,D15:D17)*2</f>
        <v>0.17133781931961159</v>
      </c>
      <c r="E23" s="21">
        <f t="shared" si="6"/>
        <v>3.3438657670426988E-2</v>
      </c>
      <c r="F23" s="21">
        <f t="shared" si="6"/>
        <v>5.3897496650586629E-2</v>
      </c>
      <c r="G23" s="21">
        <f t="shared" si="6"/>
        <v>1.6474173788084173E-2</v>
      </c>
      <c r="H23" s="21" t="s">
        <v>0</v>
      </c>
      <c r="I23" s="21" t="s">
        <v>0</v>
      </c>
      <c r="J23" s="21" t="s">
        <v>0</v>
      </c>
      <c r="K23" s="21" t="s">
        <v>0</v>
      </c>
      <c r="L23" s="21" t="s">
        <v>0</v>
      </c>
      <c r="M23" s="21" t="s">
        <v>0</v>
      </c>
      <c r="N23" s="21" t="s">
        <v>0</v>
      </c>
      <c r="O23" s="21">
        <f t="shared" ref="O23" si="7">STDEV(O7,O9:O10,O15:O17)*2</f>
        <v>1.1473376951301946</v>
      </c>
      <c r="P23" s="21" t="s">
        <v>11</v>
      </c>
    </row>
    <row r="24" spans="1:16" x14ac:dyDescent="0.2">
      <c r="A24" s="6" t="s">
        <v>24</v>
      </c>
      <c r="G24" s="20"/>
      <c r="H24" s="21"/>
      <c r="I24" s="21"/>
      <c r="J24" s="21"/>
      <c r="K24" s="21"/>
      <c r="L24" s="21"/>
      <c r="M24" s="21"/>
      <c r="N24" s="21"/>
      <c r="O24" s="20"/>
    </row>
    <row r="25" spans="1:16" x14ac:dyDescent="0.2">
      <c r="C25" s="12">
        <f>AVERAGE(C8,C13:C14)</f>
        <v>98.578399999999988</v>
      </c>
      <c r="D25" s="1">
        <f>AVERAGE(D8,D13:D14)</f>
        <v>1.7096966666666666</v>
      </c>
      <c r="E25" s="1">
        <f>AVERAGE(E8,E13:E14)</f>
        <v>0.21973966666666667</v>
      </c>
      <c r="F25" s="1">
        <f>AVERAGE(F8,F13:F14)</f>
        <v>0.17721699999999999</v>
      </c>
      <c r="G25" s="21" t="s">
        <v>10</v>
      </c>
      <c r="H25" s="21" t="s">
        <v>10</v>
      </c>
      <c r="I25" s="1">
        <f>AVERAGE(I8,I13:I14)</f>
        <v>3.7359666666666666E-2</v>
      </c>
      <c r="J25" s="1">
        <f>AVERAGE(J8,J13:J14)</f>
        <v>1.5292499999999999E-2</v>
      </c>
      <c r="K25" s="21" t="s">
        <v>10</v>
      </c>
      <c r="L25" s="21" t="s">
        <v>10</v>
      </c>
      <c r="M25" s="21" t="s">
        <v>10</v>
      </c>
      <c r="N25" s="21" t="s">
        <v>10</v>
      </c>
      <c r="O25" s="12">
        <f>AVERAGE(O8,O13:O14)</f>
        <v>100.779</v>
      </c>
    </row>
    <row r="26" spans="1:16" x14ac:dyDescent="0.2">
      <c r="A26" s="5"/>
      <c r="B26" s="20" t="s">
        <v>27</v>
      </c>
      <c r="C26" s="21">
        <f>STDEV(C8,C13:C14)*2</f>
        <v>0.83431665451434622</v>
      </c>
      <c r="D26" s="21">
        <f t="shared" ref="D26:F26" si="8">STDEV(D8,D13:D14)*2</f>
        <v>0.4506631053606836</v>
      </c>
      <c r="E26" s="21">
        <f t="shared" si="8"/>
        <v>0.17001722941317823</v>
      </c>
      <c r="F26" s="21">
        <f t="shared" si="8"/>
        <v>8.2884067491888883E-2</v>
      </c>
      <c r="G26" s="21" t="s">
        <v>0</v>
      </c>
      <c r="H26" s="21" t="s">
        <v>0</v>
      </c>
      <c r="I26" s="21">
        <f t="shared" ref="I26:J26" si="9">STDEV(I8,I13:I14)*2</f>
        <v>2.2289511195477927E-2</v>
      </c>
      <c r="J26" s="21">
        <f t="shared" si="9"/>
        <v>2.4682269304097625E-2</v>
      </c>
      <c r="K26" s="21" t="s">
        <v>0</v>
      </c>
      <c r="L26" s="21" t="s">
        <v>0</v>
      </c>
      <c r="M26" s="21" t="s">
        <v>0</v>
      </c>
      <c r="N26" s="21" t="s">
        <v>0</v>
      </c>
      <c r="O26" s="21">
        <f t="shared" ref="O26" si="10">STDEV(O8,O13:O14)*2</f>
        <v>0.16175289796476822</v>
      </c>
    </row>
    <row r="27" spans="1:16" x14ac:dyDescent="0.2">
      <c r="A27" s="6" t="s">
        <v>33</v>
      </c>
      <c r="B27" s="15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6" x14ac:dyDescent="0.2">
      <c r="A28" s="11" t="s">
        <v>34</v>
      </c>
      <c r="B28" s="11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3"/>
    </row>
    <row r="29" spans="1:16" ht="17" x14ac:dyDescent="0.2">
      <c r="A29" s="6" t="s">
        <v>35</v>
      </c>
      <c r="B29" s="11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3"/>
    </row>
    <row r="30" spans="1:16" ht="17" x14ac:dyDescent="0.2">
      <c r="A30" s="6" t="s">
        <v>36</v>
      </c>
    </row>
    <row r="31" spans="1:16" ht="17" x14ac:dyDescent="0.2">
      <c r="A31" s="6" t="s">
        <v>37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Malcolm Roberts</dc:creator>
  <cp:lastModifiedBy>Christine Elrod</cp:lastModifiedBy>
  <cp:lastPrinted>2021-05-03T09:10:55Z</cp:lastPrinted>
  <dcterms:created xsi:type="dcterms:W3CDTF">2019-09-25T02:36:06Z</dcterms:created>
  <dcterms:modified xsi:type="dcterms:W3CDTF">2022-04-29T14:34:55Z</dcterms:modified>
</cp:coreProperties>
</file>