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8" documentId="13_ncr:1_{689D9B5D-81D4-41AA-B67D-14BA82C55E91}" xr6:coauthVersionLast="45" xr6:coauthVersionMax="45" xr10:uidLastSave="{995EE809-63EC-4DEA-A568-DBE503EFE28C}"/>
  <bookViews>
    <workbookView xWindow="53" yWindow="27" windowWidth="16080" windowHeight="13773" xr2:uid="{00000000-000D-0000-FFFF-FFFF00000000}"/>
  </bookViews>
  <sheets>
    <sheet name="Initial composition" sheetId="1" r:id="rId1"/>
    <sheet name="D19-4 2.0 wt% H2O" sheetId="10" r:id="rId2"/>
    <sheet name="DL19-4 4.0 wt% H2O" sheetId="7" r:id="rId3"/>
    <sheet name="MC01 4.0 wt% H2O" sheetId="9" r:id="rId4"/>
    <sheet name="Summary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0" i="10" l="1"/>
  <c r="AI60" i="10"/>
  <c r="AE60" i="10"/>
  <c r="AA60" i="10"/>
  <c r="W60" i="10"/>
  <c r="S60" i="10"/>
  <c r="O60" i="10"/>
  <c r="K60" i="10"/>
  <c r="G60" i="10"/>
  <c r="C60" i="10"/>
  <c r="AM59" i="10"/>
  <c r="AI59" i="10"/>
  <c r="AE59" i="10"/>
  <c r="AA59" i="10"/>
  <c r="W59" i="10"/>
  <c r="S59" i="10"/>
  <c r="O59" i="10"/>
  <c r="K59" i="10"/>
  <c r="G59" i="10"/>
  <c r="C59" i="10"/>
  <c r="AM58" i="10"/>
  <c r="AI58" i="10"/>
  <c r="AE58" i="10"/>
  <c r="AA58" i="10"/>
  <c r="W58" i="10"/>
  <c r="S58" i="10"/>
  <c r="O58" i="10"/>
  <c r="K58" i="10"/>
  <c r="G58" i="10"/>
  <c r="C58" i="10"/>
  <c r="AM57" i="10"/>
  <c r="AI57" i="10"/>
  <c r="AE57" i="10"/>
  <c r="AA57" i="10"/>
  <c r="W57" i="10"/>
  <c r="S57" i="10"/>
  <c r="O57" i="10"/>
  <c r="K57" i="10"/>
  <c r="G57" i="10"/>
  <c r="C57" i="10"/>
  <c r="AM56" i="10"/>
  <c r="AI56" i="10"/>
  <c r="AE56" i="10"/>
  <c r="AA56" i="10"/>
  <c r="W56" i="10"/>
  <c r="S56" i="10"/>
  <c r="O56" i="10"/>
  <c r="K56" i="10"/>
  <c r="G56" i="10"/>
  <c r="C56" i="10"/>
  <c r="AM55" i="10"/>
  <c r="AI55" i="10"/>
  <c r="AE55" i="10"/>
  <c r="AA55" i="10"/>
  <c r="W55" i="10"/>
  <c r="S55" i="10"/>
  <c r="O55" i="10"/>
  <c r="K55" i="10"/>
  <c r="G55" i="10"/>
  <c r="C55" i="10"/>
  <c r="AM54" i="10"/>
  <c r="AI54" i="10"/>
  <c r="AE54" i="10"/>
  <c r="AA54" i="10"/>
  <c r="W54" i="10"/>
  <c r="S54" i="10"/>
  <c r="O54" i="10"/>
  <c r="K54" i="10"/>
  <c r="G54" i="10"/>
  <c r="C54" i="10"/>
  <c r="AM53" i="10"/>
  <c r="AI53" i="10"/>
  <c r="AE53" i="10"/>
  <c r="AA53" i="10"/>
  <c r="W53" i="10"/>
  <c r="S53" i="10"/>
  <c r="O53" i="10"/>
  <c r="K53" i="10"/>
  <c r="G53" i="10"/>
  <c r="C53" i="10"/>
  <c r="AM52" i="10"/>
  <c r="AI52" i="10"/>
  <c r="AE52" i="10"/>
  <c r="AA52" i="10"/>
  <c r="W52" i="10"/>
  <c r="S52" i="10"/>
  <c r="O52" i="10"/>
  <c r="K52" i="10"/>
  <c r="G52" i="10"/>
  <c r="C52" i="10"/>
  <c r="AM51" i="10"/>
  <c r="AI51" i="10"/>
  <c r="AE51" i="10"/>
  <c r="AA51" i="10"/>
  <c r="W51" i="10"/>
  <c r="S51" i="10"/>
  <c r="O51" i="10"/>
  <c r="K51" i="10"/>
  <c r="G51" i="10"/>
  <c r="C51" i="10"/>
  <c r="AM47" i="10"/>
  <c r="AI47" i="10"/>
  <c r="O47" i="10"/>
  <c r="K47" i="10"/>
  <c r="G47" i="10"/>
  <c r="C47" i="10"/>
  <c r="O46" i="10"/>
  <c r="K46" i="10"/>
  <c r="AE45" i="10"/>
  <c r="AA45" i="10"/>
  <c r="W45" i="10"/>
  <c r="S45" i="10"/>
  <c r="AE44" i="10"/>
  <c r="AA44" i="10"/>
  <c r="G44" i="10"/>
  <c r="C44" i="10"/>
  <c r="AM43" i="10"/>
  <c r="AI43" i="10"/>
  <c r="G43" i="10"/>
  <c r="C43" i="10"/>
  <c r="AM42" i="10"/>
  <c r="S42" i="10"/>
  <c r="O42" i="10"/>
  <c r="K42" i="10"/>
  <c r="S41" i="10"/>
  <c r="AI40" i="10"/>
  <c r="AE40" i="10"/>
  <c r="AA40" i="10"/>
  <c r="AM39" i="10"/>
  <c r="C39" i="10"/>
  <c r="AI38" i="10"/>
  <c r="O38" i="10"/>
  <c r="K38" i="10"/>
  <c r="C38" i="10"/>
  <c r="AM34" i="10"/>
  <c r="AI34" i="10"/>
  <c r="AE34" i="10"/>
  <c r="AE47" i="10" s="1"/>
  <c r="AA34" i="10"/>
  <c r="AA47" i="10" s="1"/>
  <c r="W34" i="10"/>
  <c r="W47" i="10" s="1"/>
  <c r="S34" i="10"/>
  <c r="S47" i="10" s="1"/>
  <c r="O34" i="10"/>
  <c r="K34" i="10"/>
  <c r="G34" i="10"/>
  <c r="C34" i="10"/>
  <c r="AM33" i="10"/>
  <c r="AM46" i="10" s="1"/>
  <c r="AI33" i="10"/>
  <c r="AI46" i="10" s="1"/>
  <c r="AE33" i="10"/>
  <c r="AE46" i="10" s="1"/>
  <c r="AA33" i="10"/>
  <c r="AA46" i="10" s="1"/>
  <c r="W33" i="10"/>
  <c r="W46" i="10" s="1"/>
  <c r="S33" i="10"/>
  <c r="S46" i="10" s="1"/>
  <c r="O33" i="10"/>
  <c r="K33" i="10"/>
  <c r="G33" i="10"/>
  <c r="G46" i="10" s="1"/>
  <c r="C33" i="10"/>
  <c r="C46" i="10" s="1"/>
  <c r="AM32" i="10"/>
  <c r="AM45" i="10" s="1"/>
  <c r="AI32" i="10"/>
  <c r="AI45" i="10" s="1"/>
  <c r="AE32" i="10"/>
  <c r="AA32" i="10"/>
  <c r="W32" i="10"/>
  <c r="S32" i="10"/>
  <c r="O32" i="10"/>
  <c r="O45" i="10" s="1"/>
  <c r="K32" i="10"/>
  <c r="K45" i="10" s="1"/>
  <c r="G32" i="10"/>
  <c r="G45" i="10" s="1"/>
  <c r="C32" i="10"/>
  <c r="C45" i="10" s="1"/>
  <c r="AM31" i="10"/>
  <c r="AM44" i="10" s="1"/>
  <c r="AI31" i="10"/>
  <c r="AI44" i="10" s="1"/>
  <c r="AE31" i="10"/>
  <c r="AA31" i="10"/>
  <c r="W31" i="10"/>
  <c r="W44" i="10" s="1"/>
  <c r="S31" i="10"/>
  <c r="S44" i="10" s="1"/>
  <c r="O31" i="10"/>
  <c r="O44" i="10" s="1"/>
  <c r="K31" i="10"/>
  <c r="K44" i="10" s="1"/>
  <c r="G31" i="10"/>
  <c r="C31" i="10"/>
  <c r="AM30" i="10"/>
  <c r="AI30" i="10"/>
  <c r="AE30" i="10"/>
  <c r="AE43" i="10" s="1"/>
  <c r="AA30" i="10"/>
  <c r="AA43" i="10" s="1"/>
  <c r="W30" i="10"/>
  <c r="W43" i="10" s="1"/>
  <c r="S30" i="10"/>
  <c r="S43" i="10" s="1"/>
  <c r="O30" i="10"/>
  <c r="O43" i="10" s="1"/>
  <c r="K30" i="10"/>
  <c r="K43" i="10" s="1"/>
  <c r="G30" i="10"/>
  <c r="C30" i="10"/>
  <c r="AI29" i="10"/>
  <c r="AI42" i="10" s="1"/>
  <c r="AE29" i="10"/>
  <c r="AE42" i="10" s="1"/>
  <c r="AA29" i="10"/>
  <c r="AA42" i="10" s="1"/>
  <c r="W29" i="10"/>
  <c r="W42" i="10" s="1"/>
  <c r="S29" i="10"/>
  <c r="O29" i="10"/>
  <c r="K29" i="10"/>
  <c r="G29" i="10"/>
  <c r="G42" i="10" s="1"/>
  <c r="C29" i="10"/>
  <c r="C42" i="10" s="1"/>
  <c r="AM28" i="10"/>
  <c r="AM41" i="10" s="1"/>
  <c r="AI28" i="10"/>
  <c r="AI41" i="10" s="1"/>
  <c r="AE28" i="10"/>
  <c r="AE41" i="10" s="1"/>
  <c r="AA28" i="10"/>
  <c r="AA41" i="10" s="1"/>
  <c r="W28" i="10"/>
  <c r="W41" i="10" s="1"/>
  <c r="S28" i="10"/>
  <c r="O28" i="10"/>
  <c r="O41" i="10" s="1"/>
  <c r="K28" i="10"/>
  <c r="K41" i="10" s="1"/>
  <c r="G28" i="10"/>
  <c r="G41" i="10" s="1"/>
  <c r="C28" i="10"/>
  <c r="C41" i="10" s="1"/>
  <c r="AM27" i="10"/>
  <c r="AM40" i="10" s="1"/>
  <c r="AI27" i="10"/>
  <c r="AE27" i="10"/>
  <c r="AA27" i="10"/>
  <c r="W27" i="10"/>
  <c r="W40" i="10" s="1"/>
  <c r="S27" i="10"/>
  <c r="S40" i="10" s="1"/>
  <c r="O27" i="10"/>
  <c r="O40" i="10" s="1"/>
  <c r="K27" i="10"/>
  <c r="K40" i="10" s="1"/>
  <c r="G27" i="10"/>
  <c r="G40" i="10" s="1"/>
  <c r="C27" i="10"/>
  <c r="C40" i="10" s="1"/>
  <c r="AI26" i="10"/>
  <c r="AI39" i="10" s="1"/>
  <c r="AE26" i="10"/>
  <c r="AE39" i="10" s="1"/>
  <c r="AA26" i="10"/>
  <c r="AA39" i="10" s="1"/>
  <c r="W26" i="10"/>
  <c r="W39" i="10" s="1"/>
  <c r="S26" i="10"/>
  <c r="S39" i="10" s="1"/>
  <c r="O26" i="10"/>
  <c r="O39" i="10" s="1"/>
  <c r="K26" i="10"/>
  <c r="K39" i="10" s="1"/>
  <c r="G26" i="10"/>
  <c r="G39" i="10" s="1"/>
  <c r="C26" i="10"/>
  <c r="AM25" i="10"/>
  <c r="AM38" i="10" s="1"/>
  <c r="AI25" i="10"/>
  <c r="AE25" i="10"/>
  <c r="AE38" i="10" s="1"/>
  <c r="AA25" i="10"/>
  <c r="AA38" i="10" s="1"/>
  <c r="W25" i="10"/>
  <c r="W38" i="10" s="1"/>
  <c r="S25" i="10"/>
  <c r="S38" i="10" s="1"/>
  <c r="O25" i="10"/>
  <c r="K25" i="10"/>
  <c r="G25" i="10"/>
  <c r="G38" i="10" s="1"/>
  <c r="C25" i="10"/>
  <c r="B7" i="10"/>
  <c r="F7" i="10" s="1"/>
  <c r="J7" i="10" s="1"/>
  <c r="N7" i="10" s="1"/>
  <c r="R7" i="10" s="1"/>
  <c r="V7" i="10" s="1"/>
  <c r="Z7" i="10" s="1"/>
  <c r="AD7" i="10" s="1"/>
  <c r="AH7" i="10" s="1"/>
  <c r="AL7" i="10" s="1"/>
  <c r="AA60" i="9" l="1"/>
  <c r="W60" i="9"/>
  <c r="S60" i="9"/>
  <c r="O60" i="9"/>
  <c r="K60" i="9"/>
  <c r="G60" i="9"/>
  <c r="C60" i="9"/>
  <c r="AA59" i="9"/>
  <c r="W59" i="9"/>
  <c r="S59" i="9"/>
  <c r="O59" i="9"/>
  <c r="K59" i="9"/>
  <c r="G59" i="9"/>
  <c r="C59" i="9"/>
  <c r="AA58" i="9"/>
  <c r="W58" i="9"/>
  <c r="S58" i="9"/>
  <c r="O58" i="9"/>
  <c r="K58" i="9"/>
  <c r="G58" i="9"/>
  <c r="C58" i="9"/>
  <c r="AA57" i="9"/>
  <c r="W57" i="9"/>
  <c r="S57" i="9"/>
  <c r="O57" i="9"/>
  <c r="K57" i="9"/>
  <c r="G57" i="9"/>
  <c r="C57" i="9"/>
  <c r="AA56" i="9"/>
  <c r="W56" i="9"/>
  <c r="S56" i="9"/>
  <c r="O56" i="9"/>
  <c r="K56" i="9"/>
  <c r="G56" i="9"/>
  <c r="C56" i="9"/>
  <c r="AA55" i="9"/>
  <c r="W55" i="9"/>
  <c r="S55" i="9"/>
  <c r="O55" i="9"/>
  <c r="K55" i="9"/>
  <c r="G55" i="9"/>
  <c r="C55" i="9"/>
  <c r="AA54" i="9"/>
  <c r="W54" i="9"/>
  <c r="S54" i="9"/>
  <c r="O54" i="9"/>
  <c r="K54" i="9"/>
  <c r="G54" i="9"/>
  <c r="C54" i="9"/>
  <c r="AA53" i="9"/>
  <c r="W53" i="9"/>
  <c r="S53" i="9"/>
  <c r="O53" i="9"/>
  <c r="K53" i="9"/>
  <c r="G53" i="9"/>
  <c r="C53" i="9"/>
  <c r="AA52" i="9"/>
  <c r="W52" i="9"/>
  <c r="S52" i="9"/>
  <c r="O52" i="9"/>
  <c r="K52" i="9"/>
  <c r="G52" i="9"/>
  <c r="C52" i="9"/>
  <c r="AA51" i="9"/>
  <c r="W51" i="9"/>
  <c r="S51" i="9"/>
  <c r="O51" i="9"/>
  <c r="K51" i="9"/>
  <c r="G51" i="9"/>
  <c r="C51" i="9"/>
  <c r="AA34" i="9"/>
  <c r="AA47" i="9" s="1"/>
  <c r="W34" i="9"/>
  <c r="W47" i="9" s="1"/>
  <c r="S34" i="9"/>
  <c r="S47" i="9" s="1"/>
  <c r="O34" i="9"/>
  <c r="O47" i="9" s="1"/>
  <c r="K34" i="9"/>
  <c r="K47" i="9" s="1"/>
  <c r="G34" i="9"/>
  <c r="G47" i="9" s="1"/>
  <c r="C34" i="9"/>
  <c r="C47" i="9" s="1"/>
  <c r="AA33" i="9"/>
  <c r="AA46" i="9" s="1"/>
  <c r="W33" i="9"/>
  <c r="W46" i="9" s="1"/>
  <c r="S33" i="9"/>
  <c r="S46" i="9" s="1"/>
  <c r="O33" i="9"/>
  <c r="O46" i="9" s="1"/>
  <c r="K33" i="9"/>
  <c r="K46" i="9" s="1"/>
  <c r="G33" i="9"/>
  <c r="G46" i="9" s="1"/>
  <c r="C33" i="9"/>
  <c r="C46" i="9" s="1"/>
  <c r="AA32" i="9"/>
  <c r="AA45" i="9" s="1"/>
  <c r="W32" i="9"/>
  <c r="W45" i="9" s="1"/>
  <c r="S32" i="9"/>
  <c r="S45" i="9" s="1"/>
  <c r="O32" i="9"/>
  <c r="O45" i="9" s="1"/>
  <c r="K32" i="9"/>
  <c r="K45" i="9" s="1"/>
  <c r="G32" i="9"/>
  <c r="G45" i="9" s="1"/>
  <c r="C32" i="9"/>
  <c r="C45" i="9" s="1"/>
  <c r="AA31" i="9"/>
  <c r="AA44" i="9" s="1"/>
  <c r="W31" i="9"/>
  <c r="W44" i="9" s="1"/>
  <c r="S31" i="9"/>
  <c r="S44" i="9" s="1"/>
  <c r="O31" i="9"/>
  <c r="O44" i="9" s="1"/>
  <c r="K31" i="9"/>
  <c r="K44" i="9" s="1"/>
  <c r="G31" i="9"/>
  <c r="G44" i="9" s="1"/>
  <c r="C31" i="9"/>
  <c r="C44" i="9" s="1"/>
  <c r="AA30" i="9"/>
  <c r="AA43" i="9" s="1"/>
  <c r="W30" i="9"/>
  <c r="W43" i="9" s="1"/>
  <c r="S30" i="9"/>
  <c r="S43" i="9" s="1"/>
  <c r="O30" i="9"/>
  <c r="O43" i="9" s="1"/>
  <c r="K30" i="9"/>
  <c r="K43" i="9" s="1"/>
  <c r="G30" i="9"/>
  <c r="G43" i="9" s="1"/>
  <c r="C30" i="9"/>
  <c r="C43" i="9" s="1"/>
  <c r="AA29" i="9"/>
  <c r="AA42" i="9" s="1"/>
  <c r="W29" i="9"/>
  <c r="W42" i="9" s="1"/>
  <c r="S29" i="9"/>
  <c r="S42" i="9" s="1"/>
  <c r="O29" i="9"/>
  <c r="O42" i="9" s="1"/>
  <c r="K29" i="9"/>
  <c r="K42" i="9" s="1"/>
  <c r="G29" i="9"/>
  <c r="G42" i="9" s="1"/>
  <c r="C29" i="9"/>
  <c r="C42" i="9" s="1"/>
  <c r="AA28" i="9"/>
  <c r="AA41" i="9" s="1"/>
  <c r="W28" i="9"/>
  <c r="W41" i="9" s="1"/>
  <c r="S28" i="9"/>
  <c r="S41" i="9" s="1"/>
  <c r="O28" i="9"/>
  <c r="O41" i="9" s="1"/>
  <c r="K28" i="9"/>
  <c r="K41" i="9" s="1"/>
  <c r="G28" i="9"/>
  <c r="G41" i="9" s="1"/>
  <c r="C28" i="9"/>
  <c r="C41" i="9" s="1"/>
  <c r="AA27" i="9"/>
  <c r="AA40" i="9" s="1"/>
  <c r="W27" i="9"/>
  <c r="W40" i="9" s="1"/>
  <c r="S27" i="9"/>
  <c r="S40" i="9" s="1"/>
  <c r="O27" i="9"/>
  <c r="O40" i="9" s="1"/>
  <c r="K27" i="9"/>
  <c r="K40" i="9" s="1"/>
  <c r="G27" i="9"/>
  <c r="G40" i="9" s="1"/>
  <c r="C27" i="9"/>
  <c r="C40" i="9" s="1"/>
  <c r="AA26" i="9"/>
  <c r="AA39" i="9" s="1"/>
  <c r="W26" i="9"/>
  <c r="W39" i="9" s="1"/>
  <c r="S26" i="9"/>
  <c r="S39" i="9" s="1"/>
  <c r="O26" i="9"/>
  <c r="O39" i="9" s="1"/>
  <c r="K26" i="9"/>
  <c r="K39" i="9" s="1"/>
  <c r="G26" i="9"/>
  <c r="G39" i="9" s="1"/>
  <c r="C26" i="9"/>
  <c r="C39" i="9" s="1"/>
  <c r="AA25" i="9"/>
  <c r="AA38" i="9" s="1"/>
  <c r="W25" i="9"/>
  <c r="W38" i="9" s="1"/>
  <c r="S25" i="9"/>
  <c r="S38" i="9" s="1"/>
  <c r="O25" i="9"/>
  <c r="O38" i="9" s="1"/>
  <c r="K25" i="9"/>
  <c r="K38" i="9" s="1"/>
  <c r="G25" i="9"/>
  <c r="G38" i="9" s="1"/>
  <c r="C25" i="9"/>
  <c r="C38" i="9" s="1"/>
  <c r="B7" i="9"/>
  <c r="F7" i="9" s="1"/>
  <c r="J7" i="9" s="1"/>
  <c r="N7" i="9" s="1"/>
  <c r="R7" i="9" s="1"/>
  <c r="V7" i="9" s="1"/>
  <c r="Z7" i="9" s="1"/>
  <c r="O26" i="7"/>
  <c r="O39" i="7" s="1"/>
  <c r="O27" i="7"/>
  <c r="O28" i="7"/>
  <c r="O29" i="7"/>
  <c r="O42" i="7" s="1"/>
  <c r="B7" i="7"/>
  <c r="F7" i="7" s="1"/>
  <c r="J7" i="7" s="1"/>
  <c r="N7" i="7" s="1"/>
  <c r="R7" i="7" s="1"/>
  <c r="V7" i="7" s="1"/>
  <c r="Z7" i="7" s="1"/>
  <c r="AD7" i="7" s="1"/>
  <c r="AH7" i="7" s="1"/>
  <c r="C25" i="7"/>
  <c r="C38" i="7" s="1"/>
  <c r="G25" i="7"/>
  <c r="G38" i="7" s="1"/>
  <c r="K25" i="7"/>
  <c r="K38" i="7" s="1"/>
  <c r="O25" i="7"/>
  <c r="O38" i="7" s="1"/>
  <c r="S25" i="7"/>
  <c r="S38" i="7" s="1"/>
  <c r="W25" i="7"/>
  <c r="W38" i="7" s="1"/>
  <c r="AA25" i="7"/>
  <c r="AA38" i="7" s="1"/>
  <c r="AE25" i="7"/>
  <c r="AE38" i="7" s="1"/>
  <c r="AI25" i="7"/>
  <c r="AI38" i="7" s="1"/>
  <c r="C26" i="7"/>
  <c r="C39" i="7" s="1"/>
  <c r="G26" i="7"/>
  <c r="G39" i="7" s="1"/>
  <c r="K26" i="7"/>
  <c r="K39" i="7" s="1"/>
  <c r="S26" i="7"/>
  <c r="S39" i="7" s="1"/>
  <c r="W26" i="7"/>
  <c r="W39" i="7" s="1"/>
  <c r="AA26" i="7"/>
  <c r="AA39" i="7" s="1"/>
  <c r="AE26" i="7"/>
  <c r="AE39" i="7" s="1"/>
  <c r="AI26" i="7"/>
  <c r="AI39" i="7" s="1"/>
  <c r="C27" i="7"/>
  <c r="C40" i="7" s="1"/>
  <c r="G27" i="7"/>
  <c r="G40" i="7" s="1"/>
  <c r="K27" i="7"/>
  <c r="K40" i="7" s="1"/>
  <c r="O40" i="7"/>
  <c r="S27" i="7"/>
  <c r="S40" i="7" s="1"/>
  <c r="W27" i="7"/>
  <c r="W40" i="7" s="1"/>
  <c r="AA27" i="7"/>
  <c r="AA40" i="7" s="1"/>
  <c r="AE27" i="7"/>
  <c r="AE40" i="7" s="1"/>
  <c r="AI27" i="7"/>
  <c r="AI40" i="7" s="1"/>
  <c r="C28" i="7"/>
  <c r="C41" i="7" s="1"/>
  <c r="G28" i="7"/>
  <c r="G41" i="7" s="1"/>
  <c r="K28" i="7"/>
  <c r="K41" i="7" s="1"/>
  <c r="O41" i="7"/>
  <c r="S28" i="7"/>
  <c r="S41" i="7" s="1"/>
  <c r="W28" i="7"/>
  <c r="W41" i="7" s="1"/>
  <c r="AA28" i="7"/>
  <c r="AA41" i="7" s="1"/>
  <c r="AE28" i="7"/>
  <c r="AE41" i="7" s="1"/>
  <c r="AI28" i="7"/>
  <c r="AI41" i="7" s="1"/>
  <c r="C29" i="7"/>
  <c r="C42" i="7" s="1"/>
  <c r="G29" i="7"/>
  <c r="G42" i="7" s="1"/>
  <c r="K29" i="7"/>
  <c r="K42" i="7" s="1"/>
  <c r="S29" i="7"/>
  <c r="S42" i="7" s="1"/>
  <c r="W29" i="7"/>
  <c r="W42" i="7" s="1"/>
  <c r="AA29" i="7"/>
  <c r="AA42" i="7" s="1"/>
  <c r="AE29" i="7"/>
  <c r="AE42" i="7" s="1"/>
  <c r="AI29" i="7"/>
  <c r="AI42" i="7" s="1"/>
  <c r="C30" i="7"/>
  <c r="C43" i="7" s="1"/>
  <c r="G30" i="7"/>
  <c r="G43" i="7" s="1"/>
  <c r="K30" i="7"/>
  <c r="K43" i="7" s="1"/>
  <c r="O30" i="7"/>
  <c r="O43" i="7" s="1"/>
  <c r="S30" i="7"/>
  <c r="S43" i="7" s="1"/>
  <c r="W30" i="7"/>
  <c r="W43" i="7" s="1"/>
  <c r="AA30" i="7"/>
  <c r="AA43" i="7" s="1"/>
  <c r="AE30" i="7"/>
  <c r="AE43" i="7" s="1"/>
  <c r="AI30" i="7"/>
  <c r="AI43" i="7" s="1"/>
  <c r="C31" i="7"/>
  <c r="C44" i="7" s="1"/>
  <c r="G31" i="7"/>
  <c r="G44" i="7" s="1"/>
  <c r="K31" i="7"/>
  <c r="K44" i="7" s="1"/>
  <c r="O31" i="7"/>
  <c r="O44" i="7" s="1"/>
  <c r="S31" i="7"/>
  <c r="S44" i="7" s="1"/>
  <c r="W31" i="7"/>
  <c r="W44" i="7" s="1"/>
  <c r="AA31" i="7"/>
  <c r="AA44" i="7" s="1"/>
  <c r="AE31" i="7"/>
  <c r="AE44" i="7" s="1"/>
  <c r="AI31" i="7"/>
  <c r="AI44" i="7" s="1"/>
  <c r="C32" i="7"/>
  <c r="C45" i="7" s="1"/>
  <c r="G32" i="7"/>
  <c r="G45" i="7" s="1"/>
  <c r="K32" i="7"/>
  <c r="K45" i="7" s="1"/>
  <c r="O32" i="7"/>
  <c r="O45" i="7" s="1"/>
  <c r="S32" i="7"/>
  <c r="S45" i="7" s="1"/>
  <c r="W32" i="7"/>
  <c r="W45" i="7" s="1"/>
  <c r="AA32" i="7"/>
  <c r="AA45" i="7" s="1"/>
  <c r="AE32" i="7"/>
  <c r="AE45" i="7" s="1"/>
  <c r="AI32" i="7"/>
  <c r="AI45" i="7" s="1"/>
  <c r="G33" i="7"/>
  <c r="G46" i="7" s="1"/>
  <c r="K33" i="7"/>
  <c r="K46" i="7" s="1"/>
  <c r="O33" i="7"/>
  <c r="O46" i="7" s="1"/>
  <c r="S33" i="7"/>
  <c r="S46" i="7" s="1"/>
  <c r="W33" i="7"/>
  <c r="W46" i="7" s="1"/>
  <c r="AA33" i="7"/>
  <c r="AA46" i="7" s="1"/>
  <c r="AE33" i="7"/>
  <c r="AE46" i="7" s="1"/>
  <c r="AI33" i="7"/>
  <c r="AI46" i="7" s="1"/>
  <c r="G34" i="7"/>
  <c r="G47" i="7" s="1"/>
  <c r="K34" i="7"/>
  <c r="K47" i="7" s="1"/>
  <c r="O34" i="7"/>
  <c r="O47" i="7" s="1"/>
  <c r="S34" i="7"/>
  <c r="S47" i="7" s="1"/>
  <c r="W34" i="7"/>
  <c r="W47" i="7" s="1"/>
  <c r="AA34" i="7"/>
  <c r="AA47" i="7" s="1"/>
  <c r="AE34" i="7"/>
  <c r="AE47" i="7" s="1"/>
  <c r="AI34" i="7"/>
  <c r="AI47" i="7" s="1"/>
  <c r="C46" i="7"/>
  <c r="C47" i="7"/>
  <c r="C51" i="7"/>
  <c r="G51" i="7"/>
  <c r="K51" i="7"/>
  <c r="O51" i="7"/>
  <c r="S51" i="7"/>
  <c r="W51" i="7"/>
  <c r="AA51" i="7"/>
  <c r="AE51" i="7"/>
  <c r="AI51" i="7"/>
  <c r="C52" i="7"/>
  <c r="G52" i="7"/>
  <c r="K52" i="7"/>
  <c r="O52" i="7"/>
  <c r="S52" i="7"/>
  <c r="W52" i="7"/>
  <c r="AA52" i="7"/>
  <c r="AE52" i="7"/>
  <c r="AI52" i="7"/>
  <c r="C53" i="7"/>
  <c r="G53" i="7"/>
  <c r="K53" i="7"/>
  <c r="O53" i="7"/>
  <c r="S53" i="7"/>
  <c r="W53" i="7"/>
  <c r="AA53" i="7"/>
  <c r="AE53" i="7"/>
  <c r="AI53" i="7"/>
  <c r="C54" i="7"/>
  <c r="G54" i="7"/>
  <c r="K54" i="7"/>
  <c r="O54" i="7"/>
  <c r="S54" i="7"/>
  <c r="W54" i="7"/>
  <c r="AA54" i="7"/>
  <c r="AE54" i="7"/>
  <c r="AI54" i="7"/>
  <c r="C55" i="7"/>
  <c r="G55" i="7"/>
  <c r="K55" i="7"/>
  <c r="O55" i="7"/>
  <c r="S55" i="7"/>
  <c r="W55" i="7"/>
  <c r="AA55" i="7"/>
  <c r="AE55" i="7"/>
  <c r="AI55" i="7"/>
  <c r="C56" i="7"/>
  <c r="G56" i="7"/>
  <c r="K56" i="7"/>
  <c r="O56" i="7"/>
  <c r="S56" i="7"/>
  <c r="W56" i="7"/>
  <c r="AA56" i="7"/>
  <c r="AE56" i="7"/>
  <c r="AI56" i="7"/>
  <c r="C57" i="7"/>
  <c r="G57" i="7"/>
  <c r="K57" i="7"/>
  <c r="O57" i="7"/>
  <c r="S57" i="7"/>
  <c r="W57" i="7"/>
  <c r="AA57" i="7"/>
  <c r="AE57" i="7"/>
  <c r="AI57" i="7"/>
  <c r="C58" i="7"/>
  <c r="G58" i="7"/>
  <c r="K58" i="7"/>
  <c r="O58" i="7"/>
  <c r="S58" i="7"/>
  <c r="W58" i="7"/>
  <c r="AA58" i="7"/>
  <c r="AE58" i="7"/>
  <c r="AI58" i="7"/>
  <c r="C59" i="7"/>
  <c r="G59" i="7"/>
  <c r="K59" i="7"/>
  <c r="O59" i="7"/>
  <c r="S59" i="7"/>
  <c r="W59" i="7"/>
  <c r="AA59" i="7"/>
  <c r="AE59" i="7"/>
  <c r="AI59" i="7"/>
  <c r="C60" i="7"/>
  <c r="G60" i="7"/>
  <c r="K60" i="7"/>
  <c r="O60" i="7"/>
  <c r="S60" i="7"/>
  <c r="W60" i="7"/>
  <c r="AA60" i="7"/>
  <c r="AE60" i="7"/>
  <c r="AI60" i="7"/>
</calcChain>
</file>

<file path=xl/sharedStrings.xml><?xml version="1.0" encoding="utf-8"?>
<sst xmlns="http://schemas.openxmlformats.org/spreadsheetml/2006/main" count="1513" uniqueCount="125">
  <si>
    <t>Mass of the chamber</t>
  </si>
  <si>
    <t>Al2O3</t>
    <phoneticPr fontId="2" type="noConversion"/>
  </si>
  <si>
    <t>FeO</t>
    <phoneticPr fontId="2" type="noConversion"/>
  </si>
  <si>
    <t>MnO2</t>
    <phoneticPr fontId="2" type="noConversion"/>
  </si>
  <si>
    <t>CaO</t>
    <phoneticPr fontId="2" type="noConversion"/>
  </si>
  <si>
    <t>Na2O</t>
    <phoneticPr fontId="2" type="noConversion"/>
  </si>
  <si>
    <t>SiO2</t>
    <phoneticPr fontId="2" type="noConversion"/>
  </si>
  <si>
    <t>TiO2</t>
    <phoneticPr fontId="2" type="noConversion"/>
  </si>
  <si>
    <t>Al2O3</t>
    <phoneticPr fontId="2" type="noConversion"/>
  </si>
  <si>
    <t>FeO</t>
    <phoneticPr fontId="2" type="noConversion"/>
  </si>
  <si>
    <t>MnO2</t>
    <phoneticPr fontId="2" type="noConversion"/>
  </si>
  <si>
    <t>MgO</t>
    <phoneticPr fontId="2" type="noConversion"/>
  </si>
  <si>
    <t>K2O</t>
    <phoneticPr fontId="2" type="noConversion"/>
  </si>
  <si>
    <t>H2O</t>
    <phoneticPr fontId="2" type="noConversion"/>
  </si>
  <si>
    <t>TiO2</t>
    <phoneticPr fontId="2" type="noConversion"/>
  </si>
  <si>
    <t>K2O</t>
    <phoneticPr fontId="2" type="noConversion"/>
  </si>
  <si>
    <t>H2O</t>
    <phoneticPr fontId="2" type="noConversion"/>
  </si>
  <si>
    <t>FeO</t>
    <phoneticPr fontId="2" type="noConversion"/>
  </si>
  <si>
    <t>Na2O</t>
    <phoneticPr fontId="2" type="noConversion"/>
  </si>
  <si>
    <t>FeO</t>
    <phoneticPr fontId="2" type="noConversion"/>
  </si>
  <si>
    <t>SiO2</t>
    <phoneticPr fontId="2" type="noConversion"/>
  </si>
  <si>
    <t>TiO2</t>
    <phoneticPr fontId="2" type="noConversion"/>
  </si>
  <si>
    <t>MnO2</t>
    <phoneticPr fontId="2" type="noConversion"/>
  </si>
  <si>
    <t>MgO</t>
    <phoneticPr fontId="2" type="noConversion"/>
  </si>
  <si>
    <t>CaO</t>
    <phoneticPr fontId="2" type="noConversion"/>
  </si>
  <si>
    <t>Na2O</t>
    <phoneticPr fontId="2" type="noConversion"/>
  </si>
  <si>
    <t>K2O</t>
    <phoneticPr fontId="2" type="noConversion"/>
  </si>
  <si>
    <t>H2O</t>
    <phoneticPr fontId="2" type="noConversion"/>
  </si>
  <si>
    <t>K2O</t>
    <phoneticPr fontId="2" type="noConversion"/>
  </si>
  <si>
    <t>SiO2</t>
    <phoneticPr fontId="2" type="noConversion"/>
  </si>
  <si>
    <t>MgO</t>
    <phoneticPr fontId="2" type="noConversion"/>
  </si>
  <si>
    <t>CaO</t>
    <phoneticPr fontId="2" type="noConversion"/>
  </si>
  <si>
    <t>D19-4 4.0 wt% H2O</t>
    <phoneticPr fontId="2" type="noConversion"/>
  </si>
  <si>
    <t>MC01 4.0 wt% H2O</t>
    <phoneticPr fontId="2" type="noConversion"/>
  </si>
  <si>
    <t>Step</t>
    <phoneticPr fontId="1" type="noConversion"/>
  </si>
  <si>
    <t>Cumulate pile composition (wt%)</t>
    <phoneticPr fontId="2" type="noConversion"/>
  </si>
  <si>
    <t>Sample</t>
    <phoneticPr fontId="2" type="noConversion"/>
  </si>
  <si>
    <t>Step</t>
    <phoneticPr fontId="2" type="noConversion"/>
  </si>
  <si>
    <t>Porosity</t>
    <phoneticPr fontId="2" type="noConversion"/>
  </si>
  <si>
    <t>Magma chamber</t>
    <phoneticPr fontId="2" type="noConversion"/>
  </si>
  <si>
    <t>Compositional calculations</t>
  </si>
  <si>
    <t>Crystallinity</t>
    <phoneticPr fontId="2" type="noConversion"/>
  </si>
  <si>
    <t>initial composition</t>
    <phoneticPr fontId="2" type="noConversion"/>
  </si>
  <si>
    <t>SiO2</t>
    <phoneticPr fontId="2" type="noConversion"/>
  </si>
  <si>
    <t>TiO2</t>
    <phoneticPr fontId="2" type="noConversion"/>
  </si>
  <si>
    <t>Al2O3</t>
    <phoneticPr fontId="2" type="noConversion"/>
  </si>
  <si>
    <t>FeO</t>
    <phoneticPr fontId="2" type="noConversion"/>
  </si>
  <si>
    <t>MnO2</t>
    <phoneticPr fontId="2" type="noConversion"/>
  </si>
  <si>
    <t>MgO</t>
    <phoneticPr fontId="2" type="noConversion"/>
  </si>
  <si>
    <t>CaO</t>
    <phoneticPr fontId="2" type="noConversion"/>
  </si>
  <si>
    <t>Na2O</t>
    <phoneticPr fontId="2" type="noConversion"/>
  </si>
  <si>
    <t>K2O</t>
    <phoneticPr fontId="2" type="noConversion"/>
  </si>
  <si>
    <t>H2O</t>
    <phoneticPr fontId="2" type="noConversion"/>
  </si>
  <si>
    <t>Crystallinity</t>
    <phoneticPr fontId="2" type="noConversion"/>
  </si>
  <si>
    <t>H2O</t>
    <phoneticPr fontId="2" type="noConversion"/>
  </si>
  <si>
    <t>H2O</t>
    <phoneticPr fontId="2" type="noConversion"/>
  </si>
  <si>
    <t>K2O</t>
    <phoneticPr fontId="2" type="noConversion"/>
  </si>
  <si>
    <t>Na2O</t>
    <phoneticPr fontId="2" type="noConversion"/>
  </si>
  <si>
    <t>Na2O</t>
    <phoneticPr fontId="2" type="noConversion"/>
  </si>
  <si>
    <t>CaO</t>
    <phoneticPr fontId="2" type="noConversion"/>
  </si>
  <si>
    <t>MgO</t>
    <phoneticPr fontId="2" type="noConversion"/>
  </si>
  <si>
    <t>MnO2</t>
    <phoneticPr fontId="2" type="noConversion"/>
  </si>
  <si>
    <t>MnO2</t>
    <phoneticPr fontId="2" type="noConversion"/>
  </si>
  <si>
    <t>FeO</t>
    <phoneticPr fontId="2" type="noConversion"/>
  </si>
  <si>
    <t>Al2O3</t>
    <phoneticPr fontId="2" type="noConversion"/>
  </si>
  <si>
    <t>Al2O3</t>
    <phoneticPr fontId="2" type="noConversion"/>
  </si>
  <si>
    <t>TiO2</t>
    <phoneticPr fontId="2" type="noConversion"/>
  </si>
  <si>
    <t>TiO2</t>
    <phoneticPr fontId="2" type="noConversion"/>
  </si>
  <si>
    <t>TiO2</t>
    <phoneticPr fontId="2" type="noConversion"/>
  </si>
  <si>
    <t>SiO2</t>
    <phoneticPr fontId="2" type="noConversion"/>
  </si>
  <si>
    <t>Crystallinity</t>
    <phoneticPr fontId="2" type="noConversion"/>
  </si>
  <si>
    <t>Residual magma composition</t>
    <phoneticPr fontId="2" type="noConversion"/>
  </si>
  <si>
    <t>K2O</t>
    <phoneticPr fontId="2" type="noConversion"/>
  </si>
  <si>
    <t>Na2O</t>
    <phoneticPr fontId="2" type="noConversion"/>
  </si>
  <si>
    <t>CaO</t>
    <phoneticPr fontId="2" type="noConversion"/>
  </si>
  <si>
    <t>MgO</t>
    <phoneticPr fontId="2" type="noConversion"/>
  </si>
  <si>
    <t>MgO</t>
    <phoneticPr fontId="2" type="noConversion"/>
  </si>
  <si>
    <t>MgO</t>
    <phoneticPr fontId="2" type="noConversion"/>
  </si>
  <si>
    <t>MnO2</t>
    <phoneticPr fontId="2" type="noConversion"/>
  </si>
  <si>
    <t>FeO</t>
    <phoneticPr fontId="2" type="noConversion"/>
  </si>
  <si>
    <t>TiO2</t>
    <phoneticPr fontId="2" type="noConversion"/>
  </si>
  <si>
    <t>SiO2</t>
    <phoneticPr fontId="2" type="noConversion"/>
  </si>
  <si>
    <t>SiO2</t>
    <phoneticPr fontId="2" type="noConversion"/>
  </si>
  <si>
    <t>SiO2</t>
    <phoneticPr fontId="2" type="noConversion"/>
  </si>
  <si>
    <t>Crystallinity</t>
    <phoneticPr fontId="2" type="noConversion"/>
  </si>
  <si>
    <t>Crystallinity</t>
    <phoneticPr fontId="2" type="noConversion"/>
  </si>
  <si>
    <t>MnO2</t>
    <phoneticPr fontId="2" type="noConversion"/>
  </si>
  <si>
    <t>MnO2</t>
    <phoneticPr fontId="2" type="noConversion"/>
  </si>
  <si>
    <t>Al2O3</t>
    <phoneticPr fontId="2" type="noConversion"/>
  </si>
  <si>
    <t>SiO2</t>
    <phoneticPr fontId="2" type="noConversion"/>
  </si>
  <si>
    <t>Solid composition</t>
    <phoneticPr fontId="2" type="noConversion"/>
  </si>
  <si>
    <t>initial composition</t>
    <phoneticPr fontId="2" type="noConversion"/>
  </si>
  <si>
    <t>initial composition</t>
    <phoneticPr fontId="2" type="noConversion"/>
  </si>
  <si>
    <t>Crystallinity</t>
    <phoneticPr fontId="2" type="noConversion"/>
  </si>
  <si>
    <t>Interstitial melt composition</t>
    <phoneticPr fontId="2" type="noConversion"/>
  </si>
  <si>
    <t>Magma chamber</t>
    <phoneticPr fontId="2" type="noConversion"/>
  </si>
  <si>
    <t>Magma chamber</t>
    <phoneticPr fontId="2" type="noConversion"/>
  </si>
  <si>
    <t>Mass of chamber</t>
    <phoneticPr fontId="2" type="noConversion"/>
  </si>
  <si>
    <t>Porosity</t>
    <phoneticPr fontId="2" type="noConversion"/>
  </si>
  <si>
    <t>Terminal porosity</t>
    <phoneticPr fontId="2" type="noConversion"/>
  </si>
  <si>
    <t>Step</t>
    <phoneticPr fontId="2" type="noConversion"/>
  </si>
  <si>
    <t>Step</t>
    <phoneticPr fontId="2" type="noConversion"/>
  </si>
  <si>
    <t>Increment</t>
    <phoneticPr fontId="2" type="noConversion"/>
  </si>
  <si>
    <t>Critial crystallinity</t>
    <phoneticPr fontId="2" type="noConversion"/>
  </si>
  <si>
    <t>Parameters</t>
    <phoneticPr fontId="2" type="noConversion"/>
  </si>
  <si>
    <t>Porosity</t>
    <phoneticPr fontId="2" type="noConversion"/>
  </si>
  <si>
    <t>Cumulate pile composition</t>
    <phoneticPr fontId="2" type="noConversion"/>
  </si>
  <si>
    <t>Parameters</t>
    <phoneticPr fontId="2" type="noConversion"/>
  </si>
  <si>
    <t>Critial crystallinity</t>
    <phoneticPr fontId="2" type="noConversion"/>
  </si>
  <si>
    <t>Increment</t>
    <phoneticPr fontId="2" type="noConversion"/>
  </si>
  <si>
    <t>2</t>
    <phoneticPr fontId="2" type="noConversion"/>
  </si>
  <si>
    <t>Terminal porosity</t>
    <phoneticPr fontId="2" type="noConversion"/>
  </si>
  <si>
    <t>Mass of chamber</t>
    <phoneticPr fontId="2" type="noConversion"/>
  </si>
  <si>
    <t>Interstitial melt composition</t>
    <phoneticPr fontId="2" type="noConversion"/>
  </si>
  <si>
    <t>Solid composition</t>
    <phoneticPr fontId="2" type="noConversion"/>
  </si>
  <si>
    <t>Residual magma composition</t>
    <phoneticPr fontId="2" type="noConversion"/>
  </si>
  <si>
    <t>Input intial composition and liquid compositions at 0.4 crystallinity occur in the blue fields;
the output data are marked in red.</t>
    <phoneticPr fontId="1" type="noConversion"/>
  </si>
  <si>
    <t>Cumulate pile composition</t>
    <phoneticPr fontId="2" type="noConversion"/>
  </si>
  <si>
    <t>Input intial composition and liquid compositions at 0.4 crystallinity occur in the blue fields;
the output data are marked in red.</t>
    <phoneticPr fontId="1" type="noConversion"/>
  </si>
  <si>
    <t>interstitial melt</t>
  </si>
  <si>
    <t>D19-4 2.0 wt% H2O</t>
    <phoneticPr fontId="2" type="noConversion"/>
  </si>
  <si>
    <t>--</t>
    <phoneticPr fontId="1" type="noConversion"/>
  </si>
  <si>
    <t xml:space="preserve">Appendix Table 5. Initial whole-rock composition that used for geochemical modeling </t>
    <phoneticPr fontId="1" type="noConversion"/>
  </si>
  <si>
    <t>American Mineralogist: March 2021 Online Materials AM-21-37335</t>
  </si>
  <si>
    <t>ZHANG ET AL.: CRYSTALLIZATION AND MELT EXTRACTION FOR CHARNOCKITE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</si>
</sst>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[Red]\(0.00\)"/>
    <numFmt numFmtId="165" formatCode="0.00_ "/>
  </numFmts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12"/>
      <color rgb="FFFF0000"/>
      <name val="Times New Roman"/>
      <family val="1"/>
    </font>
    <font>
      <sz val="12"/>
      <color indexed="10"/>
      <name val="Times New Roman"/>
      <family val="1"/>
    </font>
    <font>
      <sz val="12"/>
      <name val="宋体"/>
      <family val="3"/>
      <charset val="134"/>
    </font>
    <font>
      <sz val="11"/>
      <name val="Calibri"/>
      <family val="2"/>
      <scheme val="minor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8" fillId="0" borderId="0"/>
    <xf numFmtId="0" fontId="5" fillId="0" borderId="0"/>
  </cellStyleXfs>
  <cellXfs count="78">
    <xf numFmtId="0" fontId="0" fillId="0" borderId="0" xfId="0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3" fillId="0" borderId="0" xfId="0" applyNumberFormat="1" applyFont="1" applyFill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8" fillId="0" borderId="0" xfId="2" applyFill="1" applyBorder="1" applyAlignment="1">
      <alignment horizontal="center"/>
    </xf>
    <xf numFmtId="164" fontId="8" fillId="0" borderId="0" xfId="2" applyNumberForma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2" applyNumberFormat="1" applyFill="1" applyBorder="1" applyAlignment="1">
      <alignment horizontal="center"/>
    </xf>
    <xf numFmtId="165" fontId="8" fillId="0" borderId="0" xfId="2" applyNumberForma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4" fontId="4" fillId="0" borderId="0" xfId="2" applyNumberFormat="1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164" fontId="7" fillId="0" borderId="0" xfId="2" applyNumberFormat="1" applyFont="1" applyFill="1" applyBorder="1" applyAlignment="1">
      <alignment horizontal="center"/>
    </xf>
    <xf numFmtId="165" fontId="4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center"/>
    </xf>
    <xf numFmtId="0" fontId="4" fillId="4" borderId="1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left"/>
    </xf>
    <xf numFmtId="164" fontId="4" fillId="0" borderId="0" xfId="2" applyNumberFormat="1" applyFont="1" applyFill="1" applyBorder="1" applyAlignment="1">
      <alignment horizontal="left"/>
    </xf>
    <xf numFmtId="164" fontId="4" fillId="0" borderId="0" xfId="2" applyNumberFormat="1" applyFont="1" applyFill="1" applyAlignment="1">
      <alignment horizontal="left"/>
    </xf>
    <xf numFmtId="0" fontId="4" fillId="0" borderId="0" xfId="2" applyFont="1" applyFill="1" applyAlignment="1">
      <alignment horizontal="left"/>
    </xf>
    <xf numFmtId="164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2" applyFont="1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left"/>
    </xf>
    <xf numFmtId="49" fontId="4" fillId="0" borderId="0" xfId="2" applyNumberFormat="1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left"/>
    </xf>
    <xf numFmtId="164" fontId="3" fillId="0" borderId="0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/>
    </xf>
    <xf numFmtId="164" fontId="6" fillId="0" borderId="0" xfId="2" applyNumberFormat="1" applyFont="1" applyFill="1" applyBorder="1" applyAlignment="1">
      <alignment horizontal="center"/>
    </xf>
    <xf numFmtId="0" fontId="4" fillId="5" borderId="0" xfId="2" applyFont="1" applyFill="1" applyBorder="1" applyAlignment="1">
      <alignment horizontal="center"/>
    </xf>
    <xf numFmtId="0" fontId="0" fillId="0" borderId="0" xfId="0" applyFill="1"/>
    <xf numFmtId="164" fontId="4" fillId="6" borderId="0" xfId="2" applyNumberFormat="1" applyFont="1" applyFill="1" applyAlignment="1">
      <alignment horizontal="center"/>
    </xf>
    <xf numFmtId="164" fontId="4" fillId="6" borderId="0" xfId="2" applyNumberFormat="1" applyFont="1" applyFill="1" applyAlignment="1">
      <alignment horizontal="center" vertical="center"/>
    </xf>
    <xf numFmtId="165" fontId="4" fillId="6" borderId="0" xfId="2" applyNumberFormat="1" applyFont="1" applyFill="1" applyAlignment="1">
      <alignment horizontal="center"/>
    </xf>
    <xf numFmtId="164" fontId="4" fillId="6" borderId="0" xfId="2" applyNumberFormat="1" applyFont="1" applyFill="1" applyBorder="1" applyAlignment="1">
      <alignment horizontal="center"/>
    </xf>
    <xf numFmtId="165" fontId="4" fillId="6" borderId="0" xfId="2" applyNumberFormat="1" applyFont="1" applyFill="1" applyBorder="1" applyAlignment="1">
      <alignment horizontal="center"/>
    </xf>
    <xf numFmtId="0" fontId="4" fillId="5" borderId="1" xfId="2" applyFont="1" applyFill="1" applyBorder="1" applyAlignment="1">
      <alignment horizontal="center"/>
    </xf>
    <xf numFmtId="164" fontId="4" fillId="5" borderId="1" xfId="2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4" fillId="0" borderId="0" xfId="3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164" fontId="3" fillId="0" borderId="0" xfId="3" applyNumberFormat="1" applyFont="1" applyAlignment="1">
      <alignment horizontal="center" vertical="center" wrapText="1"/>
    </xf>
    <xf numFmtId="49" fontId="3" fillId="0" borderId="0" xfId="3" applyNumberFormat="1" applyFont="1" applyAlignment="1">
      <alignment horizontal="left"/>
    </xf>
    <xf numFmtId="49" fontId="4" fillId="0" borderId="0" xfId="3" applyNumberFormat="1" applyFont="1" applyAlignment="1">
      <alignment horizontal="center"/>
    </xf>
    <xf numFmtId="0" fontId="3" fillId="0" borderId="0" xfId="3" applyFont="1" applyAlignment="1">
      <alignment horizontal="left"/>
    </xf>
    <xf numFmtId="164" fontId="3" fillId="0" borderId="0" xfId="3" applyNumberFormat="1" applyFont="1" applyAlignment="1">
      <alignment horizontal="left"/>
    </xf>
    <xf numFmtId="164" fontId="4" fillId="0" borderId="0" xfId="3" applyNumberFormat="1" applyFont="1" applyAlignment="1">
      <alignment horizontal="left"/>
    </xf>
    <xf numFmtId="0" fontId="4" fillId="4" borderId="1" xfId="3" applyFont="1" applyFill="1" applyBorder="1" applyAlignment="1">
      <alignment horizontal="center"/>
    </xf>
    <xf numFmtId="164" fontId="4" fillId="5" borderId="1" xfId="3" applyNumberFormat="1" applyFont="1" applyFill="1" applyBorder="1" applyAlignment="1">
      <alignment horizontal="center"/>
    </xf>
    <xf numFmtId="164" fontId="4" fillId="4" borderId="1" xfId="3" applyNumberFormat="1" applyFont="1" applyFill="1" applyBorder="1" applyAlignment="1">
      <alignment horizontal="center"/>
    </xf>
    <xf numFmtId="165" fontId="4" fillId="0" borderId="0" xfId="3" applyNumberFormat="1" applyFont="1" applyAlignment="1">
      <alignment horizontal="center"/>
    </xf>
    <xf numFmtId="164" fontId="4" fillId="6" borderId="0" xfId="3" applyNumberFormat="1" applyFont="1" applyFill="1" applyAlignment="1">
      <alignment horizontal="center"/>
    </xf>
    <xf numFmtId="165" fontId="4" fillId="6" borderId="0" xfId="3" applyNumberFormat="1" applyFont="1" applyFill="1" applyAlignment="1">
      <alignment horizontal="center"/>
    </xf>
    <xf numFmtId="164" fontId="4" fillId="6" borderId="0" xfId="3" applyNumberFormat="1" applyFont="1" applyFill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164" fontId="6" fillId="0" borderId="0" xfId="3" applyNumberFormat="1" applyFont="1" applyAlignment="1">
      <alignment horizontal="center"/>
    </xf>
    <xf numFmtId="165" fontId="5" fillId="0" borderId="0" xfId="3" applyNumberFormat="1" applyAlignment="1">
      <alignment horizontal="center"/>
    </xf>
    <xf numFmtId="0" fontId="5" fillId="0" borderId="0" xfId="3" applyAlignment="1">
      <alignment horizontal="center"/>
    </xf>
    <xf numFmtId="164" fontId="5" fillId="0" borderId="0" xfId="3" applyNumberFormat="1" applyAlignment="1">
      <alignment horizontal="center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0" fillId="0" borderId="0" xfId="0" quotePrefix="1" applyNumberFormat="1" applyAlignment="1">
      <alignment horizontal="center"/>
    </xf>
    <xf numFmtId="0" fontId="3" fillId="2" borderId="0" xfId="3" applyFont="1" applyFill="1" applyAlignment="1">
      <alignment horizontal="center"/>
    </xf>
    <xf numFmtId="164" fontId="3" fillId="3" borderId="0" xfId="3" applyNumberFormat="1" applyFont="1" applyFill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164" fontId="3" fillId="3" borderId="0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常规 2" xfId="1" xr:uid="{00000000-0005-0000-0000-000001000000}"/>
    <cellStyle name="常规 3" xfId="2" xr:uid="{00000000-0005-0000-0000-000002000000}"/>
    <cellStyle name="常规 3 2" xfId="3" xr:uid="{C244F261-6447-4ECD-827A-CFB644B3FAE4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A9" sqref="A9"/>
    </sheetView>
  </sheetViews>
  <sheetFormatPr defaultRowHeight="14.35"/>
  <cols>
    <col min="1" max="1" width="21" bestFit="1" customWidth="1"/>
  </cols>
  <sheetData>
    <row r="1" spans="1:11">
      <c r="A1" t="s">
        <v>123</v>
      </c>
    </row>
    <row r="2" spans="1:11">
      <c r="A2" t="s">
        <v>124</v>
      </c>
    </row>
    <row r="3" spans="1:11">
      <c r="A3" s="48" t="s">
        <v>122</v>
      </c>
    </row>
    <row r="4" spans="1:11" ht="15.35">
      <c r="A4" s="1" t="s">
        <v>36</v>
      </c>
      <c r="B4" s="2" t="s">
        <v>29</v>
      </c>
      <c r="C4" s="2" t="s">
        <v>14</v>
      </c>
      <c r="D4" s="2" t="s">
        <v>1</v>
      </c>
      <c r="E4" s="4" t="s">
        <v>2</v>
      </c>
      <c r="F4" s="4" t="s">
        <v>3</v>
      </c>
      <c r="G4" s="4" t="s">
        <v>30</v>
      </c>
      <c r="H4" s="2" t="s">
        <v>31</v>
      </c>
      <c r="I4" s="2" t="s">
        <v>5</v>
      </c>
      <c r="J4" s="2" t="s">
        <v>28</v>
      </c>
      <c r="K4" s="2" t="s">
        <v>16</v>
      </c>
    </row>
    <row r="5" spans="1:11" ht="15.35">
      <c r="A5" s="1" t="s">
        <v>32</v>
      </c>
      <c r="B5" s="5">
        <v>66.900000000000006</v>
      </c>
      <c r="C5" s="5">
        <v>0.74</v>
      </c>
      <c r="D5" s="5">
        <v>14.03</v>
      </c>
      <c r="E5" s="5">
        <v>4.7</v>
      </c>
      <c r="F5" s="5">
        <v>0.1</v>
      </c>
      <c r="G5" s="5">
        <v>1.73</v>
      </c>
      <c r="H5" s="5">
        <v>3.83</v>
      </c>
      <c r="I5" s="5">
        <v>2.37</v>
      </c>
      <c r="J5" s="5">
        <v>1.59</v>
      </c>
      <c r="K5" s="6">
        <v>3.9</v>
      </c>
    </row>
    <row r="6" spans="1:11" ht="15.35">
      <c r="A6" s="1" t="s">
        <v>33</v>
      </c>
      <c r="B6" s="7">
        <v>66.599999999999994</v>
      </c>
      <c r="C6" s="8">
        <v>0.83</v>
      </c>
      <c r="D6" s="8">
        <v>13.85</v>
      </c>
      <c r="E6" s="7">
        <v>4.8099999999999996</v>
      </c>
      <c r="F6" s="7">
        <v>7.1999999999999995E-2</v>
      </c>
      <c r="G6" s="7">
        <v>1.47</v>
      </c>
      <c r="H6" s="7">
        <v>2.61</v>
      </c>
      <c r="I6" s="7">
        <v>2.68</v>
      </c>
      <c r="J6" s="7">
        <v>3.14</v>
      </c>
      <c r="K6" s="6">
        <v>3.92</v>
      </c>
    </row>
    <row r="7" spans="1:11" ht="15.35">
      <c r="A7" s="49" t="s">
        <v>119</v>
      </c>
      <c r="B7" s="7">
        <v>75.73</v>
      </c>
      <c r="C7" s="7">
        <v>0.28000000000000003</v>
      </c>
      <c r="D7" s="7">
        <v>12.96</v>
      </c>
      <c r="E7" s="7">
        <v>1.54</v>
      </c>
      <c r="F7" s="7">
        <v>0.03</v>
      </c>
      <c r="G7" s="7">
        <v>0.31</v>
      </c>
      <c r="H7" s="7">
        <v>1.1200000000000001</v>
      </c>
      <c r="I7" s="7">
        <v>3.11</v>
      </c>
      <c r="J7" s="7">
        <v>4.8499999999999996</v>
      </c>
      <c r="K7" s="73" t="s">
        <v>121</v>
      </c>
    </row>
    <row r="8" spans="1:11" ht="15.35">
      <c r="A8" s="49"/>
      <c r="B8" s="7"/>
      <c r="C8" s="7"/>
      <c r="D8" s="7"/>
      <c r="E8" s="7"/>
      <c r="F8" s="7"/>
      <c r="G8" s="7"/>
      <c r="H8" s="7"/>
      <c r="I8" s="7"/>
      <c r="J8" s="7"/>
    </row>
    <row r="10" spans="1:11">
      <c r="B10" s="49"/>
      <c r="C10" s="49"/>
      <c r="D10" s="49"/>
      <c r="E10" s="49"/>
      <c r="F10" s="49"/>
      <c r="G10" s="49"/>
      <c r="H10" s="49"/>
      <c r="I10" s="49"/>
      <c r="J10" s="49"/>
    </row>
    <row r="12" spans="1:11">
      <c r="B12" s="49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9C214-0D08-4677-A195-D5C159507444}">
  <dimension ref="A1:CM115"/>
  <sheetViews>
    <sheetView topLeftCell="A43" zoomScaleNormal="100" workbookViewId="0">
      <selection activeCell="A63" sqref="A63:A64"/>
    </sheetView>
  </sheetViews>
  <sheetFormatPr defaultColWidth="10" defaultRowHeight="16"/>
  <cols>
    <col min="1" max="1" width="18.64453125" style="69" customWidth="1"/>
    <col min="2" max="2" width="18.8203125" style="69" bestFit="1" customWidth="1"/>
    <col min="3" max="3" width="10" style="70"/>
    <col min="4" max="4" width="10" style="69"/>
    <col min="5" max="5" width="17.64453125" style="69" bestFit="1" customWidth="1"/>
    <col min="6" max="6" width="18.8203125" style="69" bestFit="1" customWidth="1"/>
    <col min="7" max="8" width="10" style="69"/>
    <col min="9" max="9" width="17.64453125" style="69" bestFit="1" customWidth="1"/>
    <col min="10" max="10" width="18.8203125" style="69" bestFit="1" customWidth="1"/>
    <col min="11" max="12" width="10" style="69"/>
    <col min="13" max="13" width="17.64453125" style="69" bestFit="1" customWidth="1"/>
    <col min="14" max="14" width="18.8203125" style="69" bestFit="1" customWidth="1"/>
    <col min="15" max="15" width="10" style="70"/>
    <col min="16" max="16" width="10" style="69"/>
    <col min="17" max="17" width="17.64453125" style="69" bestFit="1" customWidth="1"/>
    <col min="18" max="18" width="18.8203125" style="69" bestFit="1" customWidth="1"/>
    <col min="19" max="20" width="10" style="69"/>
    <col min="21" max="21" width="17.64453125" style="69" bestFit="1" customWidth="1"/>
    <col min="22" max="22" width="18.8203125" style="69" bestFit="1" customWidth="1"/>
    <col min="23" max="23" width="10" style="70"/>
    <col min="24" max="24" width="10" style="69"/>
    <col min="25" max="25" width="17.64453125" style="69" bestFit="1" customWidth="1"/>
    <col min="26" max="26" width="18.8203125" style="70" bestFit="1" customWidth="1"/>
    <col min="27" max="27" width="10" style="70"/>
    <col min="28" max="28" width="10" style="69"/>
    <col min="29" max="29" width="17.64453125" style="69" bestFit="1" customWidth="1"/>
    <col min="30" max="30" width="18.8203125" style="69" bestFit="1" customWidth="1"/>
    <col min="31" max="31" width="10" style="70"/>
    <col min="32" max="32" width="10" style="69"/>
    <col min="33" max="33" width="17.64453125" style="69" bestFit="1" customWidth="1"/>
    <col min="34" max="34" width="18.8203125" style="70" bestFit="1" customWidth="1"/>
    <col min="35" max="35" width="10" style="70"/>
    <col min="36" max="36" width="10" style="69"/>
    <col min="37" max="37" width="17.64453125" style="69" bestFit="1" customWidth="1"/>
    <col min="38" max="38" width="18.87890625" style="69" bestFit="1" customWidth="1"/>
    <col min="39" max="39" width="10" style="70"/>
    <col min="41" max="41" width="17.64453125" bestFit="1" customWidth="1"/>
    <col min="51" max="51" width="17.64453125" bestFit="1" customWidth="1"/>
    <col min="92" max="16384" width="10" style="69"/>
  </cols>
  <sheetData>
    <row r="1" spans="1:91" s="50" customFormat="1" ht="14.25" customHeight="1">
      <c r="A1" s="74" t="s">
        <v>104</v>
      </c>
      <c r="B1" s="74"/>
      <c r="C1" s="75" t="s">
        <v>116</v>
      </c>
      <c r="D1" s="75"/>
      <c r="E1" s="75"/>
      <c r="F1" s="75"/>
      <c r="G1" s="75"/>
      <c r="H1" s="75"/>
      <c r="I1" s="75"/>
      <c r="J1"/>
      <c r="O1" s="51"/>
      <c r="W1" s="51"/>
      <c r="Z1" s="51"/>
      <c r="AA1" s="51"/>
      <c r="AE1" s="51"/>
      <c r="AH1" s="51"/>
      <c r="AI1" s="51"/>
      <c r="AM1" s="5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</row>
    <row r="2" spans="1:91" s="50" customFormat="1" ht="15.35">
      <c r="A2" s="52" t="s">
        <v>103</v>
      </c>
      <c r="B2" s="50">
        <v>0.4</v>
      </c>
      <c r="C2" s="75"/>
      <c r="D2" s="75"/>
      <c r="E2" s="75"/>
      <c r="F2" s="75"/>
      <c r="G2" s="75"/>
      <c r="H2" s="75"/>
      <c r="I2" s="75"/>
      <c r="J2"/>
      <c r="O2" s="51"/>
      <c r="W2" s="51"/>
      <c r="Z2" s="51"/>
      <c r="AA2" s="51"/>
      <c r="AE2" s="51"/>
      <c r="AH2" s="51"/>
      <c r="AI2" s="51"/>
      <c r="AM2" s="51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</row>
    <row r="3" spans="1:91" s="50" customFormat="1" ht="15.35">
      <c r="A3" s="52" t="s">
        <v>102</v>
      </c>
      <c r="B3" s="50">
        <v>0.2</v>
      </c>
      <c r="C3" s="75"/>
      <c r="D3" s="75"/>
      <c r="E3" s="75"/>
      <c r="F3" s="75"/>
      <c r="G3" s="75"/>
      <c r="H3" s="75"/>
      <c r="I3" s="75"/>
      <c r="J3"/>
      <c r="O3" s="51"/>
      <c r="W3" s="51"/>
      <c r="Z3" s="51"/>
      <c r="AA3" s="51"/>
      <c r="AE3" s="51"/>
      <c r="AH3" s="51"/>
      <c r="AI3" s="51"/>
      <c r="AM3" s="51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</row>
    <row r="4" spans="1:91" s="50" customFormat="1" ht="15.35">
      <c r="C4" s="53"/>
      <c r="D4" s="53"/>
      <c r="E4" s="53"/>
      <c r="F4" s="53"/>
      <c r="G4" s="53"/>
      <c r="O4" s="51"/>
      <c r="W4" s="51"/>
      <c r="Z4" s="51"/>
      <c r="AA4" s="51"/>
      <c r="AE4" s="51"/>
      <c r="AH4" s="51"/>
      <c r="AI4" s="51"/>
      <c r="AM4" s="51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</row>
    <row r="5" spans="1:91" s="55" customFormat="1" ht="15.35">
      <c r="A5" s="54" t="s">
        <v>37</v>
      </c>
      <c r="B5" s="55">
        <v>1</v>
      </c>
      <c r="E5" s="54" t="s">
        <v>37</v>
      </c>
      <c r="F5" s="55" t="s">
        <v>110</v>
      </c>
      <c r="I5" s="54" t="s">
        <v>37</v>
      </c>
      <c r="J5" s="55">
        <v>3</v>
      </c>
      <c r="M5" s="54" t="s">
        <v>37</v>
      </c>
      <c r="N5" s="55">
        <v>4</v>
      </c>
      <c r="Q5" s="54" t="s">
        <v>37</v>
      </c>
      <c r="R5" s="55">
        <v>5</v>
      </c>
      <c r="U5" s="54" t="s">
        <v>37</v>
      </c>
      <c r="V5" s="55">
        <v>6</v>
      </c>
      <c r="Y5" s="54" t="s">
        <v>37</v>
      </c>
      <c r="Z5" s="55">
        <v>7</v>
      </c>
      <c r="AC5" s="54" t="s">
        <v>37</v>
      </c>
      <c r="AD5" s="55">
        <v>8</v>
      </c>
      <c r="AG5" s="54" t="s">
        <v>37</v>
      </c>
      <c r="AH5" s="55">
        <v>9</v>
      </c>
      <c r="AK5" s="54" t="s">
        <v>37</v>
      </c>
      <c r="AL5" s="55">
        <v>10</v>
      </c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</row>
    <row r="6" spans="1:91" s="50" customFormat="1" ht="15.35">
      <c r="A6" s="56" t="s">
        <v>99</v>
      </c>
      <c r="B6" s="50">
        <v>0.1</v>
      </c>
      <c r="C6" s="51"/>
      <c r="E6" s="56" t="s">
        <v>38</v>
      </c>
      <c r="F6" s="50">
        <v>0.12</v>
      </c>
      <c r="I6" s="56" t="s">
        <v>38</v>
      </c>
      <c r="J6" s="50">
        <v>0.14000000000000001</v>
      </c>
      <c r="M6" s="56" t="s">
        <v>38</v>
      </c>
      <c r="N6" s="50">
        <v>0.16</v>
      </c>
      <c r="O6" s="51"/>
      <c r="Q6" s="56" t="s">
        <v>38</v>
      </c>
      <c r="R6" s="50">
        <v>0.18</v>
      </c>
      <c r="U6" s="56" t="s">
        <v>38</v>
      </c>
      <c r="V6" s="50">
        <v>0.2</v>
      </c>
      <c r="W6" s="51"/>
      <c r="Y6" s="56" t="s">
        <v>38</v>
      </c>
      <c r="Z6" s="50">
        <v>0.22</v>
      </c>
      <c r="AA6" s="51"/>
      <c r="AC6" s="56" t="s">
        <v>38</v>
      </c>
      <c r="AD6" s="50">
        <v>0.24</v>
      </c>
      <c r="AE6" s="51"/>
      <c r="AG6" s="56" t="s">
        <v>38</v>
      </c>
      <c r="AH6" s="50">
        <v>0.26</v>
      </c>
      <c r="AI6" s="51"/>
      <c r="AK6" s="56" t="s">
        <v>38</v>
      </c>
      <c r="AL6" s="50">
        <v>0.28000000000000003</v>
      </c>
      <c r="AM6" s="51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</row>
    <row r="7" spans="1:91" s="51" customFormat="1" ht="15.35">
      <c r="A7" s="57" t="s">
        <v>97</v>
      </c>
      <c r="B7" s="51">
        <f>(1-B3)^B5+(B3*(1-B2-B6))</f>
        <v>0.9</v>
      </c>
      <c r="E7" s="57" t="s">
        <v>39</v>
      </c>
      <c r="F7" s="51">
        <f>B7*(1-$B$3+$B$3*(1-$B$2-F6))</f>
        <v>0.80640000000000001</v>
      </c>
      <c r="I7" s="57" t="s">
        <v>39</v>
      </c>
      <c r="J7" s="51">
        <f>F7*(1-$B$3+$B$3*(1-$B$2-J6))</f>
        <v>0.71930879999999997</v>
      </c>
      <c r="M7" s="57" t="s">
        <v>39</v>
      </c>
      <c r="N7" s="51">
        <f>J7*(1-$B$3+$B$3*(1-$B$2-N6))</f>
        <v>0.63874621440000001</v>
      </c>
      <c r="Q7" s="57" t="s">
        <v>39</v>
      </c>
      <c r="R7" s="51">
        <f>N7*(1-$B$3+$B$3*(1-$B$2-R6))</f>
        <v>0.56465165352960001</v>
      </c>
      <c r="U7" s="57" t="s">
        <v>39</v>
      </c>
      <c r="V7" s="51">
        <f>R7*(1-$B$3+$B$3*(1-$B$2-V6))</f>
        <v>0.49689345510604799</v>
      </c>
      <c r="Y7" s="57" t="s">
        <v>39</v>
      </c>
      <c r="Z7" s="51">
        <f>V7*(1-$B$3+$B$3*(1-$B$2-Z6))</f>
        <v>0.43527866667289811</v>
      </c>
      <c r="AC7" s="57" t="s">
        <v>39</v>
      </c>
      <c r="AD7" s="51">
        <f>Z7*(1-$B$3+$B$3*(1-$B$2-AD6))</f>
        <v>0.37956299733876714</v>
      </c>
      <c r="AG7" s="57" t="s">
        <v>39</v>
      </c>
      <c r="AH7" s="51">
        <f>AD7*(1-$B$3+$B$3*(1-$B$2-AH6))</f>
        <v>0.32946068169004988</v>
      </c>
      <c r="AK7" s="57" t="s">
        <v>39</v>
      </c>
      <c r="AL7" s="51">
        <f>AH7*(1-$B$3+$B$3*(1-$B$2-AL6))</f>
        <v>0.28465402898020309</v>
      </c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</row>
    <row r="8" spans="1:91" s="50" customFormat="1" ht="15.35">
      <c r="C8" s="51"/>
      <c r="O8" s="51"/>
      <c r="W8" s="51"/>
      <c r="Z8" s="51"/>
      <c r="AA8" s="51"/>
      <c r="AE8" s="51"/>
      <c r="AH8" s="51"/>
      <c r="AI8" s="51"/>
      <c r="AM8" s="51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</row>
    <row r="9" spans="1:91" s="50" customFormat="1" ht="15.35">
      <c r="A9" s="56" t="s">
        <v>40</v>
      </c>
      <c r="C9" s="51"/>
      <c r="O9" s="51"/>
      <c r="W9" s="51"/>
      <c r="Z9" s="51"/>
      <c r="AA9" s="51"/>
      <c r="AE9" s="51"/>
      <c r="AH9" s="51"/>
      <c r="AI9" s="51"/>
      <c r="AL9" s="51"/>
      <c r="AM9" s="51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</row>
    <row r="10" spans="1:91" s="52" customFormat="1" ht="15.35">
      <c r="A10" s="52" t="s">
        <v>94</v>
      </c>
      <c r="C10" s="58"/>
      <c r="E10" s="52" t="s">
        <v>94</v>
      </c>
      <c r="I10" s="52" t="s">
        <v>94</v>
      </c>
      <c r="M10" s="52" t="s">
        <v>94</v>
      </c>
      <c r="O10" s="58"/>
      <c r="Q10" s="52" t="s">
        <v>94</v>
      </c>
      <c r="S10" s="58"/>
      <c r="U10" s="52" t="s">
        <v>94</v>
      </c>
      <c r="W10" s="58"/>
      <c r="Y10" s="52" t="s">
        <v>94</v>
      </c>
      <c r="Z10" s="58"/>
      <c r="AA10" s="58"/>
      <c r="AC10" s="52" t="s">
        <v>94</v>
      </c>
      <c r="AD10" s="58"/>
      <c r="AE10" s="58"/>
      <c r="AG10" s="52" t="s">
        <v>94</v>
      </c>
      <c r="AH10" s="58"/>
      <c r="AI10" s="58"/>
      <c r="AK10" s="52" t="s">
        <v>94</v>
      </c>
      <c r="AL10" s="58"/>
      <c r="AM10" s="58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</row>
    <row r="11" spans="1:91" s="50" customFormat="1" ht="15.35">
      <c r="A11" s="59" t="s">
        <v>41</v>
      </c>
      <c r="B11" s="59" t="s">
        <v>42</v>
      </c>
      <c r="C11" s="60">
        <v>0.4</v>
      </c>
      <c r="E11" s="59" t="s">
        <v>41</v>
      </c>
      <c r="F11" s="59" t="s">
        <v>42</v>
      </c>
      <c r="G11" s="60">
        <v>0.4</v>
      </c>
      <c r="I11" s="59" t="s">
        <v>41</v>
      </c>
      <c r="J11" s="59" t="s">
        <v>42</v>
      </c>
      <c r="K11" s="60">
        <v>0.4</v>
      </c>
      <c r="M11" s="59" t="s">
        <v>41</v>
      </c>
      <c r="N11" s="59" t="s">
        <v>42</v>
      </c>
      <c r="O11" s="60">
        <v>0.4</v>
      </c>
      <c r="Q11" s="59" t="s">
        <v>41</v>
      </c>
      <c r="R11" s="59" t="s">
        <v>42</v>
      </c>
      <c r="S11" s="60">
        <v>0.4</v>
      </c>
      <c r="U11" s="59" t="s">
        <v>41</v>
      </c>
      <c r="V11" s="59" t="s">
        <v>42</v>
      </c>
      <c r="W11" s="60">
        <v>0.4</v>
      </c>
      <c r="Y11" s="59" t="s">
        <v>41</v>
      </c>
      <c r="Z11" s="61" t="s">
        <v>42</v>
      </c>
      <c r="AA11" s="60">
        <v>0.4</v>
      </c>
      <c r="AC11" s="59" t="s">
        <v>41</v>
      </c>
      <c r="AD11" s="61" t="s">
        <v>42</v>
      </c>
      <c r="AE11" s="60">
        <v>0.4</v>
      </c>
      <c r="AG11" s="59" t="s">
        <v>41</v>
      </c>
      <c r="AH11" s="61" t="s">
        <v>42</v>
      </c>
      <c r="AI11" s="61">
        <v>0.4</v>
      </c>
      <c r="AK11" s="59" t="s">
        <v>41</v>
      </c>
      <c r="AL11" s="61" t="s">
        <v>42</v>
      </c>
      <c r="AM11" s="61">
        <v>0.4</v>
      </c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</row>
    <row r="12" spans="1:91" s="50" customFormat="1" ht="15.35">
      <c r="A12" s="62" t="s">
        <v>6</v>
      </c>
      <c r="B12" s="63">
        <v>68.22</v>
      </c>
      <c r="C12" s="63">
        <v>70.45</v>
      </c>
      <c r="E12" s="62" t="s">
        <v>6</v>
      </c>
      <c r="F12" s="64">
        <v>68.422727272727258</v>
      </c>
      <c r="G12" s="63">
        <v>70.44</v>
      </c>
      <c r="I12" s="62" t="s">
        <v>6</v>
      </c>
      <c r="J12" s="64">
        <v>68.597741801577399</v>
      </c>
      <c r="K12" s="63">
        <v>70.44</v>
      </c>
      <c r="M12" s="62" t="s">
        <v>6</v>
      </c>
      <c r="N12" s="63">
        <v>68.749854863832482</v>
      </c>
      <c r="O12" s="63">
        <v>70.3</v>
      </c>
      <c r="Q12" s="62" t="s">
        <v>6</v>
      </c>
      <c r="R12" s="63">
        <v>68.87129480537557</v>
      </c>
      <c r="S12" s="63">
        <v>70.430000000000007</v>
      </c>
      <c r="U12" s="62" t="s">
        <v>6</v>
      </c>
      <c r="V12" s="63">
        <v>68.986754449421809</v>
      </c>
      <c r="W12" s="63">
        <v>70.150000000000006</v>
      </c>
      <c r="Y12" s="62" t="s">
        <v>6</v>
      </c>
      <c r="Z12" s="63">
        <v>69.067911115741225</v>
      </c>
      <c r="AA12" s="63">
        <v>70.349999999999994</v>
      </c>
      <c r="AC12" s="62" t="s">
        <v>6</v>
      </c>
      <c r="AD12" s="63">
        <v>69.151786089477781</v>
      </c>
      <c r="AE12" s="63">
        <v>70.38</v>
      </c>
      <c r="AG12" s="62" t="s">
        <v>6</v>
      </c>
      <c r="AH12" s="63">
        <v>69.226747501857062</v>
      </c>
      <c r="AI12" s="63">
        <v>70.27</v>
      </c>
      <c r="AK12" s="62" t="s">
        <v>6</v>
      </c>
      <c r="AL12" s="64">
        <v>69.285799530053822</v>
      </c>
      <c r="AM12" s="63">
        <v>70.16</v>
      </c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</row>
    <row r="13" spans="1:91" s="50" customFormat="1" ht="15.35">
      <c r="A13" s="62" t="s">
        <v>7</v>
      </c>
      <c r="B13" s="65">
        <v>0.76</v>
      </c>
      <c r="C13" s="63">
        <v>0.88</v>
      </c>
      <c r="E13" s="62" t="s">
        <v>7</v>
      </c>
      <c r="F13" s="64">
        <v>0.77090909090909088</v>
      </c>
      <c r="G13" s="63">
        <v>0.83</v>
      </c>
      <c r="I13" s="62" t="s">
        <v>7</v>
      </c>
      <c r="J13" s="64">
        <v>0.776035699460357</v>
      </c>
      <c r="K13" s="63">
        <v>0.76</v>
      </c>
      <c r="M13" s="62" t="s">
        <v>7</v>
      </c>
      <c r="N13" s="63">
        <v>0.77471165088106153</v>
      </c>
      <c r="O13" s="63">
        <v>0.69</v>
      </c>
      <c r="Q13" s="62" t="s">
        <v>7</v>
      </c>
      <c r="R13" s="63">
        <v>0.76807525426825951</v>
      </c>
      <c r="S13" s="63">
        <v>0.64</v>
      </c>
      <c r="U13" s="62" t="s">
        <v>7</v>
      </c>
      <c r="V13" s="63">
        <v>0.75858819839653657</v>
      </c>
      <c r="W13" s="63">
        <v>0.61</v>
      </c>
      <c r="Y13" s="62" t="s">
        <v>7</v>
      </c>
      <c r="Z13" s="63">
        <v>0.74822157990375493</v>
      </c>
      <c r="AA13" s="63">
        <v>0.56000000000000005</v>
      </c>
      <c r="AC13" s="62" t="s">
        <v>7</v>
      </c>
      <c r="AD13" s="63">
        <v>0.73590801860164001</v>
      </c>
      <c r="AE13" s="63">
        <v>0.57999999999999996</v>
      </c>
      <c r="AG13" s="62" t="s">
        <v>7</v>
      </c>
      <c r="AH13" s="63">
        <v>0.72639250572923941</v>
      </c>
      <c r="AI13" s="63">
        <v>0.55000000000000004</v>
      </c>
      <c r="AK13" s="62" t="s">
        <v>7</v>
      </c>
      <c r="AL13" s="64">
        <v>0.71640802427286743</v>
      </c>
      <c r="AM13" s="63">
        <v>0.53</v>
      </c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</row>
    <row r="14" spans="1:91" s="50" customFormat="1" ht="15.35">
      <c r="A14" s="62" t="s">
        <v>1</v>
      </c>
      <c r="B14" s="65">
        <v>14.27</v>
      </c>
      <c r="C14" s="63">
        <v>14.59</v>
      </c>
      <c r="E14" s="62" t="s">
        <v>1</v>
      </c>
      <c r="F14" s="64">
        <v>14.299090909090907</v>
      </c>
      <c r="G14" s="63">
        <v>14.61</v>
      </c>
      <c r="I14" s="62" t="s">
        <v>1</v>
      </c>
      <c r="J14" s="64">
        <v>14.326064757160646</v>
      </c>
      <c r="K14" s="63">
        <v>14.63</v>
      </c>
      <c r="M14" s="62" t="s">
        <v>1</v>
      </c>
      <c r="N14" s="63">
        <v>14.351160327670316</v>
      </c>
      <c r="O14" s="63">
        <v>14.71</v>
      </c>
      <c r="Q14" s="62" t="s">
        <v>1</v>
      </c>
      <c r="R14" s="63">
        <v>14.379272191401213</v>
      </c>
      <c r="S14" s="63">
        <v>14.78</v>
      </c>
      <c r="U14" s="62" t="s">
        <v>1</v>
      </c>
      <c r="V14" s="63">
        <v>14.4089557327789</v>
      </c>
      <c r="W14" s="63">
        <v>14.8</v>
      </c>
      <c r="Y14" s="62" t="s">
        <v>1</v>
      </c>
      <c r="Z14" s="63">
        <v>14.436237890957115</v>
      </c>
      <c r="AA14" s="63">
        <v>14.79</v>
      </c>
      <c r="AC14" s="62" t="s">
        <v>1</v>
      </c>
      <c r="AD14" s="63">
        <v>14.459381206501975</v>
      </c>
      <c r="AE14" s="63">
        <v>14.42</v>
      </c>
      <c r="AG14" s="62" t="s">
        <v>1</v>
      </c>
      <c r="AH14" s="63">
        <v>14.4569776586873</v>
      </c>
      <c r="AI14" s="63">
        <v>14.4</v>
      </c>
      <c r="AK14" s="62" t="s">
        <v>1</v>
      </c>
      <c r="AL14" s="64">
        <v>14.453752508195567</v>
      </c>
      <c r="AM14" s="63">
        <v>14.4</v>
      </c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</row>
    <row r="15" spans="1:91" s="50" customFormat="1" ht="15.35">
      <c r="A15" s="51" t="s">
        <v>2</v>
      </c>
      <c r="B15" s="63">
        <v>4.8499999999999996</v>
      </c>
      <c r="C15" s="63">
        <v>2.2400000000000002</v>
      </c>
      <c r="E15" s="51" t="s">
        <v>2</v>
      </c>
      <c r="F15" s="64">
        <v>4.6127272727272723</v>
      </c>
      <c r="G15" s="63">
        <v>2.12</v>
      </c>
      <c r="I15" s="51" t="s">
        <v>2</v>
      </c>
      <c r="J15" s="64">
        <v>4.3964632627646321</v>
      </c>
      <c r="K15" s="63">
        <v>1.96</v>
      </c>
      <c r="M15" s="51" t="s">
        <v>2</v>
      </c>
      <c r="N15" s="63">
        <v>4.1952873970317723</v>
      </c>
      <c r="O15" s="63">
        <v>1.82</v>
      </c>
      <c r="Q15" s="51" t="s">
        <v>2</v>
      </c>
      <c r="R15" s="63">
        <v>4.0092049742228326</v>
      </c>
      <c r="S15" s="63">
        <v>1.45</v>
      </c>
      <c r="U15" s="51" t="s">
        <v>2</v>
      </c>
      <c r="V15" s="63">
        <v>3.8196342353915114</v>
      </c>
      <c r="W15" s="63">
        <v>1.61</v>
      </c>
      <c r="Y15" s="51" t="s">
        <v>2</v>
      </c>
      <c r="Z15" s="63">
        <v>3.6654737073409405</v>
      </c>
      <c r="AA15" s="63">
        <v>1.21</v>
      </c>
      <c r="AC15" s="51" t="s">
        <v>2</v>
      </c>
      <c r="AD15" s="63">
        <v>3.5048352405055518</v>
      </c>
      <c r="AE15" s="63">
        <v>1.03</v>
      </c>
      <c r="AG15" s="51" t="s">
        <v>2</v>
      </c>
      <c r="AH15" s="63">
        <v>3.3537889582211755</v>
      </c>
      <c r="AI15" s="63">
        <v>0.92</v>
      </c>
      <c r="AK15" s="51" t="s">
        <v>2</v>
      </c>
      <c r="AL15" s="64">
        <v>3.2160273190765807</v>
      </c>
      <c r="AM15" s="63">
        <v>0.84</v>
      </c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</row>
    <row r="16" spans="1:91" s="50" customFormat="1" ht="15.35">
      <c r="A16" s="51" t="s">
        <v>3</v>
      </c>
      <c r="B16" s="63">
        <v>0.1</v>
      </c>
      <c r="C16" s="63">
        <v>0.16</v>
      </c>
      <c r="E16" s="51" t="s">
        <v>3</v>
      </c>
      <c r="F16" s="64">
        <v>0.10545454545454545</v>
      </c>
      <c r="G16" s="63">
        <v>0.16</v>
      </c>
      <c r="I16" s="51" t="s">
        <v>3</v>
      </c>
      <c r="J16" s="64">
        <v>0.11018679950186798</v>
      </c>
      <c r="K16" s="63">
        <v>0.16</v>
      </c>
      <c r="M16" s="51" t="s">
        <v>3</v>
      </c>
      <c r="N16" s="63">
        <v>0.11429981605675962</v>
      </c>
      <c r="O16" s="63">
        <v>0.17</v>
      </c>
      <c r="Q16" s="51" t="s">
        <v>3</v>
      </c>
      <c r="R16" s="63">
        <v>0.11866342493710565</v>
      </c>
      <c r="S16" s="63">
        <v>0.2</v>
      </c>
      <c r="U16" s="51" t="s">
        <v>3</v>
      </c>
      <c r="V16" s="63">
        <v>0.12468835642324597</v>
      </c>
      <c r="W16" s="63">
        <v>0.19</v>
      </c>
      <c r="Y16" s="51" t="s">
        <v>3</v>
      </c>
      <c r="Z16" s="63">
        <v>0.12924498271929857</v>
      </c>
      <c r="AA16" s="63">
        <v>0.21</v>
      </c>
      <c r="AC16" s="51" t="s">
        <v>3</v>
      </c>
      <c r="AD16" s="63">
        <v>0.13452802123298932</v>
      </c>
      <c r="AE16" s="63">
        <v>0.2</v>
      </c>
      <c r="AG16" s="51" t="s">
        <v>3</v>
      </c>
      <c r="AH16" s="63">
        <v>0.138523963599051</v>
      </c>
      <c r="AI16" s="63">
        <v>0.22</v>
      </c>
      <c r="AK16" s="51" t="s">
        <v>3</v>
      </c>
      <c r="AL16" s="64">
        <v>0.14313581471608583</v>
      </c>
      <c r="AM16" s="63">
        <v>0.22</v>
      </c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</row>
    <row r="17" spans="1:91" s="50" customFormat="1" ht="15.35">
      <c r="A17" s="51" t="s">
        <v>11</v>
      </c>
      <c r="B17" s="63">
        <v>1.85</v>
      </c>
      <c r="C17" s="63">
        <v>0.33</v>
      </c>
      <c r="E17" s="51" t="s">
        <v>11</v>
      </c>
      <c r="F17" s="64">
        <v>1.7118181818181819</v>
      </c>
      <c r="G17" s="63">
        <v>0.31</v>
      </c>
      <c r="I17" s="51" t="s">
        <v>11</v>
      </c>
      <c r="J17" s="64">
        <v>1.5901992528019926</v>
      </c>
      <c r="K17" s="63">
        <v>0.28000000000000003</v>
      </c>
      <c r="M17" s="51" t="s">
        <v>11</v>
      </c>
      <c r="N17" s="63">
        <v>1.4820176631210942</v>
      </c>
      <c r="O17" s="63">
        <v>0.26</v>
      </c>
      <c r="Q17" s="51" t="s">
        <v>11</v>
      </c>
      <c r="R17" s="63">
        <v>1.3862835604802712</v>
      </c>
      <c r="S17" s="63">
        <v>0.27</v>
      </c>
      <c r="U17" s="51" t="s">
        <v>11</v>
      </c>
      <c r="V17" s="63">
        <v>1.3035958893335844</v>
      </c>
      <c r="W17" s="63">
        <v>0.23</v>
      </c>
      <c r="Y17" s="51" t="s">
        <v>11</v>
      </c>
      <c r="Z17" s="63">
        <v>1.2286938505428691</v>
      </c>
      <c r="AA17" s="63">
        <v>0.26</v>
      </c>
      <c r="AC17" s="51" t="s">
        <v>11</v>
      </c>
      <c r="AD17" s="63">
        <v>1.165321355647541</v>
      </c>
      <c r="AE17" s="63">
        <v>0.28000000000000003</v>
      </c>
      <c r="AG17" s="51" t="s">
        <v>11</v>
      </c>
      <c r="AH17" s="63">
        <v>1.111287657885015</v>
      </c>
      <c r="AI17" s="63">
        <v>0.27</v>
      </c>
      <c r="AK17" s="51" t="s">
        <v>11</v>
      </c>
      <c r="AL17" s="64">
        <v>1.063667601778316</v>
      </c>
      <c r="AM17" s="63">
        <v>0.27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</row>
    <row r="18" spans="1:91" s="50" customFormat="1" ht="15.35">
      <c r="A18" s="62" t="s">
        <v>4</v>
      </c>
      <c r="B18" s="63">
        <v>3.89</v>
      </c>
      <c r="C18" s="63">
        <v>3.2</v>
      </c>
      <c r="E18" s="62" t="s">
        <v>4</v>
      </c>
      <c r="F18" s="64">
        <v>3.8272727272727272</v>
      </c>
      <c r="G18" s="63">
        <v>3.12</v>
      </c>
      <c r="I18" s="62" t="s">
        <v>4</v>
      </c>
      <c r="J18" s="64">
        <v>3.7659111664591114</v>
      </c>
      <c r="K18" s="63">
        <v>3.02</v>
      </c>
      <c r="M18" s="62" t="s">
        <v>4</v>
      </c>
      <c r="N18" s="63">
        <v>3.7043221710634056</v>
      </c>
      <c r="O18" s="63">
        <v>2.9</v>
      </c>
      <c r="Q18" s="62" t="s">
        <v>4</v>
      </c>
      <c r="R18" s="63">
        <v>3.6413107567404661</v>
      </c>
      <c r="S18" s="63">
        <v>2.39</v>
      </c>
      <c r="U18" s="62" t="s">
        <v>4</v>
      </c>
      <c r="V18" s="63">
        <v>3.5486210710559867</v>
      </c>
      <c r="W18" s="63">
        <v>2.72</v>
      </c>
      <c r="Y18" s="62" t="s">
        <v>4</v>
      </c>
      <c r="Z18" s="63">
        <v>3.4908102986567311</v>
      </c>
      <c r="AA18" s="63">
        <v>2.19</v>
      </c>
      <c r="AC18" s="62" t="s">
        <v>4</v>
      </c>
      <c r="AD18" s="63">
        <v>3.4057105594922716</v>
      </c>
      <c r="AE18" s="63">
        <v>2.48</v>
      </c>
      <c r="AG18" s="62" t="s">
        <v>4</v>
      </c>
      <c r="AH18" s="63">
        <v>3.3492117929504901</v>
      </c>
      <c r="AI18" s="63">
        <v>2.39</v>
      </c>
      <c r="AK18" s="62" t="s">
        <v>4</v>
      </c>
      <c r="AL18" s="64">
        <v>3.2949167858023491</v>
      </c>
      <c r="AM18" s="63">
        <v>2.31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</row>
    <row r="19" spans="1:91" s="50" customFormat="1" ht="15.35">
      <c r="A19" s="62" t="s">
        <v>5</v>
      </c>
      <c r="B19" s="63">
        <v>2.41</v>
      </c>
      <c r="C19" s="63">
        <v>2.23</v>
      </c>
      <c r="E19" s="62" t="s">
        <v>5</v>
      </c>
      <c r="F19" s="64">
        <v>2.3936363636363636</v>
      </c>
      <c r="G19" s="63">
        <v>2.21</v>
      </c>
      <c r="I19" s="62" t="s">
        <v>5</v>
      </c>
      <c r="J19" s="64">
        <v>2.3777044416770439</v>
      </c>
      <c r="K19" s="63">
        <v>2.1800000000000002</v>
      </c>
      <c r="M19" s="62" t="s">
        <v>5</v>
      </c>
      <c r="N19" s="63">
        <v>2.361380221722059</v>
      </c>
      <c r="O19" s="63">
        <v>2.13</v>
      </c>
      <c r="Q19" s="62" t="s">
        <v>5</v>
      </c>
      <c r="R19" s="63">
        <v>2.3432536605733265</v>
      </c>
      <c r="S19" s="63">
        <v>2.4500000000000002</v>
      </c>
      <c r="U19" s="62" t="s">
        <v>5</v>
      </c>
      <c r="V19" s="63">
        <v>2.3511607968271542</v>
      </c>
      <c r="W19" s="63">
        <v>2.1</v>
      </c>
      <c r="Y19" s="62" t="s">
        <v>5</v>
      </c>
      <c r="Z19" s="63">
        <v>2.3336379505368874</v>
      </c>
      <c r="AA19" s="63">
        <v>2.4900000000000002</v>
      </c>
      <c r="AC19" s="62" t="s">
        <v>5</v>
      </c>
      <c r="AD19" s="63">
        <v>2.3438672434924177</v>
      </c>
      <c r="AE19" s="63">
        <v>2.33</v>
      </c>
      <c r="AG19" s="62" t="s">
        <v>5</v>
      </c>
      <c r="AH19" s="63">
        <v>2.3430208859083734</v>
      </c>
      <c r="AI19" s="63">
        <v>2.33</v>
      </c>
      <c r="AK19" s="62" t="s">
        <v>5</v>
      </c>
      <c r="AL19" s="64">
        <v>2.3422838546305407</v>
      </c>
      <c r="AM19" s="63">
        <v>2.33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</row>
    <row r="20" spans="1:91" s="50" customFormat="1" ht="15.35">
      <c r="A20" s="62" t="s">
        <v>12</v>
      </c>
      <c r="B20" s="63">
        <v>1.62</v>
      </c>
      <c r="C20" s="63">
        <v>2.6</v>
      </c>
      <c r="E20" s="62" t="s">
        <v>12</v>
      </c>
      <c r="F20" s="64">
        <v>1.7090909090909092</v>
      </c>
      <c r="G20" s="63">
        <v>2.72</v>
      </c>
      <c r="I20" s="62" t="s">
        <v>12</v>
      </c>
      <c r="J20" s="64">
        <v>1.7967953507679533</v>
      </c>
      <c r="K20" s="63">
        <v>2.89</v>
      </c>
      <c r="M20" s="62" t="s">
        <v>12</v>
      </c>
      <c r="N20" s="63">
        <v>1.8870599548329849</v>
      </c>
      <c r="O20" s="63">
        <v>3.06</v>
      </c>
      <c r="Q20" s="62" t="s">
        <v>12</v>
      </c>
      <c r="R20" s="63">
        <v>1.9789492671271751</v>
      </c>
      <c r="S20" s="63">
        <v>3.23</v>
      </c>
      <c r="U20" s="62" t="s">
        <v>12</v>
      </c>
      <c r="V20" s="63">
        <v>2.0716196917844214</v>
      </c>
      <c r="W20" s="63">
        <v>3.3</v>
      </c>
      <c r="Y20" s="62" t="s">
        <v>12</v>
      </c>
      <c r="Z20" s="63">
        <v>2.157320643520392</v>
      </c>
      <c r="AA20" s="63">
        <v>3.47</v>
      </c>
      <c r="AC20" s="62" t="s">
        <v>12</v>
      </c>
      <c r="AD20" s="63">
        <v>2.24319686310317</v>
      </c>
      <c r="AE20" s="63">
        <v>3.6</v>
      </c>
      <c r="AG20" s="62" t="s">
        <v>12</v>
      </c>
      <c r="AH20" s="63">
        <v>2.3260064442283288</v>
      </c>
      <c r="AI20" s="63">
        <v>3.75</v>
      </c>
      <c r="AK20" s="62" t="s">
        <v>12</v>
      </c>
      <c r="AL20" s="64">
        <v>2.4066098530455933</v>
      </c>
      <c r="AM20" s="63">
        <v>3.88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</row>
    <row r="21" spans="1:91" s="50" customFormat="1" ht="15.35">
      <c r="A21" s="62" t="s">
        <v>13</v>
      </c>
      <c r="B21" s="64">
        <v>1.99</v>
      </c>
      <c r="C21" s="63">
        <v>3.3</v>
      </c>
      <c r="E21" s="62" t="s">
        <v>13</v>
      </c>
      <c r="F21" s="64">
        <v>2.1090909090909089</v>
      </c>
      <c r="G21" s="63">
        <v>3.46</v>
      </c>
      <c r="I21" s="62" t="s">
        <v>13</v>
      </c>
      <c r="J21" s="64">
        <v>2.2262930676629304</v>
      </c>
      <c r="K21" s="63">
        <v>3.7</v>
      </c>
      <c r="M21" s="62" t="s">
        <v>13</v>
      </c>
      <c r="N21" s="63">
        <v>2.3479752914338814</v>
      </c>
      <c r="O21" s="63">
        <v>3.93</v>
      </c>
      <c r="Q21" s="62" t="s">
        <v>13</v>
      </c>
      <c r="R21" s="63">
        <v>2.4719127109989691</v>
      </c>
      <c r="S21" s="63">
        <v>4.1399999999999997</v>
      </c>
      <c r="U21" s="62" t="s">
        <v>13</v>
      </c>
      <c r="V21" s="63">
        <v>2.5954747324064527</v>
      </c>
      <c r="W21" s="63">
        <v>4.28</v>
      </c>
      <c r="Y21" s="62" t="s">
        <v>13</v>
      </c>
      <c r="Z21" s="63">
        <v>2.7129997510757695</v>
      </c>
      <c r="AA21" s="63">
        <v>4.46</v>
      </c>
      <c r="AC21" s="62" t="s">
        <v>13</v>
      </c>
      <c r="AD21" s="63">
        <v>2.8272894869867007</v>
      </c>
      <c r="AE21" s="63">
        <v>4.6900000000000004</v>
      </c>
      <c r="AG21" s="62" t="s">
        <v>13</v>
      </c>
      <c r="AH21" s="63">
        <v>2.9409760441189676</v>
      </c>
      <c r="AI21" s="63">
        <v>4.88</v>
      </c>
      <c r="AK21" s="62" t="s">
        <v>13</v>
      </c>
      <c r="AL21" s="64">
        <v>3.0507321170933652</v>
      </c>
      <c r="AM21" s="63">
        <v>5.0599999999999996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</row>
    <row r="22" spans="1:91" s="50" customFormat="1" ht="15.35">
      <c r="B22" s="51"/>
      <c r="C22" s="51"/>
      <c r="F22" s="62"/>
      <c r="G22" s="51"/>
      <c r="O22" s="51"/>
      <c r="W22" s="51"/>
      <c r="Z22" s="51"/>
      <c r="AA22" s="51"/>
      <c r="AE22" s="51"/>
      <c r="AH22" s="51"/>
      <c r="AI22" s="51"/>
      <c r="AM22" s="51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</row>
    <row r="23" spans="1:91" s="52" customFormat="1" ht="15.35">
      <c r="A23" s="52" t="s">
        <v>90</v>
      </c>
      <c r="C23" s="58"/>
      <c r="E23" s="52" t="s">
        <v>90</v>
      </c>
      <c r="G23" s="58"/>
      <c r="I23" s="52" t="s">
        <v>90</v>
      </c>
      <c r="K23" s="58"/>
      <c r="M23" s="52" t="s">
        <v>90</v>
      </c>
      <c r="O23" s="58"/>
      <c r="Q23" s="52" t="s">
        <v>90</v>
      </c>
      <c r="S23" s="58"/>
      <c r="U23" s="52" t="s">
        <v>90</v>
      </c>
      <c r="W23" s="58"/>
      <c r="Y23" s="52" t="s">
        <v>90</v>
      </c>
      <c r="AA23" s="58"/>
      <c r="AC23" s="52" t="s">
        <v>90</v>
      </c>
      <c r="AE23" s="58"/>
      <c r="AG23" s="52" t="s">
        <v>90</v>
      </c>
      <c r="AH23" s="58"/>
      <c r="AI23" s="58"/>
      <c r="AK23" s="52" t="s">
        <v>90</v>
      </c>
      <c r="AL23" s="58"/>
      <c r="AM23" s="58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</row>
    <row r="24" spans="1:91" s="50" customFormat="1" ht="15.35">
      <c r="A24" s="59" t="s">
        <v>41</v>
      </c>
      <c r="B24" s="59" t="s">
        <v>42</v>
      </c>
      <c r="C24" s="60">
        <v>0.4</v>
      </c>
      <c r="E24" s="59" t="s">
        <v>41</v>
      </c>
      <c r="F24" s="59" t="s">
        <v>42</v>
      </c>
      <c r="G24" s="60">
        <v>0.4</v>
      </c>
      <c r="I24" s="59" t="s">
        <v>41</v>
      </c>
      <c r="J24" s="59" t="s">
        <v>42</v>
      </c>
      <c r="K24" s="60">
        <v>0.4</v>
      </c>
      <c r="M24" s="59" t="s">
        <v>41</v>
      </c>
      <c r="N24" s="59" t="s">
        <v>42</v>
      </c>
      <c r="O24" s="60">
        <v>0.4</v>
      </c>
      <c r="Q24" s="59" t="s">
        <v>41</v>
      </c>
      <c r="R24" s="59" t="s">
        <v>42</v>
      </c>
      <c r="S24" s="60">
        <v>0.4</v>
      </c>
      <c r="U24" s="59" t="s">
        <v>41</v>
      </c>
      <c r="V24" s="59" t="s">
        <v>42</v>
      </c>
      <c r="W24" s="60">
        <v>0.4</v>
      </c>
      <c r="Y24" s="59" t="s">
        <v>41</v>
      </c>
      <c r="Z24" s="59" t="s">
        <v>42</v>
      </c>
      <c r="AA24" s="60">
        <v>0.4</v>
      </c>
      <c r="AC24" s="59" t="s">
        <v>41</v>
      </c>
      <c r="AD24" s="59" t="s">
        <v>42</v>
      </c>
      <c r="AE24" s="60">
        <v>0.4</v>
      </c>
      <c r="AG24" s="59" t="s">
        <v>41</v>
      </c>
      <c r="AH24" s="59" t="s">
        <v>42</v>
      </c>
      <c r="AI24" s="61">
        <v>0.4</v>
      </c>
      <c r="AK24" s="59" t="s">
        <v>41</v>
      </c>
      <c r="AL24" s="59" t="s">
        <v>42</v>
      </c>
      <c r="AM24" s="61">
        <v>0.4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</row>
    <row r="25" spans="1:91" s="50" customFormat="1" ht="15.35">
      <c r="A25" s="62" t="s">
        <v>6</v>
      </c>
      <c r="B25" s="51">
        <v>68.22</v>
      </c>
      <c r="C25" s="51">
        <f t="shared" ref="C25:C34" si="0">(B12-C12*(1-$C$24))/$C$24</f>
        <v>64.874999999999986</v>
      </c>
      <c r="E25" s="62" t="s">
        <v>6</v>
      </c>
      <c r="F25" s="62">
        <v>68.422727272727258</v>
      </c>
      <c r="G25" s="51">
        <f t="shared" ref="G25:G34" si="1">(F12-G12*(1-$G$24))/$G$24</f>
        <v>65.396818181818148</v>
      </c>
      <c r="I25" s="62" t="s">
        <v>6</v>
      </c>
      <c r="J25" s="62">
        <v>68.597741801577399</v>
      </c>
      <c r="K25" s="51">
        <f t="shared" ref="K25:K34" si="2">(J12-K12*(1-$K$24))/$K$24</f>
        <v>65.834354503943501</v>
      </c>
      <c r="M25" s="62" t="s">
        <v>6</v>
      </c>
      <c r="N25" s="51">
        <v>68.749854863832482</v>
      </c>
      <c r="O25" s="51">
        <f t="shared" ref="O25:O34" si="3">(N12-O12*(1-$O$24))/$O$24</f>
        <v>66.424637159581195</v>
      </c>
      <c r="Q25" s="62" t="s">
        <v>6</v>
      </c>
      <c r="R25" s="51">
        <v>68.87129480537557</v>
      </c>
      <c r="S25" s="51">
        <f t="shared" ref="S25:S34" si="4">(R12-S12*(1-$S$24))/$S$24</f>
        <v>66.533237013438907</v>
      </c>
      <c r="U25" s="62" t="s">
        <v>6</v>
      </c>
      <c r="V25" s="51">
        <v>68.986754449421809</v>
      </c>
      <c r="W25" s="51">
        <f t="shared" ref="W25:W34" si="5">(V12-W12*(1-$W$24))/$W$24</f>
        <v>67.241886123554508</v>
      </c>
      <c r="Y25" s="62" t="s">
        <v>6</v>
      </c>
      <c r="Z25" s="51">
        <v>69.067911115741225</v>
      </c>
      <c r="AA25" s="51">
        <f t="shared" ref="AA25:AA34" si="6">(Z12-AA12*(1-$AA$24))/$AA$24</f>
        <v>67.144777789353071</v>
      </c>
      <c r="AC25" s="62" t="s">
        <v>6</v>
      </c>
      <c r="AD25" s="51">
        <v>69.151786089477781</v>
      </c>
      <c r="AE25" s="51">
        <f t="shared" ref="AE25:AE34" si="7">(AD12-AE12*(1-$AE$24))/$AE$24</f>
        <v>67.30946522369446</v>
      </c>
      <c r="AG25" s="62" t="s">
        <v>6</v>
      </c>
      <c r="AH25" s="51">
        <v>69.226747501857062</v>
      </c>
      <c r="AI25" s="51">
        <f t="shared" ref="AI25:AI34" si="8">(AH12-AI12*(1-$AI$24))/$AI$24</f>
        <v>67.661868754642654</v>
      </c>
      <c r="AK25" s="62" t="s">
        <v>6</v>
      </c>
      <c r="AL25" s="62">
        <v>69.285799530053822</v>
      </c>
      <c r="AM25" s="51">
        <f>(AL12-AM12*(1-$AM$24))/$AM$24</f>
        <v>67.97449882513456</v>
      </c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</row>
    <row r="26" spans="1:91" s="50" customFormat="1" ht="15.35">
      <c r="A26" s="62" t="s">
        <v>7</v>
      </c>
      <c r="B26" s="66">
        <v>0.76</v>
      </c>
      <c r="C26" s="51">
        <f t="shared" si="0"/>
        <v>0.57999999999999996</v>
      </c>
      <c r="E26" s="62" t="s">
        <v>7</v>
      </c>
      <c r="F26" s="62">
        <v>0.77090909090909088</v>
      </c>
      <c r="G26" s="51">
        <f t="shared" si="1"/>
        <v>0.68227272727272725</v>
      </c>
      <c r="I26" s="62" t="s">
        <v>7</v>
      </c>
      <c r="J26" s="62">
        <v>0.776035699460357</v>
      </c>
      <c r="K26" s="51">
        <f t="shared" si="2"/>
        <v>0.80008924865089259</v>
      </c>
      <c r="M26" s="62" t="s">
        <v>7</v>
      </c>
      <c r="N26" s="51">
        <v>0.77471165088106153</v>
      </c>
      <c r="O26" s="51">
        <f t="shared" si="3"/>
        <v>0.90177912720265385</v>
      </c>
      <c r="Q26" s="62" t="s">
        <v>7</v>
      </c>
      <c r="R26" s="51">
        <v>0.76807525426825951</v>
      </c>
      <c r="S26" s="51">
        <f t="shared" si="4"/>
        <v>0.96018813567064876</v>
      </c>
      <c r="U26" s="62" t="s">
        <v>7</v>
      </c>
      <c r="V26" s="51">
        <v>0.75858819839653657</v>
      </c>
      <c r="W26" s="51">
        <f t="shared" si="5"/>
        <v>0.9814704959913414</v>
      </c>
      <c r="Y26" s="62" t="s">
        <v>7</v>
      </c>
      <c r="Z26" s="51">
        <v>0.74822157990375493</v>
      </c>
      <c r="AA26" s="51">
        <f t="shared" si="6"/>
        <v>1.0305539497593872</v>
      </c>
      <c r="AC26" s="62" t="s">
        <v>7</v>
      </c>
      <c r="AD26" s="51">
        <v>0.73590801860164001</v>
      </c>
      <c r="AE26" s="51">
        <f t="shared" si="7"/>
        <v>0.96977004650410004</v>
      </c>
      <c r="AG26" s="62" t="s">
        <v>7</v>
      </c>
      <c r="AH26" s="51">
        <v>0.72639250572923941</v>
      </c>
      <c r="AI26" s="51">
        <f t="shared" si="8"/>
        <v>0.99098126432309841</v>
      </c>
      <c r="AK26" s="62" t="s">
        <v>7</v>
      </c>
      <c r="AL26" s="62">
        <v>0.71640802427286743</v>
      </c>
      <c r="AM26" s="51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</row>
    <row r="27" spans="1:91" s="50" customFormat="1" ht="15.35">
      <c r="A27" s="62" t="s">
        <v>1</v>
      </c>
      <c r="B27" s="66">
        <v>14.27</v>
      </c>
      <c r="C27" s="51">
        <f t="shared" si="0"/>
        <v>13.79</v>
      </c>
      <c r="E27" s="62" t="s">
        <v>1</v>
      </c>
      <c r="F27" s="62">
        <v>14.299090909090907</v>
      </c>
      <c r="G27" s="51">
        <f t="shared" si="1"/>
        <v>13.832727272727267</v>
      </c>
      <c r="I27" s="62" t="s">
        <v>1</v>
      </c>
      <c r="J27" s="62">
        <v>14.326064757160646</v>
      </c>
      <c r="K27" s="51">
        <f t="shared" si="2"/>
        <v>13.870161892901613</v>
      </c>
      <c r="M27" s="62" t="s">
        <v>1</v>
      </c>
      <c r="N27" s="51">
        <v>14.351160327670316</v>
      </c>
      <c r="O27" s="51">
        <f t="shared" si="3"/>
        <v>13.812900819175788</v>
      </c>
      <c r="Q27" s="62" t="s">
        <v>1</v>
      </c>
      <c r="R27" s="51">
        <v>14.379272191401213</v>
      </c>
      <c r="S27" s="51">
        <f t="shared" si="4"/>
        <v>13.778180478503037</v>
      </c>
      <c r="U27" s="62" t="s">
        <v>1</v>
      </c>
      <c r="V27" s="51">
        <v>14.4089557327789</v>
      </c>
      <c r="W27" s="51">
        <f t="shared" si="5"/>
        <v>13.822389331947246</v>
      </c>
      <c r="Y27" s="62" t="s">
        <v>1</v>
      </c>
      <c r="Z27" s="51">
        <v>14.436237890957115</v>
      </c>
      <c r="AA27" s="51">
        <f t="shared" si="6"/>
        <v>13.905594727392788</v>
      </c>
      <c r="AC27" s="62" t="s">
        <v>1</v>
      </c>
      <c r="AD27" s="51">
        <v>14.459381206501975</v>
      </c>
      <c r="AE27" s="51">
        <f t="shared" si="7"/>
        <v>14.51845301625494</v>
      </c>
      <c r="AG27" s="62" t="s">
        <v>1</v>
      </c>
      <c r="AH27" s="51">
        <v>14.4569776586873</v>
      </c>
      <c r="AI27" s="51">
        <f t="shared" si="8"/>
        <v>14.54244414671825</v>
      </c>
      <c r="AK27" s="62" t="s">
        <v>1</v>
      </c>
      <c r="AL27" s="62">
        <v>14.453752508195567</v>
      </c>
      <c r="AM27" s="51">
        <f>(AL14-AM14*(1-$AM$24))/$AM$24</f>
        <v>14.534381270488916</v>
      </c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</row>
    <row r="28" spans="1:91" s="50" customFormat="1" ht="15.35">
      <c r="A28" s="51" t="s">
        <v>2</v>
      </c>
      <c r="B28" s="51">
        <v>4.8499999999999996</v>
      </c>
      <c r="C28" s="51">
        <f t="shared" si="0"/>
        <v>8.764999999999997</v>
      </c>
      <c r="E28" s="51" t="s">
        <v>2</v>
      </c>
      <c r="F28" s="62">
        <v>4.6127272727272723</v>
      </c>
      <c r="G28" s="51">
        <f t="shared" si="1"/>
        <v>8.3518181818181798</v>
      </c>
      <c r="I28" s="51" t="s">
        <v>2</v>
      </c>
      <c r="J28" s="62">
        <v>4.3964632627646321</v>
      </c>
      <c r="K28" s="51">
        <f t="shared" si="2"/>
        <v>8.0511581569115798</v>
      </c>
      <c r="M28" s="51" t="s">
        <v>2</v>
      </c>
      <c r="N28" s="51">
        <v>4.1952873970317723</v>
      </c>
      <c r="O28" s="51">
        <f t="shared" si="3"/>
        <v>7.75821849257943</v>
      </c>
      <c r="Q28" s="51" t="s">
        <v>2</v>
      </c>
      <c r="R28" s="51">
        <v>4.0092049742228326</v>
      </c>
      <c r="S28" s="51">
        <f t="shared" si="4"/>
        <v>7.8480124355570808</v>
      </c>
      <c r="U28" s="51" t="s">
        <v>2</v>
      </c>
      <c r="V28" s="51">
        <v>3.8196342353915114</v>
      </c>
      <c r="W28" s="51">
        <f t="shared" si="5"/>
        <v>7.1340855884787775</v>
      </c>
      <c r="Y28" s="51" t="s">
        <v>2</v>
      </c>
      <c r="Z28" s="51">
        <v>3.6654737073409405</v>
      </c>
      <c r="AA28" s="51">
        <f t="shared" si="6"/>
        <v>7.3486842683523506</v>
      </c>
      <c r="AC28" s="51" t="s">
        <v>2</v>
      </c>
      <c r="AD28" s="51">
        <v>3.5048352405055518</v>
      </c>
      <c r="AE28" s="51">
        <f t="shared" si="7"/>
        <v>7.2170881012638795</v>
      </c>
      <c r="AG28" s="51" t="s">
        <v>2</v>
      </c>
      <c r="AH28" s="51">
        <v>3.3537889582211755</v>
      </c>
      <c r="AI28" s="51">
        <f t="shared" si="8"/>
        <v>7.0044723955529387</v>
      </c>
      <c r="AK28" s="51" t="s">
        <v>2</v>
      </c>
      <c r="AL28" s="62">
        <v>3.2160273190765807</v>
      </c>
      <c r="AM28" s="51">
        <f>(AL15-AM15*(1-$AM$24))/$AM$24</f>
        <v>6.780068297691451</v>
      </c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</row>
    <row r="29" spans="1:91" s="50" customFormat="1" ht="15.35">
      <c r="A29" s="51" t="s">
        <v>3</v>
      </c>
      <c r="B29" s="51">
        <v>0.1</v>
      </c>
      <c r="C29" s="51">
        <f t="shared" si="0"/>
        <v>1.0000000000000009E-2</v>
      </c>
      <c r="E29" s="51" t="s">
        <v>3</v>
      </c>
      <c r="F29" s="62">
        <v>0.10545454545454545</v>
      </c>
      <c r="G29" s="51">
        <f t="shared" si="1"/>
        <v>2.3636363636363629E-2</v>
      </c>
      <c r="I29" s="51" t="s">
        <v>3</v>
      </c>
      <c r="J29" s="62">
        <v>0.11018679950186798</v>
      </c>
      <c r="K29" s="51">
        <f t="shared" si="2"/>
        <v>3.5466998754669944E-2</v>
      </c>
      <c r="M29" s="51" t="s">
        <v>3</v>
      </c>
      <c r="N29" s="51">
        <v>0.11429981605675962</v>
      </c>
      <c r="O29" s="51">
        <f t="shared" si="3"/>
        <v>3.074954014189904E-2</v>
      </c>
      <c r="Q29" s="51" t="s">
        <v>3</v>
      </c>
      <c r="R29" s="51">
        <v>0.11866342493710565</v>
      </c>
      <c r="S29" s="51">
        <f t="shared" si="4"/>
        <v>-3.3414376572358725E-3</v>
      </c>
      <c r="U29" s="51" t="s">
        <v>3</v>
      </c>
      <c r="V29" s="51">
        <v>0.12468835642324597</v>
      </c>
      <c r="W29" s="51">
        <f t="shared" si="5"/>
        <v>2.672089105811494E-2</v>
      </c>
      <c r="Y29" s="51" t="s">
        <v>3</v>
      </c>
      <c r="Z29" s="51">
        <v>0.12924498271929857</v>
      </c>
      <c r="AA29" s="51">
        <f t="shared" si="6"/>
        <v>8.1124567982464313E-3</v>
      </c>
      <c r="AC29" s="51" t="s">
        <v>3</v>
      </c>
      <c r="AD29" s="51">
        <v>0.13452802123298932</v>
      </c>
      <c r="AE29" s="51">
        <f t="shared" si="7"/>
        <v>3.6320053082473311E-2</v>
      </c>
      <c r="AG29" s="51" t="s">
        <v>3</v>
      </c>
      <c r="AH29" s="51">
        <v>0.138523963599051</v>
      </c>
      <c r="AI29" s="51">
        <f t="shared" si="8"/>
        <v>1.6309908997627492E-2</v>
      </c>
      <c r="AK29" s="51" t="s">
        <v>3</v>
      </c>
      <c r="AL29" s="62">
        <v>0.14313581471608583</v>
      </c>
      <c r="AM29" s="51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</row>
    <row r="30" spans="1:91" s="50" customFormat="1" ht="15.35">
      <c r="A30" s="51" t="s">
        <v>11</v>
      </c>
      <c r="B30" s="51">
        <v>1.85</v>
      </c>
      <c r="C30" s="51">
        <f t="shared" si="0"/>
        <v>4.13</v>
      </c>
      <c r="E30" s="51" t="s">
        <v>11</v>
      </c>
      <c r="F30" s="62">
        <v>1.7118181818181819</v>
      </c>
      <c r="G30" s="51">
        <f t="shared" si="1"/>
        <v>3.8145454545454549</v>
      </c>
      <c r="I30" s="51" t="s">
        <v>11</v>
      </c>
      <c r="J30" s="62">
        <v>1.5901992528019926</v>
      </c>
      <c r="K30" s="51">
        <f t="shared" si="2"/>
        <v>3.5554981320049817</v>
      </c>
      <c r="M30" s="51" t="s">
        <v>11</v>
      </c>
      <c r="N30" s="51">
        <v>1.4820176631210942</v>
      </c>
      <c r="O30" s="51">
        <f t="shared" si="3"/>
        <v>3.3150441578027356</v>
      </c>
      <c r="Q30" s="51" t="s">
        <v>11</v>
      </c>
      <c r="R30" s="51">
        <v>1.3862835604802712</v>
      </c>
      <c r="S30" s="51">
        <f t="shared" si="4"/>
        <v>3.0607089012006781</v>
      </c>
      <c r="U30" s="51" t="s">
        <v>11</v>
      </c>
      <c r="V30" s="51">
        <v>1.3035958893335844</v>
      </c>
      <c r="W30" s="51">
        <f t="shared" si="5"/>
        <v>2.9139897233339607</v>
      </c>
      <c r="Y30" s="51" t="s">
        <v>11</v>
      </c>
      <c r="Z30" s="51">
        <v>1.2286938505428691</v>
      </c>
      <c r="AA30" s="51">
        <f t="shared" si="6"/>
        <v>2.6817346263571729</v>
      </c>
      <c r="AC30" s="51" t="s">
        <v>11</v>
      </c>
      <c r="AD30" s="51">
        <v>1.165321355647541</v>
      </c>
      <c r="AE30" s="51">
        <f t="shared" si="7"/>
        <v>2.4933033891188523</v>
      </c>
      <c r="AG30" s="51" t="s">
        <v>11</v>
      </c>
      <c r="AH30" s="51">
        <v>1.111287657885015</v>
      </c>
      <c r="AI30" s="51">
        <f t="shared" si="8"/>
        <v>2.3732191447125373</v>
      </c>
      <c r="AK30" s="51" t="s">
        <v>11</v>
      </c>
      <c r="AL30" s="62">
        <v>1.063667601778316</v>
      </c>
      <c r="AM30" s="51">
        <f>(AL17-AM17*(1-$AM$24))/$AM$24</f>
        <v>2.2541690044457896</v>
      </c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</row>
    <row r="31" spans="1:91" s="50" customFormat="1" ht="15.35">
      <c r="A31" s="62" t="s">
        <v>4</v>
      </c>
      <c r="B31" s="51">
        <v>3.89</v>
      </c>
      <c r="C31" s="51">
        <f t="shared" si="0"/>
        <v>4.9249999999999998</v>
      </c>
      <c r="E31" s="62" t="s">
        <v>4</v>
      </c>
      <c r="F31" s="62">
        <v>3.8272727272727272</v>
      </c>
      <c r="G31" s="51">
        <f t="shared" si="1"/>
        <v>4.8881818181818177</v>
      </c>
      <c r="I31" s="62" t="s">
        <v>4</v>
      </c>
      <c r="J31" s="62">
        <v>3.7659111664591114</v>
      </c>
      <c r="K31" s="51">
        <f t="shared" si="2"/>
        <v>4.8847779161477787</v>
      </c>
      <c r="M31" s="62" t="s">
        <v>4</v>
      </c>
      <c r="N31" s="51">
        <v>3.7043221710634056</v>
      </c>
      <c r="O31" s="51">
        <f t="shared" si="3"/>
        <v>4.9108054276585138</v>
      </c>
      <c r="Q31" s="62" t="s">
        <v>4</v>
      </c>
      <c r="R31" s="51">
        <v>3.6413107567404661</v>
      </c>
      <c r="S31" s="51">
        <f t="shared" si="4"/>
        <v>5.5182768918511655</v>
      </c>
      <c r="U31" s="62" t="s">
        <v>4</v>
      </c>
      <c r="V31" s="51">
        <v>3.5486210710559867</v>
      </c>
      <c r="W31" s="51">
        <f t="shared" si="5"/>
        <v>4.7915526776399657</v>
      </c>
      <c r="Y31" s="62" t="s">
        <v>4</v>
      </c>
      <c r="Z31" s="51">
        <v>3.4908102986567311</v>
      </c>
      <c r="AA31" s="51">
        <f t="shared" si="6"/>
        <v>5.4420257466418276</v>
      </c>
      <c r="AC31" s="62" t="s">
        <v>4</v>
      </c>
      <c r="AD31" s="51">
        <v>3.4057105594922716</v>
      </c>
      <c r="AE31" s="51">
        <f t="shared" si="7"/>
        <v>4.7942763987306787</v>
      </c>
      <c r="AG31" s="62" t="s">
        <v>4</v>
      </c>
      <c r="AH31" s="51">
        <v>3.3492117929504901</v>
      </c>
      <c r="AI31" s="51">
        <f t="shared" si="8"/>
        <v>4.7880294823762251</v>
      </c>
      <c r="AK31" s="62" t="s">
        <v>4</v>
      </c>
      <c r="AL31" s="62">
        <v>3.2949167858023491</v>
      </c>
      <c r="AM31" s="51">
        <f>(AL18-AM18*(1-$AM$24))/$AM$24</f>
        <v>4.7722919645058726</v>
      </c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</row>
    <row r="32" spans="1:91" s="50" customFormat="1" ht="15.35">
      <c r="A32" s="62" t="s">
        <v>5</v>
      </c>
      <c r="B32" s="51">
        <v>2.41</v>
      </c>
      <c r="C32" s="51">
        <f t="shared" si="0"/>
        <v>2.6800000000000006</v>
      </c>
      <c r="E32" s="62" t="s">
        <v>5</v>
      </c>
      <c r="F32" s="62">
        <v>2.3936363636363636</v>
      </c>
      <c r="G32" s="51">
        <f t="shared" si="1"/>
        <v>2.669090909090909</v>
      </c>
      <c r="I32" s="62" t="s">
        <v>5</v>
      </c>
      <c r="J32" s="62">
        <v>2.3777044416770439</v>
      </c>
      <c r="K32" s="51">
        <f t="shared" si="2"/>
        <v>2.6742611041926092</v>
      </c>
      <c r="M32" s="62" t="s">
        <v>5</v>
      </c>
      <c r="N32" s="51">
        <v>2.361380221722059</v>
      </c>
      <c r="O32" s="51">
        <f t="shared" si="3"/>
        <v>2.7084505543051476</v>
      </c>
      <c r="Q32" s="62" t="s">
        <v>5</v>
      </c>
      <c r="R32" s="51">
        <v>2.3432536605733265</v>
      </c>
      <c r="S32" s="51">
        <f t="shared" si="4"/>
        <v>2.183134151433316</v>
      </c>
      <c r="U32" s="62" t="s">
        <v>5</v>
      </c>
      <c r="V32" s="51">
        <v>2.3511607968271542</v>
      </c>
      <c r="W32" s="51">
        <f t="shared" si="5"/>
        <v>2.7279019920678853</v>
      </c>
      <c r="Y32" s="62" t="s">
        <v>5</v>
      </c>
      <c r="Z32" s="51">
        <v>2.3336379505368874</v>
      </c>
      <c r="AA32" s="51">
        <f t="shared" si="6"/>
        <v>2.0990948763422184</v>
      </c>
      <c r="AC32" s="62" t="s">
        <v>5</v>
      </c>
      <c r="AD32" s="51">
        <v>2.3438672434924177</v>
      </c>
      <c r="AE32" s="51">
        <f t="shared" si="7"/>
        <v>2.3646681087310442</v>
      </c>
      <c r="AG32" s="62" t="s">
        <v>5</v>
      </c>
      <c r="AH32" s="51">
        <v>2.3430208859083734</v>
      </c>
      <c r="AI32" s="51">
        <f t="shared" si="8"/>
        <v>2.3625522147709335</v>
      </c>
      <c r="AK32" s="62" t="s">
        <v>5</v>
      </c>
      <c r="AL32" s="62">
        <v>2.3422838546305407</v>
      </c>
      <c r="AM32" s="51">
        <f>(AL19-AM19*(1-$AM$24))/$AM$24</f>
        <v>2.3607096365763516</v>
      </c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</row>
    <row r="33" spans="1:91" s="50" customFormat="1" ht="15.35">
      <c r="A33" s="62" t="s">
        <v>12</v>
      </c>
      <c r="B33" s="51">
        <v>1.62</v>
      </c>
      <c r="C33" s="51">
        <f t="shared" si="0"/>
        <v>0.15000000000000013</v>
      </c>
      <c r="E33" s="62" t="s">
        <v>12</v>
      </c>
      <c r="F33" s="62">
        <v>1.7090909090909092</v>
      </c>
      <c r="G33" s="51">
        <f t="shared" si="1"/>
        <v>0.19272727272727275</v>
      </c>
      <c r="I33" s="62" t="s">
        <v>12</v>
      </c>
      <c r="J33" s="62">
        <v>1.7967953507679533</v>
      </c>
      <c r="K33" s="51">
        <f t="shared" si="2"/>
        <v>0.15698837691988321</v>
      </c>
      <c r="M33" s="62" t="s">
        <v>12</v>
      </c>
      <c r="N33" s="51">
        <v>1.8870599548329849</v>
      </c>
      <c r="O33" s="51">
        <f t="shared" si="3"/>
        <v>0.12764988708246272</v>
      </c>
      <c r="Q33" s="62" t="s">
        <v>12</v>
      </c>
      <c r="R33" s="51">
        <v>1.9789492671271751</v>
      </c>
      <c r="S33" s="51">
        <f t="shared" si="4"/>
        <v>0.10237316781793793</v>
      </c>
      <c r="U33" s="62" t="s">
        <v>12</v>
      </c>
      <c r="V33" s="51">
        <v>2.0716196917844214</v>
      </c>
      <c r="W33" s="51">
        <f t="shared" si="5"/>
        <v>0.2290492294610541</v>
      </c>
      <c r="Y33" s="62" t="s">
        <v>12</v>
      </c>
      <c r="Z33" s="51">
        <v>2.157320643520392</v>
      </c>
      <c r="AA33" s="51">
        <f t="shared" si="6"/>
        <v>0.18830160880098035</v>
      </c>
      <c r="AC33" s="62" t="s">
        <v>12</v>
      </c>
      <c r="AD33" s="51">
        <v>2.24319686310317</v>
      </c>
      <c r="AE33" s="51">
        <f t="shared" si="7"/>
        <v>0.20799215775792468</v>
      </c>
      <c r="AG33" s="62" t="s">
        <v>12</v>
      </c>
      <c r="AH33" s="51">
        <v>2.3260064442283288</v>
      </c>
      <c r="AI33" s="51">
        <f t="shared" si="8"/>
        <v>0.19001611057082202</v>
      </c>
      <c r="AK33" s="62" t="s">
        <v>12</v>
      </c>
      <c r="AL33" s="62">
        <v>2.4066098530455933</v>
      </c>
      <c r="AM33" s="51">
        <f>(AL20-AM20*(1-$AM$24))/$AM$24</f>
        <v>0.19652463261398356</v>
      </c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</row>
    <row r="34" spans="1:91" s="50" customFormat="1" ht="15.35">
      <c r="A34" s="62" t="s">
        <v>13</v>
      </c>
      <c r="B34" s="62">
        <v>1.99</v>
      </c>
      <c r="C34" s="51">
        <f t="shared" si="0"/>
        <v>2.5000000000000577E-2</v>
      </c>
      <c r="E34" s="62" t="s">
        <v>13</v>
      </c>
      <c r="F34" s="62">
        <v>2.1090909090909089</v>
      </c>
      <c r="G34" s="51">
        <f t="shared" si="1"/>
        <v>8.2727272727272094E-2</v>
      </c>
      <c r="I34" s="62" t="s">
        <v>13</v>
      </c>
      <c r="J34" s="62">
        <v>2.2262930676629304</v>
      </c>
      <c r="K34" s="51">
        <f t="shared" si="2"/>
        <v>1.5732669157325629E-2</v>
      </c>
      <c r="M34" s="62" t="s">
        <v>13</v>
      </c>
      <c r="N34" s="51">
        <v>2.3479752914338814</v>
      </c>
      <c r="O34" s="51">
        <f t="shared" si="3"/>
        <v>-2.5061771415296752E-2</v>
      </c>
      <c r="Q34" s="62" t="s">
        <v>13</v>
      </c>
      <c r="R34" s="51">
        <v>2.4719127109989691</v>
      </c>
      <c r="S34" s="51">
        <f t="shared" si="4"/>
        <v>-3.0218222502575998E-2</v>
      </c>
      <c r="U34" s="62" t="s">
        <v>13</v>
      </c>
      <c r="V34" s="51">
        <v>2.5954747324064527</v>
      </c>
      <c r="W34" s="51">
        <f t="shared" si="5"/>
        <v>6.8686831016131489E-2</v>
      </c>
      <c r="Y34" s="62" t="s">
        <v>13</v>
      </c>
      <c r="Z34" s="51">
        <v>2.7129997510757695</v>
      </c>
      <c r="AA34" s="51">
        <f t="shared" si="6"/>
        <v>9.2499377689424511E-2</v>
      </c>
      <c r="AC34" s="62" t="s">
        <v>13</v>
      </c>
      <c r="AD34" s="51">
        <v>2.8272894869867007</v>
      </c>
      <c r="AE34" s="51">
        <f t="shared" si="7"/>
        <v>3.3223717466751568E-2</v>
      </c>
      <c r="AG34" s="62" t="s">
        <v>13</v>
      </c>
      <c r="AH34" s="51">
        <v>2.9409760441189676</v>
      </c>
      <c r="AI34" s="51">
        <f t="shared" si="8"/>
        <v>3.2440110297419222E-2</v>
      </c>
      <c r="AK34" s="62" t="s">
        <v>13</v>
      </c>
      <c r="AL34" s="62">
        <v>3.0507321170933652</v>
      </c>
      <c r="AM34" s="51">
        <f>(AL21-AM21*(1-$AM$24))/$AM$24</f>
        <v>3.6830292733414094E-2</v>
      </c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</row>
    <row r="35" spans="1:91" s="50" customFormat="1" ht="15.35">
      <c r="C35" s="51"/>
      <c r="G35" s="51"/>
      <c r="O35" s="51"/>
      <c r="W35" s="51"/>
      <c r="Z35" s="51"/>
      <c r="AA35" s="51"/>
      <c r="AE35" s="51"/>
      <c r="AH35" s="51"/>
      <c r="AI35" s="51"/>
      <c r="AM35" s="51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</row>
    <row r="36" spans="1:91" s="52" customFormat="1" ht="15.35">
      <c r="A36" s="52" t="s">
        <v>106</v>
      </c>
      <c r="C36" s="58"/>
      <c r="E36" s="52" t="s">
        <v>106</v>
      </c>
      <c r="G36" s="58"/>
      <c r="I36" s="52" t="s">
        <v>106</v>
      </c>
      <c r="K36" s="58"/>
      <c r="M36" s="52" t="s">
        <v>106</v>
      </c>
      <c r="O36" s="58"/>
      <c r="Q36" s="52" t="s">
        <v>106</v>
      </c>
      <c r="S36" s="58"/>
      <c r="U36" s="52" t="s">
        <v>106</v>
      </c>
      <c r="W36" s="58"/>
      <c r="Y36" s="52" t="s">
        <v>106</v>
      </c>
      <c r="AA36" s="58"/>
      <c r="AC36" s="52" t="s">
        <v>106</v>
      </c>
      <c r="AE36" s="58"/>
      <c r="AG36" s="52" t="s">
        <v>106</v>
      </c>
      <c r="AH36" s="58"/>
      <c r="AI36" s="58"/>
      <c r="AK36" s="52" t="s">
        <v>106</v>
      </c>
      <c r="AL36" s="58"/>
      <c r="AM36" s="58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</row>
    <row r="37" spans="1:91" s="50" customFormat="1" ht="13.5" customHeight="1">
      <c r="A37" s="59" t="s">
        <v>41</v>
      </c>
      <c r="B37" s="59" t="s">
        <v>42</v>
      </c>
      <c r="C37" s="60">
        <v>0.4</v>
      </c>
      <c r="E37" s="59" t="s">
        <v>41</v>
      </c>
      <c r="F37" s="59" t="s">
        <v>42</v>
      </c>
      <c r="G37" s="60">
        <v>0.4</v>
      </c>
      <c r="I37" s="59" t="s">
        <v>41</v>
      </c>
      <c r="J37" s="59" t="s">
        <v>42</v>
      </c>
      <c r="K37" s="60">
        <v>0.4</v>
      </c>
      <c r="M37" s="59" t="s">
        <v>41</v>
      </c>
      <c r="N37" s="59" t="s">
        <v>42</v>
      </c>
      <c r="O37" s="60">
        <v>0.4</v>
      </c>
      <c r="Q37" s="59" t="s">
        <v>41</v>
      </c>
      <c r="R37" s="59" t="s">
        <v>42</v>
      </c>
      <c r="S37" s="60">
        <v>0.4</v>
      </c>
      <c r="U37" s="59" t="s">
        <v>41</v>
      </c>
      <c r="V37" s="59" t="s">
        <v>42</v>
      </c>
      <c r="W37" s="60">
        <v>0.4</v>
      </c>
      <c r="Y37" s="59" t="s">
        <v>41</v>
      </c>
      <c r="Z37" s="59" t="s">
        <v>42</v>
      </c>
      <c r="AA37" s="60">
        <v>0.4</v>
      </c>
      <c r="AC37" s="59" t="s">
        <v>41</v>
      </c>
      <c r="AD37" s="59" t="s">
        <v>42</v>
      </c>
      <c r="AE37" s="60">
        <v>0.4</v>
      </c>
      <c r="AG37" s="59" t="s">
        <v>41</v>
      </c>
      <c r="AH37" s="59" t="s">
        <v>42</v>
      </c>
      <c r="AI37" s="61">
        <v>0.4</v>
      </c>
      <c r="AK37" s="59" t="s">
        <v>41</v>
      </c>
      <c r="AL37" s="59" t="s">
        <v>42</v>
      </c>
      <c r="AM37" s="61">
        <v>0.4</v>
      </c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</row>
    <row r="38" spans="1:91" s="50" customFormat="1" ht="15.35">
      <c r="A38" s="62" t="s">
        <v>6</v>
      </c>
      <c r="B38" s="51">
        <v>68.22</v>
      </c>
      <c r="C38" s="67">
        <f t="shared" ref="C38:C47" si="9">C25*(1-$B$6)+C12*$B$6</f>
        <v>65.43249999999999</v>
      </c>
      <c r="E38" s="62" t="s">
        <v>6</v>
      </c>
      <c r="F38" s="62">
        <v>68.422727272727258</v>
      </c>
      <c r="G38" s="67">
        <f t="shared" ref="G38:G47" si="10">G25*(1-$F$6)+G12*$F$6</f>
        <v>66.001999999999967</v>
      </c>
      <c r="I38" s="62" t="s">
        <v>6</v>
      </c>
      <c r="J38" s="62">
        <v>68.597741801577399</v>
      </c>
      <c r="K38" s="67">
        <f t="shared" ref="K38:K47" si="11">K25*(1-$J$6)+K12*$J$6</f>
        <v>66.479144873391405</v>
      </c>
      <c r="M38" s="62" t="s">
        <v>6</v>
      </c>
      <c r="N38" s="51">
        <v>68.749854863832482</v>
      </c>
      <c r="O38" s="67">
        <f t="shared" ref="O38:O47" si="12">O25*(1-$N$6)+O12*$N$6</f>
        <v>67.044695214048204</v>
      </c>
      <c r="Q38" s="62" t="s">
        <v>6</v>
      </c>
      <c r="R38" s="51">
        <v>68.87129480537557</v>
      </c>
      <c r="S38" s="67">
        <f t="shared" ref="S38:S47" si="13">S25*(1-$R$6)+S12*$R$6</f>
        <v>67.234654351019913</v>
      </c>
      <c r="U38" s="62" t="s">
        <v>6</v>
      </c>
      <c r="V38" s="51">
        <v>68.986754449421809</v>
      </c>
      <c r="W38" s="67">
        <f t="shared" ref="W38:W47" si="14">W25*(1-$V$6)+W12*$V$6</f>
        <v>67.823508898843613</v>
      </c>
      <c r="Y38" s="62" t="s">
        <v>6</v>
      </c>
      <c r="Z38" s="51">
        <v>69.067911115741225</v>
      </c>
      <c r="AA38" s="67">
        <f t="shared" ref="AA38:AA47" si="15">AA25*(1-$Z$6)+AA12*$Z$6</f>
        <v>67.8499266756954</v>
      </c>
      <c r="AC38" s="62" t="s">
        <v>6</v>
      </c>
      <c r="AD38" s="51">
        <v>69.151786089477781</v>
      </c>
      <c r="AE38" s="67">
        <f t="shared" ref="AE38:AE47" si="16">AE25*(1-$AD$6)+AE12*$AD$6</f>
        <v>68.04639357000778</v>
      </c>
      <c r="AG38" s="62" t="s">
        <v>6</v>
      </c>
      <c r="AH38" s="51">
        <v>69.226747501857062</v>
      </c>
      <c r="AI38" s="67">
        <f t="shared" ref="AI38:AI47" si="17">AI25*(1-$AH$6)+AI12*$AH$6</f>
        <v>68.339982878435563</v>
      </c>
      <c r="AK38" s="62" t="s">
        <v>6</v>
      </c>
      <c r="AL38" s="62">
        <v>69.285799530053822</v>
      </c>
      <c r="AM38" s="67">
        <f>AM25*(1-$AL$6)+AM12*$AL$6</f>
        <v>68.58643915409688</v>
      </c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</row>
    <row r="39" spans="1:91" s="50" customFormat="1" ht="15.35">
      <c r="A39" s="62" t="s">
        <v>7</v>
      </c>
      <c r="B39" s="66">
        <v>0.76</v>
      </c>
      <c r="C39" s="67">
        <f t="shared" si="9"/>
        <v>0.61</v>
      </c>
      <c r="E39" s="62" t="s">
        <v>7</v>
      </c>
      <c r="F39" s="62">
        <v>0.77090909090909088</v>
      </c>
      <c r="G39" s="67">
        <f t="shared" si="10"/>
        <v>0.7</v>
      </c>
      <c r="I39" s="62" t="s">
        <v>7</v>
      </c>
      <c r="J39" s="62">
        <v>0.776035699460357</v>
      </c>
      <c r="K39" s="67">
        <f t="shared" si="11"/>
        <v>0.79447675383976768</v>
      </c>
      <c r="M39" s="62" t="s">
        <v>7</v>
      </c>
      <c r="N39" s="51">
        <v>0.77471165088106153</v>
      </c>
      <c r="O39" s="67">
        <f t="shared" si="12"/>
        <v>0.86789446685022931</v>
      </c>
      <c r="Q39" s="62" t="s">
        <v>7</v>
      </c>
      <c r="R39" s="51">
        <v>0.76807525426825951</v>
      </c>
      <c r="S39" s="67">
        <f t="shared" si="13"/>
        <v>0.90255427124993204</v>
      </c>
      <c r="U39" s="62" t="s">
        <v>7</v>
      </c>
      <c r="V39" s="51">
        <v>0.75858819839653657</v>
      </c>
      <c r="W39" s="67">
        <f t="shared" si="14"/>
        <v>0.90717639679307316</v>
      </c>
      <c r="Y39" s="62" t="s">
        <v>7</v>
      </c>
      <c r="Z39" s="51">
        <v>0.74822157990375493</v>
      </c>
      <c r="AA39" s="67">
        <f t="shared" si="15"/>
        <v>0.92703208081232202</v>
      </c>
      <c r="AC39" s="62" t="s">
        <v>7</v>
      </c>
      <c r="AD39" s="51">
        <v>0.73590801860164001</v>
      </c>
      <c r="AE39" s="67">
        <f t="shared" si="16"/>
        <v>0.87622523534311603</v>
      </c>
      <c r="AG39" s="62" t="s">
        <v>7</v>
      </c>
      <c r="AH39" s="51">
        <v>0.72639250572923941</v>
      </c>
      <c r="AI39" s="67">
        <f t="shared" si="17"/>
        <v>0.87632613559909278</v>
      </c>
      <c r="AK39" s="62" t="s">
        <v>7</v>
      </c>
      <c r="AL39" s="62">
        <v>0.71640802427286743</v>
      </c>
      <c r="AM39" s="67">
        <f t="shared" ref="AM39:AM44" si="18">AM26*(1-$AL$6)+AM13*$AL$6</f>
        <v>0.14840000000000003</v>
      </c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</row>
    <row r="40" spans="1:91" s="50" customFormat="1" ht="15.35">
      <c r="A40" s="62" t="s">
        <v>1</v>
      </c>
      <c r="B40" s="66">
        <v>14.27</v>
      </c>
      <c r="C40" s="67">
        <f t="shared" si="9"/>
        <v>13.87</v>
      </c>
      <c r="E40" s="62" t="s">
        <v>1</v>
      </c>
      <c r="F40" s="62">
        <v>14.299090909090907</v>
      </c>
      <c r="G40" s="67">
        <f t="shared" si="10"/>
        <v>13.925999999999995</v>
      </c>
      <c r="I40" s="62" t="s">
        <v>1</v>
      </c>
      <c r="J40" s="62">
        <v>14.326064757160646</v>
      </c>
      <c r="K40" s="67">
        <f t="shared" si="11"/>
        <v>13.976539227895387</v>
      </c>
      <c r="M40" s="62" t="s">
        <v>1</v>
      </c>
      <c r="N40" s="51">
        <v>14.351160327670316</v>
      </c>
      <c r="O40" s="67">
        <f t="shared" si="12"/>
        <v>13.956436688107662</v>
      </c>
      <c r="Q40" s="62" t="s">
        <v>1</v>
      </c>
      <c r="R40" s="51">
        <v>14.379272191401213</v>
      </c>
      <c r="S40" s="67">
        <f t="shared" si="13"/>
        <v>13.958507992372491</v>
      </c>
      <c r="U40" s="62" t="s">
        <v>1</v>
      </c>
      <c r="V40" s="51">
        <v>14.4089557327789</v>
      </c>
      <c r="W40" s="67">
        <f t="shared" si="14"/>
        <v>14.017911465557798</v>
      </c>
      <c r="Y40" s="62" t="s">
        <v>1</v>
      </c>
      <c r="Z40" s="51">
        <v>14.436237890957115</v>
      </c>
      <c r="AA40" s="67">
        <f t="shared" si="15"/>
        <v>14.100163887366376</v>
      </c>
      <c r="AC40" s="62" t="s">
        <v>1</v>
      </c>
      <c r="AD40" s="51">
        <v>14.459381206501975</v>
      </c>
      <c r="AE40" s="67">
        <f t="shared" si="16"/>
        <v>14.494824292353755</v>
      </c>
      <c r="AG40" s="62" t="s">
        <v>1</v>
      </c>
      <c r="AH40" s="51">
        <v>14.4569776586873</v>
      </c>
      <c r="AI40" s="67">
        <f t="shared" si="17"/>
        <v>14.505408668571505</v>
      </c>
      <c r="AK40" s="62" t="s">
        <v>1</v>
      </c>
      <c r="AL40" s="62">
        <v>14.453752508195567</v>
      </c>
      <c r="AM40" s="67">
        <f t="shared" si="18"/>
        <v>14.49675451475202</v>
      </c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</row>
    <row r="41" spans="1:91" s="50" customFormat="1" ht="15.35">
      <c r="A41" s="51" t="s">
        <v>2</v>
      </c>
      <c r="B41" s="51">
        <v>4.8499999999999996</v>
      </c>
      <c r="C41" s="67">
        <f t="shared" si="9"/>
        <v>8.1124999999999972</v>
      </c>
      <c r="E41" s="51" t="s">
        <v>2</v>
      </c>
      <c r="F41" s="62">
        <v>4.6127272727272723</v>
      </c>
      <c r="G41" s="67">
        <f t="shared" si="10"/>
        <v>7.6039999999999983</v>
      </c>
      <c r="I41" s="51" t="s">
        <v>2</v>
      </c>
      <c r="J41" s="62">
        <v>4.3964632627646321</v>
      </c>
      <c r="K41" s="67">
        <f t="shared" si="11"/>
        <v>7.1983960149439588</v>
      </c>
      <c r="M41" s="51" t="s">
        <v>2</v>
      </c>
      <c r="N41" s="51">
        <v>4.1952873970317723</v>
      </c>
      <c r="O41" s="67">
        <f t="shared" si="12"/>
        <v>6.8081035337667206</v>
      </c>
      <c r="Q41" s="51" t="s">
        <v>2</v>
      </c>
      <c r="R41" s="51">
        <v>4.0092049742228326</v>
      </c>
      <c r="S41" s="67">
        <f t="shared" si="13"/>
        <v>6.6963701971568073</v>
      </c>
      <c r="U41" s="51" t="s">
        <v>2</v>
      </c>
      <c r="V41" s="51">
        <v>3.8196342353915114</v>
      </c>
      <c r="W41" s="67">
        <f t="shared" si="14"/>
        <v>6.0292684707830224</v>
      </c>
      <c r="Y41" s="51" t="s">
        <v>2</v>
      </c>
      <c r="Z41" s="51">
        <v>3.6654737073409405</v>
      </c>
      <c r="AA41" s="67">
        <f t="shared" si="15"/>
        <v>5.9981737293148338</v>
      </c>
      <c r="AC41" s="51" t="s">
        <v>2</v>
      </c>
      <c r="AD41" s="51">
        <v>3.5048352405055518</v>
      </c>
      <c r="AE41" s="67">
        <f t="shared" si="16"/>
        <v>5.7321869569605486</v>
      </c>
      <c r="AG41" s="51" t="s">
        <v>2</v>
      </c>
      <c r="AH41" s="51">
        <v>3.3537889582211755</v>
      </c>
      <c r="AI41" s="67">
        <f t="shared" si="17"/>
        <v>5.422509572709175</v>
      </c>
      <c r="AK41" s="51" t="s">
        <v>2</v>
      </c>
      <c r="AL41" s="62">
        <v>3.2160273190765807</v>
      </c>
      <c r="AM41" s="67">
        <f t="shared" si="18"/>
        <v>5.1168491743378448</v>
      </c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</row>
    <row r="42" spans="1:91" s="50" customFormat="1" ht="15.35">
      <c r="A42" s="51" t="s">
        <v>3</v>
      </c>
      <c r="B42" s="51">
        <v>0.1</v>
      </c>
      <c r="C42" s="67">
        <f t="shared" si="9"/>
        <v>2.5000000000000008E-2</v>
      </c>
      <c r="E42" s="51" t="s">
        <v>3</v>
      </c>
      <c r="F42" s="62">
        <v>0.10545454545454545</v>
      </c>
      <c r="G42" s="67">
        <f t="shared" si="10"/>
        <v>3.9999999999999994E-2</v>
      </c>
      <c r="I42" s="51" t="s">
        <v>3</v>
      </c>
      <c r="J42" s="62">
        <v>0.11018679950186798</v>
      </c>
      <c r="K42" s="67">
        <f t="shared" si="11"/>
        <v>5.2901618929016153E-2</v>
      </c>
      <c r="M42" s="51" t="s">
        <v>3</v>
      </c>
      <c r="N42" s="51">
        <v>0.11429981605675962</v>
      </c>
      <c r="O42" s="67">
        <f t="shared" si="12"/>
        <v>5.3029613719195193E-2</v>
      </c>
      <c r="Q42" s="51" t="s">
        <v>3</v>
      </c>
      <c r="R42" s="51">
        <v>0.11866342493710565</v>
      </c>
      <c r="S42" s="67">
        <f t="shared" si="13"/>
        <v>3.3260021121066581E-2</v>
      </c>
      <c r="U42" s="51" t="s">
        <v>3</v>
      </c>
      <c r="V42" s="51">
        <v>0.12468835642324597</v>
      </c>
      <c r="W42" s="67">
        <f t="shared" si="14"/>
        <v>5.9376712846491958E-2</v>
      </c>
      <c r="Y42" s="51" t="s">
        <v>3</v>
      </c>
      <c r="Z42" s="51">
        <v>0.12924498271929857</v>
      </c>
      <c r="AA42" s="67">
        <f t="shared" si="15"/>
        <v>5.2527716302632213E-2</v>
      </c>
      <c r="AC42" s="51" t="s">
        <v>3</v>
      </c>
      <c r="AD42" s="51">
        <v>0.13452802123298932</v>
      </c>
      <c r="AE42" s="67">
        <f t="shared" si="16"/>
        <v>7.560324034267972E-2</v>
      </c>
      <c r="AG42" s="51" t="s">
        <v>3</v>
      </c>
      <c r="AH42" s="51">
        <v>0.138523963599051</v>
      </c>
      <c r="AI42" s="67">
        <f t="shared" si="17"/>
        <v>6.9269332658244351E-2</v>
      </c>
      <c r="AK42" s="51" t="s">
        <v>3</v>
      </c>
      <c r="AL42" s="62">
        <v>0.14313581471608583</v>
      </c>
      <c r="AM42" s="67">
        <f t="shared" si="18"/>
        <v>6.1600000000000009E-2</v>
      </c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</row>
    <row r="43" spans="1:91" s="50" customFormat="1" ht="15.35">
      <c r="A43" s="51" t="s">
        <v>11</v>
      </c>
      <c r="B43" s="51">
        <v>1.85</v>
      </c>
      <c r="C43" s="67">
        <f t="shared" si="9"/>
        <v>3.75</v>
      </c>
      <c r="E43" s="51" t="s">
        <v>11</v>
      </c>
      <c r="F43" s="62">
        <v>1.7118181818181819</v>
      </c>
      <c r="G43" s="67">
        <f t="shared" si="10"/>
        <v>3.3940000000000001</v>
      </c>
      <c r="I43" s="51" t="s">
        <v>11</v>
      </c>
      <c r="J43" s="62">
        <v>1.5901992528019926</v>
      </c>
      <c r="K43" s="67">
        <f t="shared" si="11"/>
        <v>3.0969283935242844</v>
      </c>
      <c r="M43" s="51" t="s">
        <v>11</v>
      </c>
      <c r="N43" s="51">
        <v>1.4820176631210942</v>
      </c>
      <c r="O43" s="67">
        <f t="shared" si="12"/>
        <v>2.8262370925542979</v>
      </c>
      <c r="Q43" s="51" t="s">
        <v>11</v>
      </c>
      <c r="R43" s="51">
        <v>1.3862835604802712</v>
      </c>
      <c r="S43" s="67">
        <f t="shared" si="13"/>
        <v>2.558381298984556</v>
      </c>
      <c r="U43" s="51" t="s">
        <v>11</v>
      </c>
      <c r="V43" s="51">
        <v>1.3035958893335844</v>
      </c>
      <c r="W43" s="67">
        <f t="shared" si="14"/>
        <v>2.3771917786671684</v>
      </c>
      <c r="Y43" s="51" t="s">
        <v>11</v>
      </c>
      <c r="Z43" s="51">
        <v>1.2286938505428691</v>
      </c>
      <c r="AA43" s="67">
        <f t="shared" si="15"/>
        <v>2.1489530085585948</v>
      </c>
      <c r="AC43" s="51" t="s">
        <v>11</v>
      </c>
      <c r="AD43" s="51">
        <v>1.165321355647541</v>
      </c>
      <c r="AE43" s="67">
        <f t="shared" si="16"/>
        <v>1.9621105757303277</v>
      </c>
      <c r="AG43" s="51" t="s">
        <v>11</v>
      </c>
      <c r="AH43" s="51">
        <v>1.111287657885015</v>
      </c>
      <c r="AI43" s="67">
        <f t="shared" si="17"/>
        <v>1.8263821670872775</v>
      </c>
      <c r="AK43" s="51" t="s">
        <v>11</v>
      </c>
      <c r="AL43" s="62">
        <v>1.063667601778316</v>
      </c>
      <c r="AM43" s="67">
        <f t="shared" si="18"/>
        <v>1.6986016832009685</v>
      </c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</row>
    <row r="44" spans="1:91" s="50" customFormat="1" ht="15.35">
      <c r="A44" s="62" t="s">
        <v>4</v>
      </c>
      <c r="B44" s="51">
        <v>3.89</v>
      </c>
      <c r="C44" s="67">
        <f t="shared" si="9"/>
        <v>4.7525000000000004</v>
      </c>
      <c r="E44" s="62" t="s">
        <v>4</v>
      </c>
      <c r="F44" s="62">
        <v>3.8272727272727272</v>
      </c>
      <c r="G44" s="67">
        <f t="shared" si="10"/>
        <v>4.6759999999999993</v>
      </c>
      <c r="I44" s="62" t="s">
        <v>4</v>
      </c>
      <c r="J44" s="62">
        <v>3.7659111664591114</v>
      </c>
      <c r="K44" s="67">
        <f t="shared" si="11"/>
        <v>4.6237090078870899</v>
      </c>
      <c r="M44" s="62" t="s">
        <v>4</v>
      </c>
      <c r="N44" s="51">
        <v>3.7043221710634056</v>
      </c>
      <c r="O44" s="67">
        <f t="shared" si="12"/>
        <v>4.5890765592331508</v>
      </c>
      <c r="Q44" s="62" t="s">
        <v>4</v>
      </c>
      <c r="R44" s="51">
        <v>3.6413107567404661</v>
      </c>
      <c r="S44" s="67">
        <f t="shared" si="13"/>
        <v>4.9551870513179566</v>
      </c>
      <c r="U44" s="62" t="s">
        <v>4</v>
      </c>
      <c r="V44" s="51">
        <v>3.5486210710559867</v>
      </c>
      <c r="W44" s="67">
        <f t="shared" si="14"/>
        <v>4.3772421421119727</v>
      </c>
      <c r="Y44" s="62" t="s">
        <v>4</v>
      </c>
      <c r="Z44" s="51">
        <v>3.4908102986567311</v>
      </c>
      <c r="AA44" s="67">
        <f t="shared" si="15"/>
        <v>4.7265800823806252</v>
      </c>
      <c r="AC44" s="62" t="s">
        <v>4</v>
      </c>
      <c r="AD44" s="51">
        <v>3.4057105594922716</v>
      </c>
      <c r="AE44" s="67">
        <f t="shared" si="16"/>
        <v>4.2388500630353159</v>
      </c>
      <c r="AG44" s="62" t="s">
        <v>4</v>
      </c>
      <c r="AH44" s="51">
        <v>3.3492117929504901</v>
      </c>
      <c r="AI44" s="67">
        <f t="shared" si="17"/>
        <v>4.1645418169584065</v>
      </c>
      <c r="AK44" s="62" t="s">
        <v>4</v>
      </c>
      <c r="AL44" s="62">
        <v>3.2949167858023491</v>
      </c>
      <c r="AM44" s="67">
        <f t="shared" si="18"/>
        <v>4.0828502144442282</v>
      </c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</row>
    <row r="45" spans="1:91" s="50" customFormat="1" ht="15.35">
      <c r="A45" s="62" t="s">
        <v>5</v>
      </c>
      <c r="B45" s="51">
        <v>2.41</v>
      </c>
      <c r="C45" s="67">
        <f t="shared" si="9"/>
        <v>2.6350000000000007</v>
      </c>
      <c r="E45" s="62" t="s">
        <v>5</v>
      </c>
      <c r="F45" s="62">
        <v>2.3936363636363636</v>
      </c>
      <c r="G45" s="67">
        <f t="shared" si="10"/>
        <v>2.6139999999999999</v>
      </c>
      <c r="I45" s="62" t="s">
        <v>5</v>
      </c>
      <c r="J45" s="62">
        <v>2.3777044416770439</v>
      </c>
      <c r="K45" s="67">
        <f t="shared" si="11"/>
        <v>2.6050645496056442</v>
      </c>
      <c r="M45" s="62" t="s">
        <v>5</v>
      </c>
      <c r="N45" s="51">
        <v>2.361380221722059</v>
      </c>
      <c r="O45" s="67">
        <f t="shared" si="12"/>
        <v>2.6158984656163238</v>
      </c>
      <c r="Q45" s="62" t="s">
        <v>5</v>
      </c>
      <c r="R45" s="51">
        <v>2.3432536605733265</v>
      </c>
      <c r="S45" s="67">
        <f t="shared" si="13"/>
        <v>2.2311700041753193</v>
      </c>
      <c r="U45" s="62" t="s">
        <v>5</v>
      </c>
      <c r="V45" s="51">
        <v>2.3511607968271542</v>
      </c>
      <c r="W45" s="67">
        <f t="shared" si="14"/>
        <v>2.6023215936543083</v>
      </c>
      <c r="Y45" s="62" t="s">
        <v>5</v>
      </c>
      <c r="Z45" s="51">
        <v>2.3336379505368874</v>
      </c>
      <c r="AA45" s="67">
        <f t="shared" si="15"/>
        <v>2.1850940035469302</v>
      </c>
      <c r="AC45" s="62" t="s">
        <v>5</v>
      </c>
      <c r="AD45" s="51">
        <v>2.3438672434924177</v>
      </c>
      <c r="AE45" s="67">
        <f t="shared" si="16"/>
        <v>2.3563477626355938</v>
      </c>
      <c r="AG45" s="62" t="s">
        <v>5</v>
      </c>
      <c r="AH45" s="51">
        <v>2.3430208859083734</v>
      </c>
      <c r="AI45" s="67">
        <f t="shared" si="17"/>
        <v>2.3540886389304907</v>
      </c>
      <c r="AK45" s="62" t="s">
        <v>5</v>
      </c>
      <c r="AL45" s="62">
        <v>2.3422838546305407</v>
      </c>
      <c r="AM45" s="67">
        <f>AM32*(1-$AL$6)+AM19*$AL$6</f>
        <v>2.352110938334973</v>
      </c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</row>
    <row r="46" spans="1:91" s="50" customFormat="1" ht="15.35">
      <c r="A46" s="62" t="s">
        <v>12</v>
      </c>
      <c r="B46" s="51">
        <v>1.62</v>
      </c>
      <c r="C46" s="67">
        <f t="shared" si="9"/>
        <v>0.39500000000000013</v>
      </c>
      <c r="E46" s="62" t="s">
        <v>12</v>
      </c>
      <c r="F46" s="62">
        <v>1.7090909090909092</v>
      </c>
      <c r="G46" s="67">
        <f t="shared" si="10"/>
        <v>0.49600000000000005</v>
      </c>
      <c r="I46" s="62" t="s">
        <v>12</v>
      </c>
      <c r="J46" s="62">
        <v>1.7967953507679533</v>
      </c>
      <c r="K46" s="67">
        <f t="shared" si="11"/>
        <v>0.53961000415109961</v>
      </c>
      <c r="M46" s="62" t="s">
        <v>12</v>
      </c>
      <c r="N46" s="51">
        <v>1.8870599548329849</v>
      </c>
      <c r="O46" s="67">
        <f t="shared" si="12"/>
        <v>0.5968259051492687</v>
      </c>
      <c r="Q46" s="62" t="s">
        <v>12</v>
      </c>
      <c r="R46" s="51">
        <v>1.9789492671271751</v>
      </c>
      <c r="S46" s="67">
        <f t="shared" si="13"/>
        <v>0.66534599761070912</v>
      </c>
      <c r="U46" s="62" t="s">
        <v>12</v>
      </c>
      <c r="V46" s="51">
        <v>2.0716196917844214</v>
      </c>
      <c r="W46" s="67">
        <f t="shared" si="14"/>
        <v>0.84323938356884331</v>
      </c>
      <c r="Y46" s="62" t="s">
        <v>12</v>
      </c>
      <c r="Z46" s="51">
        <v>2.157320643520392</v>
      </c>
      <c r="AA46" s="67">
        <f t="shared" si="15"/>
        <v>0.91027525486476479</v>
      </c>
      <c r="AC46" s="62" t="s">
        <v>12</v>
      </c>
      <c r="AD46" s="51">
        <v>2.24319686310317</v>
      </c>
      <c r="AE46" s="67">
        <f t="shared" si="16"/>
        <v>1.0220740398960229</v>
      </c>
      <c r="AG46" s="62" t="s">
        <v>12</v>
      </c>
      <c r="AH46" s="51">
        <v>2.3260064442283288</v>
      </c>
      <c r="AI46" s="67">
        <f t="shared" si="17"/>
        <v>1.1156119218224083</v>
      </c>
      <c r="AK46" s="62" t="s">
        <v>12</v>
      </c>
      <c r="AL46" s="62">
        <v>2.4066098530455933</v>
      </c>
      <c r="AM46" s="67">
        <f>AM33*(1-$AL$6)+AM20*$AL$6</f>
        <v>1.2278977354820682</v>
      </c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</row>
    <row r="47" spans="1:91" s="50" customFormat="1" ht="15.35">
      <c r="A47" s="62" t="s">
        <v>13</v>
      </c>
      <c r="B47" s="62">
        <v>1.99</v>
      </c>
      <c r="C47" s="67">
        <f t="shared" si="9"/>
        <v>0.35250000000000054</v>
      </c>
      <c r="E47" s="62" t="s">
        <v>13</v>
      </c>
      <c r="F47" s="62">
        <v>2.1090909090909089</v>
      </c>
      <c r="G47" s="67">
        <f t="shared" si="10"/>
        <v>0.48799999999999943</v>
      </c>
      <c r="I47" s="62" t="s">
        <v>13</v>
      </c>
      <c r="J47" s="62">
        <v>2.2262930676629304</v>
      </c>
      <c r="K47" s="67">
        <f t="shared" si="11"/>
        <v>0.53153009547530017</v>
      </c>
      <c r="M47" s="62" t="s">
        <v>13</v>
      </c>
      <c r="N47" s="51">
        <v>2.3479752914338814</v>
      </c>
      <c r="O47" s="67">
        <f t="shared" si="12"/>
        <v>0.60774811201115075</v>
      </c>
      <c r="Q47" s="62" t="s">
        <v>13</v>
      </c>
      <c r="R47" s="51">
        <v>2.4719127109989691</v>
      </c>
      <c r="S47" s="67">
        <f t="shared" si="13"/>
        <v>0.72042105754788754</v>
      </c>
      <c r="U47" s="62" t="s">
        <v>13</v>
      </c>
      <c r="V47" s="51">
        <v>2.5954747324064527</v>
      </c>
      <c r="W47" s="67">
        <f t="shared" si="14"/>
        <v>0.91094946481290529</v>
      </c>
      <c r="Y47" s="62" t="s">
        <v>13</v>
      </c>
      <c r="Z47" s="51">
        <v>2.7129997510757695</v>
      </c>
      <c r="AA47" s="67">
        <f t="shared" si="15"/>
        <v>1.0533495145977512</v>
      </c>
      <c r="AC47" s="62" t="s">
        <v>13</v>
      </c>
      <c r="AD47" s="51">
        <v>2.8272894869867007</v>
      </c>
      <c r="AE47" s="67">
        <f t="shared" si="16"/>
        <v>1.1508500252747313</v>
      </c>
      <c r="AG47" s="62" t="s">
        <v>13</v>
      </c>
      <c r="AH47" s="51">
        <v>2.9409760441189676</v>
      </c>
      <c r="AI47" s="67">
        <f t="shared" si="17"/>
        <v>1.2928056816200901</v>
      </c>
      <c r="AK47" s="62" t="s">
        <v>13</v>
      </c>
      <c r="AL47" s="62">
        <v>3.0507321170933652</v>
      </c>
      <c r="AM47" s="67">
        <f>AM34*(1-$AL$6)+AM21*$AL$6</f>
        <v>1.4433178107680582</v>
      </c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</row>
    <row r="48" spans="1:91" s="50" customFormat="1" ht="15.35">
      <c r="C48" s="51"/>
      <c r="E48" s="62"/>
      <c r="G48" s="51"/>
      <c r="O48" s="51"/>
      <c r="W48" s="51"/>
      <c r="Z48" s="51"/>
      <c r="AA48" s="51"/>
      <c r="AE48" s="51"/>
      <c r="AH48" s="51"/>
      <c r="AI48" s="51"/>
      <c r="AM48" s="51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</row>
    <row r="49" spans="1:91" s="52" customFormat="1" ht="15.35">
      <c r="A49" s="52" t="s">
        <v>71</v>
      </c>
      <c r="C49" s="58"/>
      <c r="E49" s="52" t="s">
        <v>71</v>
      </c>
      <c r="G49" s="58"/>
      <c r="I49" s="52" t="s">
        <v>71</v>
      </c>
      <c r="K49" s="58"/>
      <c r="M49" s="52" t="s">
        <v>71</v>
      </c>
      <c r="O49" s="58"/>
      <c r="Q49" s="52" t="s">
        <v>71</v>
      </c>
      <c r="S49" s="58"/>
      <c r="U49" s="52" t="s">
        <v>71</v>
      </c>
      <c r="W49" s="58"/>
      <c r="Y49" s="52" t="s">
        <v>71</v>
      </c>
      <c r="AA49" s="58"/>
      <c r="AC49" s="52" t="s">
        <v>71</v>
      </c>
      <c r="AE49" s="58"/>
      <c r="AG49" s="52" t="s">
        <v>71</v>
      </c>
      <c r="AH49" s="58"/>
      <c r="AI49" s="58"/>
      <c r="AK49" s="52" t="s">
        <v>71</v>
      </c>
      <c r="AL49" s="58"/>
      <c r="AM49" s="58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</row>
    <row r="50" spans="1:91" s="50" customFormat="1" ht="13.5" customHeight="1">
      <c r="A50" s="59" t="s">
        <v>41</v>
      </c>
      <c r="B50" s="59" t="s">
        <v>42</v>
      </c>
      <c r="C50" s="60">
        <v>0.4</v>
      </c>
      <c r="E50" s="59" t="s">
        <v>41</v>
      </c>
      <c r="F50" s="59" t="s">
        <v>42</v>
      </c>
      <c r="G50" s="60">
        <v>0.4</v>
      </c>
      <c r="I50" s="59" t="s">
        <v>41</v>
      </c>
      <c r="J50" s="59" t="s">
        <v>42</v>
      </c>
      <c r="K50" s="60">
        <v>0.4</v>
      </c>
      <c r="M50" s="59" t="s">
        <v>41</v>
      </c>
      <c r="N50" s="59" t="s">
        <v>42</v>
      </c>
      <c r="O50" s="60">
        <v>0.4</v>
      </c>
      <c r="Q50" s="59" t="s">
        <v>41</v>
      </c>
      <c r="R50" s="59" t="s">
        <v>42</v>
      </c>
      <c r="S50" s="60">
        <v>0.4</v>
      </c>
      <c r="U50" s="59" t="s">
        <v>41</v>
      </c>
      <c r="V50" s="59" t="s">
        <v>42</v>
      </c>
      <c r="W50" s="60">
        <v>0.4</v>
      </c>
      <c r="Y50" s="59" t="s">
        <v>41</v>
      </c>
      <c r="Z50" s="59" t="s">
        <v>42</v>
      </c>
      <c r="AA50" s="60">
        <v>0.4</v>
      </c>
      <c r="AC50" s="59" t="s">
        <v>41</v>
      </c>
      <c r="AD50" s="59" t="s">
        <v>42</v>
      </c>
      <c r="AE50" s="60">
        <v>0.4</v>
      </c>
      <c r="AG50" s="59" t="s">
        <v>41</v>
      </c>
      <c r="AH50" s="59" t="s">
        <v>42</v>
      </c>
      <c r="AI50" s="61">
        <v>0.4</v>
      </c>
      <c r="AK50" s="59" t="s">
        <v>41</v>
      </c>
      <c r="AL50" s="59" t="s">
        <v>42</v>
      </c>
      <c r="AM50" s="61">
        <v>0.4</v>
      </c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</row>
    <row r="51" spans="1:91" s="50" customFormat="1" ht="15.35">
      <c r="A51" s="62" t="s">
        <v>6</v>
      </c>
      <c r="B51" s="51">
        <v>68.22</v>
      </c>
      <c r="C51" s="51">
        <f t="shared" ref="C51:C60" si="19">$B12*(1-$B$3)/((1-$B$3)+$B$3*(1-$B$2-$B$6))+C12*$B$3*(1-$B$2-$B$6)/((1-$B$3)+$B$3*(1-$B$2-$B$6))</f>
        <v>68.467777777777783</v>
      </c>
      <c r="E51" s="62" t="s">
        <v>6</v>
      </c>
      <c r="F51" s="62">
        <v>68.422727272727258</v>
      </c>
      <c r="G51" s="51">
        <f>$F12*(1-$B$3)/((1-$B$3)+$B$3*(1-$B$2-$F$6))+G12*$B$3*(1-$B$2-$F$6)/((1-$B$3)+$B$3*(1-$B$2-$F$6))</f>
        <v>68.638863636363624</v>
      </c>
      <c r="I51" s="62" t="s">
        <v>6</v>
      </c>
      <c r="J51" s="62">
        <v>68.597741801577399</v>
      </c>
      <c r="K51" s="51">
        <f t="shared" ref="K51:K57" si="20">$J12*(1-$B$3)/((1-$B$3)+$B$3*(1-$B$2-$J$6))+K12*$B$3*(1-$B$2-$J$6)/((1-$B$3)+$B$3*(1-$B$2-$J$6))</f>
        <v>68.787750494688254</v>
      </c>
      <c r="M51" s="62" t="s">
        <v>6</v>
      </c>
      <c r="N51" s="51">
        <v>68.749854863832482</v>
      </c>
      <c r="O51" s="51">
        <f t="shared" ref="O51:O56" si="21">$N12*(1-$B$3)/((1-$B$3)+$B$3*(1-$B$2-$N$6))+O12*$B$3*(1-$B$2-$N$6)/((1-$B$3)+$B$3*(1-$B$2-$N$6))</f>
        <v>68.903472850299536</v>
      </c>
      <c r="Q51" s="62" t="s">
        <v>6</v>
      </c>
      <c r="R51" s="51">
        <v>68.87129480537557</v>
      </c>
      <c r="S51" s="51">
        <f t="shared" ref="S51:S56" si="22">$R12*(1-$B$3)/((1-$B$3)+$B$3*(1-$B$2-$R$6))+S12*$B$3*(1-$B$2-$R$6)/((1-$B$3)+$B$3*(1-$B$2-$R$6))</f>
        <v>69.019407063688305</v>
      </c>
      <c r="U51" s="62" t="s">
        <v>6</v>
      </c>
      <c r="V51" s="51">
        <v>68.986754449421809</v>
      </c>
      <c r="W51" s="51">
        <f>$V12*(1-$B$3)/((1-$B$3)+$B$3*(1-$B$2-$V$6))+W12*$B$3*(1-$B$2-$V$6)/((1-$B$3)+$B$3*(1-$B$2-$V$6))</f>
        <v>69.09250404492893</v>
      </c>
      <c r="Y51" s="62" t="s">
        <v>6</v>
      </c>
      <c r="Z51" s="51">
        <v>69.067911115741225</v>
      </c>
      <c r="AA51" s="51">
        <f t="shared" ref="AA51:AA58" si="23">$Z12*(1-$B$3)/((1-$B$3)+$B$3*(1-$B$2-$Z$6))+AA12*$B$3*(1-$B$2-$Z$6)/((1-$B$3)+$B$3*(1-$B$2-$Z$6))</f>
        <v>69.17914257145317</v>
      </c>
      <c r="AC51" s="62" t="s">
        <v>6</v>
      </c>
      <c r="AD51" s="51">
        <v>69.151786089477781</v>
      </c>
      <c r="AE51" s="51">
        <f t="shared" ref="AE51:AE56" si="24">$AD12*(1-$B$3)/((1-$B$3)+$B$3*(1-$B$2-$AD$6))+AE12*$B$3*(1-$B$2-$AD$6)/((1-$B$3)+$B$3*(1-$B$2-$AD$6))</f>
        <v>69.253198247227317</v>
      </c>
      <c r="AG51" s="62" t="s">
        <v>6</v>
      </c>
      <c r="AH51" s="51">
        <v>69.226747501857062</v>
      </c>
      <c r="AI51" s="51">
        <f t="shared" ref="AI51:AI57" si="25">$AH12*(1-$B$3)/((1-$B$3)+$B$3*(1-$B$2-$AH$6))+AI12*$B$3*(1-$B$2-$AH$6)/((1-$B$3)+$B$3*(1-$B$2-$AH$6))</f>
        <v>69.308476960236931</v>
      </c>
      <c r="AK51" s="62" t="s">
        <v>6</v>
      </c>
      <c r="AL51" s="62">
        <v>69.285799530053822</v>
      </c>
      <c r="AM51" s="51">
        <f>$AL12*(1-$B$3)/((1-$B$3)+$B$3*(1-$B$2-$AL$6))+AM12*$B$3*(1-$B$2-$AL$6)/((1-$B$3)+$B$3*(1-$B$2-$AL$6))</f>
        <v>69.350555120420211</v>
      </c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</row>
    <row r="52" spans="1:91" s="50" customFormat="1" ht="15.35">
      <c r="A52" s="62" t="s">
        <v>7</v>
      </c>
      <c r="B52" s="66">
        <v>0.76</v>
      </c>
      <c r="C52" s="51">
        <f t="shared" si="19"/>
        <v>0.77333333333333343</v>
      </c>
      <c r="E52" s="62" t="s">
        <v>7</v>
      </c>
      <c r="F52" s="62">
        <v>0.77090909090909088</v>
      </c>
      <c r="G52" s="51">
        <f>$F13*(1-$B$3)/((1-$B$3)+$B$3*(1-$B$2-$F$6))+G13*$B$3*(1-$B$2-$F$6)/((1-$B$3)+$B$3*(1-$B$2-$F$6))</f>
        <v>0.77724025974025979</v>
      </c>
      <c r="I52" s="62" t="s">
        <v>7</v>
      </c>
      <c r="J52" s="62">
        <v>0.776035699460357</v>
      </c>
      <c r="K52" s="51">
        <f t="shared" si="20"/>
        <v>0.77438179323798839</v>
      </c>
      <c r="M52" s="62" t="s">
        <v>7</v>
      </c>
      <c r="N52" s="51">
        <v>0.77471165088106153</v>
      </c>
      <c r="O52" s="51">
        <f t="shared" si="21"/>
        <v>0.76631680259555091</v>
      </c>
      <c r="Q52" s="62" t="s">
        <v>7</v>
      </c>
      <c r="R52" s="51">
        <v>0.76807525426825951</v>
      </c>
      <c r="S52" s="51">
        <f t="shared" si="22"/>
        <v>0.75590520748258772</v>
      </c>
      <c r="U52" s="62" t="s">
        <v>7</v>
      </c>
      <c r="V52" s="51">
        <v>0.75858819839653657</v>
      </c>
      <c r="W52" s="51">
        <f>$V13*(1-$B$3)/((1-$B$3)+$B$3*(1-$B$2-$V$6))+W13*$B$3*(1-$B$2-$V$6)/((1-$B$3)+$B$3*(1-$B$2-$V$6))</f>
        <v>0.74508018036048773</v>
      </c>
      <c r="Y52" s="62" t="s">
        <v>7</v>
      </c>
      <c r="Z52" s="51">
        <v>0.74822157990375493</v>
      </c>
      <c r="AA52" s="51">
        <f t="shared" si="23"/>
        <v>0.7318918537933834</v>
      </c>
      <c r="AC52" s="62" t="s">
        <v>7</v>
      </c>
      <c r="AD52" s="51">
        <v>0.73590801860164001</v>
      </c>
      <c r="AE52" s="51">
        <f t="shared" si="24"/>
        <v>0.72303487945104594</v>
      </c>
      <c r="AG52" s="62" t="s">
        <v>7</v>
      </c>
      <c r="AH52" s="51">
        <v>0.72639250572923941</v>
      </c>
      <c r="AI52" s="51">
        <f t="shared" si="25"/>
        <v>0.71257373799929902</v>
      </c>
      <c r="AK52" s="62" t="s">
        <v>7</v>
      </c>
      <c r="AL52" s="62">
        <v>0.71640802427286743</v>
      </c>
      <c r="AM52" s="51">
        <f t="shared" ref="AM52:AM56" si="26">$AL13*(1-$B$3)/((1-$B$3)+$B$3*(1-$B$2-$AL$6))+AM13*$B$3*(1-$B$2-$AL$6)/((1-$B$3)+$B$3*(1-$B$2-$AL$6))</f>
        <v>0.70260002247487729</v>
      </c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</row>
    <row r="53" spans="1:91" s="50" customFormat="1" ht="15.35">
      <c r="A53" s="62" t="s">
        <v>1</v>
      </c>
      <c r="B53" s="66">
        <v>14.27</v>
      </c>
      <c r="C53" s="51">
        <f t="shared" si="19"/>
        <v>14.305555555555555</v>
      </c>
      <c r="E53" s="62" t="s">
        <v>1</v>
      </c>
      <c r="F53" s="62">
        <v>14.299090909090907</v>
      </c>
      <c r="G53" s="51">
        <f>$F14*(1-$B$3)/((1-$B$3)+$B$3*(1-$B$2-$F$6))+G14*$B$3*(1-$B$2-$F$6)/((1-$B$3)+$B$3*(1-$B$2-$F$6))</f>
        <v>14.332402597402597</v>
      </c>
      <c r="I53" s="62" t="s">
        <v>1</v>
      </c>
      <c r="J53" s="62">
        <v>14.326064757160646</v>
      </c>
      <c r="K53" s="51">
        <f t="shared" si="20"/>
        <v>14.357412338260669</v>
      </c>
      <c r="M53" s="62" t="s">
        <v>1</v>
      </c>
      <c r="N53" s="51">
        <v>14.351160327670316</v>
      </c>
      <c r="O53" s="51">
        <f t="shared" si="21"/>
        <v>14.386721015919203</v>
      </c>
      <c r="Q53" s="62" t="s">
        <v>1</v>
      </c>
      <c r="R53" s="51">
        <v>14.379272191401213</v>
      </c>
      <c r="S53" s="51">
        <f t="shared" si="22"/>
        <v>14.417350399458112</v>
      </c>
      <c r="U53" s="62" t="s">
        <v>1</v>
      </c>
      <c r="V53" s="51">
        <v>14.4089557327789</v>
      </c>
      <c r="W53" s="51">
        <f>$V14*(1-$B$3)/((1-$B$3)+$B$3*(1-$B$2-$V$6))+W14*$B$3*(1-$B$2-$V$6)/((1-$B$3)+$B$3*(1-$B$2-$V$6))</f>
        <v>14.444505211617182</v>
      </c>
      <c r="Y53" s="62" t="s">
        <v>1</v>
      </c>
      <c r="Z53" s="51">
        <v>14.436237890957115</v>
      </c>
      <c r="AA53" s="51">
        <f t="shared" si="23"/>
        <v>14.466929580782752</v>
      </c>
      <c r="AC53" s="62" t="s">
        <v>1</v>
      </c>
      <c r="AD53" s="51">
        <v>14.459381206501975</v>
      </c>
      <c r="AE53" s="51">
        <f t="shared" si="24"/>
        <v>14.456129547249519</v>
      </c>
      <c r="AG53" s="62" t="s">
        <v>1</v>
      </c>
      <c r="AH53" s="51">
        <v>14.4569776586873</v>
      </c>
      <c r="AI53" s="51">
        <f t="shared" si="25"/>
        <v>14.45251397114037</v>
      </c>
      <c r="AK53" s="62" t="s">
        <v>1</v>
      </c>
      <c r="AL53" s="62">
        <v>14.453752508195567</v>
      </c>
      <c r="AM53" s="51">
        <f t="shared" si="26"/>
        <v>14.449770840921822</v>
      </c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</row>
    <row r="54" spans="1:91" s="50" customFormat="1" ht="15.35">
      <c r="A54" s="51" t="s">
        <v>2</v>
      </c>
      <c r="B54" s="51">
        <v>4.8499999999999996</v>
      </c>
      <c r="C54" s="51">
        <f t="shared" si="19"/>
        <v>4.5599999999999996</v>
      </c>
      <c r="E54" s="51" t="s">
        <v>2</v>
      </c>
      <c r="F54" s="62">
        <v>4.6127272727272723</v>
      </c>
      <c r="G54" s="51">
        <f>$F15*(1-$B$3)/((1-$B$3)+$B$3*(1-$B$2-$F$6))+G15*$B$3*(1-$B$2-$F$6)/((1-$B$3)+$B$3*(1-$B$2-$F$6))</f>
        <v>4.3456493506493503</v>
      </c>
      <c r="I54" s="51" t="s">
        <v>2</v>
      </c>
      <c r="J54" s="62">
        <v>4.3964632627646321</v>
      </c>
      <c r="K54" s="51">
        <f t="shared" si="20"/>
        <v>4.1451688455288176</v>
      </c>
      <c r="M54" s="51" t="s">
        <v>2</v>
      </c>
      <c r="N54" s="51">
        <v>4.1952873970317723</v>
      </c>
      <c r="O54" s="51">
        <f t="shared" si="21"/>
        <v>3.9598985558844801</v>
      </c>
      <c r="Q54" s="51" t="s">
        <v>2</v>
      </c>
      <c r="R54" s="51">
        <v>4.0092049742228326</v>
      </c>
      <c r="S54" s="51">
        <f t="shared" si="22"/>
        <v>3.766022601106636</v>
      </c>
      <c r="U54" s="51" t="s">
        <v>2</v>
      </c>
      <c r="V54" s="51">
        <v>3.8196342353915114</v>
      </c>
      <c r="W54" s="51">
        <f>$V15*(1-$B$3)/((1-$B$3)+$B$3*(1-$B$2-$V$6))+W15*$B$3*(1-$B$2-$V$6)/((1-$B$3)+$B$3*(1-$B$2-$V$6))</f>
        <v>3.618758395810465</v>
      </c>
      <c r="Y54" s="51" t="s">
        <v>2</v>
      </c>
      <c r="Z54" s="51">
        <v>3.6654737073409405</v>
      </c>
      <c r="AA54" s="51">
        <f t="shared" si="23"/>
        <v>3.4524417418638724</v>
      </c>
      <c r="AC54" s="51" t="s">
        <v>2</v>
      </c>
      <c r="AD54" s="51">
        <v>3.5048352405055518</v>
      </c>
      <c r="AE54" s="51">
        <f t="shared" si="24"/>
        <v>3.3004910463353689</v>
      </c>
      <c r="AG54" s="51" t="s">
        <v>2</v>
      </c>
      <c r="AH54" s="51">
        <v>3.3537889582211755</v>
      </c>
      <c r="AI54" s="51">
        <f t="shared" si="25"/>
        <v>3.1631234637983185</v>
      </c>
      <c r="AK54" s="51" t="s">
        <v>2</v>
      </c>
      <c r="AL54" s="62">
        <v>3.2160273190765807</v>
      </c>
      <c r="AM54" s="51">
        <f t="shared" si="26"/>
        <v>3.0400252954412785</v>
      </c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</row>
    <row r="55" spans="1:91" s="50" customFormat="1" ht="15.35">
      <c r="A55" s="51" t="s">
        <v>3</v>
      </c>
      <c r="B55" s="51">
        <v>0.1</v>
      </c>
      <c r="C55" s="51">
        <f t="shared" si="19"/>
        <v>0.10666666666666669</v>
      </c>
      <c r="E55" s="51" t="s">
        <v>3</v>
      </c>
      <c r="F55" s="62">
        <v>0.10545454545454545</v>
      </c>
      <c r="G55" s="51">
        <f>$F16*(1-$B$3)/((1-$B$3)+$B$3*(1-$B$2-$F$6))+G16*$B$3*(1-$B$2-$F$6)/((1-$B$3)+$B$3*(1-$B$2-$F$6))</f>
        <v>0.1112987012987013</v>
      </c>
      <c r="I55" s="51" t="s">
        <v>3</v>
      </c>
      <c r="J55" s="62">
        <v>0.11018679950186798</v>
      </c>
      <c r="K55" s="51">
        <f t="shared" si="20"/>
        <v>0.11532448385817756</v>
      </c>
      <c r="M55" s="51" t="s">
        <v>3</v>
      </c>
      <c r="N55" s="51">
        <v>0.11429981605675962</v>
      </c>
      <c r="O55" s="51">
        <f t="shared" si="21"/>
        <v>0.11981965410518886</v>
      </c>
      <c r="Q55" s="51" t="s">
        <v>3</v>
      </c>
      <c r="R55" s="51">
        <v>0.11866342493710565</v>
      </c>
      <c r="S55" s="51">
        <f t="shared" si="22"/>
        <v>0.12639223976208658</v>
      </c>
      <c r="U55" s="51" t="s">
        <v>3</v>
      </c>
      <c r="V55" s="51">
        <v>0.12468835642324597</v>
      </c>
      <c r="W55" s="51">
        <f>$V16*(1-$B$3)/((1-$B$3)+$B$3*(1-$B$2-$V$6))+W16*$B$3*(1-$B$2-$V$6)/((1-$B$3)+$B$3*(1-$B$2-$V$6))</f>
        <v>0.13062577856658725</v>
      </c>
      <c r="Y55" s="51" t="s">
        <v>3</v>
      </c>
      <c r="Z55" s="51">
        <v>0.12924498271929857</v>
      </c>
      <c r="AA55" s="51">
        <f t="shared" si="23"/>
        <v>0.13625112577104892</v>
      </c>
      <c r="AC55" s="51" t="s">
        <v>3</v>
      </c>
      <c r="AD55" s="51">
        <v>0.13452802123298932</v>
      </c>
      <c r="AE55" s="51">
        <f t="shared" si="24"/>
        <v>0.13993396443393519</v>
      </c>
      <c r="AG55" s="51" t="s">
        <v>3</v>
      </c>
      <c r="AH55" s="51">
        <v>0.138523963599051</v>
      </c>
      <c r="AI55" s="51">
        <f t="shared" si="25"/>
        <v>0.14490687889313458</v>
      </c>
      <c r="AK55" s="51" t="s">
        <v>3</v>
      </c>
      <c r="AL55" s="62">
        <v>0.14313581471608583</v>
      </c>
      <c r="AM55" s="51">
        <f t="shared" si="26"/>
        <v>0.14882945807044984</v>
      </c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</row>
    <row r="56" spans="1:91" s="50" customFormat="1" ht="15.35">
      <c r="A56" s="51" t="s">
        <v>11</v>
      </c>
      <c r="B56" s="51">
        <v>1.85</v>
      </c>
      <c r="C56" s="51">
        <f t="shared" si="19"/>
        <v>1.6811111111111112</v>
      </c>
      <c r="E56" s="51" t="s">
        <v>11</v>
      </c>
      <c r="F56" s="62">
        <v>1.7118181818181819</v>
      </c>
      <c r="G56" s="51">
        <f>$F$17*(1-$B$3)/((1-$B$3)+$B$3*(1-$B$2-$F$6))+G17*$B$3*(1-$B$2-$F$6)/((1-$B$3)+$B$3*(1-$B$2-$F$6))</f>
        <v>1.5616233766233767</v>
      </c>
      <c r="I56" s="51" t="s">
        <v>11</v>
      </c>
      <c r="J56" s="62">
        <v>1.5901992528019926</v>
      </c>
      <c r="K56" s="51">
        <f t="shared" si="20"/>
        <v>1.4550665944412489</v>
      </c>
      <c r="M56" s="51" t="s">
        <v>11</v>
      </c>
      <c r="N56" s="51">
        <v>1.4820176631210942</v>
      </c>
      <c r="O56" s="51">
        <f t="shared" si="21"/>
        <v>1.3609168136226075</v>
      </c>
      <c r="Q56" s="51" t="s">
        <v>11</v>
      </c>
      <c r="R56" s="51">
        <v>1.3862835604802712</v>
      </c>
      <c r="S56" s="51">
        <f t="shared" si="22"/>
        <v>1.2802113669504716</v>
      </c>
      <c r="U56" s="51" t="s">
        <v>11</v>
      </c>
      <c r="V56" s="51">
        <v>1.3035958893335844</v>
      </c>
      <c r="W56" s="51">
        <f>$V$17*(1-$B$3)/((1-$B$3)+$B$3*(1-$B$2-$V$6))+W17*$B$3*(1-$B$2-$V$6)/((1-$B$3)+$B$3*(1-$B$2-$V$6))</f>
        <v>1.2059962630305314</v>
      </c>
      <c r="Y56" s="51" t="s">
        <v>11</v>
      </c>
      <c r="Z56" s="51">
        <v>1.2286938505428691</v>
      </c>
      <c r="AA56" s="51">
        <f t="shared" si="23"/>
        <v>1.1446519183039898</v>
      </c>
      <c r="AC56" s="51" t="s">
        <v>11</v>
      </c>
      <c r="AD56" s="51">
        <v>1.165321355647541</v>
      </c>
      <c r="AE56" s="51">
        <f t="shared" si="24"/>
        <v>1.0922214271995789</v>
      </c>
      <c r="AG56" s="51" t="s">
        <v>11</v>
      </c>
      <c r="AH56" s="51">
        <v>1.111287657885015</v>
      </c>
      <c r="AI56" s="51">
        <f t="shared" si="25"/>
        <v>1.04538032984794</v>
      </c>
      <c r="AK56" s="51" t="s">
        <v>11</v>
      </c>
      <c r="AL56" s="62">
        <v>1.063667601778316</v>
      </c>
      <c r="AM56" s="51">
        <f t="shared" si="26"/>
        <v>1.0048774090539963</v>
      </c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</row>
    <row r="57" spans="1:91" s="50" customFormat="1" ht="15.35">
      <c r="A57" s="62" t="s">
        <v>4</v>
      </c>
      <c r="B57" s="51">
        <v>3.89</v>
      </c>
      <c r="C57" s="51">
        <f t="shared" si="19"/>
        <v>3.8133333333333335</v>
      </c>
      <c r="E57" s="62" t="s">
        <v>4</v>
      </c>
      <c r="F57" s="62">
        <v>3.8272727272727272</v>
      </c>
      <c r="G57" s="51">
        <f>$F$18*(1-$B$3)/((1-$B$3)+$B$3*(1-$B$2-$F$6))+G18*$B$3*(1-$B$2-$F$6)/((1-$B$3)+$B$3*(1-$B$2-$F$6))</f>
        <v>3.7514935064935067</v>
      </c>
      <c r="I57" s="62" t="s">
        <v>4</v>
      </c>
      <c r="J57" s="62">
        <v>3.7659111664591114</v>
      </c>
      <c r="K57" s="51">
        <f t="shared" si="20"/>
        <v>3.6889786246270062</v>
      </c>
      <c r="M57" s="62" t="s">
        <v>4</v>
      </c>
      <c r="N57" s="51">
        <v>3.7043221710634056</v>
      </c>
      <c r="O57" s="51">
        <f>$N$18*(1-$B$3)/((1-$B$3)+$B$3*(1-$B$2-$N$6))+O18*$B$3*(1-$B$2-$N$6)/((1-$B$3)+$B$3*(1-$B$2-$N$6))</f>
        <v>3.6246145685255904</v>
      </c>
      <c r="Q57" s="62" t="s">
        <v>4</v>
      </c>
      <c r="R57" s="51">
        <v>3.6413107567404661</v>
      </c>
      <c r="S57" s="51">
        <f>$R$18*(1-$B$3)/((1-$B$3)+$B$3*(1-$B$2-$R$6))+S18*$B$3*(1-$B$2-$R$6)/((1-$B$3)+$B$3*(1-$B$2-$R$6))</f>
        <v>3.5224079246520055</v>
      </c>
      <c r="U57" s="62" t="s">
        <v>4</v>
      </c>
      <c r="V57" s="51">
        <v>3.5486210710559867</v>
      </c>
      <c r="W57" s="51">
        <f>$V$18*(1-$B$3)/((1-$B$3)+$B$3*(1-$B$2-$V$6))+W18*$B$3*(1-$B$2-$V$6)/((1-$B$3)+$B$3*(1-$B$2-$V$6))</f>
        <v>3.4732918827781698</v>
      </c>
      <c r="Y57" s="62" t="s">
        <v>4</v>
      </c>
      <c r="Z57" s="51">
        <v>3.4908102986567311</v>
      </c>
      <c r="AA57" s="51">
        <f t="shared" si="23"/>
        <v>3.3779546106454164</v>
      </c>
      <c r="AC57" s="62" t="s">
        <v>4</v>
      </c>
      <c r="AD57" s="51">
        <v>3.4057105594922716</v>
      </c>
      <c r="AE57" s="51">
        <f>$AD$18*(1-$B$3)/((1-$B$3)+$B$3*(1-$B$2-$AD$6))+AE18*$B$3*(1-$B$2-$AD$6)/((1-$B$3)+$B$3*(1-$B$2-$AD$6))</f>
        <v>3.3292757426534605</v>
      </c>
      <c r="AG57" s="62" t="s">
        <v>4</v>
      </c>
      <c r="AH57" s="51">
        <v>3.3492117929504901</v>
      </c>
      <c r="AI57" s="51">
        <f t="shared" si="25"/>
        <v>3.274066168617964</v>
      </c>
      <c r="AK57" s="62" t="s">
        <v>4</v>
      </c>
      <c r="AL57" s="62">
        <v>3.2949167858023491</v>
      </c>
      <c r="AM57" s="51">
        <f>$AL$18*(1-$B$3)/((1-$B$3)+$B$3*(1-$B$2-$AL$6))+AM18*$B$3*(1-$B$2-$AL$6)/((1-$B$3)+$B$3*(1-$B$2-$AL$6))</f>
        <v>3.2219599868540274</v>
      </c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</row>
    <row r="58" spans="1:91" s="50" customFormat="1" ht="15.35">
      <c r="A58" s="62" t="s">
        <v>5</v>
      </c>
      <c r="B58" s="51">
        <v>2.41</v>
      </c>
      <c r="C58" s="51">
        <f t="shared" si="19"/>
        <v>2.39</v>
      </c>
      <c r="E58" s="62" t="s">
        <v>5</v>
      </c>
      <c r="F58" s="62">
        <v>2.3936363636363636</v>
      </c>
      <c r="G58" s="51">
        <f>$F$19*(1-$B$3)/((1-$B$3)+$B$3*(1-$B$2-$F$6))+G19*$B$3*(1-$B$2-$F$6)/((1-$B$3)+$B$3*(1-$B$2-$F$6))</f>
        <v>2.3739610389610388</v>
      </c>
      <c r="I58" s="62" t="s">
        <v>5</v>
      </c>
      <c r="J58" s="62">
        <v>2.3777044416770439</v>
      </c>
      <c r="K58" s="51">
        <f>$J$19*(1-$B$3)/((1-$B$3)+$B$3*(1-$B$2-$J$6))+K19*$B$3*(1-$B$2-$J$6)/((1-$B$3)+$B$3*(1-$B$2-$J$6))</f>
        <v>2.3573134006072141</v>
      </c>
      <c r="M58" s="62" t="s">
        <v>5</v>
      </c>
      <c r="N58" s="51">
        <v>2.361380221722059</v>
      </c>
      <c r="O58" s="51">
        <f>$N$19*(1-$B$3)/((1-$B$3)+$B$3*(1-$B$2-$N$6))+O19*$B$3*(1-$B$2-$N$6)/((1-$B$3)+$B$3*(1-$B$2-$N$6))</f>
        <v>2.3384506502000533</v>
      </c>
      <c r="Q58" s="62" t="s">
        <v>5</v>
      </c>
      <c r="R58" s="51">
        <v>2.3432536605733265</v>
      </c>
      <c r="S58" s="51">
        <f>$R$19*(1-$B$3)/((1-$B$3)+$B$3*(1-$B$2-$R$6))+S19*$B$3*(1-$B$2-$R$6)/((1-$B$3)+$B$3*(1-$B$2-$R$6))</f>
        <v>2.3533969778944135</v>
      </c>
      <c r="U58" s="62" t="s">
        <v>5</v>
      </c>
      <c r="V58" s="51">
        <v>2.3511607968271542</v>
      </c>
      <c r="W58" s="51">
        <f>$V$19*(1-$B$3)/((1-$B$3)+$B$3*(1-$B$2-$V$6))+W19*$B$3*(1-$B$2-$V$6)/((1-$B$3)+$B$3*(1-$B$2-$V$6))</f>
        <v>2.3283279971155948</v>
      </c>
      <c r="Y58" s="62" t="s">
        <v>5</v>
      </c>
      <c r="Z58" s="51">
        <v>2.3336379505368874</v>
      </c>
      <c r="AA58" s="51">
        <f t="shared" si="23"/>
        <v>2.3472036077962439</v>
      </c>
      <c r="AC58" s="62" t="s">
        <v>5</v>
      </c>
      <c r="AD58" s="51">
        <v>2.3438672434924177</v>
      </c>
      <c r="AE58" s="51">
        <f>$AD$19*(1-$B$3)/((1-$B$3)+$B$3*(1-$B$2-$AD$6))+AE19*$B$3*(1-$B$2-$AD$6)/((1-$B$3)+$B$3*(1-$B$2-$AD$6))</f>
        <v>2.3427222417361628</v>
      </c>
      <c r="AG58" s="62" t="s">
        <v>5</v>
      </c>
      <c r="AH58" s="51">
        <v>2.3430208859083734</v>
      </c>
      <c r="AI58" s="51">
        <f>$AH$19*(1-$B$3)/((1-$B$3)+$B$3*(1-$B$2-$AH$6))+AI19*$B$3*(1-$B$2-$AH$6)/((1-$B$3)+$B$3*(1-$B$2-$AH$6))</f>
        <v>2.3420008165054131</v>
      </c>
      <c r="AK58" s="62" t="s">
        <v>5</v>
      </c>
      <c r="AL58" s="62">
        <v>2.3422838546305407</v>
      </c>
      <c r="AM58" s="51">
        <f>$AL$19*(1-$B$3)/((1-$B$3)+$B$3*(1-$B$2-$AL$6))+AM19*$B$3*(1-$B$2-$AL$6)/((1-$B$3)+$B$3*(1-$B$2-$AL$6))</f>
        <v>2.3413739394727231</v>
      </c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</row>
    <row r="59" spans="1:91" s="50" customFormat="1" ht="15.35">
      <c r="A59" s="62" t="s">
        <v>12</v>
      </c>
      <c r="B59" s="51">
        <v>1.62</v>
      </c>
      <c r="C59" s="51">
        <f t="shared" si="19"/>
        <v>1.7288888888888891</v>
      </c>
      <c r="E59" s="62" t="s">
        <v>12</v>
      </c>
      <c r="F59" s="62">
        <v>1.7090909090909092</v>
      </c>
      <c r="G59" s="51">
        <f>$F$20*(1-$B$3)/((1-$B$3)+$B$3*(1-$B$2-$F$6))+G20*$B$3*(1-$B$2-$F$6)/((1-$B$3)+$B$3*(1-$B$2-$F$6))</f>
        <v>1.8174025974025976</v>
      </c>
      <c r="I59" s="62" t="s">
        <v>12</v>
      </c>
      <c r="J59" s="62">
        <v>1.7967953507679533</v>
      </c>
      <c r="K59" s="51">
        <f>$J$20*(1-$B$3)/((1-$B$3)+$B$3*(1-$B$2-$J$6))+K20*$B$3*(1-$B$2-$J$6)/((1-$B$3)+$B$3*(1-$B$2-$J$6))</f>
        <v>1.9095473997918866</v>
      </c>
      <c r="M59" s="62" t="s">
        <v>12</v>
      </c>
      <c r="N59" s="51">
        <v>1.8870599548329849</v>
      </c>
      <c r="O59" s="51">
        <f>$N$20*(1-$B$3)/((1-$B$3)+$B$3*(1-$B$2-$N$6))+O20*$B$3*(1-$B$2-$N$6)/((1-$B$3)+$B$3*(1-$B$2-$N$6))</f>
        <v>2.0032972566062925</v>
      </c>
      <c r="Q59" s="62" t="s">
        <v>12</v>
      </c>
      <c r="R59" s="51">
        <v>1.9789492671271751</v>
      </c>
      <c r="S59" s="51">
        <f>$R$20*(1-$B$3)/((1-$B$3)+$B$3*(1-$B$2-$R$6))+S20*$B$3*(1-$B$2-$R$6)/((1-$B$3)+$B$3*(1-$B$2-$R$6))</f>
        <v>2.0978273910653171</v>
      </c>
      <c r="U59" s="62" t="s">
        <v>12</v>
      </c>
      <c r="V59" s="51">
        <v>2.0716196917844214</v>
      </c>
      <c r="W59" s="51">
        <f>$V$20*(1-$B$3)/((1-$B$3)+$B$3*(1-$B$2-$V$6))+W20*$B$3*(1-$B$2-$V$6)/((1-$B$3)+$B$3*(1-$B$2-$V$6))</f>
        <v>2.1832906288949285</v>
      </c>
      <c r="Y59" s="62" t="s">
        <v>12</v>
      </c>
      <c r="Z59" s="51">
        <v>2.157320643520392</v>
      </c>
      <c r="AA59" s="51">
        <f>$Z$20*(1-$B$3)/((1-$B$3)+$B$3*(1-$B$2-$Z$6))+AA20*$B$3*(1-$B$2-$Z$6)/((1-$B$3)+$B$3*(1-$B$2-$Z$6))</f>
        <v>2.2712060671419101</v>
      </c>
      <c r="AC59" s="62" t="s">
        <v>12</v>
      </c>
      <c r="AD59" s="51">
        <v>2.24319686310317</v>
      </c>
      <c r="AE59" s="51">
        <f>$AD$20*(1-$B$3)/((1-$B$3)+$B$3*(1-$B$2-$AD$6))+AE20*$B$3*(1-$B$2-$AD$6)/((1-$B$3)+$B$3*(1-$B$2-$AD$6))</f>
        <v>2.3552264799111651</v>
      </c>
      <c r="AG59" s="62" t="s">
        <v>12</v>
      </c>
      <c r="AH59" s="51">
        <v>2.3260064442283288</v>
      </c>
      <c r="AI59" s="51">
        <f>$AH$20*(1-$B$3)/((1-$B$3)+$B$3*(1-$B$2-$AH$6))+AI20*$B$3*(1-$B$2-$AH$6)/((1-$B$3)+$B$3*(1-$B$2-$AH$6))</f>
        <v>2.4375635430675846</v>
      </c>
      <c r="AK59" s="62" t="s">
        <v>12</v>
      </c>
      <c r="AL59" s="62">
        <v>2.4066098530455933</v>
      </c>
      <c r="AM59" s="51">
        <f>$AL$20*(1-$B$3)/((1-$B$3)+$B$3*(1-$B$2-$AL$6))+AM20*$B$3*(1-$B$2-$AL$6)/((1-$B$3)+$B$3*(1-$B$2-$AL$6))</f>
        <v>2.5157498639311049</v>
      </c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</row>
    <row r="60" spans="1:91" s="50" customFormat="1" ht="15.35">
      <c r="A60" s="62" t="s">
        <v>13</v>
      </c>
      <c r="B60" s="62">
        <v>1.99</v>
      </c>
      <c r="C60" s="51">
        <f t="shared" si="19"/>
        <v>2.1355555555555554</v>
      </c>
      <c r="E60" s="62" t="s">
        <v>13</v>
      </c>
      <c r="F60" s="62">
        <v>2.1090909090909089</v>
      </c>
      <c r="G60" s="51">
        <f>$F$21*(1-$B$3)/((1-$B$3)+$B$3*(1-$B$2-$F$6))+G21*$B$3*(1-$B$2-$F$6)/((1-$B$3)+$B$3*(1-$B$2-$F$6))</f>
        <v>2.2538311688311685</v>
      </c>
      <c r="I60" s="62" t="s">
        <v>13</v>
      </c>
      <c r="J60" s="62">
        <v>2.2262930676629304</v>
      </c>
      <c r="K60" s="51">
        <f>$J$21*(1-$B$3)/((1-$B$3)+$B$3*(1-$B$2-$J$6))+K21*$B$3*(1-$B$2-$J$6)/((1-$B$3)+$B$3*(1-$B$2-$J$6))</f>
        <v>2.3782897467828974</v>
      </c>
      <c r="M60" s="62" t="s">
        <v>13</v>
      </c>
      <c r="N60" s="51">
        <v>2.3479752914338814</v>
      </c>
      <c r="O60" s="51">
        <f>$N$21*(1-$B$3)/((1-$B$3)+$B$3*(1-$B$2-$N$6))+O21*$B$3*(1-$B$2-$N$6)/((1-$B$3)+$B$3*(1-$B$2-$N$6))</f>
        <v>2.5047525148052983</v>
      </c>
      <c r="Q60" s="62" t="s">
        <v>13</v>
      </c>
      <c r="R60" s="51">
        <v>2.4719127109989691</v>
      </c>
      <c r="S60" s="51">
        <f>$R$21*(1-$B$3)/((1-$B$3)+$B$3*(1-$B$2-$R$6))+S21*$B$3*(1-$B$2-$R$6)/((1-$B$3)+$B$3*(1-$B$2-$R$6))</f>
        <v>2.6304187429854924</v>
      </c>
      <c r="U60" s="62" t="s">
        <v>13</v>
      </c>
      <c r="V60" s="51">
        <v>2.5954747324064527</v>
      </c>
      <c r="W60" s="51">
        <f>$V$21*(1-$B$3)/((1-$B$3)+$B$3*(1-$B$2-$V$6))+W21*$B$3*(1-$B$2-$V$6)/((1-$B$3)+$B$3*(1-$B$2-$V$6))</f>
        <v>2.7486133930967749</v>
      </c>
      <c r="Y60" s="62" t="s">
        <v>13</v>
      </c>
      <c r="Z60" s="51">
        <v>2.7129997510757695</v>
      </c>
      <c r="AA60" s="51">
        <f>$Z$21*(1-$B$3)/((1-$B$3)+$B$3*(1-$B$2-$Z$6))+AA21*$B$3*(1-$B$2-$Z$6)/((1-$B$3)+$B$3*(1-$B$2-$Z$6))</f>
        <v>2.8645659827175978</v>
      </c>
      <c r="AC60" s="62" t="s">
        <v>13</v>
      </c>
      <c r="AD60" s="51">
        <v>2.8272894869867007</v>
      </c>
      <c r="AE60" s="51">
        <f>$AD$21*(1-$B$3)/((1-$B$3)+$B$3*(1-$B$2-$AD$6))+AE21*$B$3*(1-$B$2-$AD$6)/((1-$B$3)+$B$3*(1-$B$2-$AD$6))</f>
        <v>2.9810912724648637</v>
      </c>
      <c r="AG60" s="62" t="s">
        <v>13</v>
      </c>
      <c r="AH60" s="51">
        <v>2.9409760441189676</v>
      </c>
      <c r="AI60" s="51">
        <f>$AH$21*(1-$B$3)/((1-$B$3)+$B$3*(1-$B$2-$AH$6))+AI21*$B$3*(1-$B$2-$AH$6)/((1-$B$3)+$B$3*(1-$B$2-$AH$6))</f>
        <v>3.0928811466534261</v>
      </c>
      <c r="AK60" s="62" t="s">
        <v>13</v>
      </c>
      <c r="AL60" s="62">
        <v>3.0507321170933652</v>
      </c>
      <c r="AM60" s="51">
        <f>$AL$21*(1-$B$3)/((1-$B$3)+$B$3*(1-$B$2-$AL$6))+AM21*$B$3*(1-$B$2-$AL$6)/((1-$B$3)+$B$3*(1-$B$2-$AL$6))</f>
        <v>3.1995667750864496</v>
      </c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</row>
    <row r="61" spans="1:91" s="50" customFormat="1" ht="15.35">
      <c r="C61" s="51"/>
      <c r="G61" s="51"/>
      <c r="O61" s="51"/>
      <c r="W61" s="51"/>
      <c r="Z61" s="51"/>
      <c r="AA61" s="51"/>
      <c r="AE61" s="51"/>
      <c r="AH61" s="51"/>
      <c r="AI61" s="51"/>
      <c r="AM61" s="5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</row>
    <row r="62" spans="1:91" s="50" customFormat="1" ht="15.35">
      <c r="C62" s="51"/>
      <c r="O62" s="51"/>
      <c r="W62" s="51"/>
      <c r="Z62" s="51"/>
      <c r="AA62" s="51"/>
      <c r="AE62" s="51"/>
      <c r="AH62" s="51"/>
      <c r="AI62" s="51"/>
      <c r="AM62" s="51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</row>
    <row r="63" spans="1:91" s="50" customFormat="1" ht="15.35">
      <c r="A63" s="52" t="s">
        <v>123</v>
      </c>
      <c r="C63" s="51"/>
      <c r="O63" s="51"/>
      <c r="W63" s="51"/>
      <c r="Z63" s="51"/>
      <c r="AA63" s="51"/>
      <c r="AE63" s="51"/>
      <c r="AH63" s="51"/>
      <c r="AI63" s="51"/>
      <c r="AM63" s="51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</row>
    <row r="64" spans="1:91" s="50" customFormat="1" ht="15.35">
      <c r="A64" s="52" t="s">
        <v>124</v>
      </c>
      <c r="C64" s="51"/>
      <c r="O64" s="51"/>
      <c r="W64" s="51"/>
      <c r="Z64" s="51"/>
      <c r="AA64" s="51"/>
      <c r="AE64" s="51"/>
      <c r="AH64" s="51"/>
      <c r="AI64" s="51"/>
      <c r="AM64" s="51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</row>
    <row r="65" spans="1:91" s="50" customFormat="1" ht="15.35">
      <c r="C65" s="51"/>
      <c r="O65" s="51"/>
      <c r="W65" s="51"/>
      <c r="Z65" s="51"/>
      <c r="AA65" s="51"/>
      <c r="AE65" s="51"/>
      <c r="AH65" s="51"/>
      <c r="AI65" s="51"/>
      <c r="AM65" s="51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</row>
    <row r="66" spans="1:91" s="50" customFormat="1" ht="15.35">
      <c r="C66" s="51"/>
      <c r="O66" s="51"/>
      <c r="W66" s="51"/>
      <c r="Z66" s="51"/>
      <c r="AA66" s="51"/>
      <c r="AE66" s="51"/>
      <c r="AH66" s="51"/>
      <c r="AI66" s="51"/>
      <c r="AM66" s="51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</row>
    <row r="67" spans="1:91" s="50" customFormat="1" ht="15.35">
      <c r="C67" s="51"/>
      <c r="O67" s="51"/>
      <c r="W67" s="51"/>
      <c r="Z67" s="51"/>
      <c r="AA67" s="51"/>
      <c r="AE67" s="51"/>
      <c r="AH67" s="51"/>
      <c r="AI67" s="51"/>
      <c r="AM67" s="51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</row>
    <row r="68" spans="1:91" s="50" customFormat="1" ht="15.35">
      <c r="C68" s="51"/>
      <c r="O68" s="51"/>
      <c r="W68" s="51"/>
      <c r="Z68" s="51"/>
      <c r="AA68" s="51"/>
      <c r="AE68" s="51"/>
      <c r="AH68" s="51"/>
      <c r="AI68" s="51"/>
      <c r="AM68" s="51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</row>
    <row r="69" spans="1:91" s="50" customFormat="1" ht="15.35">
      <c r="C69" s="51"/>
      <c r="O69" s="51"/>
      <c r="W69" s="51"/>
      <c r="Z69" s="51"/>
      <c r="AA69" s="51"/>
      <c r="AE69" s="51"/>
      <c r="AH69" s="51"/>
      <c r="AI69" s="51"/>
      <c r="AM69" s="51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</row>
    <row r="70" spans="1:91" s="50" customFormat="1" ht="15.35">
      <c r="C70" s="51"/>
      <c r="O70" s="51"/>
      <c r="W70" s="51"/>
      <c r="Z70" s="51"/>
      <c r="AA70" s="51"/>
      <c r="AE70" s="51"/>
      <c r="AH70" s="51"/>
      <c r="AI70" s="51"/>
      <c r="AM70" s="51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</row>
    <row r="71" spans="1:91" s="50" customFormat="1" ht="15.35">
      <c r="C71" s="51"/>
      <c r="G71" s="51"/>
      <c r="O71" s="51"/>
      <c r="W71" s="51"/>
      <c r="Z71" s="51"/>
      <c r="AA71" s="51"/>
      <c r="AE71" s="51"/>
      <c r="AH71" s="51"/>
      <c r="AI71" s="51"/>
      <c r="AM71" s="5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</row>
    <row r="72" spans="1:91" s="50" customFormat="1" ht="15.35">
      <c r="B72" s="62"/>
      <c r="C72" s="51"/>
      <c r="E72" s="62"/>
      <c r="F72" s="62"/>
      <c r="G72" s="51"/>
      <c r="O72" s="51"/>
      <c r="W72" s="51"/>
      <c r="Z72" s="51"/>
      <c r="AA72" s="51"/>
      <c r="AE72" s="51"/>
      <c r="AH72" s="51"/>
      <c r="AI72" s="51"/>
      <c r="AM72" s="51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</row>
    <row r="73" spans="1:91" s="50" customFormat="1" ht="15.35">
      <c r="B73" s="62"/>
      <c r="C73" s="51"/>
      <c r="E73" s="62"/>
      <c r="F73" s="62"/>
      <c r="G73" s="51"/>
      <c r="O73" s="51"/>
      <c r="W73" s="51"/>
      <c r="Z73" s="51"/>
      <c r="AA73" s="51"/>
      <c r="AE73" s="51"/>
      <c r="AH73" s="51"/>
      <c r="AI73" s="51"/>
      <c r="AM73" s="51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</row>
    <row r="74" spans="1:91" s="50" customFormat="1" ht="15.35">
      <c r="A74" s="51"/>
      <c r="B74" s="62"/>
      <c r="C74" s="51"/>
      <c r="E74" s="51"/>
      <c r="F74" s="62"/>
      <c r="G74" s="51"/>
      <c r="O74" s="51"/>
      <c r="W74" s="51"/>
      <c r="Z74" s="51"/>
      <c r="AA74" s="51"/>
      <c r="AE74" s="51"/>
      <c r="AH74" s="51"/>
      <c r="AI74" s="51"/>
      <c r="AM74" s="51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</row>
    <row r="75" spans="1:91" s="50" customFormat="1" ht="15.35">
      <c r="A75" s="51"/>
      <c r="B75" s="62"/>
      <c r="C75" s="51"/>
      <c r="E75" s="51"/>
      <c r="F75" s="62"/>
      <c r="G75" s="51"/>
      <c r="O75" s="51"/>
      <c r="W75" s="51"/>
      <c r="Z75" s="51"/>
      <c r="AA75" s="51"/>
      <c r="AE75" s="51"/>
      <c r="AH75" s="51"/>
      <c r="AI75" s="51"/>
      <c r="AM75" s="51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</row>
    <row r="76" spans="1:91" s="50" customFormat="1" ht="15.35">
      <c r="A76" s="62"/>
      <c r="B76" s="62"/>
      <c r="C76" s="51"/>
      <c r="E76" s="62"/>
      <c r="F76" s="62"/>
      <c r="G76" s="51"/>
      <c r="O76" s="51"/>
      <c r="W76" s="51"/>
      <c r="Z76" s="51"/>
      <c r="AA76" s="51"/>
      <c r="AE76" s="51"/>
      <c r="AH76" s="51"/>
      <c r="AI76" s="51"/>
      <c r="AM76" s="51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</row>
    <row r="77" spans="1:91" s="50" customFormat="1" ht="15.35">
      <c r="A77" s="62"/>
      <c r="B77" s="62"/>
      <c r="C77" s="51"/>
      <c r="E77" s="62"/>
      <c r="F77" s="62"/>
      <c r="G77" s="51"/>
      <c r="O77" s="51"/>
      <c r="W77" s="51"/>
      <c r="Z77" s="51"/>
      <c r="AA77" s="51"/>
      <c r="AE77" s="51"/>
      <c r="AH77" s="51"/>
      <c r="AI77" s="51"/>
      <c r="AM77" s="51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</row>
    <row r="78" spans="1:91" s="50" customFormat="1" ht="15.35">
      <c r="A78" s="62"/>
      <c r="B78" s="62"/>
      <c r="C78" s="51"/>
      <c r="E78" s="62"/>
      <c r="F78" s="62"/>
      <c r="G78" s="51"/>
      <c r="O78" s="51"/>
      <c r="W78" s="51"/>
      <c r="Z78" s="51"/>
      <c r="AA78" s="51"/>
      <c r="AE78" s="51"/>
      <c r="AH78" s="51"/>
      <c r="AI78" s="51"/>
      <c r="AM78" s="51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</row>
    <row r="79" spans="1:91" s="50" customFormat="1" ht="15.35">
      <c r="A79" s="62"/>
      <c r="B79" s="62"/>
      <c r="C79" s="51"/>
      <c r="E79" s="62"/>
      <c r="F79" s="62"/>
      <c r="G79" s="51"/>
      <c r="O79" s="51"/>
      <c r="W79" s="51"/>
      <c r="Z79" s="51"/>
      <c r="AA79" s="51"/>
      <c r="AE79" s="51"/>
      <c r="AH79" s="51"/>
      <c r="AI79" s="51"/>
      <c r="AM79" s="51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</row>
    <row r="80" spans="1:91" s="50" customFormat="1" ht="15.35">
      <c r="C80" s="51"/>
      <c r="G80" s="51"/>
      <c r="O80" s="51"/>
      <c r="W80" s="51"/>
      <c r="Z80" s="51"/>
      <c r="AA80" s="51"/>
      <c r="AE80" s="51"/>
      <c r="AH80" s="51"/>
      <c r="AI80" s="51"/>
      <c r="AM80" s="51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</row>
    <row r="81" spans="1:91" s="50" customFormat="1" ht="15.35">
      <c r="C81" s="51"/>
      <c r="G81" s="51"/>
      <c r="O81" s="51"/>
      <c r="W81" s="51"/>
      <c r="Z81" s="51"/>
      <c r="AA81" s="51"/>
      <c r="AE81" s="51"/>
      <c r="AH81" s="51"/>
      <c r="AI81" s="51"/>
      <c r="AM81" s="5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</row>
    <row r="82" spans="1:91" s="50" customFormat="1" ht="15.35">
      <c r="C82" s="51"/>
      <c r="G82" s="51"/>
      <c r="O82" s="51"/>
      <c r="W82" s="51"/>
      <c r="Z82" s="51"/>
      <c r="AA82" s="51"/>
      <c r="AE82" s="51"/>
      <c r="AH82" s="51"/>
      <c r="AI82" s="51"/>
      <c r="AM82" s="51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</row>
    <row r="83" spans="1:91" s="50" customFormat="1" ht="15.35">
      <c r="A83" s="62"/>
      <c r="B83" s="62"/>
      <c r="C83" s="51"/>
      <c r="E83" s="62"/>
      <c r="F83" s="62"/>
      <c r="G83" s="51"/>
      <c r="O83" s="51"/>
      <c r="W83" s="51"/>
      <c r="Z83" s="51"/>
      <c r="AA83" s="51"/>
      <c r="AE83" s="51"/>
      <c r="AH83" s="51"/>
      <c r="AI83" s="51"/>
      <c r="AM83" s="51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</row>
    <row r="84" spans="1:91" s="50" customFormat="1" ht="15.35">
      <c r="A84" s="62"/>
      <c r="B84" s="62"/>
      <c r="C84" s="51"/>
      <c r="E84" s="62"/>
      <c r="F84" s="62"/>
      <c r="G84" s="51"/>
      <c r="O84" s="51"/>
      <c r="W84" s="51"/>
      <c r="Z84" s="51"/>
      <c r="AA84" s="51"/>
      <c r="AE84" s="51"/>
      <c r="AH84" s="51"/>
      <c r="AI84" s="51"/>
      <c r="AM84" s="51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</row>
    <row r="85" spans="1:91" s="50" customFormat="1" ht="15.35">
      <c r="A85" s="51"/>
      <c r="B85" s="62"/>
      <c r="C85" s="51"/>
      <c r="E85" s="51"/>
      <c r="F85" s="62"/>
      <c r="G85" s="51"/>
      <c r="O85" s="51"/>
      <c r="W85" s="51"/>
      <c r="Z85" s="51"/>
      <c r="AA85" s="51"/>
      <c r="AE85" s="51"/>
      <c r="AH85" s="51"/>
      <c r="AI85" s="51"/>
      <c r="AM85" s="51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</row>
    <row r="86" spans="1:91" s="50" customFormat="1" ht="15.35">
      <c r="A86" s="51"/>
      <c r="B86" s="62"/>
      <c r="C86" s="51"/>
      <c r="E86" s="51"/>
      <c r="F86" s="62"/>
      <c r="G86" s="51"/>
      <c r="O86" s="51"/>
      <c r="W86" s="51"/>
      <c r="Z86" s="51"/>
      <c r="AA86" s="51"/>
      <c r="AE86" s="51"/>
      <c r="AH86" s="51"/>
      <c r="AI86" s="51"/>
      <c r="AM86" s="51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</row>
    <row r="87" spans="1:91" s="50" customFormat="1" ht="15.35">
      <c r="A87" s="62"/>
      <c r="B87" s="62"/>
      <c r="C87" s="51"/>
      <c r="E87" s="62"/>
      <c r="F87" s="62"/>
      <c r="G87" s="51"/>
      <c r="O87" s="51"/>
      <c r="W87" s="51"/>
      <c r="Z87" s="51"/>
      <c r="AA87" s="51"/>
      <c r="AE87" s="51"/>
      <c r="AH87" s="51"/>
      <c r="AI87" s="51"/>
      <c r="AM87" s="51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</row>
    <row r="88" spans="1:91" s="50" customFormat="1" ht="15.35">
      <c r="A88" s="62"/>
      <c r="B88" s="62"/>
      <c r="C88" s="51"/>
      <c r="E88" s="62"/>
      <c r="F88" s="62"/>
      <c r="G88" s="51"/>
      <c r="O88" s="51"/>
      <c r="W88" s="51"/>
      <c r="Z88" s="51"/>
      <c r="AA88" s="51"/>
      <c r="AE88" s="51"/>
      <c r="AH88" s="51"/>
      <c r="AI88" s="51"/>
      <c r="AM88" s="51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</row>
    <row r="89" spans="1:91" s="50" customFormat="1" ht="15.35">
      <c r="A89" s="62"/>
      <c r="B89" s="62"/>
      <c r="C89" s="51"/>
      <c r="E89" s="62"/>
      <c r="F89" s="62"/>
      <c r="G89" s="51"/>
      <c r="O89" s="51"/>
      <c r="W89" s="51"/>
      <c r="Z89" s="51"/>
      <c r="AA89" s="51"/>
      <c r="AE89" s="51"/>
      <c r="AH89" s="51"/>
      <c r="AI89" s="51"/>
      <c r="AM89" s="51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</row>
    <row r="90" spans="1:91" s="50" customFormat="1" ht="15.35">
      <c r="A90" s="62"/>
      <c r="B90" s="62"/>
      <c r="C90" s="51"/>
      <c r="E90" s="62"/>
      <c r="F90" s="62"/>
      <c r="G90" s="51"/>
      <c r="O90" s="51"/>
      <c r="W90" s="51"/>
      <c r="Z90" s="51"/>
      <c r="AA90" s="51"/>
      <c r="AE90" s="51"/>
      <c r="AH90" s="51"/>
      <c r="AI90" s="51"/>
      <c r="AM90" s="51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</row>
    <row r="91" spans="1:91" s="50" customFormat="1" ht="15.35">
      <c r="C91" s="51"/>
      <c r="G91" s="51"/>
      <c r="O91" s="51"/>
      <c r="W91" s="51"/>
      <c r="Z91" s="51"/>
      <c r="AA91" s="51"/>
      <c r="AE91" s="51"/>
      <c r="AH91" s="51"/>
      <c r="AI91" s="51"/>
      <c r="AM91" s="5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</row>
    <row r="92" spans="1:91" s="50" customFormat="1" ht="15.35">
      <c r="C92" s="51"/>
      <c r="G92" s="51"/>
      <c r="O92" s="51"/>
      <c r="W92" s="51"/>
      <c r="Z92" s="51"/>
      <c r="AA92" s="51"/>
      <c r="AE92" s="51"/>
      <c r="AH92" s="51"/>
      <c r="AI92" s="51"/>
      <c r="AM92" s="51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</row>
    <row r="93" spans="1:91" s="50" customFormat="1" ht="13.5" customHeight="1">
      <c r="C93" s="51"/>
      <c r="G93" s="51"/>
      <c r="O93" s="51"/>
      <c r="W93" s="51"/>
      <c r="Z93" s="51"/>
      <c r="AA93" s="51"/>
      <c r="AE93" s="51"/>
      <c r="AH93" s="51"/>
      <c r="AI93" s="51"/>
      <c r="AM93" s="51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</row>
    <row r="94" spans="1:91" s="50" customFormat="1" ht="15.35">
      <c r="A94" s="62"/>
      <c r="B94" s="62"/>
      <c r="C94" s="51"/>
      <c r="E94" s="62"/>
      <c r="F94" s="62"/>
      <c r="G94" s="51"/>
      <c r="O94" s="51"/>
      <c r="W94" s="51"/>
      <c r="Z94" s="51"/>
      <c r="AA94" s="51"/>
      <c r="AE94" s="51"/>
      <c r="AH94" s="51"/>
      <c r="AI94" s="51"/>
      <c r="AM94" s="51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</row>
    <row r="95" spans="1:91" s="50" customFormat="1" ht="15.35">
      <c r="A95" s="62"/>
      <c r="B95" s="62"/>
      <c r="C95" s="51"/>
      <c r="E95" s="62"/>
      <c r="F95" s="62"/>
      <c r="G95" s="51"/>
      <c r="O95" s="51"/>
      <c r="W95" s="51"/>
      <c r="Z95" s="51"/>
      <c r="AA95" s="51"/>
      <c r="AE95" s="51"/>
      <c r="AH95" s="51"/>
      <c r="AI95" s="51"/>
      <c r="AM95" s="51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</row>
    <row r="96" spans="1:91" s="50" customFormat="1" ht="15.35">
      <c r="A96" s="51"/>
      <c r="B96" s="62"/>
      <c r="C96" s="51"/>
      <c r="E96" s="51"/>
      <c r="F96" s="62"/>
      <c r="G96" s="51"/>
      <c r="O96" s="51"/>
      <c r="W96" s="51"/>
      <c r="Z96" s="51"/>
      <c r="AA96" s="51"/>
      <c r="AE96" s="51"/>
      <c r="AH96" s="51"/>
      <c r="AI96" s="51"/>
      <c r="AM96" s="51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</row>
    <row r="97" spans="1:91" s="50" customFormat="1" ht="15.35">
      <c r="A97" s="51"/>
      <c r="B97" s="62"/>
      <c r="C97" s="51"/>
      <c r="E97" s="51"/>
      <c r="F97" s="62"/>
      <c r="G97" s="51"/>
      <c r="O97" s="51"/>
      <c r="W97" s="51"/>
      <c r="Z97" s="51"/>
      <c r="AA97" s="51"/>
      <c r="AE97" s="51"/>
      <c r="AH97" s="51"/>
      <c r="AI97" s="51"/>
      <c r="AM97" s="51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</row>
    <row r="98" spans="1:91" s="50" customFormat="1" ht="15.35">
      <c r="A98" s="62"/>
      <c r="B98" s="62"/>
      <c r="C98" s="51"/>
      <c r="E98" s="62"/>
      <c r="F98" s="62"/>
      <c r="G98" s="51"/>
      <c r="O98" s="51"/>
      <c r="W98" s="51"/>
      <c r="Z98" s="51"/>
      <c r="AA98" s="51"/>
      <c r="AE98" s="51"/>
      <c r="AH98" s="51"/>
      <c r="AI98" s="51"/>
      <c r="AM98" s="51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</row>
    <row r="99" spans="1:91" s="50" customFormat="1" ht="15.35">
      <c r="A99" s="62"/>
      <c r="B99" s="62"/>
      <c r="C99" s="51"/>
      <c r="E99" s="62"/>
      <c r="F99" s="62"/>
      <c r="G99" s="51"/>
      <c r="O99" s="51"/>
      <c r="W99" s="51"/>
      <c r="Z99" s="51"/>
      <c r="AA99" s="51"/>
      <c r="AE99" s="51"/>
      <c r="AH99" s="51"/>
      <c r="AI99" s="51"/>
      <c r="AM99" s="51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</row>
    <row r="100" spans="1:91" s="50" customFormat="1" ht="15.35">
      <c r="A100" s="62"/>
      <c r="B100" s="62"/>
      <c r="C100" s="51"/>
      <c r="E100" s="62"/>
      <c r="F100" s="62"/>
      <c r="G100" s="51"/>
      <c r="O100" s="51"/>
      <c r="W100" s="51"/>
      <c r="Z100" s="51"/>
      <c r="AA100" s="51"/>
      <c r="AE100" s="51"/>
      <c r="AH100" s="51"/>
      <c r="AI100" s="51"/>
      <c r="AM100" s="51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</row>
    <row r="101" spans="1:91" s="50" customFormat="1" ht="15.35">
      <c r="A101" s="62"/>
      <c r="B101" s="62"/>
      <c r="C101" s="51"/>
      <c r="E101" s="62"/>
      <c r="F101" s="62"/>
      <c r="G101" s="51"/>
      <c r="O101" s="51"/>
      <c r="W101" s="51"/>
      <c r="Z101" s="51"/>
      <c r="AA101" s="51"/>
      <c r="AE101" s="51"/>
      <c r="AH101" s="51"/>
      <c r="AI101" s="51"/>
      <c r="AM101" s="5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</row>
    <row r="102" spans="1:91" s="50" customFormat="1" ht="15.35">
      <c r="A102" s="62"/>
      <c r="C102" s="51"/>
      <c r="E102" s="62"/>
      <c r="G102" s="51"/>
      <c r="O102" s="51"/>
      <c r="W102" s="51"/>
      <c r="Z102" s="51"/>
      <c r="AA102" s="51"/>
      <c r="AE102" s="51"/>
      <c r="AH102" s="51"/>
      <c r="AI102" s="51"/>
      <c r="AM102" s="51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</row>
    <row r="103" spans="1:91" s="50" customFormat="1" ht="15.35">
      <c r="C103" s="51"/>
      <c r="G103" s="51"/>
      <c r="O103" s="51"/>
      <c r="W103" s="51"/>
      <c r="Z103" s="51"/>
      <c r="AA103" s="51"/>
      <c r="AE103" s="51"/>
      <c r="AH103" s="51"/>
      <c r="AI103" s="51"/>
      <c r="AM103" s="51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</row>
    <row r="104" spans="1:91" s="50" customFormat="1" ht="13.5" customHeight="1">
      <c r="C104" s="51"/>
      <c r="G104" s="51"/>
      <c r="O104" s="51"/>
      <c r="W104" s="51"/>
      <c r="Z104" s="51"/>
      <c r="AA104" s="51"/>
      <c r="AE104" s="51"/>
      <c r="AH104" s="51"/>
      <c r="AI104" s="51"/>
      <c r="AM104" s="51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</row>
    <row r="105" spans="1:91" s="50" customFormat="1" ht="15.35">
      <c r="A105" s="62"/>
      <c r="B105" s="62"/>
      <c r="C105" s="51"/>
      <c r="E105" s="62"/>
      <c r="F105" s="62"/>
      <c r="G105" s="51"/>
      <c r="O105" s="51"/>
      <c r="W105" s="51"/>
      <c r="Z105" s="51"/>
      <c r="AA105" s="51"/>
      <c r="AE105" s="51"/>
      <c r="AH105" s="51"/>
      <c r="AI105" s="51"/>
      <c r="AM105" s="51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</row>
    <row r="106" spans="1:91" s="50" customFormat="1" ht="15.35">
      <c r="A106" s="62"/>
      <c r="B106" s="62"/>
      <c r="C106" s="51"/>
      <c r="E106" s="62"/>
      <c r="F106" s="62"/>
      <c r="G106" s="51"/>
      <c r="O106" s="51"/>
      <c r="W106" s="51"/>
      <c r="Z106" s="51"/>
      <c r="AA106" s="51"/>
      <c r="AE106" s="51"/>
      <c r="AH106" s="51"/>
      <c r="AI106" s="51"/>
      <c r="AM106" s="51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</row>
    <row r="107" spans="1:91" s="50" customFormat="1" ht="15.35">
      <c r="A107" s="51"/>
      <c r="B107" s="62"/>
      <c r="C107" s="51"/>
      <c r="E107" s="51"/>
      <c r="F107" s="62"/>
      <c r="G107" s="51"/>
      <c r="O107" s="51"/>
      <c r="W107" s="51"/>
      <c r="Z107" s="51"/>
      <c r="AA107" s="51"/>
      <c r="AE107" s="51"/>
      <c r="AH107" s="51"/>
      <c r="AI107" s="51"/>
      <c r="AM107" s="51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</row>
    <row r="108" spans="1:91" s="50" customFormat="1" ht="15.35">
      <c r="A108" s="51"/>
      <c r="B108" s="62"/>
      <c r="C108" s="51"/>
      <c r="E108" s="51"/>
      <c r="F108" s="62"/>
      <c r="G108" s="51"/>
      <c r="O108" s="51"/>
      <c r="W108" s="51"/>
      <c r="Z108" s="51"/>
      <c r="AA108" s="51"/>
      <c r="AE108" s="51"/>
      <c r="AH108" s="51"/>
      <c r="AI108" s="51"/>
      <c r="AM108" s="51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</row>
    <row r="109" spans="1:91" s="50" customFormat="1" ht="15.35">
      <c r="A109" s="62"/>
      <c r="B109" s="62"/>
      <c r="C109" s="51"/>
      <c r="E109" s="62"/>
      <c r="F109" s="62"/>
      <c r="G109" s="51"/>
      <c r="O109" s="51"/>
      <c r="W109" s="51"/>
      <c r="Z109" s="51"/>
      <c r="AA109" s="51"/>
      <c r="AE109" s="51"/>
      <c r="AH109" s="51"/>
      <c r="AI109" s="51"/>
      <c r="AM109" s="51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</row>
    <row r="110" spans="1:91" s="50" customFormat="1" ht="15.35">
      <c r="A110" s="62"/>
      <c r="B110" s="62"/>
      <c r="C110" s="51"/>
      <c r="E110" s="62"/>
      <c r="F110" s="62"/>
      <c r="G110" s="51"/>
      <c r="O110" s="51"/>
      <c r="W110" s="51"/>
      <c r="Z110" s="51"/>
      <c r="AA110" s="51"/>
      <c r="AE110" s="51"/>
      <c r="AH110" s="51"/>
      <c r="AI110" s="51"/>
      <c r="AM110" s="51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</row>
    <row r="111" spans="1:91" s="50" customFormat="1" ht="15.35">
      <c r="A111" s="62"/>
      <c r="B111" s="62"/>
      <c r="C111" s="51"/>
      <c r="E111" s="62"/>
      <c r="F111" s="62"/>
      <c r="G111" s="51"/>
      <c r="O111" s="51"/>
      <c r="W111" s="51"/>
      <c r="Z111" s="51"/>
      <c r="AA111" s="51"/>
      <c r="AE111" s="51"/>
      <c r="AH111" s="51"/>
      <c r="AI111" s="51"/>
      <c r="AM111" s="5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</row>
    <row r="112" spans="1:91" s="50" customFormat="1" ht="15.35">
      <c r="A112" s="62"/>
      <c r="B112" s="62"/>
      <c r="C112" s="51"/>
      <c r="E112" s="62"/>
      <c r="F112" s="62"/>
      <c r="G112" s="51"/>
      <c r="O112" s="51"/>
      <c r="W112" s="51"/>
      <c r="Z112" s="51"/>
      <c r="AA112" s="51"/>
      <c r="AE112" s="51"/>
      <c r="AH112" s="51"/>
      <c r="AI112" s="51"/>
      <c r="AM112" s="51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</row>
    <row r="113" spans="1:91" s="50" customFormat="1" ht="15.35">
      <c r="C113" s="51"/>
      <c r="O113" s="51"/>
      <c r="W113" s="51"/>
      <c r="Z113" s="51"/>
      <c r="AA113" s="51"/>
      <c r="AE113" s="51"/>
      <c r="AH113" s="51"/>
      <c r="AI113" s="51"/>
      <c r="AM113" s="51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</row>
    <row r="114" spans="1:91" s="50" customFormat="1" ht="15.35">
      <c r="C114" s="51"/>
      <c r="O114" s="51"/>
      <c r="W114" s="51"/>
      <c r="Z114" s="51"/>
      <c r="AA114" s="51"/>
      <c r="AE114" s="51"/>
      <c r="AH114" s="51"/>
      <c r="AI114" s="51"/>
      <c r="AM114" s="51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</row>
    <row r="115" spans="1:91">
      <c r="A115" s="68"/>
      <c r="E115" s="68"/>
    </row>
  </sheetData>
  <mergeCells count="2">
    <mergeCell ref="A1:B1"/>
    <mergeCell ref="C1:I3"/>
  </mergeCells>
  <phoneticPr fontId="1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R137"/>
  <sheetViews>
    <sheetView topLeftCell="A46" zoomScaleNormal="100" workbookViewId="0">
      <selection activeCell="A63" sqref="A63:A64"/>
    </sheetView>
  </sheetViews>
  <sheetFormatPr defaultColWidth="10" defaultRowHeight="16"/>
  <cols>
    <col min="1" max="1" width="18.64453125" style="12" customWidth="1"/>
    <col min="2" max="2" width="18.8203125" style="12" bestFit="1" customWidth="1"/>
    <col min="3" max="3" width="10" style="13"/>
    <col min="4" max="4" width="10" style="12"/>
    <col min="5" max="5" width="17.64453125" style="12" bestFit="1" customWidth="1"/>
    <col min="6" max="6" width="18.8203125" style="12" bestFit="1" customWidth="1"/>
    <col min="7" max="8" width="10" style="12"/>
    <col min="9" max="9" width="17.64453125" style="12" bestFit="1" customWidth="1"/>
    <col min="10" max="10" width="18.8203125" style="12" bestFit="1" customWidth="1"/>
    <col min="11" max="12" width="10" style="12"/>
    <col min="13" max="13" width="17.64453125" style="12" bestFit="1" customWidth="1"/>
    <col min="14" max="14" width="18.8203125" style="12" bestFit="1" customWidth="1"/>
    <col min="15" max="15" width="10" style="13"/>
    <col min="16" max="16" width="10" style="12"/>
    <col min="17" max="17" width="17.64453125" style="12" bestFit="1" customWidth="1"/>
    <col min="18" max="18" width="18.8203125" style="12" bestFit="1" customWidth="1"/>
    <col min="19" max="20" width="10" style="12"/>
    <col min="21" max="21" width="17.64453125" style="12" bestFit="1" customWidth="1"/>
    <col min="22" max="22" width="18.8203125" style="12" bestFit="1" customWidth="1"/>
    <col min="23" max="23" width="10" style="13"/>
    <col min="24" max="24" width="10" style="12"/>
    <col min="25" max="25" width="17.64453125" style="12" bestFit="1" customWidth="1"/>
    <col min="26" max="26" width="18.8203125" style="13" bestFit="1" customWidth="1"/>
    <col min="27" max="27" width="10" style="13"/>
    <col min="28" max="28" width="10" style="12"/>
    <col min="29" max="29" width="17.64453125" style="12" bestFit="1" customWidth="1"/>
    <col min="30" max="30" width="18.8203125" style="12" bestFit="1" customWidth="1"/>
    <col min="31" max="31" width="10" style="13"/>
    <col min="32" max="32" width="10" style="12"/>
    <col min="33" max="33" width="12.52734375" style="12" bestFit="1" customWidth="1"/>
    <col min="34" max="34" width="18.8203125" style="13" bestFit="1" customWidth="1"/>
    <col min="35" max="35" width="10" style="13"/>
    <col min="36" max="36" width="10" style="12"/>
    <col min="37" max="88" width="10" style="39"/>
    <col min="89" max="16384" width="10" style="12"/>
  </cols>
  <sheetData>
    <row r="1" spans="1:96" s="17" customFormat="1" ht="14.25" customHeight="1">
      <c r="A1" s="76" t="s">
        <v>104</v>
      </c>
      <c r="B1" s="76"/>
      <c r="C1" s="77" t="s">
        <v>118</v>
      </c>
      <c r="D1" s="77"/>
      <c r="E1" s="77"/>
      <c r="F1" s="77"/>
      <c r="G1" s="77"/>
      <c r="H1" s="77"/>
      <c r="I1" s="77"/>
      <c r="O1" s="18"/>
      <c r="W1" s="18"/>
      <c r="Z1" s="18"/>
      <c r="AA1" s="18"/>
      <c r="AE1" s="18"/>
      <c r="AH1" s="18"/>
      <c r="AI1" s="18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</row>
    <row r="2" spans="1:96" s="17" customFormat="1" ht="15.35">
      <c r="A2" s="24" t="s">
        <v>103</v>
      </c>
      <c r="B2" s="17">
        <v>0.4</v>
      </c>
      <c r="C2" s="77"/>
      <c r="D2" s="77"/>
      <c r="E2" s="77"/>
      <c r="F2" s="77"/>
      <c r="G2" s="77"/>
      <c r="H2" s="77"/>
      <c r="I2" s="77"/>
      <c r="O2" s="18"/>
      <c r="W2" s="18"/>
      <c r="Z2" s="18"/>
      <c r="AA2" s="18"/>
      <c r="AE2" s="18"/>
      <c r="AH2" s="18"/>
      <c r="AI2" s="18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</row>
    <row r="3" spans="1:96" s="17" customFormat="1" ht="15.35">
      <c r="A3" s="24" t="s">
        <v>102</v>
      </c>
      <c r="B3" s="17">
        <v>0.2</v>
      </c>
      <c r="C3" s="77"/>
      <c r="D3" s="77"/>
      <c r="E3" s="77"/>
      <c r="F3" s="77"/>
      <c r="G3" s="77"/>
      <c r="H3" s="77"/>
      <c r="I3" s="77"/>
      <c r="O3" s="18"/>
      <c r="W3" s="18"/>
      <c r="Z3" s="18"/>
      <c r="AA3" s="18"/>
      <c r="AE3" s="18"/>
      <c r="AH3" s="18"/>
      <c r="AI3" s="1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</row>
    <row r="4" spans="1:96" s="17" customFormat="1" ht="15.35">
      <c r="C4" s="35"/>
      <c r="D4" s="35"/>
      <c r="E4" s="35"/>
      <c r="F4" s="35"/>
      <c r="G4" s="35"/>
      <c r="O4" s="18"/>
      <c r="W4" s="18"/>
      <c r="Z4" s="18"/>
      <c r="AA4" s="18"/>
      <c r="AE4" s="18"/>
      <c r="AH4" s="18"/>
      <c r="AI4" s="18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</row>
    <row r="5" spans="1:96" s="33" customFormat="1" ht="15.35">
      <c r="A5" s="34" t="s">
        <v>100</v>
      </c>
      <c r="B5" s="33">
        <v>1</v>
      </c>
      <c r="E5" s="34" t="s">
        <v>100</v>
      </c>
      <c r="F5" s="33">
        <v>2</v>
      </c>
      <c r="I5" s="34" t="s">
        <v>100</v>
      </c>
      <c r="J5" s="33">
        <v>3</v>
      </c>
      <c r="M5" s="34" t="s">
        <v>100</v>
      </c>
      <c r="N5" s="33">
        <v>4</v>
      </c>
      <c r="Q5" s="34" t="s">
        <v>100</v>
      </c>
      <c r="R5" s="33">
        <v>5</v>
      </c>
      <c r="U5" s="34" t="s">
        <v>100</v>
      </c>
      <c r="V5" s="33">
        <v>6</v>
      </c>
      <c r="Y5" s="34" t="s">
        <v>101</v>
      </c>
      <c r="Z5" s="33">
        <v>7</v>
      </c>
      <c r="AC5" s="34" t="s">
        <v>100</v>
      </c>
      <c r="AD5" s="33">
        <v>8</v>
      </c>
      <c r="AG5" s="34" t="s">
        <v>100</v>
      </c>
      <c r="AH5" s="33">
        <v>9</v>
      </c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</row>
    <row r="6" spans="1:96" s="17" customFormat="1" ht="15.35">
      <c r="A6" s="31" t="s">
        <v>99</v>
      </c>
      <c r="B6" s="17">
        <v>0.1</v>
      </c>
      <c r="C6" s="18"/>
      <c r="E6" s="31" t="s">
        <v>98</v>
      </c>
      <c r="F6" s="17">
        <v>0.12</v>
      </c>
      <c r="I6" s="31" t="s">
        <v>98</v>
      </c>
      <c r="J6" s="17">
        <v>0.14000000000000001</v>
      </c>
      <c r="M6" s="31" t="s">
        <v>98</v>
      </c>
      <c r="N6" s="17">
        <v>0.16</v>
      </c>
      <c r="O6" s="18"/>
      <c r="Q6" s="31" t="s">
        <v>98</v>
      </c>
      <c r="R6" s="17">
        <v>0.18</v>
      </c>
      <c r="U6" s="31" t="s">
        <v>98</v>
      </c>
      <c r="V6" s="17">
        <v>0.2</v>
      </c>
      <c r="W6" s="18"/>
      <c r="Y6" s="31" t="s">
        <v>98</v>
      </c>
      <c r="Z6" s="17">
        <v>0.22</v>
      </c>
      <c r="AA6" s="18"/>
      <c r="AC6" s="31" t="s">
        <v>98</v>
      </c>
      <c r="AD6" s="17">
        <v>0.24</v>
      </c>
      <c r="AE6" s="18"/>
      <c r="AG6" s="31" t="s">
        <v>98</v>
      </c>
      <c r="AH6" s="17">
        <v>0.26</v>
      </c>
      <c r="AI6" s="18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18"/>
      <c r="CL6" s="18"/>
    </row>
    <row r="7" spans="1:96" s="18" customFormat="1" ht="15.35">
      <c r="A7" s="32" t="s">
        <v>97</v>
      </c>
      <c r="B7" s="18">
        <f>(1-B3)^B5+(B3*(1-B2-B6))</f>
        <v>0.9</v>
      </c>
      <c r="E7" s="32" t="s">
        <v>95</v>
      </c>
      <c r="F7" s="18">
        <f>B7*(1-$B$3+$B$3*(1-$B$2-F6))</f>
        <v>0.80640000000000001</v>
      </c>
      <c r="I7" s="32" t="s">
        <v>95</v>
      </c>
      <c r="J7" s="18">
        <f>F7*(1-$B$3+$B$3*(1-$B$2-J6))</f>
        <v>0.71930879999999997</v>
      </c>
      <c r="M7" s="32" t="s">
        <v>96</v>
      </c>
      <c r="N7" s="18">
        <f>J7*(1-$B$3+$B$3*(1-$B$2-N6))</f>
        <v>0.63874621440000001</v>
      </c>
      <c r="Q7" s="32" t="s">
        <v>95</v>
      </c>
      <c r="R7" s="18">
        <f>N7*(1-$B$3+$B$3*(1-$B$2-R6))</f>
        <v>0.56465165352960001</v>
      </c>
      <c r="U7" s="32" t="s">
        <v>96</v>
      </c>
      <c r="V7" s="18">
        <f>R7*(1-$B$3+$B$3*(1-$B$2-V6))</f>
        <v>0.49689345510604799</v>
      </c>
      <c r="Y7" s="32" t="s">
        <v>95</v>
      </c>
      <c r="Z7" s="18">
        <f>V7*(1-$B$3+$B$3*(1-$B$2-Z6))</f>
        <v>0.43527866667289811</v>
      </c>
      <c r="AC7" s="32" t="s">
        <v>96</v>
      </c>
      <c r="AD7" s="18">
        <f>Z7*(1-$B$3+$B$3*(1-$B$2-AD6))</f>
        <v>0.37956299733876714</v>
      </c>
      <c r="AG7" s="32" t="s">
        <v>95</v>
      </c>
      <c r="AH7" s="18">
        <f>AD7*(1-$B$3+$B$3*(1-$B$2-AH6))</f>
        <v>0.32946068169004988</v>
      </c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</row>
    <row r="8" spans="1:96" s="17" customFormat="1" ht="15.35">
      <c r="C8" s="18"/>
      <c r="O8" s="18"/>
      <c r="W8" s="18"/>
      <c r="Z8" s="18"/>
      <c r="AA8" s="18"/>
      <c r="AE8" s="18"/>
      <c r="AH8" s="18"/>
      <c r="AI8" s="18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</row>
    <row r="9" spans="1:96" s="17" customFormat="1" ht="15.35">
      <c r="A9" s="31" t="s">
        <v>40</v>
      </c>
      <c r="C9" s="18"/>
      <c r="O9" s="18"/>
      <c r="W9" s="18"/>
      <c r="Z9" s="18"/>
      <c r="AA9" s="18"/>
      <c r="AE9" s="18"/>
      <c r="AH9" s="18"/>
      <c r="AI9" s="18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</row>
    <row r="10" spans="1:96" s="24" customFormat="1" ht="15.35">
      <c r="A10" s="24" t="s">
        <v>94</v>
      </c>
      <c r="C10" s="25"/>
      <c r="E10" s="24" t="s">
        <v>94</v>
      </c>
      <c r="I10" s="24" t="s">
        <v>94</v>
      </c>
      <c r="M10" s="24" t="s">
        <v>94</v>
      </c>
      <c r="O10" s="25"/>
      <c r="Q10" s="24" t="s">
        <v>94</v>
      </c>
      <c r="S10" s="25"/>
      <c r="U10" s="24" t="s">
        <v>94</v>
      </c>
      <c r="W10" s="25"/>
      <c r="Y10" s="24" t="s">
        <v>94</v>
      </c>
      <c r="Z10" s="25"/>
      <c r="AA10" s="25"/>
      <c r="AC10" s="24" t="s">
        <v>94</v>
      </c>
      <c r="AD10" s="25"/>
      <c r="AE10" s="25"/>
      <c r="AG10" s="24" t="s">
        <v>94</v>
      </c>
      <c r="AH10" s="25"/>
      <c r="AI10" s="25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</row>
    <row r="11" spans="1:96" s="38" customFormat="1" ht="15.35">
      <c r="A11" s="45" t="s">
        <v>70</v>
      </c>
      <c r="B11" s="45" t="s">
        <v>91</v>
      </c>
      <c r="C11" s="46">
        <v>0.4</v>
      </c>
      <c r="D11" s="17"/>
      <c r="E11" s="45" t="s">
        <v>70</v>
      </c>
      <c r="F11" s="45" t="s">
        <v>91</v>
      </c>
      <c r="G11" s="46">
        <v>0.4</v>
      </c>
      <c r="H11" s="17"/>
      <c r="I11" s="45" t="s">
        <v>93</v>
      </c>
      <c r="J11" s="45" t="s">
        <v>91</v>
      </c>
      <c r="K11" s="46">
        <v>0.4</v>
      </c>
      <c r="L11" s="17"/>
      <c r="M11" s="45" t="s">
        <v>53</v>
      </c>
      <c r="N11" s="45" t="s">
        <v>92</v>
      </c>
      <c r="O11" s="46">
        <v>0.4</v>
      </c>
      <c r="P11" s="17"/>
      <c r="Q11" s="45" t="s">
        <v>93</v>
      </c>
      <c r="R11" s="45" t="s">
        <v>91</v>
      </c>
      <c r="S11" s="46">
        <v>0.4</v>
      </c>
      <c r="T11" s="17"/>
      <c r="U11" s="45" t="s">
        <v>70</v>
      </c>
      <c r="V11" s="45" t="s">
        <v>91</v>
      </c>
      <c r="W11" s="46">
        <v>0.4</v>
      </c>
      <c r="X11" s="17"/>
      <c r="Y11" s="45" t="s">
        <v>70</v>
      </c>
      <c r="Z11" s="46" t="s">
        <v>91</v>
      </c>
      <c r="AA11" s="46">
        <v>0.4</v>
      </c>
      <c r="AB11" s="17"/>
      <c r="AC11" s="45" t="s">
        <v>70</v>
      </c>
      <c r="AD11" s="46" t="s">
        <v>92</v>
      </c>
      <c r="AE11" s="46">
        <v>0.4</v>
      </c>
      <c r="AF11" s="17"/>
      <c r="AG11" s="45" t="s">
        <v>70</v>
      </c>
      <c r="AH11" s="46" t="s">
        <v>92</v>
      </c>
      <c r="AI11" s="46">
        <v>0.4</v>
      </c>
      <c r="AJ11" s="17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17"/>
      <c r="CL11" s="17"/>
      <c r="CM11" s="17"/>
      <c r="CN11" s="17"/>
      <c r="CO11" s="17"/>
      <c r="CP11" s="17"/>
      <c r="CQ11" s="17"/>
      <c r="CR11" s="17"/>
    </row>
    <row r="12" spans="1:96" s="17" customFormat="1" ht="15.35">
      <c r="A12" s="21" t="s">
        <v>69</v>
      </c>
      <c r="B12" s="44">
        <v>66.900000000000006</v>
      </c>
      <c r="C12" s="40">
        <v>69.959999999999994</v>
      </c>
      <c r="E12" s="21" t="s">
        <v>69</v>
      </c>
      <c r="F12" s="44">
        <v>67.178181818181827</v>
      </c>
      <c r="G12" s="40">
        <v>69.900000000000006</v>
      </c>
      <c r="I12" s="21" t="s">
        <v>69</v>
      </c>
      <c r="J12" s="44">
        <v>67.41432129514321</v>
      </c>
      <c r="K12" s="40">
        <v>69.52</v>
      </c>
      <c r="M12" s="21" t="s">
        <v>69</v>
      </c>
      <c r="N12" s="43">
        <v>67.588184674443312</v>
      </c>
      <c r="O12" s="43">
        <v>69.11</v>
      </c>
      <c r="Q12" s="21" t="s">
        <v>69</v>
      </c>
      <c r="R12" s="43">
        <v>67.707405229901681</v>
      </c>
      <c r="S12" s="43">
        <v>68.599999999999994</v>
      </c>
      <c r="U12" s="21" t="s">
        <v>6</v>
      </c>
      <c r="V12" s="43">
        <v>67.98</v>
      </c>
      <c r="W12" s="43">
        <v>68.55</v>
      </c>
      <c r="Y12" s="21" t="s">
        <v>81</v>
      </c>
      <c r="Z12" s="43">
        <v>68.03</v>
      </c>
      <c r="AA12" s="43">
        <v>67.959999999999994</v>
      </c>
      <c r="AC12" s="21" t="s">
        <v>6</v>
      </c>
      <c r="AD12" s="43">
        <v>68.23</v>
      </c>
      <c r="AE12" s="43">
        <v>68.25</v>
      </c>
      <c r="AG12" s="21" t="s">
        <v>6</v>
      </c>
      <c r="AH12" s="43">
        <v>68.231220657276992</v>
      </c>
      <c r="AI12" s="43">
        <v>67.75</v>
      </c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</row>
    <row r="13" spans="1:96" s="17" customFormat="1" ht="15.35">
      <c r="A13" s="21" t="s">
        <v>66</v>
      </c>
      <c r="B13" s="44">
        <v>0.74</v>
      </c>
      <c r="C13" s="40">
        <v>0.45</v>
      </c>
      <c r="E13" s="21" t="s">
        <v>66</v>
      </c>
      <c r="F13" s="44">
        <v>0.71363636363636351</v>
      </c>
      <c r="G13" s="40">
        <v>0.43</v>
      </c>
      <c r="I13" s="21" t="s">
        <v>66</v>
      </c>
      <c r="J13" s="44">
        <v>0.68902864259028618</v>
      </c>
      <c r="K13" s="40">
        <v>0.39</v>
      </c>
      <c r="M13" s="21" t="s">
        <v>66</v>
      </c>
      <c r="N13" s="43">
        <v>0.66433820421127188</v>
      </c>
      <c r="O13" s="43">
        <v>0.35</v>
      </c>
      <c r="Q13" s="21" t="s">
        <v>80</v>
      </c>
      <c r="R13" s="43">
        <v>0.63971263060946726</v>
      </c>
      <c r="S13" s="43">
        <v>0.32</v>
      </c>
      <c r="U13" s="21" t="s">
        <v>7</v>
      </c>
      <c r="V13" s="43">
        <v>0.61603021352728449</v>
      </c>
      <c r="W13" s="43">
        <v>0.32</v>
      </c>
      <c r="Y13" s="21" t="s">
        <v>66</v>
      </c>
      <c r="Z13" s="43">
        <v>0.59537694281607856</v>
      </c>
      <c r="AA13" s="43">
        <v>0.28000000000000003</v>
      </c>
      <c r="AC13" s="21" t="s">
        <v>66</v>
      </c>
      <c r="AD13" s="43">
        <v>0.57474480637016678</v>
      </c>
      <c r="AE13" s="43">
        <v>0.28999999999999998</v>
      </c>
      <c r="AG13" s="21" t="s">
        <v>66</v>
      </c>
      <c r="AH13" s="43">
        <v>0.55736601537104857</v>
      </c>
      <c r="AI13" s="43">
        <v>0.26</v>
      </c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</row>
    <row r="14" spans="1:96" s="17" customFormat="1" ht="15.35">
      <c r="A14" s="21" t="s">
        <v>64</v>
      </c>
      <c r="B14" s="44">
        <v>14.03</v>
      </c>
      <c r="C14" s="40">
        <v>13.62</v>
      </c>
      <c r="E14" s="21" t="s">
        <v>8</v>
      </c>
      <c r="F14" s="44">
        <v>13.992727272727272</v>
      </c>
      <c r="G14" s="40">
        <v>13.68</v>
      </c>
      <c r="I14" s="21" t="s">
        <v>64</v>
      </c>
      <c r="J14" s="44">
        <v>13.965595682855954</v>
      </c>
      <c r="K14" s="40">
        <v>13.7</v>
      </c>
      <c r="M14" s="21" t="s">
        <v>64</v>
      </c>
      <c r="N14" s="43">
        <v>13.943665764088031</v>
      </c>
      <c r="O14" s="43">
        <v>13.71</v>
      </c>
      <c r="Q14" s="21" t="s">
        <v>64</v>
      </c>
      <c r="R14" s="43">
        <v>13.925360151233209</v>
      </c>
      <c r="S14" s="43">
        <v>13.76</v>
      </c>
      <c r="U14" s="21" t="s">
        <v>88</v>
      </c>
      <c r="V14" s="43">
        <v>13.98</v>
      </c>
      <c r="W14" s="43">
        <v>13.78</v>
      </c>
      <c r="Y14" s="21" t="s">
        <v>64</v>
      </c>
      <c r="Z14" s="43">
        <v>13.903824419666845</v>
      </c>
      <c r="AA14" s="43">
        <v>13.86</v>
      </c>
      <c r="AC14" s="21" t="s">
        <v>64</v>
      </c>
      <c r="AD14" s="43">
        <v>13.900957401557799</v>
      </c>
      <c r="AE14" s="43">
        <v>13.82</v>
      </c>
      <c r="AG14" s="21" t="s">
        <v>64</v>
      </c>
      <c r="AH14" s="43">
        <v>13.89601633949089</v>
      </c>
      <c r="AI14" s="43">
        <v>13.94</v>
      </c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</row>
    <row r="15" spans="1:96" s="17" customFormat="1" ht="15.35">
      <c r="A15" s="22" t="s">
        <v>63</v>
      </c>
      <c r="B15" s="44">
        <v>4.7</v>
      </c>
      <c r="C15" s="40">
        <v>0.87</v>
      </c>
      <c r="E15" s="22" t="s">
        <v>63</v>
      </c>
      <c r="F15" s="44">
        <v>4.3518181818181816</v>
      </c>
      <c r="G15" s="40">
        <v>0.7</v>
      </c>
      <c r="I15" s="22" t="s">
        <v>63</v>
      </c>
      <c r="J15" s="44">
        <v>4.034993773349937</v>
      </c>
      <c r="K15" s="40">
        <v>0.7</v>
      </c>
      <c r="M15" s="22" t="s">
        <v>63</v>
      </c>
      <c r="N15" s="43">
        <v>3.7596273149999426</v>
      </c>
      <c r="O15" s="43">
        <v>0.59</v>
      </c>
      <c r="Q15" s="22" t="s">
        <v>63</v>
      </c>
      <c r="R15" s="43">
        <v>3.5113154976957999</v>
      </c>
      <c r="S15" s="43">
        <v>0.5</v>
      </c>
      <c r="U15" s="22" t="s">
        <v>63</v>
      </c>
      <c r="V15" s="43">
        <v>3.29</v>
      </c>
      <c r="W15" s="43">
        <v>0.48</v>
      </c>
      <c r="Y15" s="22" t="s">
        <v>63</v>
      </c>
      <c r="Z15" s="43">
        <v>3.0939534883720929</v>
      </c>
      <c r="AA15" s="43">
        <v>0.46</v>
      </c>
      <c r="AC15" s="22" t="s">
        <v>63</v>
      </c>
      <c r="AD15" s="43">
        <v>2.921638774179526</v>
      </c>
      <c r="AE15" s="43">
        <v>0.49</v>
      </c>
      <c r="AG15" s="22" t="s">
        <v>63</v>
      </c>
      <c r="AH15" s="43">
        <v>2.7732288959432165</v>
      </c>
      <c r="AI15" s="43">
        <v>0.46</v>
      </c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</row>
    <row r="16" spans="1:96" s="17" customFormat="1" ht="15.35">
      <c r="A16" s="22" t="s">
        <v>3</v>
      </c>
      <c r="B16" s="44">
        <v>0.1</v>
      </c>
      <c r="C16" s="40">
        <v>0.15</v>
      </c>
      <c r="E16" s="22" t="s">
        <v>62</v>
      </c>
      <c r="F16" s="44">
        <v>0.10454545454545455</v>
      </c>
      <c r="G16" s="40">
        <v>0.15</v>
      </c>
      <c r="I16" s="22" t="s">
        <v>3</v>
      </c>
      <c r="J16" s="44">
        <v>0.10848899958489</v>
      </c>
      <c r="K16" s="40">
        <v>0.17</v>
      </c>
      <c r="M16" s="22" t="s">
        <v>62</v>
      </c>
      <c r="N16" s="43">
        <v>0.11356788952742203</v>
      </c>
      <c r="O16" s="43">
        <v>0.17</v>
      </c>
      <c r="Q16" s="22" t="s">
        <v>62</v>
      </c>
      <c r="R16" s="43">
        <v>0.1179888382741217</v>
      </c>
      <c r="S16" s="43">
        <v>0.19</v>
      </c>
      <c r="U16" s="22" t="s">
        <v>62</v>
      </c>
      <c r="V16" s="43">
        <v>0.12</v>
      </c>
      <c r="W16" s="43">
        <v>0.18</v>
      </c>
      <c r="Y16" s="22" t="s">
        <v>61</v>
      </c>
      <c r="Z16" s="43">
        <v>0.12418604651162789</v>
      </c>
      <c r="AA16" s="43">
        <v>0.19</v>
      </c>
      <c r="AC16" s="22" t="s">
        <v>62</v>
      </c>
      <c r="AD16" s="43">
        <v>0.12849163225385785</v>
      </c>
      <c r="AE16" s="43">
        <v>0.2</v>
      </c>
      <c r="AG16" s="22" t="s">
        <v>61</v>
      </c>
      <c r="AH16" s="43">
        <v>0.13285599272662707</v>
      </c>
      <c r="AI16" s="43">
        <v>0.2</v>
      </c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</row>
    <row r="17" spans="1:96" s="17" customFormat="1" ht="15.35">
      <c r="A17" s="22" t="s">
        <v>60</v>
      </c>
      <c r="B17" s="44">
        <v>1.73</v>
      </c>
      <c r="C17" s="40">
        <v>0.31</v>
      </c>
      <c r="E17" s="22" t="s">
        <v>60</v>
      </c>
      <c r="F17" s="44">
        <v>1.6009090909090908</v>
      </c>
      <c r="G17" s="40">
        <v>0.3</v>
      </c>
      <c r="I17" s="22" t="s">
        <v>77</v>
      </c>
      <c r="J17" s="44">
        <v>1.4880448318804482</v>
      </c>
      <c r="K17" s="40">
        <v>0.28999999999999998</v>
      </c>
      <c r="M17" s="22" t="s">
        <v>60</v>
      </c>
      <c r="N17" s="43">
        <v>1.3891236989728883</v>
      </c>
      <c r="O17" s="43">
        <v>0.28000000000000003</v>
      </c>
      <c r="Q17" s="22" t="s">
        <v>60</v>
      </c>
      <c r="R17" s="43">
        <v>1.3022338239381459</v>
      </c>
      <c r="S17" s="43">
        <v>0.27</v>
      </c>
      <c r="U17" s="22" t="s">
        <v>75</v>
      </c>
      <c r="V17" s="43">
        <v>1.1599999999999999</v>
      </c>
      <c r="W17" s="43">
        <v>0.27</v>
      </c>
      <c r="Y17" s="22" t="s">
        <v>60</v>
      </c>
      <c r="Z17" s="43">
        <v>1.1590902876297551</v>
      </c>
      <c r="AA17" s="43">
        <v>0.23</v>
      </c>
      <c r="AC17" s="22" t="s">
        <v>11</v>
      </c>
      <c r="AD17" s="43">
        <v>1.0983086800278086</v>
      </c>
      <c r="AE17" s="43">
        <v>0.24</v>
      </c>
      <c r="AG17" s="22" t="s">
        <v>11</v>
      </c>
      <c r="AH17" s="43">
        <v>1.0459236432185997</v>
      </c>
      <c r="AI17" s="43">
        <v>0.2</v>
      </c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</row>
    <row r="18" spans="1:96" s="17" customFormat="1" ht="15.35">
      <c r="A18" s="21" t="s">
        <v>59</v>
      </c>
      <c r="B18" s="44">
        <v>3.83</v>
      </c>
      <c r="C18" s="40">
        <v>2.83</v>
      </c>
      <c r="E18" s="21" t="s">
        <v>59</v>
      </c>
      <c r="F18" s="44">
        <v>3.7390909090909088</v>
      </c>
      <c r="G18" s="40">
        <v>2.73</v>
      </c>
      <c r="I18" s="21" t="s">
        <v>4</v>
      </c>
      <c r="J18" s="44">
        <v>3.6515442092154418</v>
      </c>
      <c r="K18" s="40">
        <v>2.58</v>
      </c>
      <c r="M18" s="21" t="s">
        <v>59</v>
      </c>
      <c r="N18" s="43">
        <v>3.5630680818490297</v>
      </c>
      <c r="O18" s="43">
        <v>2.44</v>
      </c>
      <c r="Q18" s="21" t="s">
        <v>59</v>
      </c>
      <c r="R18" s="43">
        <v>3.4750857897226082</v>
      </c>
      <c r="S18" s="43">
        <v>2.31</v>
      </c>
      <c r="U18" s="21" t="s">
        <v>59</v>
      </c>
      <c r="V18" s="43">
        <v>3.3887831386320446</v>
      </c>
      <c r="W18" s="43">
        <v>2.2999999999999998</v>
      </c>
      <c r="Y18" s="21" t="s">
        <v>59</v>
      </c>
      <c r="Z18" s="43">
        <v>3.3128215243088786</v>
      </c>
      <c r="AA18" s="43">
        <v>2.19</v>
      </c>
      <c r="AC18" s="21" t="s">
        <v>59</v>
      </c>
      <c r="AD18" s="43">
        <v>3.2393659105690449</v>
      </c>
      <c r="AE18" s="43">
        <v>2.1800000000000002</v>
      </c>
      <c r="AG18" s="21" t="s">
        <v>59</v>
      </c>
      <c r="AH18" s="43">
        <v>3.174709775182202</v>
      </c>
      <c r="AI18" s="43">
        <v>2.1</v>
      </c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</row>
    <row r="19" spans="1:96" s="17" customFormat="1" ht="15.35">
      <c r="A19" s="21" t="s">
        <v>18</v>
      </c>
      <c r="B19" s="44">
        <v>2.37</v>
      </c>
      <c r="C19" s="40">
        <v>2.92</v>
      </c>
      <c r="E19" s="21" t="s">
        <v>57</v>
      </c>
      <c r="F19" s="44">
        <v>2.42</v>
      </c>
      <c r="G19" s="40">
        <v>2.93</v>
      </c>
      <c r="I19" s="21" t="s">
        <v>57</v>
      </c>
      <c r="J19" s="44">
        <v>2.4642465753424654</v>
      </c>
      <c r="K19" s="40">
        <v>2.97</v>
      </c>
      <c r="M19" s="21" t="s">
        <v>57</v>
      </c>
      <c r="N19" s="43">
        <v>2.5060060324242803</v>
      </c>
      <c r="O19" s="43">
        <v>3.02</v>
      </c>
      <c r="Q19" s="21" t="s">
        <v>57</v>
      </c>
      <c r="R19" s="43">
        <v>2.5462728409440376</v>
      </c>
      <c r="S19" s="43">
        <v>3.05</v>
      </c>
      <c r="U19" s="21" t="s">
        <v>57</v>
      </c>
      <c r="V19" s="43">
        <v>2.5835859638370717</v>
      </c>
      <c r="W19" s="43">
        <v>3.06</v>
      </c>
      <c r="Y19" s="21" t="s">
        <v>57</v>
      </c>
      <c r="Z19" s="43">
        <v>2.6168241524065783</v>
      </c>
      <c r="AA19" s="43">
        <v>3.12</v>
      </c>
      <c r="AC19" s="21" t="s">
        <v>58</v>
      </c>
      <c r="AD19" s="43">
        <v>2.6497421985108209</v>
      </c>
      <c r="AE19" s="43">
        <v>3.08</v>
      </c>
      <c r="AG19" s="21" t="s">
        <v>57</v>
      </c>
      <c r="AH19" s="43">
        <v>2.6760020643294093</v>
      </c>
      <c r="AI19" s="43">
        <v>3.08</v>
      </c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</row>
    <row r="20" spans="1:96" s="17" customFormat="1" ht="15.35">
      <c r="A20" s="21" t="s">
        <v>56</v>
      </c>
      <c r="B20" s="44">
        <v>1.59</v>
      </c>
      <c r="C20" s="40">
        <v>2.52</v>
      </c>
      <c r="E20" s="21" t="s">
        <v>56</v>
      </c>
      <c r="F20" s="44">
        <v>1.6745454545454546</v>
      </c>
      <c r="G20" s="40">
        <v>2.71</v>
      </c>
      <c r="I20" s="21" t="s">
        <v>15</v>
      </c>
      <c r="J20" s="44">
        <v>1.764379410543794</v>
      </c>
      <c r="K20" s="40">
        <v>2.88</v>
      </c>
      <c r="M20" s="21" t="s">
        <v>56</v>
      </c>
      <c r="N20" s="43">
        <v>1.8564948720585266</v>
      </c>
      <c r="O20" s="43">
        <v>3.07</v>
      </c>
      <c r="Q20" s="21" t="s">
        <v>56</v>
      </c>
      <c r="R20" s="43">
        <v>1.9515620940631582</v>
      </c>
      <c r="S20" s="43">
        <v>3.25</v>
      </c>
      <c r="U20" s="21" t="s">
        <v>56</v>
      </c>
      <c r="V20" s="43">
        <v>2.0477426796881093</v>
      </c>
      <c r="W20" s="43">
        <v>3.28</v>
      </c>
      <c r="Y20" s="21" t="s">
        <v>56</v>
      </c>
      <c r="Z20" s="43">
        <v>2.1337141206401014</v>
      </c>
      <c r="AA20" s="43">
        <v>3.36</v>
      </c>
      <c r="AC20" s="21" t="s">
        <v>56</v>
      </c>
      <c r="AD20" s="43">
        <v>2.2139384305047676</v>
      </c>
      <c r="AE20" s="43">
        <v>3.42</v>
      </c>
      <c r="AG20" s="21" t="s">
        <v>56</v>
      </c>
      <c r="AH20" s="43">
        <v>2.2875478220702044</v>
      </c>
      <c r="AI20" s="43">
        <v>3.55</v>
      </c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</row>
    <row r="21" spans="1:96" s="17" customFormat="1" ht="15.35">
      <c r="A21" s="21" t="s">
        <v>54</v>
      </c>
      <c r="B21" s="42">
        <v>3.9</v>
      </c>
      <c r="C21" s="40">
        <v>6.27</v>
      </c>
      <c r="E21" s="21" t="s">
        <v>54</v>
      </c>
      <c r="F21" s="42">
        <v>3.9910309090909002</v>
      </c>
      <c r="G21" s="40">
        <v>6.34</v>
      </c>
      <c r="I21" s="21" t="s">
        <v>54</v>
      </c>
      <c r="J21" s="42">
        <v>4.0597288501452873</v>
      </c>
      <c r="K21" s="40">
        <v>6.79</v>
      </c>
      <c r="M21" s="21" t="s">
        <v>54</v>
      </c>
      <c r="N21" s="43">
        <v>4.2851640827020994</v>
      </c>
      <c r="O21" s="43">
        <v>7.25</v>
      </c>
      <c r="Q21" s="21" t="s">
        <v>54</v>
      </c>
      <c r="R21" s="43">
        <v>4.5174323342876495</v>
      </c>
      <c r="S21" s="43">
        <v>7.74</v>
      </c>
      <c r="U21" s="21" t="s">
        <v>54</v>
      </c>
      <c r="V21" s="43">
        <v>4.7561410502663417</v>
      </c>
      <c r="W21" s="43">
        <v>7.78</v>
      </c>
      <c r="Y21" s="21" t="s">
        <v>54</v>
      </c>
      <c r="Z21" s="43">
        <v>4.9671079537361322</v>
      </c>
      <c r="AA21" s="43">
        <v>8.35</v>
      </c>
      <c r="AC21" s="21" t="s">
        <v>54</v>
      </c>
      <c r="AD21" s="43">
        <v>4.9008882184449831</v>
      </c>
      <c r="AE21" s="43">
        <v>8.0299999999999994</v>
      </c>
      <c r="AG21" s="21" t="s">
        <v>54</v>
      </c>
      <c r="AH21" s="43">
        <v>5.0918668717793265</v>
      </c>
      <c r="AI21" s="43">
        <v>8.4499999999999993</v>
      </c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</row>
    <row r="22" spans="1:96" s="17" customFormat="1" ht="15.35">
      <c r="B22" s="30"/>
      <c r="C22" s="28"/>
      <c r="E22" s="30"/>
      <c r="F22" s="29"/>
      <c r="G22" s="28"/>
      <c r="O22" s="18"/>
      <c r="W22" s="18"/>
      <c r="Z22" s="18"/>
      <c r="AA22" s="18"/>
      <c r="AE22" s="18"/>
      <c r="AH22" s="18"/>
      <c r="AI22" s="18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</row>
    <row r="23" spans="1:96" s="24" customFormat="1" ht="15.35">
      <c r="A23" s="27" t="s">
        <v>90</v>
      </c>
      <c r="B23" s="27"/>
      <c r="C23" s="26"/>
      <c r="E23" s="27" t="s">
        <v>90</v>
      </c>
      <c r="F23" s="27"/>
      <c r="G23" s="26"/>
      <c r="I23" s="27" t="s">
        <v>90</v>
      </c>
      <c r="J23" s="27"/>
      <c r="K23" s="26"/>
      <c r="M23" s="27" t="s">
        <v>90</v>
      </c>
      <c r="N23" s="27"/>
      <c r="O23" s="26"/>
      <c r="Q23" s="27" t="s">
        <v>90</v>
      </c>
      <c r="R23" s="27"/>
      <c r="S23" s="26"/>
      <c r="U23" s="27" t="s">
        <v>90</v>
      </c>
      <c r="V23" s="27"/>
      <c r="W23" s="26"/>
      <c r="Y23" s="27" t="s">
        <v>90</v>
      </c>
      <c r="Z23" s="27"/>
      <c r="AA23" s="26"/>
      <c r="AC23" s="27" t="s">
        <v>90</v>
      </c>
      <c r="AD23"/>
      <c r="AE23" s="26"/>
      <c r="AG23" s="27" t="s">
        <v>90</v>
      </c>
      <c r="AH23" s="26"/>
      <c r="AI23" s="26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</row>
    <row r="24" spans="1:96" s="38" customFormat="1" ht="15.35">
      <c r="A24" s="45" t="s">
        <v>70</v>
      </c>
      <c r="B24" s="46" t="s">
        <v>92</v>
      </c>
      <c r="C24" s="46">
        <v>0.4</v>
      </c>
      <c r="D24" s="17"/>
      <c r="E24" s="45" t="s">
        <v>70</v>
      </c>
      <c r="F24" s="46" t="s">
        <v>92</v>
      </c>
      <c r="G24" s="46">
        <v>0.4</v>
      </c>
      <c r="H24" s="17"/>
      <c r="I24" s="45" t="s">
        <v>70</v>
      </c>
      <c r="J24" s="46" t="s">
        <v>92</v>
      </c>
      <c r="K24" s="46">
        <v>0.4</v>
      </c>
      <c r="L24" s="17"/>
      <c r="M24" s="45" t="s">
        <v>70</v>
      </c>
      <c r="N24" s="46" t="s">
        <v>92</v>
      </c>
      <c r="O24" s="46">
        <v>0.4</v>
      </c>
      <c r="P24" s="17"/>
      <c r="Q24" s="45" t="s">
        <v>70</v>
      </c>
      <c r="R24" s="46" t="s">
        <v>92</v>
      </c>
      <c r="S24" s="46">
        <v>0.4</v>
      </c>
      <c r="T24" s="17"/>
      <c r="U24" s="45" t="s">
        <v>70</v>
      </c>
      <c r="V24" s="46" t="s">
        <v>92</v>
      </c>
      <c r="W24" s="46">
        <v>0.4</v>
      </c>
      <c r="X24" s="17"/>
      <c r="Y24" s="45" t="s">
        <v>84</v>
      </c>
      <c r="Z24" s="46" t="s">
        <v>92</v>
      </c>
      <c r="AA24" s="46">
        <v>0.4</v>
      </c>
      <c r="AB24" s="17"/>
      <c r="AC24" s="45" t="s">
        <v>70</v>
      </c>
      <c r="AD24" s="46" t="s">
        <v>92</v>
      </c>
      <c r="AE24" s="46">
        <v>0.4</v>
      </c>
      <c r="AF24" s="17"/>
      <c r="AG24" s="45" t="s">
        <v>85</v>
      </c>
      <c r="AH24" s="46" t="s">
        <v>92</v>
      </c>
      <c r="AI24" s="46">
        <v>0.4</v>
      </c>
      <c r="AJ24" s="17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17"/>
      <c r="CL24" s="17"/>
      <c r="CM24" s="17"/>
      <c r="CN24" s="17"/>
      <c r="CO24" s="17"/>
      <c r="CP24" s="17"/>
      <c r="CQ24" s="17"/>
      <c r="CR24" s="17"/>
    </row>
    <row r="25" spans="1:96" s="17" customFormat="1" ht="15.35">
      <c r="A25" s="21" t="s">
        <v>89</v>
      </c>
      <c r="B25" s="19">
        <v>66.900000000000006</v>
      </c>
      <c r="C25" s="18">
        <f t="shared" ref="C25:C32" si="0">(B12-C12*(1-$C$24))/$C$24</f>
        <v>62.310000000000031</v>
      </c>
      <c r="E25" s="21" t="s">
        <v>69</v>
      </c>
      <c r="F25" s="19">
        <v>67.178181818181827</v>
      </c>
      <c r="G25" s="18">
        <f t="shared" ref="G25:G34" si="1">(F12-G12*(1-$G$24))/$G$24</f>
        <v>63.095454545454551</v>
      </c>
      <c r="I25" s="21" t="s">
        <v>69</v>
      </c>
      <c r="J25" s="19">
        <v>67.41432129514321</v>
      </c>
      <c r="K25" s="18">
        <f t="shared" ref="K25:K34" si="2">(J12-K12*(1-$K$24))/$K$24</f>
        <v>64.255803237858032</v>
      </c>
      <c r="M25" s="21" t="s">
        <v>6</v>
      </c>
      <c r="N25" s="18">
        <v>67.588184674443312</v>
      </c>
      <c r="O25" s="18">
        <f>(N12-O12*(1-$O$24))/$O$24</f>
        <v>65.305461686108274</v>
      </c>
      <c r="Q25" s="21" t="s">
        <v>69</v>
      </c>
      <c r="R25" s="18">
        <v>67.707405229901681</v>
      </c>
      <c r="S25" s="18">
        <f t="shared" ref="S25:S34" si="3">(R12-S12*(1-$S$24))/$S$24</f>
        <v>66.368513074754205</v>
      </c>
      <c r="U25" s="21" t="s">
        <v>69</v>
      </c>
      <c r="V25" s="18">
        <v>67.98</v>
      </c>
      <c r="W25" s="18">
        <f t="shared" ref="W25:W34" si="4">(V12-W12*(1-$W$24))/$W$24</f>
        <v>67.125000000000014</v>
      </c>
      <c r="Y25" s="21" t="s">
        <v>69</v>
      </c>
      <c r="Z25" s="18">
        <v>68.03</v>
      </c>
      <c r="AA25" s="18">
        <f t="shared" ref="AA25:AA34" si="5">(Z12-AA12*(1-$AA$24))/$AA$24</f>
        <v>68.135000000000005</v>
      </c>
      <c r="AC25" s="21" t="s">
        <v>69</v>
      </c>
      <c r="AD25" s="18">
        <v>68.23</v>
      </c>
      <c r="AE25" s="18">
        <f t="shared" ref="AE25:AE34" si="6">(AD12-AE12*(1-$AE$24))/$AE$24</f>
        <v>68.200000000000017</v>
      </c>
      <c r="AG25" s="21" t="s">
        <v>6</v>
      </c>
      <c r="AH25" s="18">
        <v>68.231220657276992</v>
      </c>
      <c r="AI25" s="18">
        <f t="shared" ref="AI25:AI34" si="7">(AH12-AI12*(1-$AI$24))/$AI$24</f>
        <v>68.953051643192481</v>
      </c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</row>
    <row r="26" spans="1:96" s="17" customFormat="1" ht="15.35">
      <c r="A26" s="21" t="s">
        <v>66</v>
      </c>
      <c r="B26" s="19">
        <v>0.74</v>
      </c>
      <c r="C26" s="18">
        <f t="shared" si="0"/>
        <v>1.1749999999999998</v>
      </c>
      <c r="E26" s="21" t="s">
        <v>66</v>
      </c>
      <c r="F26" s="19">
        <v>0.71363636363636351</v>
      </c>
      <c r="G26" s="18">
        <f t="shared" si="1"/>
        <v>1.1390909090909087</v>
      </c>
      <c r="I26" s="21" t="s">
        <v>66</v>
      </c>
      <c r="J26" s="19">
        <v>0.68902864259028618</v>
      </c>
      <c r="K26" s="18">
        <f t="shared" si="2"/>
        <v>1.1375716064757153</v>
      </c>
      <c r="M26" s="21" t="s">
        <v>66</v>
      </c>
      <c r="N26" s="18">
        <v>0.66433820421127188</v>
      </c>
      <c r="O26" s="18">
        <f t="shared" ref="O26:O29" si="8">(N13-O13*(1-$O$24))/$O$24</f>
        <v>1.1358455105281797</v>
      </c>
      <c r="Q26" s="21" t="s">
        <v>66</v>
      </c>
      <c r="R26" s="18">
        <v>0.63971263060946726</v>
      </c>
      <c r="S26" s="18">
        <f t="shared" si="3"/>
        <v>1.1192815765236681</v>
      </c>
      <c r="U26" s="21" t="s">
        <v>66</v>
      </c>
      <c r="V26" s="18">
        <v>0.61603021352728449</v>
      </c>
      <c r="W26" s="18">
        <f t="shared" si="4"/>
        <v>1.0600755338182111</v>
      </c>
      <c r="Y26" s="21" t="s">
        <v>66</v>
      </c>
      <c r="Z26" s="18">
        <v>0.59537694281607856</v>
      </c>
      <c r="AA26" s="18">
        <f t="shared" si="5"/>
        <v>1.0684423570401962</v>
      </c>
      <c r="AC26" s="21" t="s">
        <v>66</v>
      </c>
      <c r="AD26" s="18">
        <v>0.57474480637016678</v>
      </c>
      <c r="AE26" s="18">
        <f t="shared" si="6"/>
        <v>1.001862015925417</v>
      </c>
      <c r="AG26" s="21" t="s">
        <v>66</v>
      </c>
      <c r="AH26" s="18">
        <v>0.55736601537104857</v>
      </c>
      <c r="AI26" s="18">
        <f t="shared" si="7"/>
        <v>1.0034150384276213</v>
      </c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</row>
    <row r="27" spans="1:96" s="17" customFormat="1" ht="15.35">
      <c r="A27" s="21" t="s">
        <v>64</v>
      </c>
      <c r="B27" s="19">
        <v>14.03</v>
      </c>
      <c r="C27" s="18">
        <f t="shared" si="0"/>
        <v>14.645000000000001</v>
      </c>
      <c r="E27" s="21" t="s">
        <v>88</v>
      </c>
      <c r="F27" s="19">
        <v>13.992727272727272</v>
      </c>
      <c r="G27" s="18">
        <f t="shared" si="1"/>
        <v>14.461818181818179</v>
      </c>
      <c r="I27" s="21" t="s">
        <v>64</v>
      </c>
      <c r="J27" s="19">
        <v>13.965595682855954</v>
      </c>
      <c r="K27" s="18">
        <f t="shared" si="2"/>
        <v>14.363989207139886</v>
      </c>
      <c r="M27" s="21" t="s">
        <v>64</v>
      </c>
      <c r="N27" s="18">
        <v>13.943665764088031</v>
      </c>
      <c r="O27" s="18">
        <f t="shared" si="8"/>
        <v>14.294164410220075</v>
      </c>
      <c r="Q27" s="21" t="s">
        <v>64</v>
      </c>
      <c r="R27" s="18">
        <v>13.925360151233209</v>
      </c>
      <c r="S27" s="18">
        <f t="shared" si="3"/>
        <v>14.17340037808302</v>
      </c>
      <c r="U27" s="21" t="s">
        <v>64</v>
      </c>
      <c r="V27" s="18">
        <v>13.98</v>
      </c>
      <c r="W27" s="18">
        <f t="shared" si="4"/>
        <v>14.280000000000003</v>
      </c>
      <c r="Y27" s="21" t="s">
        <v>64</v>
      </c>
      <c r="Z27" s="18">
        <v>13.903824419666845</v>
      </c>
      <c r="AA27" s="18">
        <f t="shared" si="5"/>
        <v>13.969561049167115</v>
      </c>
      <c r="AC27" s="21" t="s">
        <v>64</v>
      </c>
      <c r="AD27" s="18">
        <v>13.900957401557799</v>
      </c>
      <c r="AE27" s="18">
        <f t="shared" si="6"/>
        <v>14.022393503894497</v>
      </c>
      <c r="AG27" s="21" t="s">
        <v>64</v>
      </c>
      <c r="AH27" s="18">
        <v>13.89601633949089</v>
      </c>
      <c r="AI27" s="18">
        <f t="shared" si="7"/>
        <v>13.830040848727227</v>
      </c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</row>
    <row r="28" spans="1:96" s="17" customFormat="1" ht="15.35">
      <c r="A28" s="22" t="s">
        <v>63</v>
      </c>
      <c r="B28" s="19">
        <v>4.7</v>
      </c>
      <c r="C28" s="18">
        <f t="shared" si="0"/>
        <v>10.444999999999999</v>
      </c>
      <c r="E28" s="22" t="s">
        <v>63</v>
      </c>
      <c r="F28" s="19">
        <v>4.3518181818181816</v>
      </c>
      <c r="G28" s="18">
        <f t="shared" si="1"/>
        <v>9.8295454545454533</v>
      </c>
      <c r="I28" s="22" t="s">
        <v>63</v>
      </c>
      <c r="J28" s="19">
        <v>4.034993773349937</v>
      </c>
      <c r="K28" s="18">
        <f t="shared" si="2"/>
        <v>9.0374844333748428</v>
      </c>
      <c r="M28" s="22" t="s">
        <v>17</v>
      </c>
      <c r="N28" s="18">
        <v>3.7596273149999426</v>
      </c>
      <c r="O28" s="18">
        <f t="shared" si="8"/>
        <v>8.514068287499855</v>
      </c>
      <c r="Q28" s="22" t="s">
        <v>63</v>
      </c>
      <c r="R28" s="18">
        <v>3.5113154976957999</v>
      </c>
      <c r="S28" s="18">
        <f t="shared" si="3"/>
        <v>8.0282887442395001</v>
      </c>
      <c r="U28" s="22" t="s">
        <v>17</v>
      </c>
      <c r="V28" s="18">
        <v>3.29</v>
      </c>
      <c r="W28" s="18">
        <f t="shared" si="4"/>
        <v>7.5049999999999999</v>
      </c>
      <c r="Y28" s="22" t="s">
        <v>63</v>
      </c>
      <c r="Z28" s="18">
        <v>3.0939534883720929</v>
      </c>
      <c r="AA28" s="18">
        <f t="shared" si="5"/>
        <v>7.0448837209302324</v>
      </c>
      <c r="AC28" s="22" t="s">
        <v>63</v>
      </c>
      <c r="AD28" s="18">
        <v>2.921638774179526</v>
      </c>
      <c r="AE28" s="18">
        <f t="shared" si="6"/>
        <v>6.5690969354488145</v>
      </c>
      <c r="AG28" s="22" t="s">
        <v>63</v>
      </c>
      <c r="AH28" s="18">
        <v>2.7732288959432165</v>
      </c>
      <c r="AI28" s="18">
        <f t="shared" si="7"/>
        <v>6.2430722398580407</v>
      </c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</row>
    <row r="29" spans="1:96" s="17" customFormat="1" ht="15.35">
      <c r="A29" s="22" t="s">
        <v>87</v>
      </c>
      <c r="B29" s="19">
        <v>0.1</v>
      </c>
      <c r="C29" s="18">
        <f t="shared" si="0"/>
        <v>2.5000000000000022E-2</v>
      </c>
      <c r="E29" s="22" t="s">
        <v>86</v>
      </c>
      <c r="F29" s="19">
        <v>0.10454545454545455</v>
      </c>
      <c r="G29" s="18">
        <f t="shared" si="1"/>
        <v>3.636363636363639E-2</v>
      </c>
      <c r="I29" s="22" t="s">
        <v>3</v>
      </c>
      <c r="J29" s="19">
        <v>0.10848899958489</v>
      </c>
      <c r="K29" s="18">
        <f t="shared" si="2"/>
        <v>1.6222498962224982E-2</v>
      </c>
      <c r="M29" s="22" t="s">
        <v>62</v>
      </c>
      <c r="N29" s="18">
        <v>0.11356788952742203</v>
      </c>
      <c r="O29" s="18">
        <f t="shared" si="8"/>
        <v>2.8919723818555051E-2</v>
      </c>
      <c r="Q29" s="22" t="s">
        <v>62</v>
      </c>
      <c r="R29" s="18">
        <v>0.1179888382741217</v>
      </c>
      <c r="S29" s="18">
        <f t="shared" si="3"/>
        <v>9.972095685304265E-3</v>
      </c>
      <c r="U29" s="22" t="s">
        <v>86</v>
      </c>
      <c r="V29" s="18">
        <v>0.12</v>
      </c>
      <c r="W29" s="18">
        <f t="shared" si="4"/>
        <v>2.9999999999999992E-2</v>
      </c>
      <c r="Y29" s="22" t="s">
        <v>62</v>
      </c>
      <c r="Z29" s="18">
        <v>0.12418604651162789</v>
      </c>
      <c r="AA29" s="18">
        <f t="shared" si="5"/>
        <v>2.5465116279069742E-2</v>
      </c>
      <c r="AC29" s="22" t="s">
        <v>78</v>
      </c>
      <c r="AD29" s="18">
        <v>0.12849163225385785</v>
      </c>
      <c r="AE29" s="18">
        <f t="shared" si="6"/>
        <v>2.1229080634644626E-2</v>
      </c>
      <c r="AG29" s="22" t="s">
        <v>61</v>
      </c>
      <c r="AH29" s="18">
        <v>0.13285599272662707</v>
      </c>
      <c r="AI29" s="18">
        <f t="shared" si="7"/>
        <v>3.2139981816567686E-2</v>
      </c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</row>
    <row r="30" spans="1:96" s="17" customFormat="1" ht="15.35">
      <c r="A30" s="22" t="s">
        <v>60</v>
      </c>
      <c r="B30" s="19">
        <v>1.73</v>
      </c>
      <c r="C30" s="18">
        <f t="shared" si="0"/>
        <v>3.86</v>
      </c>
      <c r="E30" s="22" t="s">
        <v>60</v>
      </c>
      <c r="F30" s="19">
        <v>1.6009090909090908</v>
      </c>
      <c r="G30" s="18">
        <f t="shared" si="1"/>
        <v>3.5522727272727272</v>
      </c>
      <c r="I30" s="22" t="s">
        <v>77</v>
      </c>
      <c r="J30" s="19">
        <v>1.4880448318804482</v>
      </c>
      <c r="K30" s="18">
        <f t="shared" si="2"/>
        <v>3.2851120797011206</v>
      </c>
      <c r="M30" s="22" t="s">
        <v>11</v>
      </c>
      <c r="N30" s="18">
        <v>1.3891236989728883</v>
      </c>
      <c r="O30" s="18">
        <f>(N17-O17*(1-$O$24))/$O$24</f>
        <v>3.0528092474322208</v>
      </c>
      <c r="Q30" s="22" t="s">
        <v>60</v>
      </c>
      <c r="R30" s="18">
        <v>1.3022338239381459</v>
      </c>
      <c r="S30" s="18">
        <f t="shared" si="3"/>
        <v>2.8505845598453647</v>
      </c>
      <c r="U30" s="22" t="s">
        <v>60</v>
      </c>
      <c r="V30" s="18">
        <v>1.1599999999999999</v>
      </c>
      <c r="W30" s="18">
        <f t="shared" si="4"/>
        <v>2.4949999999999997</v>
      </c>
      <c r="Y30" s="22" t="s">
        <v>60</v>
      </c>
      <c r="Z30" s="18">
        <v>1.1590902876297551</v>
      </c>
      <c r="AA30" s="18">
        <f t="shared" si="5"/>
        <v>2.5527257190743877</v>
      </c>
      <c r="AC30" s="22" t="s">
        <v>60</v>
      </c>
      <c r="AD30" s="18">
        <v>1.0983086800278086</v>
      </c>
      <c r="AE30" s="18">
        <f t="shared" si="6"/>
        <v>2.3857717000695211</v>
      </c>
      <c r="AG30" s="22" t="s">
        <v>11</v>
      </c>
      <c r="AH30" s="18">
        <v>1.0459236432185997</v>
      </c>
      <c r="AI30" s="18">
        <f t="shared" si="7"/>
        <v>2.3148091080464992</v>
      </c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</row>
    <row r="31" spans="1:96" s="17" customFormat="1" ht="15.35">
      <c r="A31" s="21" t="s">
        <v>4</v>
      </c>
      <c r="B31" s="19">
        <v>3.83</v>
      </c>
      <c r="C31" s="18">
        <f t="shared" si="0"/>
        <v>5.33</v>
      </c>
      <c r="E31" s="21" t="s">
        <v>59</v>
      </c>
      <c r="F31" s="19">
        <v>3.7390909090909088</v>
      </c>
      <c r="G31" s="18">
        <f t="shared" si="1"/>
        <v>5.252727272727272</v>
      </c>
      <c r="I31" s="21" t="s">
        <v>4</v>
      </c>
      <c r="J31" s="19">
        <v>3.6515442092154418</v>
      </c>
      <c r="K31" s="18">
        <f t="shared" si="2"/>
        <v>5.2588605230386039</v>
      </c>
      <c r="M31" s="21" t="s">
        <v>59</v>
      </c>
      <c r="N31" s="18">
        <v>3.5630680818490297</v>
      </c>
      <c r="O31" s="18">
        <f>(N18-O18*(1-$O$24))/$O$24</f>
        <v>5.2476702046225743</v>
      </c>
      <c r="Q31" s="21" t="s">
        <v>59</v>
      </c>
      <c r="R31" s="18">
        <v>3.4750857897226082</v>
      </c>
      <c r="S31" s="18">
        <f t="shared" si="3"/>
        <v>5.2227144743065201</v>
      </c>
      <c r="U31" s="21" t="s">
        <v>4</v>
      </c>
      <c r="V31" s="18">
        <v>3.3887831386320446</v>
      </c>
      <c r="W31" s="18">
        <f t="shared" si="4"/>
        <v>5.0219578465801114</v>
      </c>
      <c r="Y31" s="21" t="s">
        <v>74</v>
      </c>
      <c r="Z31" s="18">
        <v>3.3128215243088786</v>
      </c>
      <c r="AA31" s="18">
        <f t="shared" si="5"/>
        <v>4.9970538107721962</v>
      </c>
      <c r="AC31" s="21" t="s">
        <v>4</v>
      </c>
      <c r="AD31" s="18">
        <v>3.2393659105690449</v>
      </c>
      <c r="AE31" s="18">
        <f t="shared" si="6"/>
        <v>4.828414776422612</v>
      </c>
      <c r="AG31" s="21" t="s">
        <v>59</v>
      </c>
      <c r="AH31" s="18">
        <v>3.174709775182202</v>
      </c>
      <c r="AI31" s="18">
        <f t="shared" si="7"/>
        <v>4.7867744379555051</v>
      </c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</row>
    <row r="32" spans="1:96" s="17" customFormat="1" ht="15.35">
      <c r="A32" s="21" t="s">
        <v>57</v>
      </c>
      <c r="B32" s="19">
        <v>2.37</v>
      </c>
      <c r="C32" s="18">
        <f t="shared" si="0"/>
        <v>1.5450000000000002</v>
      </c>
      <c r="E32" s="21" t="s">
        <v>18</v>
      </c>
      <c r="F32" s="19">
        <v>2.42</v>
      </c>
      <c r="G32" s="18">
        <f t="shared" si="1"/>
        <v>1.6549999999999998</v>
      </c>
      <c r="I32" s="21" t="s">
        <v>57</v>
      </c>
      <c r="J32" s="19">
        <v>2.4642465753424654</v>
      </c>
      <c r="K32" s="18">
        <f t="shared" si="2"/>
        <v>1.7056164383561634</v>
      </c>
      <c r="M32" s="21" t="s">
        <v>18</v>
      </c>
      <c r="N32" s="18">
        <v>2.5060060324242803</v>
      </c>
      <c r="O32" s="18">
        <f>(N19-O19*(1-$O$24))/$O$24</f>
        <v>1.7350150810607012</v>
      </c>
      <c r="Q32" s="21" t="s">
        <v>57</v>
      </c>
      <c r="R32" s="18">
        <v>2.5462728409440376</v>
      </c>
      <c r="S32" s="18">
        <f t="shared" si="3"/>
        <v>1.7906821023600943</v>
      </c>
      <c r="U32" s="21" t="s">
        <v>57</v>
      </c>
      <c r="V32" s="18">
        <v>2.5835859638370717</v>
      </c>
      <c r="W32" s="18">
        <f t="shared" si="4"/>
        <v>1.8689649095926797</v>
      </c>
      <c r="Y32" s="21" t="s">
        <v>57</v>
      </c>
      <c r="Z32" s="18">
        <v>2.6168241524065783</v>
      </c>
      <c r="AA32" s="18">
        <f t="shared" si="5"/>
        <v>1.862060381016446</v>
      </c>
      <c r="AC32" s="21" t="s">
        <v>57</v>
      </c>
      <c r="AD32" s="18">
        <v>2.6497421985108209</v>
      </c>
      <c r="AE32" s="18">
        <f t="shared" si="6"/>
        <v>2.0043554962770527</v>
      </c>
      <c r="AG32" s="21" t="s">
        <v>57</v>
      </c>
      <c r="AH32" s="18">
        <v>2.6760020643294093</v>
      </c>
      <c r="AI32" s="18">
        <f t="shared" si="7"/>
        <v>2.0700051608235235</v>
      </c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</row>
    <row r="33" spans="1:96" s="17" customFormat="1" ht="15.35">
      <c r="A33" s="21" t="s">
        <v>56</v>
      </c>
      <c r="B33" s="19">
        <v>1.59</v>
      </c>
      <c r="C33" s="18">
        <v>0</v>
      </c>
      <c r="E33" s="21" t="s">
        <v>56</v>
      </c>
      <c r="F33" s="19">
        <v>1.6745454545454546</v>
      </c>
      <c r="G33" s="18">
        <f t="shared" si="1"/>
        <v>0.12136363636363667</v>
      </c>
      <c r="I33" s="21" t="s">
        <v>15</v>
      </c>
      <c r="J33" s="19">
        <v>1.764379410543794</v>
      </c>
      <c r="K33" s="18">
        <f t="shared" si="2"/>
        <v>9.0948526359485027E-2</v>
      </c>
      <c r="M33" s="21" t="s">
        <v>56</v>
      </c>
      <c r="N33" s="18">
        <v>1.8564948720585266</v>
      </c>
      <c r="O33" s="18">
        <f>(N20-O20*(1-$O$24))/$O$24</f>
        <v>3.6237180146316827E-2</v>
      </c>
      <c r="Q33" s="21" t="s">
        <v>56</v>
      </c>
      <c r="R33" s="18">
        <v>1.9515620940631582</v>
      </c>
      <c r="S33" s="18">
        <f t="shared" si="3"/>
        <v>3.9052351578955369E-3</v>
      </c>
      <c r="U33" s="21" t="s">
        <v>56</v>
      </c>
      <c r="V33" s="18">
        <v>2.0477426796881093</v>
      </c>
      <c r="W33" s="18">
        <f t="shared" si="4"/>
        <v>0.19935669922027388</v>
      </c>
      <c r="Y33" s="21" t="s">
        <v>56</v>
      </c>
      <c r="Z33" s="18">
        <v>2.1337141206401014</v>
      </c>
      <c r="AA33" s="18">
        <f t="shared" si="5"/>
        <v>0.29428530160025335</v>
      </c>
      <c r="AC33" s="21" t="s">
        <v>56</v>
      </c>
      <c r="AD33" s="18">
        <v>2.2139384305047676</v>
      </c>
      <c r="AE33" s="18">
        <f t="shared" si="6"/>
        <v>0.40484607626191882</v>
      </c>
      <c r="AG33" s="21" t="s">
        <v>56</v>
      </c>
      <c r="AH33" s="18">
        <v>2.2875478220702044</v>
      </c>
      <c r="AI33" s="18">
        <f t="shared" si="7"/>
        <v>0.39386955517551114</v>
      </c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</row>
    <row r="34" spans="1:96" s="17" customFormat="1" ht="15.35">
      <c r="A34" s="21" t="s">
        <v>54</v>
      </c>
      <c r="B34" s="21">
        <v>3.9</v>
      </c>
      <c r="C34" s="18">
        <v>0</v>
      </c>
      <c r="E34" s="21" t="s">
        <v>54</v>
      </c>
      <c r="F34" s="21">
        <v>3.9910309090909002</v>
      </c>
      <c r="G34" s="18">
        <f t="shared" si="1"/>
        <v>0.46757727272725091</v>
      </c>
      <c r="I34" s="21" t="s">
        <v>54</v>
      </c>
      <c r="J34" s="21">
        <v>4.0597288501452873</v>
      </c>
      <c r="K34" s="18">
        <f t="shared" si="2"/>
        <v>-3.5677874636781404E-2</v>
      </c>
      <c r="M34" s="21" t="s">
        <v>54</v>
      </c>
      <c r="N34" s="18">
        <v>4.2851640827020994</v>
      </c>
      <c r="O34" s="18">
        <f>(N21-O21*(1-$O$24))/$O$24</f>
        <v>-0.1620897932447507</v>
      </c>
      <c r="Q34" s="21" t="s">
        <v>54</v>
      </c>
      <c r="R34" s="18">
        <v>4.5174323342876495</v>
      </c>
      <c r="S34" s="18">
        <f t="shared" si="3"/>
        <v>-0.31641916428087669</v>
      </c>
      <c r="U34" s="21" t="s">
        <v>54</v>
      </c>
      <c r="V34" s="18">
        <v>4.7561410502663417</v>
      </c>
      <c r="W34" s="18">
        <f t="shared" si="4"/>
        <v>0.2203526256658539</v>
      </c>
      <c r="Y34" s="21" t="s">
        <v>54</v>
      </c>
      <c r="Z34" s="18">
        <v>4.9671079537361322</v>
      </c>
      <c r="AA34" s="18">
        <f t="shared" si="5"/>
        <v>-0.10723011565966889</v>
      </c>
      <c r="AC34" s="21" t="s">
        <v>16</v>
      </c>
      <c r="AD34" s="18">
        <v>4.9008882184449831</v>
      </c>
      <c r="AE34" s="18">
        <f t="shared" si="6"/>
        <v>0.20722054611245877</v>
      </c>
      <c r="AG34" s="21" t="s">
        <v>54</v>
      </c>
      <c r="AH34" s="18">
        <v>5.0918668717793265</v>
      </c>
      <c r="AI34" s="18">
        <f t="shared" si="7"/>
        <v>5.4667179448317782E-2</v>
      </c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</row>
    <row r="35" spans="1:96" s="17" customFormat="1" ht="15.35">
      <c r="C35" s="18"/>
      <c r="G35" s="18"/>
      <c r="O35" s="18"/>
      <c r="W35" s="18"/>
      <c r="Z35" s="18"/>
      <c r="AA35" s="18"/>
      <c r="AE35" s="18"/>
      <c r="AH35" s="18"/>
      <c r="AI35" s="18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</row>
    <row r="36" spans="1:96" s="24" customFormat="1" ht="15.35">
      <c r="A36" s="24" t="s">
        <v>106</v>
      </c>
      <c r="C36" s="25"/>
      <c r="E36" s="24" t="s">
        <v>106</v>
      </c>
      <c r="G36" s="25"/>
      <c r="I36" s="24" t="s">
        <v>106</v>
      </c>
      <c r="K36" s="25"/>
      <c r="M36" s="24" t="s">
        <v>106</v>
      </c>
      <c r="O36" s="25"/>
      <c r="Q36" s="24" t="s">
        <v>106</v>
      </c>
      <c r="S36" s="25"/>
      <c r="U36" s="24" t="s">
        <v>106</v>
      </c>
      <c r="W36" s="25"/>
      <c r="Y36" s="24" t="s">
        <v>106</v>
      </c>
      <c r="AA36" s="25"/>
      <c r="AC36" s="24" t="s">
        <v>106</v>
      </c>
      <c r="AE36" s="25"/>
      <c r="AG36" s="24" t="s">
        <v>106</v>
      </c>
      <c r="AH36" s="25"/>
      <c r="AI36" s="25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</row>
    <row r="37" spans="1:96" s="38" customFormat="1" ht="13.5" customHeight="1">
      <c r="A37" s="45" t="s">
        <v>85</v>
      </c>
      <c r="B37" s="46" t="s">
        <v>92</v>
      </c>
      <c r="C37" s="46">
        <v>0.4</v>
      </c>
      <c r="D37" s="17"/>
      <c r="E37" s="45" t="s">
        <v>70</v>
      </c>
      <c r="F37" s="46" t="s">
        <v>92</v>
      </c>
      <c r="G37" s="46">
        <v>0.4</v>
      </c>
      <c r="H37" s="17"/>
      <c r="I37" s="45" t="s">
        <v>85</v>
      </c>
      <c r="J37" s="46" t="s">
        <v>92</v>
      </c>
      <c r="K37" s="46">
        <v>0.4</v>
      </c>
      <c r="L37" s="17"/>
      <c r="M37" s="45" t="s">
        <v>70</v>
      </c>
      <c r="N37" s="46" t="s">
        <v>92</v>
      </c>
      <c r="O37" s="46">
        <v>0.4</v>
      </c>
      <c r="P37" s="17"/>
      <c r="Q37" s="45" t="s">
        <v>70</v>
      </c>
      <c r="R37" s="46" t="s">
        <v>92</v>
      </c>
      <c r="S37" s="46">
        <v>0.4</v>
      </c>
      <c r="T37" s="17"/>
      <c r="U37" s="45" t="s">
        <v>70</v>
      </c>
      <c r="V37" s="46" t="s">
        <v>92</v>
      </c>
      <c r="W37" s="46">
        <v>0.4</v>
      </c>
      <c r="X37" s="17"/>
      <c r="Y37" s="45" t="s">
        <v>70</v>
      </c>
      <c r="Z37" s="46" t="s">
        <v>92</v>
      </c>
      <c r="AA37" s="46">
        <v>0.4</v>
      </c>
      <c r="AB37" s="17"/>
      <c r="AC37" s="45" t="s">
        <v>70</v>
      </c>
      <c r="AD37" s="46" t="s">
        <v>92</v>
      </c>
      <c r="AE37" s="46">
        <v>0.4</v>
      </c>
      <c r="AF37" s="17"/>
      <c r="AG37" s="45" t="s">
        <v>70</v>
      </c>
      <c r="AH37" s="46" t="s">
        <v>92</v>
      </c>
      <c r="AI37" s="46">
        <v>0.4</v>
      </c>
      <c r="AJ37" s="17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17"/>
      <c r="CL37" s="17"/>
      <c r="CM37" s="17"/>
      <c r="CN37" s="17"/>
      <c r="CO37" s="17"/>
      <c r="CP37" s="17"/>
      <c r="CQ37" s="17"/>
      <c r="CR37" s="17"/>
    </row>
    <row r="38" spans="1:96" s="17" customFormat="1" ht="15.35">
      <c r="A38" s="21" t="s">
        <v>69</v>
      </c>
      <c r="B38" s="19">
        <v>66.900000000000006</v>
      </c>
      <c r="C38" s="37">
        <f t="shared" ref="C38:C47" si="9">C25*(1-$B$6)+C12*$B$6</f>
        <v>63.075000000000031</v>
      </c>
      <c r="E38" s="21" t="s">
        <v>82</v>
      </c>
      <c r="F38" s="19">
        <v>67.178181818181827</v>
      </c>
      <c r="G38" s="37">
        <f t="shared" ref="G38:G47" si="10">G25*(1-$F$6)+G12*$F$6</f>
        <v>63.912000000000006</v>
      </c>
      <c r="I38" s="21" t="s">
        <v>69</v>
      </c>
      <c r="J38" s="19">
        <v>67.41432129514321</v>
      </c>
      <c r="K38" s="37">
        <f t="shared" ref="K38:K47" si="11">K25*(1-$J$6)+K12*$J$6</f>
        <v>64.992790784557911</v>
      </c>
      <c r="M38" s="21" t="s">
        <v>83</v>
      </c>
      <c r="N38" s="18">
        <v>67.588184674443312</v>
      </c>
      <c r="O38" s="37">
        <f t="shared" ref="O38:O47" si="12">O25*(1-$N$6)+O12*$N$6</f>
        <v>65.914187816330951</v>
      </c>
      <c r="Q38" s="21" t="s">
        <v>83</v>
      </c>
      <c r="R38" s="18">
        <v>67.707405229901681</v>
      </c>
      <c r="S38" s="37">
        <f t="shared" ref="S38:S47" si="13">S25*(1-$R$6)+S12*$R$6</f>
        <v>66.770180721298459</v>
      </c>
      <c r="U38" s="21" t="s">
        <v>69</v>
      </c>
      <c r="V38" s="18">
        <v>67.98</v>
      </c>
      <c r="W38" s="37">
        <f t="shared" ref="W38:W47" si="14">W25*(1-$V$6)+W12*$V$6</f>
        <v>67.410000000000025</v>
      </c>
      <c r="Y38" s="21" t="s">
        <v>69</v>
      </c>
      <c r="Z38" s="18">
        <v>68.03</v>
      </c>
      <c r="AA38" s="37">
        <f t="shared" ref="AA38:AA47" si="15">AA25*(1-$Z$6)+AA12*$Z$6</f>
        <v>68.096500000000006</v>
      </c>
      <c r="AC38" s="21" t="s">
        <v>82</v>
      </c>
      <c r="AD38" s="18">
        <v>68.23</v>
      </c>
      <c r="AE38" s="37">
        <f t="shared" ref="AE38:AE47" si="16">AE25*(1-$AD$6)+AE12*$AD$6</f>
        <v>68.212000000000018</v>
      </c>
      <c r="AG38" s="21" t="s">
        <v>6</v>
      </c>
      <c r="AH38" s="18">
        <v>68.231220657276992</v>
      </c>
      <c r="AI38" s="37">
        <f t="shared" ref="AI38:AI47" si="17">AI25*(1-$AH$6)+AI12*$AH$6</f>
        <v>68.640258215962433</v>
      </c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</row>
    <row r="39" spans="1:96" s="17" customFormat="1" ht="15.35">
      <c r="A39" s="21" t="s">
        <v>80</v>
      </c>
      <c r="B39" s="19">
        <v>0.74</v>
      </c>
      <c r="C39" s="37">
        <f t="shared" si="9"/>
        <v>1.1024999999999998</v>
      </c>
      <c r="E39" s="21" t="s">
        <v>66</v>
      </c>
      <c r="F39" s="19">
        <v>0.71363636363636351</v>
      </c>
      <c r="G39" s="37">
        <f t="shared" si="10"/>
        <v>1.0539999999999998</v>
      </c>
      <c r="I39" s="21" t="s">
        <v>66</v>
      </c>
      <c r="J39" s="19">
        <v>0.68902864259028618</v>
      </c>
      <c r="K39" s="37">
        <f t="shared" si="11"/>
        <v>1.0329115815691152</v>
      </c>
      <c r="M39" s="21" t="s">
        <v>66</v>
      </c>
      <c r="N39" s="18">
        <v>0.66433820421127188</v>
      </c>
      <c r="O39" s="37">
        <f t="shared" si="12"/>
        <v>1.010110228843671</v>
      </c>
      <c r="Q39" s="21" t="s">
        <v>7</v>
      </c>
      <c r="R39" s="18">
        <v>0.63971263060946726</v>
      </c>
      <c r="S39" s="37">
        <f t="shared" si="13"/>
        <v>0.97541089274940795</v>
      </c>
      <c r="U39" s="21" t="s">
        <v>7</v>
      </c>
      <c r="V39" s="18">
        <v>0.61603021352728449</v>
      </c>
      <c r="W39" s="37">
        <f t="shared" si="14"/>
        <v>0.91206042705456891</v>
      </c>
      <c r="Y39" s="21" t="s">
        <v>66</v>
      </c>
      <c r="Z39" s="18">
        <v>0.59537694281607856</v>
      </c>
      <c r="AA39" s="37">
        <f t="shared" si="15"/>
        <v>0.89498503849135302</v>
      </c>
      <c r="AC39" s="21" t="s">
        <v>7</v>
      </c>
      <c r="AD39" s="18">
        <v>0.57474480637016678</v>
      </c>
      <c r="AE39" s="37">
        <f t="shared" si="16"/>
        <v>0.8310151321033169</v>
      </c>
      <c r="AG39" s="21" t="s">
        <v>66</v>
      </c>
      <c r="AH39" s="18">
        <v>0.55736601537104857</v>
      </c>
      <c r="AI39" s="37">
        <f t="shared" si="17"/>
        <v>0.81012712843643975</v>
      </c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</row>
    <row r="40" spans="1:96" s="17" customFormat="1" ht="15.35">
      <c r="A40" s="21" t="s">
        <v>64</v>
      </c>
      <c r="B40" s="19">
        <v>14.03</v>
      </c>
      <c r="C40" s="37">
        <f t="shared" si="9"/>
        <v>14.542500000000002</v>
      </c>
      <c r="E40" s="21" t="s">
        <v>64</v>
      </c>
      <c r="F40" s="19">
        <v>13.992727272727272</v>
      </c>
      <c r="G40" s="37">
        <f t="shared" si="10"/>
        <v>14.367999999999999</v>
      </c>
      <c r="I40" s="21" t="s">
        <v>64</v>
      </c>
      <c r="J40" s="19">
        <v>13.965595682855954</v>
      </c>
      <c r="K40" s="37">
        <f t="shared" si="11"/>
        <v>14.271030718140302</v>
      </c>
      <c r="M40" s="21" t="s">
        <v>64</v>
      </c>
      <c r="N40" s="18">
        <v>13.943665764088031</v>
      </c>
      <c r="O40" s="37">
        <f t="shared" si="12"/>
        <v>14.200698104584863</v>
      </c>
      <c r="Q40" s="21" t="s">
        <v>64</v>
      </c>
      <c r="R40" s="18">
        <v>13.925360151233209</v>
      </c>
      <c r="S40" s="37">
        <f t="shared" si="13"/>
        <v>14.098988310028076</v>
      </c>
      <c r="U40" s="21" t="s">
        <v>8</v>
      </c>
      <c r="V40" s="18">
        <v>13.98</v>
      </c>
      <c r="W40" s="37">
        <f t="shared" si="14"/>
        <v>14.180000000000003</v>
      </c>
      <c r="Y40" s="21" t="s">
        <v>64</v>
      </c>
      <c r="Z40" s="18">
        <v>13.903824419666845</v>
      </c>
      <c r="AA40" s="37">
        <f t="shared" si="15"/>
        <v>13.94545761835035</v>
      </c>
      <c r="AC40" s="21" t="s">
        <v>64</v>
      </c>
      <c r="AD40" s="18">
        <v>13.900957401557799</v>
      </c>
      <c r="AE40" s="37">
        <f t="shared" si="16"/>
        <v>13.973819062959816</v>
      </c>
      <c r="AG40" s="21" t="s">
        <v>64</v>
      </c>
      <c r="AH40" s="18">
        <v>13.89601633949089</v>
      </c>
      <c r="AI40" s="37">
        <f t="shared" si="17"/>
        <v>13.858630228058148</v>
      </c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</row>
    <row r="41" spans="1:96" s="17" customFormat="1" ht="15.35">
      <c r="A41" s="22" t="s">
        <v>63</v>
      </c>
      <c r="B41" s="19">
        <v>4.7</v>
      </c>
      <c r="C41" s="37">
        <f t="shared" si="9"/>
        <v>9.4874999999999989</v>
      </c>
      <c r="E41" s="22" t="s">
        <v>63</v>
      </c>
      <c r="F41" s="19">
        <v>4.3518181818181816</v>
      </c>
      <c r="G41" s="37">
        <f t="shared" si="10"/>
        <v>8.7339999999999982</v>
      </c>
      <c r="I41" s="22" t="s">
        <v>63</v>
      </c>
      <c r="J41" s="19">
        <v>4.034993773349937</v>
      </c>
      <c r="K41" s="37">
        <f t="shared" si="11"/>
        <v>7.8702366127023646</v>
      </c>
      <c r="M41" s="22" t="s">
        <v>63</v>
      </c>
      <c r="N41" s="18">
        <v>3.7596273149999426</v>
      </c>
      <c r="O41" s="37">
        <f t="shared" si="12"/>
        <v>7.2462173614998786</v>
      </c>
      <c r="Q41" s="22" t="s">
        <v>63</v>
      </c>
      <c r="R41" s="18">
        <v>3.5113154976957999</v>
      </c>
      <c r="S41" s="37">
        <f t="shared" si="13"/>
        <v>6.6731967702763901</v>
      </c>
      <c r="U41" s="22" t="s">
        <v>63</v>
      </c>
      <c r="V41" s="18">
        <v>3.29</v>
      </c>
      <c r="W41" s="37">
        <f t="shared" si="14"/>
        <v>6.1000000000000005</v>
      </c>
      <c r="Y41" s="22" t="s">
        <v>79</v>
      </c>
      <c r="Z41" s="18">
        <v>3.0939534883720929</v>
      </c>
      <c r="AA41" s="37">
        <f t="shared" si="15"/>
        <v>5.5962093023255814</v>
      </c>
      <c r="AC41" s="22" t="s">
        <v>63</v>
      </c>
      <c r="AD41" s="18">
        <v>2.921638774179526</v>
      </c>
      <c r="AE41" s="37">
        <f t="shared" si="16"/>
        <v>5.1101136709410993</v>
      </c>
      <c r="AG41" s="22" t="s">
        <v>63</v>
      </c>
      <c r="AH41" s="18">
        <v>2.7732288959432165</v>
      </c>
      <c r="AI41" s="37">
        <f t="shared" si="17"/>
        <v>4.7394734574949506</v>
      </c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</row>
    <row r="42" spans="1:96" s="17" customFormat="1" ht="15.35">
      <c r="A42" s="22" t="s">
        <v>62</v>
      </c>
      <c r="B42" s="19">
        <v>0.1</v>
      </c>
      <c r="C42" s="37">
        <f t="shared" si="9"/>
        <v>3.7500000000000019E-2</v>
      </c>
      <c r="E42" s="22" t="s">
        <v>62</v>
      </c>
      <c r="F42" s="19">
        <v>0.10454545454545455</v>
      </c>
      <c r="G42" s="37">
        <f t="shared" si="10"/>
        <v>5.0000000000000017E-2</v>
      </c>
      <c r="I42" s="22" t="s">
        <v>78</v>
      </c>
      <c r="J42" s="19">
        <v>0.10848899958489</v>
      </c>
      <c r="K42" s="37">
        <f t="shared" si="11"/>
        <v>3.7751349107513488E-2</v>
      </c>
      <c r="M42" s="22" t="s">
        <v>62</v>
      </c>
      <c r="N42" s="18">
        <v>0.11356788952742203</v>
      </c>
      <c r="O42" s="37">
        <f t="shared" si="12"/>
        <v>5.149256800758624E-2</v>
      </c>
      <c r="Q42" s="22" t="s">
        <v>3</v>
      </c>
      <c r="R42" s="18">
        <v>0.1179888382741217</v>
      </c>
      <c r="S42" s="37">
        <f t="shared" si="13"/>
        <v>4.2377118461949498E-2</v>
      </c>
      <c r="U42" s="22" t="s">
        <v>62</v>
      </c>
      <c r="V42" s="18">
        <v>0.12</v>
      </c>
      <c r="W42" s="37">
        <f t="shared" si="14"/>
        <v>5.9999999999999991E-2</v>
      </c>
      <c r="Y42" s="22" t="s">
        <v>78</v>
      </c>
      <c r="Z42" s="18">
        <v>0.12418604651162789</v>
      </c>
      <c r="AA42" s="37">
        <f t="shared" si="15"/>
        <v>6.1662790697674399E-2</v>
      </c>
      <c r="AC42" s="22" t="s">
        <v>3</v>
      </c>
      <c r="AD42" s="18">
        <v>0.12849163225385785</v>
      </c>
      <c r="AE42" s="37">
        <f t="shared" si="16"/>
        <v>6.4134101282329908E-2</v>
      </c>
      <c r="AG42" s="22" t="s">
        <v>61</v>
      </c>
      <c r="AH42" s="18">
        <v>0.13285599272662707</v>
      </c>
      <c r="AI42" s="37">
        <f t="shared" si="17"/>
        <v>7.5783586544260095E-2</v>
      </c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</row>
    <row r="43" spans="1:96" s="17" customFormat="1" ht="15.35">
      <c r="A43" s="22" t="s">
        <v>11</v>
      </c>
      <c r="B43" s="19">
        <v>1.73</v>
      </c>
      <c r="C43" s="37">
        <f t="shared" si="9"/>
        <v>3.5049999999999999</v>
      </c>
      <c r="E43" s="22" t="s">
        <v>60</v>
      </c>
      <c r="F43" s="19">
        <v>1.6009090909090908</v>
      </c>
      <c r="G43" s="37">
        <f t="shared" si="10"/>
        <v>3.1619999999999999</v>
      </c>
      <c r="I43" s="22" t="s">
        <v>60</v>
      </c>
      <c r="J43" s="19">
        <v>1.4880448318804482</v>
      </c>
      <c r="K43" s="37">
        <f t="shared" si="11"/>
        <v>2.8657963885429636</v>
      </c>
      <c r="M43" s="22" t="s">
        <v>77</v>
      </c>
      <c r="N43" s="18">
        <v>1.3891236989728883</v>
      </c>
      <c r="O43" s="37">
        <f t="shared" si="12"/>
        <v>2.6091597678430651</v>
      </c>
      <c r="Q43" s="22" t="s">
        <v>76</v>
      </c>
      <c r="R43" s="18">
        <v>1.3022338239381459</v>
      </c>
      <c r="S43" s="37">
        <f t="shared" si="13"/>
        <v>2.3860793390731994</v>
      </c>
      <c r="U43" s="22" t="s">
        <v>60</v>
      </c>
      <c r="V43" s="18">
        <v>1.1599999999999999</v>
      </c>
      <c r="W43" s="37">
        <f t="shared" si="14"/>
        <v>2.0499999999999998</v>
      </c>
      <c r="Y43" s="22" t="s">
        <v>11</v>
      </c>
      <c r="Z43" s="18">
        <v>1.1590902876297551</v>
      </c>
      <c r="AA43" s="37">
        <f t="shared" si="15"/>
        <v>2.0417260608780228</v>
      </c>
      <c r="AC43" s="22" t="s">
        <v>60</v>
      </c>
      <c r="AD43" s="18">
        <v>1.0983086800278086</v>
      </c>
      <c r="AE43" s="37">
        <f t="shared" si="16"/>
        <v>1.8707864920528361</v>
      </c>
      <c r="AG43" s="22" t="s">
        <v>11</v>
      </c>
      <c r="AH43" s="18">
        <v>1.0459236432185997</v>
      </c>
      <c r="AI43" s="37">
        <f t="shared" si="17"/>
        <v>1.7649587399544093</v>
      </c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</row>
    <row r="44" spans="1:96" s="17" customFormat="1" ht="15.35">
      <c r="A44" s="21" t="s">
        <v>59</v>
      </c>
      <c r="B44" s="19">
        <v>3.83</v>
      </c>
      <c r="C44" s="37">
        <f t="shared" si="9"/>
        <v>5.080000000000001</v>
      </c>
      <c r="E44" s="21" t="s">
        <v>4</v>
      </c>
      <c r="F44" s="19">
        <v>3.7390909090909088</v>
      </c>
      <c r="G44" s="37">
        <f t="shared" si="10"/>
        <v>4.95</v>
      </c>
      <c r="I44" s="21" t="s">
        <v>4</v>
      </c>
      <c r="J44" s="19">
        <v>3.6515442092154418</v>
      </c>
      <c r="K44" s="37">
        <f t="shared" si="11"/>
        <v>4.8838200498131998</v>
      </c>
      <c r="M44" s="21" t="s">
        <v>4</v>
      </c>
      <c r="N44" s="18">
        <v>3.5630680818490297</v>
      </c>
      <c r="O44" s="37">
        <f t="shared" si="12"/>
        <v>4.7984429718829622</v>
      </c>
      <c r="Q44" s="21" t="s">
        <v>59</v>
      </c>
      <c r="R44" s="18">
        <v>3.4750857897226082</v>
      </c>
      <c r="S44" s="37">
        <f t="shared" si="13"/>
        <v>4.6984258689313467</v>
      </c>
      <c r="U44" s="21" t="s">
        <v>59</v>
      </c>
      <c r="V44" s="18">
        <v>3.3887831386320446</v>
      </c>
      <c r="W44" s="37">
        <f t="shared" si="14"/>
        <v>4.4775662772640894</v>
      </c>
      <c r="Y44" s="21" t="s">
        <v>59</v>
      </c>
      <c r="Z44" s="18">
        <v>3.3128215243088786</v>
      </c>
      <c r="AA44" s="37">
        <f t="shared" si="15"/>
        <v>4.3795019724023128</v>
      </c>
      <c r="AC44" s="21" t="s">
        <v>59</v>
      </c>
      <c r="AD44" s="18">
        <v>3.2393659105690449</v>
      </c>
      <c r="AE44" s="37">
        <f t="shared" si="16"/>
        <v>4.1927952300811846</v>
      </c>
      <c r="AG44" s="21" t="s">
        <v>59</v>
      </c>
      <c r="AH44" s="18">
        <v>3.174709775182202</v>
      </c>
      <c r="AI44" s="37">
        <f t="shared" si="17"/>
        <v>4.0882130840870738</v>
      </c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</row>
    <row r="45" spans="1:96" s="17" customFormat="1" ht="15.35">
      <c r="A45" s="21" t="s">
        <v>57</v>
      </c>
      <c r="B45" s="19">
        <v>2.37</v>
      </c>
      <c r="C45" s="37">
        <f t="shared" si="9"/>
        <v>1.6825000000000001</v>
      </c>
      <c r="E45" s="21" t="s">
        <v>57</v>
      </c>
      <c r="F45" s="19">
        <v>2.42</v>
      </c>
      <c r="G45" s="37">
        <f t="shared" si="10"/>
        <v>1.8079999999999998</v>
      </c>
      <c r="I45" s="21" t="s">
        <v>57</v>
      </c>
      <c r="J45" s="19">
        <v>2.4642465753424654</v>
      </c>
      <c r="K45" s="37">
        <f t="shared" si="11"/>
        <v>1.8826301369863003</v>
      </c>
      <c r="M45" s="21" t="s">
        <v>73</v>
      </c>
      <c r="N45" s="18">
        <v>2.5060060324242803</v>
      </c>
      <c r="O45" s="37">
        <f t="shared" si="12"/>
        <v>1.940612668090989</v>
      </c>
      <c r="Q45" s="21" t="s">
        <v>57</v>
      </c>
      <c r="R45" s="18">
        <v>2.5462728409440376</v>
      </c>
      <c r="S45" s="37">
        <f t="shared" si="13"/>
        <v>2.0173593239352776</v>
      </c>
      <c r="U45" s="21" t="s">
        <v>57</v>
      </c>
      <c r="V45" s="18">
        <v>2.5835859638370717</v>
      </c>
      <c r="W45" s="37">
        <f t="shared" si="14"/>
        <v>2.1071719276741439</v>
      </c>
      <c r="Y45" s="21" t="s">
        <v>57</v>
      </c>
      <c r="Z45" s="18">
        <v>2.6168241524065783</v>
      </c>
      <c r="AA45" s="37">
        <f t="shared" si="15"/>
        <v>2.1388070971928279</v>
      </c>
      <c r="AC45" s="21" t="s">
        <v>18</v>
      </c>
      <c r="AD45" s="18">
        <v>2.6497421985108209</v>
      </c>
      <c r="AE45" s="37">
        <f t="shared" si="16"/>
        <v>2.2625101771705598</v>
      </c>
      <c r="AG45" s="21" t="s">
        <v>57</v>
      </c>
      <c r="AH45" s="18">
        <v>2.6760020643294093</v>
      </c>
      <c r="AI45" s="37">
        <f t="shared" si="17"/>
        <v>2.3326038190094076</v>
      </c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</row>
    <row r="46" spans="1:96" s="17" customFormat="1" ht="15.35">
      <c r="A46" s="21" t="s">
        <v>56</v>
      </c>
      <c r="B46" s="19">
        <v>1.59</v>
      </c>
      <c r="C46" s="37">
        <f t="shared" si="9"/>
        <v>0.252</v>
      </c>
      <c r="E46" s="21" t="s">
        <v>15</v>
      </c>
      <c r="F46" s="19">
        <v>1.6745454545454546</v>
      </c>
      <c r="G46" s="37">
        <f t="shared" si="10"/>
        <v>0.43200000000000027</v>
      </c>
      <c r="I46" s="21" t="s">
        <v>56</v>
      </c>
      <c r="J46" s="19">
        <v>1.764379410543794</v>
      </c>
      <c r="K46" s="37">
        <f t="shared" si="11"/>
        <v>0.48141573266915716</v>
      </c>
      <c r="M46" s="21" t="s">
        <v>56</v>
      </c>
      <c r="N46" s="18">
        <v>1.8564948720585266</v>
      </c>
      <c r="O46" s="37">
        <f t="shared" si="12"/>
        <v>0.52163923132290613</v>
      </c>
      <c r="Q46" s="21" t="s">
        <v>15</v>
      </c>
      <c r="R46" s="18">
        <v>1.9515620940631582</v>
      </c>
      <c r="S46" s="37">
        <f t="shared" si="13"/>
        <v>0.58820229282947434</v>
      </c>
      <c r="U46" s="21" t="s">
        <v>56</v>
      </c>
      <c r="V46" s="18">
        <v>2.0477426796881093</v>
      </c>
      <c r="W46" s="37">
        <f t="shared" si="14"/>
        <v>0.81548535937621913</v>
      </c>
      <c r="Y46" s="21" t="s">
        <v>72</v>
      </c>
      <c r="Z46" s="18">
        <v>2.1337141206401014</v>
      </c>
      <c r="AA46" s="37">
        <f t="shared" si="15"/>
        <v>0.96874253524819753</v>
      </c>
      <c r="AC46" s="21" t="s">
        <v>72</v>
      </c>
      <c r="AD46" s="18">
        <v>2.2139384305047676</v>
      </c>
      <c r="AE46" s="37">
        <f t="shared" si="16"/>
        <v>1.1284830179590584</v>
      </c>
      <c r="AG46" s="21" t="s">
        <v>56</v>
      </c>
      <c r="AH46" s="18">
        <v>2.2875478220702044</v>
      </c>
      <c r="AI46" s="37">
        <f t="shared" si="17"/>
        <v>1.214463470829878</v>
      </c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</row>
    <row r="47" spans="1:96" s="17" customFormat="1" ht="15.35">
      <c r="A47" s="21" t="s">
        <v>54</v>
      </c>
      <c r="B47" s="21">
        <v>3.9</v>
      </c>
      <c r="C47" s="37">
        <f t="shared" si="9"/>
        <v>0.627</v>
      </c>
      <c r="E47" s="21" t="s">
        <v>16</v>
      </c>
      <c r="F47" s="21">
        <v>3.9910309090909002</v>
      </c>
      <c r="G47" s="37">
        <f t="shared" si="10"/>
        <v>1.1722679999999808</v>
      </c>
      <c r="I47" s="21" t="s">
        <v>54</v>
      </c>
      <c r="J47" s="21">
        <v>4.0597288501452873</v>
      </c>
      <c r="K47" s="37">
        <f t="shared" si="11"/>
        <v>0.91991702781236806</v>
      </c>
      <c r="M47" s="21" t="s">
        <v>54</v>
      </c>
      <c r="N47" s="18">
        <v>4.2851640827020994</v>
      </c>
      <c r="O47" s="37">
        <f t="shared" si="12"/>
        <v>1.0238445736744093</v>
      </c>
      <c r="Q47" s="21" t="s">
        <v>55</v>
      </c>
      <c r="R47" s="18">
        <v>4.5174323342876495</v>
      </c>
      <c r="S47" s="37">
        <f t="shared" si="13"/>
        <v>1.1337362852896811</v>
      </c>
      <c r="U47" s="21" t="s">
        <v>54</v>
      </c>
      <c r="V47" s="18">
        <v>4.7561410502663417</v>
      </c>
      <c r="W47" s="37">
        <f t="shared" si="14"/>
        <v>1.7322821005326832</v>
      </c>
      <c r="Y47" s="21" t="s">
        <v>16</v>
      </c>
      <c r="Z47" s="18">
        <v>4.9671079537361322</v>
      </c>
      <c r="AA47" s="37">
        <f t="shared" si="15"/>
        <v>1.7533605097854583</v>
      </c>
      <c r="AC47" s="21" t="s">
        <v>54</v>
      </c>
      <c r="AD47" s="18">
        <v>4.9008882184449831</v>
      </c>
      <c r="AE47" s="37">
        <f t="shared" si="16"/>
        <v>2.0846876150454685</v>
      </c>
      <c r="AG47" s="21" t="s">
        <v>54</v>
      </c>
      <c r="AH47" s="18">
        <v>5.0918668717793265</v>
      </c>
      <c r="AI47" s="37">
        <f t="shared" si="17"/>
        <v>2.2374537127917553</v>
      </c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</row>
    <row r="48" spans="1:96" s="17" customFormat="1" ht="15.35">
      <c r="C48" s="18"/>
      <c r="E48" s="21"/>
      <c r="G48" s="37"/>
      <c r="O48" s="18"/>
      <c r="W48" s="18"/>
      <c r="Z48" s="18"/>
      <c r="AA48" s="18"/>
      <c r="AE48" s="18"/>
      <c r="AH48" s="18"/>
      <c r="AI48" s="18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</row>
    <row r="49" spans="1:96" s="24" customFormat="1" ht="15.35">
      <c r="A49" s="24" t="s">
        <v>71</v>
      </c>
      <c r="C49" s="25"/>
      <c r="E49" s="24" t="s">
        <v>71</v>
      </c>
      <c r="G49" s="25"/>
      <c r="I49" s="24" t="s">
        <v>71</v>
      </c>
      <c r="K49" s="25"/>
      <c r="M49" s="24" t="s">
        <v>71</v>
      </c>
      <c r="O49" s="25"/>
      <c r="Q49" s="24" t="s">
        <v>71</v>
      </c>
      <c r="S49" s="25"/>
      <c r="U49" s="24" t="s">
        <v>71</v>
      </c>
      <c r="W49" s="25"/>
      <c r="Y49" s="24" t="s">
        <v>71</v>
      </c>
      <c r="AA49" s="25"/>
      <c r="AC49" s="24" t="s">
        <v>71</v>
      </c>
      <c r="AE49" s="25"/>
      <c r="AG49" s="24" t="s">
        <v>71</v>
      </c>
      <c r="AH49" s="25"/>
      <c r="AI49" s="25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</row>
    <row r="50" spans="1:96" s="38" customFormat="1" ht="13.5" customHeight="1">
      <c r="A50" s="45" t="s">
        <v>70</v>
      </c>
      <c r="B50" s="46" t="s">
        <v>92</v>
      </c>
      <c r="C50" s="46">
        <v>0.4</v>
      </c>
      <c r="D50" s="17"/>
      <c r="E50" s="45" t="s">
        <v>70</v>
      </c>
      <c r="F50" s="46" t="s">
        <v>92</v>
      </c>
      <c r="G50" s="46">
        <v>0.4</v>
      </c>
      <c r="H50" s="17"/>
      <c r="I50" s="45" t="s">
        <v>53</v>
      </c>
      <c r="J50" s="46" t="s">
        <v>92</v>
      </c>
      <c r="K50" s="46">
        <v>0.4</v>
      </c>
      <c r="L50" s="17"/>
      <c r="M50" s="45" t="s">
        <v>70</v>
      </c>
      <c r="N50" s="46" t="s">
        <v>92</v>
      </c>
      <c r="O50" s="46">
        <v>0.4</v>
      </c>
      <c r="P50" s="17"/>
      <c r="Q50" s="45" t="s">
        <v>70</v>
      </c>
      <c r="R50" s="46" t="s">
        <v>92</v>
      </c>
      <c r="S50" s="46">
        <v>0.4</v>
      </c>
      <c r="T50" s="17"/>
      <c r="U50" s="45" t="s">
        <v>70</v>
      </c>
      <c r="V50" s="46" t="s">
        <v>92</v>
      </c>
      <c r="W50" s="46">
        <v>0.4</v>
      </c>
      <c r="X50" s="17"/>
      <c r="Y50" s="45" t="s">
        <v>70</v>
      </c>
      <c r="Z50" s="46" t="s">
        <v>92</v>
      </c>
      <c r="AA50" s="46">
        <v>0.4</v>
      </c>
      <c r="AB50" s="17"/>
      <c r="AC50" s="45" t="s">
        <v>70</v>
      </c>
      <c r="AD50" s="46" t="s">
        <v>92</v>
      </c>
      <c r="AE50" s="46">
        <v>0.4</v>
      </c>
      <c r="AF50" s="17"/>
      <c r="AG50" s="45" t="s">
        <v>70</v>
      </c>
      <c r="AH50" s="46" t="s">
        <v>92</v>
      </c>
      <c r="AI50" s="46">
        <v>0.4</v>
      </c>
      <c r="AJ50" s="17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17"/>
      <c r="CL50" s="17"/>
      <c r="CM50" s="17"/>
      <c r="CN50" s="17"/>
      <c r="CO50" s="17"/>
      <c r="CP50" s="17"/>
      <c r="CQ50" s="17"/>
      <c r="CR50" s="17"/>
    </row>
    <row r="51" spans="1:96" s="17" customFormat="1" ht="15.35">
      <c r="A51" s="21" t="s">
        <v>69</v>
      </c>
      <c r="B51" s="19">
        <v>66.900000000000006</v>
      </c>
      <c r="C51" s="18">
        <f t="shared" ref="C51:C60" si="18">$B12*(1-$B$3)/((1-$B$3)+$B$3*(1-$B$2-$B$6))+C12*$B$3*(1-$B$2-$B$6)/((1-$B$3)+$B$3*(1-$B$2-$B$6))</f>
        <v>67.240000000000009</v>
      </c>
      <c r="E51" s="21" t="s">
        <v>69</v>
      </c>
      <c r="F51" s="19">
        <v>67.178181818181827</v>
      </c>
      <c r="G51" s="18">
        <f>$F12*(1-$B$3)/((1-$B$3)+$B$3*(1-$B$2-$F$6))+G12*$B$3*(1-$B$2-$F$6)/((1-$B$3)+$B$3*(1-$B$2-$F$6))</f>
        <v>67.469805194805204</v>
      </c>
      <c r="I51" s="21" t="s">
        <v>69</v>
      </c>
      <c r="J51" s="19">
        <v>67.41432129514321</v>
      </c>
      <c r="K51" s="18">
        <f t="shared" ref="K51:K57" si="19">$J12*(1-$B$3)/((1-$B$3)+$B$3*(1-$B$2-$J$6))+K12*$B$3*(1-$B$2-$J$6)/((1-$B$3)+$B$3*(1-$B$2-$J$6))</f>
        <v>67.631498919410959</v>
      </c>
      <c r="M51" s="21" t="s">
        <v>69</v>
      </c>
      <c r="N51" s="18">
        <v>67.588184674443312</v>
      </c>
      <c r="O51" s="18">
        <f t="shared" ref="O51:O56" si="20">$N12*(1-$B$3)/((1-$B$3)+$B$3*(1-$B$2-$N$6))+O12*$B$3*(1-$B$2-$N$6)/((1-$B$3)+$B$3*(1-$B$2-$N$6))</f>
        <v>67.738995202201181</v>
      </c>
      <c r="Q51" s="21" t="s">
        <v>69</v>
      </c>
      <c r="R51" s="18">
        <v>67.707405229901681</v>
      </c>
      <c r="S51" s="18">
        <f t="shared" ref="S51:S56" si="21">$R12*(1-$B$3)/((1-$B$3)+$B$3*(1-$B$2-$R$6))+S12*$B$3*(1-$B$2-$R$6)/((1-$B$3)+$B$3*(1-$B$2-$R$6))</f>
        <v>67.792221927512841</v>
      </c>
      <c r="U51" s="21" t="s">
        <v>69</v>
      </c>
      <c r="V51" s="18">
        <v>67.98</v>
      </c>
      <c r="W51" s="18">
        <f>$V12*(1-$B$3)/((1-$B$3)+$B$3*(1-$B$2-$V$6))+W12*$B$3*(1-$B$2-$V$6)/((1-$B$3)+$B$3*(1-$B$2-$V$6))</f>
        <v>68.031818181818196</v>
      </c>
      <c r="Y51" s="21" t="s">
        <v>69</v>
      </c>
      <c r="Z51" s="18">
        <v>68.03</v>
      </c>
      <c r="AA51" s="18">
        <f t="shared" ref="AA51:AA58" si="22">$Z12*(1-$B$3)/((1-$B$3)+$B$3*(1-$B$2-$Z$6))+AA12*$B$3*(1-$B$2-$Z$6)/((1-$B$3)+$B$3*(1-$B$2-$Z$6))</f>
        <v>68.023926940639271</v>
      </c>
      <c r="AC51" s="21" t="s">
        <v>6</v>
      </c>
      <c r="AD51" s="18">
        <v>68.23</v>
      </c>
      <c r="AE51" s="18">
        <f t="shared" ref="AE51:AE56" si="23">$AD12*(1-$B$3)/((1-$B$3)+$B$3*(1-$B$2-$AD$6))+AE12*$B$3*(1-$B$2-$AD$6)/((1-$B$3)+$B$3*(1-$B$2-$AD$6))</f>
        <v>68.2316513761468</v>
      </c>
      <c r="AG51" s="21" t="s">
        <v>6</v>
      </c>
      <c r="AH51" s="18">
        <v>68.231220657276992</v>
      </c>
      <c r="AI51" s="18">
        <f t="shared" ref="AI51:AI57" si="24">$AH12*(1-$B$3)/((1-$B$3)+$B$3*(1-$B$2-$AH$6))+AI12*$B$3*(1-$B$2-$AH$6)/((1-$B$3)+$B$3*(1-$B$2-$AH$6))</f>
        <v>68.193521343112437</v>
      </c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</row>
    <row r="52" spans="1:96" s="17" customFormat="1" ht="15.35">
      <c r="A52" s="21" t="s">
        <v>66</v>
      </c>
      <c r="B52" s="19">
        <v>0.74</v>
      </c>
      <c r="C52" s="18">
        <f t="shared" si="18"/>
        <v>0.70777777777777773</v>
      </c>
      <c r="E52" s="21" t="s">
        <v>68</v>
      </c>
      <c r="F52" s="19">
        <v>0.71363636363636351</v>
      </c>
      <c r="G52" s="18">
        <f>$F13*(1-$B$3)/((1-$B$3)+$B$3*(1-$B$2-$F$6))+G13*$B$3*(1-$B$2-$F$6)/((1-$B$3)+$B$3*(1-$B$2-$F$6))</f>
        <v>0.6832467532467531</v>
      </c>
      <c r="I52" s="21" t="s">
        <v>67</v>
      </c>
      <c r="J52" s="19">
        <v>0.68902864259028618</v>
      </c>
      <c r="K52" s="18">
        <f t="shared" si="19"/>
        <v>0.65818712339935992</v>
      </c>
      <c r="M52" s="21" t="s">
        <v>66</v>
      </c>
      <c r="N52" s="18">
        <v>0.66433820421127188</v>
      </c>
      <c r="O52" s="18">
        <f t="shared" si="20"/>
        <v>0.63318757136150616</v>
      </c>
      <c r="Q52" s="21" t="s">
        <v>7</v>
      </c>
      <c r="R52" s="18">
        <v>0.63971263060946726</v>
      </c>
      <c r="S52" s="18">
        <f t="shared" si="21"/>
        <v>0.60933269738413331</v>
      </c>
      <c r="U52" s="21" t="s">
        <v>66</v>
      </c>
      <c r="V52" s="18">
        <v>0.61603021352728449</v>
      </c>
      <c r="W52" s="18">
        <f>$V13*(1-$B$3)/((1-$B$3)+$B$3*(1-$B$2-$V$6))+W13*$B$3*(1-$B$2-$V$6)/((1-$B$3)+$B$3*(1-$B$2-$V$6))</f>
        <v>0.58911837593389493</v>
      </c>
      <c r="Y52" s="21" t="s">
        <v>67</v>
      </c>
      <c r="Z52" s="18">
        <v>0.59537694281607856</v>
      </c>
      <c r="AA52" s="18">
        <f t="shared" si="22"/>
        <v>0.56801547289139598</v>
      </c>
      <c r="AC52" s="21" t="s">
        <v>66</v>
      </c>
      <c r="AD52" s="18">
        <v>0.57474480637016678</v>
      </c>
      <c r="AE52" s="18">
        <f t="shared" si="23"/>
        <v>0.55123376731207963</v>
      </c>
      <c r="AG52" s="21" t="s">
        <v>66</v>
      </c>
      <c r="AH52" s="18">
        <v>0.55736601537104857</v>
      </c>
      <c r="AI52" s="18">
        <f t="shared" si="24"/>
        <v>0.5340700602498144</v>
      </c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</row>
    <row r="53" spans="1:96" s="17" customFormat="1" ht="15.35">
      <c r="A53" s="21" t="s">
        <v>64</v>
      </c>
      <c r="B53" s="19">
        <v>14.03</v>
      </c>
      <c r="C53" s="18">
        <f t="shared" si="18"/>
        <v>13.984444444444444</v>
      </c>
      <c r="E53" s="21" t="s">
        <v>64</v>
      </c>
      <c r="F53" s="19">
        <v>13.992727272727272</v>
      </c>
      <c r="G53" s="18">
        <f>$F14*(1-$B$3)/((1-$B$3)+$B$3*(1-$B$2-$F$6))+G14*$B$3*(1-$B$2-$F$6)/((1-$B$3)+$B$3*(1-$B$2-$F$6))</f>
        <v>13.959220779220779</v>
      </c>
      <c r="I53" s="21" t="s">
        <v>64</v>
      </c>
      <c r="J53" s="19">
        <v>13.965595682855954</v>
      </c>
      <c r="K53" s="18">
        <f t="shared" si="19"/>
        <v>13.938202406148838</v>
      </c>
      <c r="M53" s="21" t="s">
        <v>65</v>
      </c>
      <c r="N53" s="18">
        <v>13.943665764088031</v>
      </c>
      <c r="O53" s="18">
        <f t="shared" si="20"/>
        <v>13.920509697376604</v>
      </c>
      <c r="Q53" s="21" t="s">
        <v>8</v>
      </c>
      <c r="R53" s="18">
        <v>13.925360151233209</v>
      </c>
      <c r="S53" s="18">
        <f t="shared" si="21"/>
        <v>13.909647195686162</v>
      </c>
      <c r="U53" s="21" t="s">
        <v>8</v>
      </c>
      <c r="V53" s="18">
        <v>13.98</v>
      </c>
      <c r="W53" s="18">
        <f>$V14*(1-$B$3)/((1-$B$3)+$B$3*(1-$B$2-$V$6))+W14*$B$3*(1-$B$2-$V$6)/((1-$B$3)+$B$3*(1-$B$2-$V$6))</f>
        <v>13.961818181818183</v>
      </c>
      <c r="Y53" s="21" t="s">
        <v>64</v>
      </c>
      <c r="Z53" s="18">
        <v>13.903824419666845</v>
      </c>
      <c r="AA53" s="18">
        <f t="shared" si="22"/>
        <v>13.900022301065611</v>
      </c>
      <c r="AC53" s="21" t="s">
        <v>64</v>
      </c>
      <c r="AD53" s="18">
        <v>13.900957401557799</v>
      </c>
      <c r="AE53" s="18">
        <f t="shared" si="23"/>
        <v>13.894272845465871</v>
      </c>
      <c r="AG53" s="21" t="s">
        <v>64</v>
      </c>
      <c r="AH53" s="18">
        <v>13.89601633949089</v>
      </c>
      <c r="AI53" s="18">
        <f t="shared" si="24"/>
        <v>13.899462064046904</v>
      </c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</row>
    <row r="54" spans="1:96" s="17" customFormat="1" ht="15.35">
      <c r="A54" s="22" t="s">
        <v>63</v>
      </c>
      <c r="B54" s="19">
        <v>4.7</v>
      </c>
      <c r="C54" s="18">
        <f t="shared" si="18"/>
        <v>4.2744444444444447</v>
      </c>
      <c r="E54" s="22" t="s">
        <v>17</v>
      </c>
      <c r="F54" s="19">
        <v>4.3518181818181816</v>
      </c>
      <c r="G54" s="18">
        <f>$F15*(1-$B$3)/((1-$B$3)+$B$3*(1-$B$2-$F$6))+G15*$B$3*(1-$B$2-$F$6)/((1-$B$3)+$B$3*(1-$B$2-$F$6))</f>
        <v>3.9605519480519482</v>
      </c>
      <c r="I54" s="22" t="s">
        <v>63</v>
      </c>
      <c r="J54" s="19">
        <v>4.034993773349937</v>
      </c>
      <c r="K54" s="18">
        <f t="shared" si="19"/>
        <v>3.6910258056950114</v>
      </c>
      <c r="M54" s="22" t="s">
        <v>63</v>
      </c>
      <c r="N54" s="18">
        <v>3.7596273149999426</v>
      </c>
      <c r="O54" s="18">
        <f t="shared" si="20"/>
        <v>3.4455201036035517</v>
      </c>
      <c r="Q54" s="22" t="s">
        <v>63</v>
      </c>
      <c r="R54" s="18">
        <v>3.5113154976957999</v>
      </c>
      <c r="S54" s="18">
        <f t="shared" si="21"/>
        <v>3.2251723961047962</v>
      </c>
      <c r="U54" s="22" t="s">
        <v>63</v>
      </c>
      <c r="V54" s="18">
        <v>3.29</v>
      </c>
      <c r="W54" s="18">
        <f>$V15*(1-$B$3)/((1-$B$3)+$B$3*(1-$B$2-$V$6))+W15*$B$3*(1-$B$2-$V$6)/((1-$B$3)+$B$3*(1-$B$2-$V$6))</f>
        <v>3.0345454545454547</v>
      </c>
      <c r="Y54" s="22" t="s">
        <v>63</v>
      </c>
      <c r="Z54" s="18">
        <v>3.0939534883720929</v>
      </c>
      <c r="AA54" s="18">
        <f t="shared" si="22"/>
        <v>2.8654369756822766</v>
      </c>
      <c r="AC54" s="22" t="s">
        <v>63</v>
      </c>
      <c r="AD54" s="18">
        <v>2.921638774179526</v>
      </c>
      <c r="AE54" s="18">
        <f t="shared" si="23"/>
        <v>2.7208612607151617</v>
      </c>
      <c r="AG54" s="22" t="s">
        <v>63</v>
      </c>
      <c r="AH54" s="18">
        <v>2.7732288959432165</v>
      </c>
      <c r="AI54" s="18">
        <f t="shared" si="24"/>
        <v>2.5920081990260062</v>
      </c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</row>
    <row r="55" spans="1:96" s="17" customFormat="1" ht="15.35">
      <c r="A55" s="22" t="s">
        <v>62</v>
      </c>
      <c r="B55" s="19">
        <v>0.1</v>
      </c>
      <c r="C55" s="18">
        <f t="shared" si="18"/>
        <v>0.10555555555555557</v>
      </c>
      <c r="E55" s="22" t="s">
        <v>62</v>
      </c>
      <c r="F55" s="19">
        <v>0.10454545454545455</v>
      </c>
      <c r="G55" s="18">
        <f>$F16*(1-$B$3)/((1-$B$3)+$B$3*(1-$B$2-$F$6))+G16*$B$3*(1-$B$2-$F$6)/((1-$B$3)+$B$3*(1-$B$2-$F$6))</f>
        <v>0.10941558441558442</v>
      </c>
      <c r="I55" s="22" t="s">
        <v>3</v>
      </c>
      <c r="J55" s="19">
        <v>0.10848899958489</v>
      </c>
      <c r="K55" s="18">
        <f t="shared" si="19"/>
        <v>0.11483318348420628</v>
      </c>
      <c r="M55" s="22" t="s">
        <v>62</v>
      </c>
      <c r="N55" s="18">
        <v>0.11356788952742203</v>
      </c>
      <c r="O55" s="18">
        <f t="shared" si="20"/>
        <v>0.11916026083551534</v>
      </c>
      <c r="Q55" s="22" t="s">
        <v>62</v>
      </c>
      <c r="R55" s="18">
        <v>0.1179888382741217</v>
      </c>
      <c r="S55" s="18">
        <f t="shared" si="21"/>
        <v>0.12483152784988388</v>
      </c>
      <c r="U55" s="22" t="s">
        <v>62</v>
      </c>
      <c r="V55" s="18">
        <v>0.12</v>
      </c>
      <c r="W55" s="18">
        <f>$V16*(1-$B$3)/((1-$B$3)+$B$3*(1-$B$2-$V$6))+W16*$B$3*(1-$B$2-$V$6)/((1-$B$3)+$B$3*(1-$B$2-$V$6))</f>
        <v>0.12545454545454546</v>
      </c>
      <c r="Y55" s="22" t="s">
        <v>62</v>
      </c>
      <c r="Z55" s="18">
        <v>0.12418604651162789</v>
      </c>
      <c r="AA55" s="18">
        <f t="shared" si="22"/>
        <v>0.12989593288733139</v>
      </c>
      <c r="AC55" s="22" t="s">
        <v>61</v>
      </c>
      <c r="AD55" s="18">
        <v>0.12849163225385785</v>
      </c>
      <c r="AE55" s="18">
        <f t="shared" si="23"/>
        <v>0.13439599289344759</v>
      </c>
      <c r="AG55" s="22" t="s">
        <v>61</v>
      </c>
      <c r="AH55" s="18">
        <v>0.13285599272662707</v>
      </c>
      <c r="AI55" s="18">
        <f t="shared" si="24"/>
        <v>0.13811612232868853</v>
      </c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</row>
    <row r="56" spans="1:96" s="17" customFormat="1" ht="15.35">
      <c r="A56" s="22" t="s">
        <v>11</v>
      </c>
      <c r="B56" s="19">
        <v>1.73</v>
      </c>
      <c r="C56" s="18">
        <f t="shared" si="18"/>
        <v>1.5722222222222224</v>
      </c>
      <c r="E56" s="22" t="s">
        <v>60</v>
      </c>
      <c r="F56" s="19">
        <v>1.6009090909090908</v>
      </c>
      <c r="G56" s="18">
        <f>$F$17*(1-$B$3)/((1-$B$3)+$B$3*(1-$B$2-$F$6))+G17*$B$3*(1-$B$2-$F$6)/((1-$B$3)+$B$3*(1-$B$2-$F$6))</f>
        <v>1.4615259740259741</v>
      </c>
      <c r="I56" s="22" t="s">
        <v>60</v>
      </c>
      <c r="J56" s="19">
        <v>1.4880448318804482</v>
      </c>
      <c r="K56" s="18">
        <f t="shared" si="19"/>
        <v>1.3644796698479356</v>
      </c>
      <c r="M56" s="22" t="s">
        <v>60</v>
      </c>
      <c r="N56" s="18">
        <v>1.3891236989728883</v>
      </c>
      <c r="O56" s="18">
        <f t="shared" si="20"/>
        <v>1.2792105396152147</v>
      </c>
      <c r="Q56" s="22" t="s">
        <v>60</v>
      </c>
      <c r="R56" s="18">
        <v>1.3022338239381459</v>
      </c>
      <c r="S56" s="18">
        <f t="shared" si="21"/>
        <v>1.2041482569575981</v>
      </c>
      <c r="U56" s="22" t="s">
        <v>60</v>
      </c>
      <c r="V56" s="18">
        <v>1.1599999999999999</v>
      </c>
      <c r="W56" s="18">
        <f>$V$17*(1-$B$3)/((1-$B$3)+$B$3*(1-$B$2-$V$6))+W17*$B$3*(1-$B$2-$V$6)/((1-$B$3)+$B$3*(1-$B$2-$V$6))</f>
        <v>1.0790909090909091</v>
      </c>
      <c r="Y56" s="22" t="s">
        <v>60</v>
      </c>
      <c r="Z56" s="18">
        <v>1.1590902876297551</v>
      </c>
      <c r="AA56" s="18">
        <f t="shared" si="22"/>
        <v>1.0784842809404156</v>
      </c>
      <c r="AC56" s="22" t="s">
        <v>11</v>
      </c>
      <c r="AD56" s="18">
        <v>1.0983086800278086</v>
      </c>
      <c r="AE56" s="18">
        <f t="shared" si="23"/>
        <v>1.0274391559888152</v>
      </c>
      <c r="AG56" s="22" t="s">
        <v>11</v>
      </c>
      <c r="AH56" s="18">
        <v>1.0459236432185997</v>
      </c>
      <c r="AI56" s="18">
        <f t="shared" si="24"/>
        <v>0.97965312739041455</v>
      </c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</row>
    <row r="57" spans="1:96" s="17" customFormat="1" ht="15.35">
      <c r="A57" s="21" t="s">
        <v>4</v>
      </c>
      <c r="B57" s="19">
        <v>3.83</v>
      </c>
      <c r="C57" s="18">
        <f t="shared" si="18"/>
        <v>3.7188888888888889</v>
      </c>
      <c r="E57" s="21" t="s">
        <v>59</v>
      </c>
      <c r="F57" s="19">
        <v>3.7390909090909088</v>
      </c>
      <c r="G57" s="18">
        <f>$F$18*(1-$B$3)/((1-$B$3)+$B$3*(1-$B$2-$F$6))+G18*$B$3*(1-$B$2-$F$6)/((1-$B$3)+$B$3*(1-$B$2-$F$6))</f>
        <v>3.6309740259740257</v>
      </c>
      <c r="I57" s="21" t="s">
        <v>4</v>
      </c>
      <c r="J57" s="19">
        <v>3.6515442092154418</v>
      </c>
      <c r="K57" s="18">
        <f t="shared" si="19"/>
        <v>3.5410261966057774</v>
      </c>
      <c r="M57" s="21" t="s">
        <v>59</v>
      </c>
      <c r="N57" s="18">
        <v>3.5630680818490297</v>
      </c>
      <c r="O57" s="18">
        <f>$N$18*(1-$B$3)/((1-$B$3)+$B$3*(1-$B$2-$N$6))+O18*$B$3*(1-$B$2-$N$6)/((1-$B$3)+$B$3*(1-$B$2-$N$6))</f>
        <v>3.4517730467108381</v>
      </c>
      <c r="Q57" s="21" t="s">
        <v>4</v>
      </c>
      <c r="R57" s="18">
        <v>3.4750857897226082</v>
      </c>
      <c r="S57" s="18">
        <f>$R$18*(1-$B$3)/((1-$B$3)+$B$3*(1-$B$2-$R$6))+S18*$B$3*(1-$B$2-$R$6)/((1-$B$3)+$B$3*(1-$B$2-$R$6))</f>
        <v>3.3643762802919532</v>
      </c>
      <c r="U57" s="21" t="s">
        <v>59</v>
      </c>
      <c r="V57" s="18">
        <v>3.3887831386320446</v>
      </c>
      <c r="W57" s="18">
        <f>$V$18*(1-$B$3)/((1-$B$3)+$B$3*(1-$B$2-$V$6))+W18*$B$3*(1-$B$2-$V$6)/((1-$B$3)+$B$3*(1-$B$2-$V$6))</f>
        <v>3.2898028533018588</v>
      </c>
      <c r="Y57" s="21" t="s">
        <v>59</v>
      </c>
      <c r="Z57" s="18">
        <v>3.3128215243088786</v>
      </c>
      <c r="AA57" s="18">
        <f t="shared" si="22"/>
        <v>3.2154077847569664</v>
      </c>
      <c r="AC57" s="21" t="s">
        <v>59</v>
      </c>
      <c r="AD57" s="18">
        <v>3.2393659105690449</v>
      </c>
      <c r="AE57" s="18">
        <f>$AD$18*(1-$B$3)/((1-$B$3)+$B$3*(1-$B$2-$AD$6))+AE18*$B$3*(1-$B$2-$AD$6)/((1-$B$3)+$B$3*(1-$B$2-$AD$6))</f>
        <v>3.1518953307972897</v>
      </c>
      <c r="AG57" s="21" t="s">
        <v>59</v>
      </c>
      <c r="AH57" s="18">
        <v>3.174709775182202</v>
      </c>
      <c r="AI57" s="18">
        <f t="shared" si="24"/>
        <v>3.0905159218269147</v>
      </c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</row>
    <row r="58" spans="1:96" s="17" customFormat="1" ht="15.35">
      <c r="A58" s="21" t="s">
        <v>57</v>
      </c>
      <c r="B58" s="19">
        <v>2.37</v>
      </c>
      <c r="C58" s="18">
        <f t="shared" si="18"/>
        <v>2.4311111111111114</v>
      </c>
      <c r="E58" s="21" t="s">
        <v>57</v>
      </c>
      <c r="F58" s="19">
        <v>2.42</v>
      </c>
      <c r="G58" s="18">
        <f>$F$19*(1-$B$3)/((1-$B$3)+$B$3*(1-$B$2-$F$6))+G19*$B$3*(1-$B$2-$F$6)/((1-$B$3)+$B$3*(1-$B$2-$F$6))</f>
        <v>2.4746428571428569</v>
      </c>
      <c r="I58" s="21" t="s">
        <v>58</v>
      </c>
      <c r="J58" s="19">
        <v>2.4642465753424654</v>
      </c>
      <c r="K58" s="18">
        <f>$J$19*(1-$B$3)/((1-$B$3)+$B$3*(1-$B$2-$J$6))+K19*$B$3*(1-$B$2-$J$6)/((1-$B$3)+$B$3*(1-$B$2-$J$6))</f>
        <v>2.5164094846120766</v>
      </c>
      <c r="M58" s="21" t="s">
        <v>57</v>
      </c>
      <c r="N58" s="18">
        <v>2.5060060324242803</v>
      </c>
      <c r="O58" s="18">
        <f>$N$19*(1-$B$3)/((1-$B$3)+$B$3*(1-$B$2-$N$6))+O19*$B$3*(1-$B$2-$N$6)/((1-$B$3)+$B$3*(1-$B$2-$N$6))</f>
        <v>2.5569423715534056</v>
      </c>
      <c r="Q58" s="21" t="s">
        <v>18</v>
      </c>
      <c r="R58" s="18">
        <v>2.5462728409440376</v>
      </c>
      <c r="S58" s="18">
        <f>$R$19*(1-$B$3)/((1-$B$3)+$B$3*(1-$B$2-$R$6))+S19*$B$3*(1-$B$2-$R$6)/((1-$B$3)+$B$3*(1-$B$2-$R$6))</f>
        <v>2.5941383175964141</v>
      </c>
      <c r="U58" s="21" t="s">
        <v>58</v>
      </c>
      <c r="V58" s="18">
        <v>2.5835859638370717</v>
      </c>
      <c r="W58" s="18">
        <f>$V$19*(1-$B$3)/((1-$B$3)+$B$3*(1-$B$2-$V$6))+W19*$B$3*(1-$B$2-$V$6)/((1-$B$3)+$B$3*(1-$B$2-$V$6))</f>
        <v>2.6268963307609745</v>
      </c>
      <c r="Y58" s="21" t="s">
        <v>57</v>
      </c>
      <c r="Z58" s="18">
        <v>2.6168241524065783</v>
      </c>
      <c r="AA58" s="18">
        <f t="shared" si="22"/>
        <v>2.660478677996875</v>
      </c>
      <c r="AC58" s="21" t="s">
        <v>57</v>
      </c>
      <c r="AD58" s="18">
        <v>2.6497421985108209</v>
      </c>
      <c r="AE58" s="18">
        <f>$AD$19*(1-$B$3)/((1-$B$3)+$B$3*(1-$B$2-$AD$6))+AE19*$B$3*(1-$B$2-$AD$6)/((1-$B$3)+$B$3*(1-$B$2-$AD$6))</f>
        <v>2.6852680720282764</v>
      </c>
      <c r="AG58" s="21" t="s">
        <v>57</v>
      </c>
      <c r="AH58" s="18">
        <v>2.6760020643294093</v>
      </c>
      <c r="AI58" s="18">
        <f>$AH$19*(1-$B$3)/((1-$B$3)+$B$3*(1-$B$2-$AH$6))+AI19*$B$3*(1-$B$2-$AH$6)/((1-$B$3)+$B$3*(1-$B$2-$AH$6))</f>
        <v>2.7076516721930042</v>
      </c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</row>
    <row r="59" spans="1:96" s="17" customFormat="1" ht="15.35">
      <c r="A59" s="21" t="s">
        <v>56</v>
      </c>
      <c r="B59" s="19">
        <v>1.59</v>
      </c>
      <c r="C59" s="18">
        <f t="shared" si="18"/>
        <v>1.6933333333333336</v>
      </c>
      <c r="E59" s="21" t="s">
        <v>56</v>
      </c>
      <c r="F59" s="19">
        <v>1.6745454545454546</v>
      </c>
      <c r="G59" s="18">
        <f>$F$20*(1-$B$3)/((1-$B$3)+$B$3*(1-$B$2-$F$6))+G20*$B$3*(1-$B$2-$F$6)/((1-$B$3)+$B$3*(1-$B$2-$F$6))</f>
        <v>1.7854870129870131</v>
      </c>
      <c r="I59" s="21" t="s">
        <v>15</v>
      </c>
      <c r="J59" s="19">
        <v>1.764379410543794</v>
      </c>
      <c r="K59" s="18">
        <f>$J$20*(1-$B$3)/((1-$B$3)+$B$3*(1-$B$2-$J$6))+K20*$B$3*(1-$B$2-$J$6)/((1-$B$3)+$B$3*(1-$B$2-$J$6))</f>
        <v>1.8794434175280663</v>
      </c>
      <c r="M59" s="21" t="s">
        <v>56</v>
      </c>
      <c r="N59" s="18">
        <v>1.8564948720585266</v>
      </c>
      <c r="O59" s="18">
        <f>$N$20*(1-$B$3)/((1-$B$3)+$B$3*(1-$B$2-$N$6))+O20*$B$3*(1-$B$2-$N$6)/((1-$B$3)+$B$3*(1-$B$2-$N$6))</f>
        <v>1.9767521369896635</v>
      </c>
      <c r="Q59" s="21" t="s">
        <v>56</v>
      </c>
      <c r="R59" s="18">
        <v>1.9515620940631582</v>
      </c>
      <c r="S59" s="18">
        <f>$R$20*(1-$B$3)/((1-$B$3)+$B$3*(1-$B$2-$R$6))+S20*$B$3*(1-$B$2-$R$6)/((1-$B$3)+$B$3*(1-$B$2-$R$6))</f>
        <v>2.0749430715503694</v>
      </c>
      <c r="U59" s="21" t="s">
        <v>56</v>
      </c>
      <c r="V59" s="18">
        <v>2.0477426796881093</v>
      </c>
      <c r="W59" s="18">
        <f>$V$20*(1-$B$3)/((1-$B$3)+$B$3*(1-$B$2-$V$6))+W20*$B$3*(1-$B$2-$V$6)/((1-$B$3)+$B$3*(1-$B$2-$V$6))</f>
        <v>2.1597660724437358</v>
      </c>
      <c r="Y59" s="21" t="s">
        <v>56</v>
      </c>
      <c r="Z59" s="18">
        <v>2.1337141206401014</v>
      </c>
      <c r="AA59" s="18">
        <f>$Z$20*(1-$B$3)/((1-$B$3)+$B$3*(1-$B$2-$Z$6))+AA20*$B$3*(1-$B$2-$Z$6)/((1-$B$3)+$B$3*(1-$B$2-$Z$6))</f>
        <v>2.2401042197626495</v>
      </c>
      <c r="AC59" s="21" t="s">
        <v>56</v>
      </c>
      <c r="AD59" s="18">
        <v>2.2139384305047676</v>
      </c>
      <c r="AE59" s="18">
        <f>$AD$20*(1-$B$3)/((1-$B$3)+$B$3*(1-$B$2-$AD$6))+AE20*$B$3*(1-$B$2-$AD$6)/((1-$B$3)+$B$3*(1-$B$2-$AD$6))</f>
        <v>2.3135214958759338</v>
      </c>
      <c r="AG59" s="21" t="s">
        <v>56</v>
      </c>
      <c r="AH59" s="18">
        <v>2.2875478220702044</v>
      </c>
      <c r="AI59" s="18">
        <f>$AH$20*(1-$B$3)/((1-$B$3)+$B$3*(1-$B$2-$AH$6))+AI20*$B$3*(1-$B$2-$AH$6)/((1-$B$3)+$B$3*(1-$B$2-$AH$6))</f>
        <v>2.3864496055946587</v>
      </c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</row>
    <row r="60" spans="1:96" s="17" customFormat="1" ht="15.35">
      <c r="A60" s="21" t="s">
        <v>54</v>
      </c>
      <c r="B60" s="21">
        <v>3.9</v>
      </c>
      <c r="C60" s="18">
        <f t="shared" si="18"/>
        <v>4.1633333333333331</v>
      </c>
      <c r="E60" s="21" t="s">
        <v>16</v>
      </c>
      <c r="F60" s="21">
        <v>3.9910309090909002</v>
      </c>
      <c r="G60" s="18">
        <f>$F$21*(1-$B$3)/((1-$B$3)+$B$3*(1-$B$2-$F$6))+G21*$B$3*(1-$B$2-$F$6)/((1-$B$3)+$B$3*(1-$B$2-$F$6))</f>
        <v>4.2427061688311607</v>
      </c>
      <c r="I60" s="21" t="s">
        <v>54</v>
      </c>
      <c r="J60" s="21">
        <v>4.0597288501452873</v>
      </c>
      <c r="K60" s="18">
        <f>$J$21*(1-$B$3)/((1-$B$3)+$B$3*(1-$B$2-$J$6))+K21*$B$3*(1-$B$2-$J$6)/((1-$B$3)+$B$3*(1-$B$2-$J$6))</f>
        <v>4.3413263230002581</v>
      </c>
      <c r="M60" s="21" t="s">
        <v>54</v>
      </c>
      <c r="N60" s="18">
        <v>4.2851640827020994</v>
      </c>
      <c r="O60" s="18">
        <f>$N$21*(1-$B$3)/((1-$B$3)+$B$3*(1-$B$2-$N$6))+O21*$B$3*(1-$B$2-$N$6)/((1-$B$3)+$B$3*(1-$B$2-$N$6))</f>
        <v>4.5789766510829724</v>
      </c>
      <c r="Q60" s="21" t="s">
        <v>16</v>
      </c>
      <c r="R60" s="18">
        <v>4.5174323342876495</v>
      </c>
      <c r="S60" s="18">
        <f>$R$21*(1-$B$3)/((1-$B$3)+$B$3*(1-$B$2-$R$6))+S21*$B$3*(1-$B$2-$R$6)/((1-$B$3)+$B$3*(1-$B$2-$R$6))</f>
        <v>4.8236491713010405</v>
      </c>
      <c r="U60" s="21" t="s">
        <v>54</v>
      </c>
      <c r="V60" s="18">
        <v>4.7561410502663417</v>
      </c>
      <c r="W60" s="18">
        <f>$V$21*(1-$B$3)/((1-$B$3)+$B$3*(1-$B$2-$V$6))+W21*$B$3*(1-$B$2-$V$6)/((1-$B$3)+$B$3*(1-$B$2-$V$6))</f>
        <v>5.0310373184239472</v>
      </c>
      <c r="Y60" s="21" t="s">
        <v>54</v>
      </c>
      <c r="Z60" s="18">
        <v>4.9671079537361322</v>
      </c>
      <c r="AA60" s="18">
        <f>$Z$21*(1-$B$3)/((1-$B$3)+$B$3*(1-$B$2-$Z$6))+AA21*$B$3*(1-$B$2-$Z$6)/((1-$B$3)+$B$3*(1-$B$2-$Z$6))</f>
        <v>5.260600870991901</v>
      </c>
      <c r="AC60" s="21" t="s">
        <v>54</v>
      </c>
      <c r="AD60" s="18">
        <v>4.9008882184449831</v>
      </c>
      <c r="AE60" s="18">
        <f>$AD$21*(1-$B$3)/((1-$B$3)+$B$3*(1-$B$2-$AD$6))+AE21*$B$3*(1-$B$2-$AD$6)/((1-$B$3)+$B$3*(1-$B$2-$AD$6))</f>
        <v>5.1592552462798009</v>
      </c>
      <c r="AG60" s="21" t="s">
        <v>54</v>
      </c>
      <c r="AH60" s="18">
        <v>5.0918668717793265</v>
      </c>
      <c r="AI60" s="18">
        <f>$AH$21*(1-$B$3)/((1-$B$3)+$B$3*(1-$B$2-$AH$6))+AI21*$B$3*(1-$B$2-$AH$6)/((1-$B$3)+$B$3*(1-$B$2-$AH$6))</f>
        <v>5.3549464256030657</v>
      </c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</row>
    <row r="61" spans="1:96" s="17" customFormat="1" ht="15.35">
      <c r="C61" s="18"/>
      <c r="G61" s="18"/>
      <c r="O61" s="18"/>
      <c r="W61" s="18"/>
      <c r="Z61" s="18"/>
      <c r="AA61" s="18"/>
      <c r="AE61" s="18"/>
      <c r="AH61" s="18"/>
      <c r="AI61" s="18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</row>
    <row r="62" spans="1:96" s="17" customFormat="1" ht="15.35">
      <c r="C62" s="18"/>
      <c r="O62" s="18"/>
      <c r="W62" s="18"/>
      <c r="Z62" s="18"/>
      <c r="AA62" s="18"/>
      <c r="AE62" s="18"/>
      <c r="AH62" s="18"/>
      <c r="AI62" s="18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</row>
    <row r="63" spans="1:96" s="17" customFormat="1" ht="15.35">
      <c r="A63" t="s">
        <v>123</v>
      </c>
      <c r="C63" s="18"/>
      <c r="O63" s="18"/>
      <c r="W63" s="18"/>
      <c r="Z63" s="18"/>
      <c r="AA63" s="18"/>
      <c r="AE63" s="18"/>
      <c r="AH63" s="18"/>
      <c r="AI63" s="18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</row>
    <row r="64" spans="1:96" s="17" customFormat="1" ht="15.35">
      <c r="A64" t="s">
        <v>124</v>
      </c>
      <c r="C64" s="18"/>
      <c r="O64" s="18"/>
      <c r="W64" s="18"/>
      <c r="Z64" s="18"/>
      <c r="AA64" s="18"/>
      <c r="AE64" s="18"/>
      <c r="AH64" s="18"/>
      <c r="AI64" s="18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</row>
    <row r="65" spans="1:88" s="17" customFormat="1" ht="15.35">
      <c r="C65" s="18"/>
      <c r="O65" s="18"/>
      <c r="W65" s="18"/>
      <c r="Z65" s="18"/>
      <c r="AA65" s="18"/>
      <c r="AE65" s="18"/>
      <c r="AH65" s="18"/>
      <c r="AI65" s="18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</row>
    <row r="66" spans="1:88" s="17" customFormat="1" ht="15.35">
      <c r="C66" s="18"/>
      <c r="O66" s="18"/>
      <c r="W66" s="18"/>
      <c r="Z66" s="18"/>
      <c r="AA66" s="18"/>
      <c r="AE66" s="18"/>
      <c r="AH66" s="18"/>
      <c r="AI66" s="18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</row>
    <row r="67" spans="1:88" s="17" customFormat="1" ht="15.35">
      <c r="C67" s="18"/>
      <c r="O67" s="18"/>
      <c r="W67" s="18"/>
      <c r="Z67" s="18"/>
      <c r="AA67" s="18"/>
      <c r="AE67" s="18"/>
      <c r="AH67" s="18"/>
      <c r="AI67" s="18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</row>
    <row r="68" spans="1:88" s="17" customFormat="1" ht="15.35">
      <c r="C68" s="18"/>
      <c r="O68" s="18"/>
      <c r="W68" s="18"/>
      <c r="Z68" s="18"/>
      <c r="AA68" s="18"/>
      <c r="AE68" s="18"/>
      <c r="AH68" s="18"/>
      <c r="AI68" s="18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</row>
    <row r="69" spans="1:88" s="17" customFormat="1" ht="15.35">
      <c r="C69" s="18"/>
      <c r="O69" s="18"/>
      <c r="W69" s="18"/>
      <c r="Z69" s="18"/>
      <c r="AA69" s="18"/>
      <c r="AE69" s="18"/>
      <c r="AH69" s="18"/>
      <c r="AI69" s="18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</row>
    <row r="70" spans="1:88" s="17" customFormat="1" ht="15.35">
      <c r="C70" s="18"/>
      <c r="O70" s="18"/>
      <c r="W70" s="18"/>
      <c r="Z70" s="18"/>
      <c r="AA70" s="18"/>
      <c r="AE70" s="18"/>
      <c r="AH70" s="18"/>
      <c r="AI70" s="18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</row>
    <row r="71" spans="1:88" s="17" customFormat="1" ht="15.35">
      <c r="C71" s="18"/>
      <c r="G71" s="18"/>
      <c r="O71" s="18"/>
      <c r="W71" s="18"/>
      <c r="Z71" s="18"/>
      <c r="AA71" s="18"/>
      <c r="AE71" s="18"/>
      <c r="AH71" s="18"/>
      <c r="AI71" s="18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</row>
    <row r="72" spans="1:88" s="17" customFormat="1" ht="15.35">
      <c r="A72" s="19"/>
      <c r="B72" s="19"/>
      <c r="C72" s="18"/>
      <c r="E72" s="19"/>
      <c r="F72" s="19"/>
      <c r="G72" s="18"/>
      <c r="O72" s="18"/>
      <c r="W72" s="18"/>
      <c r="Z72" s="18"/>
      <c r="AA72" s="18"/>
      <c r="AE72" s="18"/>
      <c r="AH72" s="18"/>
      <c r="AI72" s="18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</row>
    <row r="73" spans="1:88" s="17" customFormat="1" ht="15.35">
      <c r="A73" s="19"/>
      <c r="B73" s="19"/>
      <c r="C73" s="18"/>
      <c r="E73" s="19"/>
      <c r="F73" s="19"/>
      <c r="G73" s="18"/>
      <c r="O73" s="18"/>
      <c r="W73" s="18"/>
      <c r="Z73" s="18"/>
      <c r="AA73" s="18"/>
      <c r="AE73" s="18"/>
      <c r="AH73" s="18"/>
      <c r="AI73" s="18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</row>
    <row r="74" spans="1:88" s="17" customFormat="1" ht="15.35">
      <c r="A74" s="18"/>
      <c r="B74" s="19"/>
      <c r="C74" s="18"/>
      <c r="E74" s="18"/>
      <c r="F74" s="19"/>
      <c r="G74" s="18"/>
      <c r="O74" s="18"/>
      <c r="W74" s="18"/>
      <c r="Z74" s="18"/>
      <c r="AA74" s="18"/>
      <c r="AE74" s="18"/>
      <c r="AH74" s="18"/>
      <c r="AI74" s="18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</row>
    <row r="75" spans="1:88" s="17" customFormat="1" ht="15.35">
      <c r="A75" s="18"/>
      <c r="B75" s="19"/>
      <c r="C75" s="18"/>
      <c r="E75" s="18"/>
      <c r="F75" s="19"/>
      <c r="G75" s="18"/>
      <c r="O75" s="18"/>
      <c r="W75" s="18"/>
      <c r="Z75" s="18"/>
      <c r="AA75" s="18"/>
      <c r="AE75" s="18"/>
      <c r="AH75" s="18"/>
      <c r="AI75" s="18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</row>
    <row r="76" spans="1:88" s="17" customFormat="1" ht="15.35">
      <c r="A76" s="19"/>
      <c r="B76" s="19"/>
      <c r="C76" s="18"/>
      <c r="E76" s="19"/>
      <c r="F76" s="19"/>
      <c r="G76" s="18"/>
      <c r="O76" s="18"/>
      <c r="W76" s="18"/>
      <c r="Z76" s="18"/>
      <c r="AA76" s="18"/>
      <c r="AE76" s="18"/>
      <c r="AH76" s="18"/>
      <c r="AI76" s="18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</row>
    <row r="77" spans="1:88" s="17" customFormat="1" ht="15.35">
      <c r="A77" s="19"/>
      <c r="B77" s="19"/>
      <c r="C77" s="18"/>
      <c r="E77" s="19"/>
      <c r="F77" s="19"/>
      <c r="G77" s="18"/>
      <c r="O77" s="18"/>
      <c r="W77" s="18"/>
      <c r="Z77" s="18"/>
      <c r="AA77" s="18"/>
      <c r="AE77" s="18"/>
      <c r="AH77" s="18"/>
      <c r="AI77" s="18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</row>
    <row r="78" spans="1:88" s="17" customFormat="1" ht="15.35">
      <c r="A78" s="19"/>
      <c r="B78" s="19"/>
      <c r="C78" s="18"/>
      <c r="E78" s="19"/>
      <c r="F78" s="19"/>
      <c r="G78" s="18"/>
      <c r="O78" s="18"/>
      <c r="W78" s="18"/>
      <c r="Z78" s="18"/>
      <c r="AA78" s="18"/>
      <c r="AE78" s="18"/>
      <c r="AH78" s="18"/>
      <c r="AI78" s="18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</row>
    <row r="79" spans="1:88" s="17" customFormat="1" ht="15.35">
      <c r="A79" s="19"/>
      <c r="B79" s="19"/>
      <c r="C79" s="18"/>
      <c r="E79" s="19"/>
      <c r="F79" s="19"/>
      <c r="G79" s="18"/>
      <c r="O79" s="18"/>
      <c r="W79" s="18"/>
      <c r="Z79" s="18"/>
      <c r="AA79" s="18"/>
      <c r="AE79" s="18"/>
      <c r="AH79" s="18"/>
      <c r="AI79" s="18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</row>
    <row r="80" spans="1:88" s="17" customFormat="1" ht="15.35">
      <c r="C80" s="18"/>
      <c r="G80" s="18"/>
      <c r="O80" s="18"/>
      <c r="W80" s="18"/>
      <c r="Z80" s="18"/>
      <c r="AA80" s="18"/>
      <c r="AE80" s="18"/>
      <c r="AH80" s="18"/>
      <c r="AI80" s="18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</row>
    <row r="81" spans="1:88" s="17" customFormat="1" ht="15.35">
      <c r="C81" s="18"/>
      <c r="G81" s="18"/>
      <c r="O81" s="18"/>
      <c r="W81" s="18"/>
      <c r="Z81" s="18"/>
      <c r="AA81" s="18"/>
      <c r="AE81" s="18"/>
      <c r="AH81" s="18"/>
      <c r="AI81" s="18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</row>
    <row r="82" spans="1:88" s="17" customFormat="1" ht="15.35">
      <c r="C82" s="18"/>
      <c r="G82" s="18"/>
      <c r="O82" s="18"/>
      <c r="W82" s="18"/>
      <c r="Z82" s="18"/>
      <c r="AA82" s="18"/>
      <c r="AE82" s="18"/>
      <c r="AH82" s="18"/>
      <c r="AI82" s="18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</row>
    <row r="83" spans="1:88" s="17" customFormat="1" ht="15.35">
      <c r="A83" s="19"/>
      <c r="B83" s="19"/>
      <c r="C83" s="18"/>
      <c r="E83" s="19"/>
      <c r="F83" s="19"/>
      <c r="G83" s="18"/>
      <c r="O83" s="18"/>
      <c r="W83" s="18"/>
      <c r="Z83" s="18"/>
      <c r="AA83" s="18"/>
      <c r="AE83" s="18"/>
      <c r="AH83" s="18"/>
      <c r="AI83" s="18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</row>
    <row r="84" spans="1:88" s="17" customFormat="1" ht="15.35">
      <c r="A84" s="19"/>
      <c r="B84" s="19"/>
      <c r="C84" s="18"/>
      <c r="E84" s="19"/>
      <c r="F84" s="19"/>
      <c r="G84" s="18"/>
      <c r="O84" s="18"/>
      <c r="W84" s="18"/>
      <c r="Z84" s="18"/>
      <c r="AA84" s="18"/>
      <c r="AE84" s="18"/>
      <c r="AH84" s="18"/>
      <c r="AI84" s="18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</row>
    <row r="85" spans="1:88" s="17" customFormat="1" ht="15.35">
      <c r="A85" s="18"/>
      <c r="B85" s="19"/>
      <c r="C85" s="18"/>
      <c r="E85" s="18"/>
      <c r="F85" s="19"/>
      <c r="G85" s="18"/>
      <c r="O85" s="18"/>
      <c r="W85" s="18"/>
      <c r="Z85" s="18"/>
      <c r="AA85" s="18"/>
      <c r="AE85" s="18"/>
      <c r="AH85" s="18"/>
      <c r="AI85" s="18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</row>
    <row r="86" spans="1:88" s="17" customFormat="1" ht="15.35">
      <c r="A86" s="18"/>
      <c r="B86" s="19"/>
      <c r="C86" s="18"/>
      <c r="E86" s="18"/>
      <c r="F86" s="19"/>
      <c r="G86" s="18"/>
      <c r="O86" s="18"/>
      <c r="W86" s="18"/>
      <c r="Z86" s="18"/>
      <c r="AA86" s="18"/>
      <c r="AE86" s="18"/>
      <c r="AH86" s="18"/>
      <c r="AI86" s="18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</row>
    <row r="87" spans="1:88" s="17" customFormat="1" ht="15.35">
      <c r="A87" s="19"/>
      <c r="B87" s="19"/>
      <c r="C87" s="18"/>
      <c r="E87" s="19"/>
      <c r="F87" s="19"/>
      <c r="G87" s="18"/>
      <c r="O87" s="18"/>
      <c r="W87" s="18"/>
      <c r="Z87" s="18"/>
      <c r="AA87" s="18"/>
      <c r="AE87" s="18"/>
      <c r="AH87" s="18"/>
      <c r="AI87" s="18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</row>
    <row r="88" spans="1:88" s="17" customFormat="1" ht="15.35">
      <c r="A88" s="19"/>
      <c r="B88" s="19"/>
      <c r="C88" s="18"/>
      <c r="E88" s="19"/>
      <c r="F88" s="19"/>
      <c r="G88" s="18"/>
      <c r="O88" s="18"/>
      <c r="W88" s="18"/>
      <c r="Z88" s="18"/>
      <c r="AA88" s="18"/>
      <c r="AE88" s="18"/>
      <c r="AH88" s="18"/>
      <c r="AI88" s="18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</row>
    <row r="89" spans="1:88" s="17" customFormat="1" ht="15.35">
      <c r="A89" s="19"/>
      <c r="B89" s="19"/>
      <c r="C89" s="18"/>
      <c r="E89" s="19"/>
      <c r="F89" s="19"/>
      <c r="G89" s="18"/>
      <c r="O89" s="18"/>
      <c r="W89" s="18"/>
      <c r="Z89" s="18"/>
      <c r="AA89" s="18"/>
      <c r="AE89" s="18"/>
      <c r="AH89" s="18"/>
      <c r="AI89" s="18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</row>
    <row r="90" spans="1:88" s="17" customFormat="1" ht="15.35">
      <c r="A90" s="19"/>
      <c r="B90" s="19"/>
      <c r="C90" s="18"/>
      <c r="E90" s="19"/>
      <c r="F90" s="19"/>
      <c r="G90" s="18"/>
      <c r="O90" s="18"/>
      <c r="W90" s="18"/>
      <c r="Z90" s="18"/>
      <c r="AA90" s="18"/>
      <c r="AE90" s="18"/>
      <c r="AH90" s="18"/>
      <c r="AI90" s="18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</row>
    <row r="91" spans="1:88" s="17" customFormat="1" ht="15.35">
      <c r="C91" s="18"/>
      <c r="G91" s="18"/>
      <c r="O91" s="18"/>
      <c r="W91" s="18"/>
      <c r="Z91" s="18"/>
      <c r="AA91" s="18"/>
      <c r="AE91" s="18"/>
      <c r="AH91" s="18"/>
      <c r="AI91" s="18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</row>
    <row r="92" spans="1:88" s="17" customFormat="1" ht="15.35">
      <c r="C92" s="18"/>
      <c r="G92" s="18"/>
      <c r="O92" s="18"/>
      <c r="W92" s="18"/>
      <c r="Z92" s="18"/>
      <c r="AA92" s="18"/>
      <c r="AE92" s="18"/>
      <c r="AH92" s="18"/>
      <c r="AI92" s="18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</row>
    <row r="93" spans="1:88" s="17" customFormat="1" ht="13.5" customHeight="1">
      <c r="C93" s="18"/>
      <c r="G93" s="18"/>
      <c r="O93" s="18"/>
      <c r="W93" s="18"/>
      <c r="Z93" s="18"/>
      <c r="AA93" s="18"/>
      <c r="AE93" s="18"/>
      <c r="AH93" s="18"/>
      <c r="AI93" s="18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</row>
    <row r="94" spans="1:88" s="17" customFormat="1" ht="15.35">
      <c r="A94" s="19"/>
      <c r="B94" s="19"/>
      <c r="C94" s="20"/>
      <c r="E94" s="19"/>
      <c r="F94" s="19"/>
      <c r="G94" s="18"/>
      <c r="O94" s="18"/>
      <c r="W94" s="18"/>
      <c r="Z94" s="18"/>
      <c r="AA94" s="18"/>
      <c r="AE94" s="18"/>
      <c r="AH94" s="18"/>
      <c r="AI94" s="18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</row>
    <row r="95" spans="1:88" s="17" customFormat="1" ht="15.35">
      <c r="A95" s="19"/>
      <c r="B95" s="19"/>
      <c r="C95" s="20"/>
      <c r="E95" s="19"/>
      <c r="F95" s="19"/>
      <c r="G95" s="18"/>
      <c r="O95" s="18"/>
      <c r="W95" s="18"/>
      <c r="Z95" s="18"/>
      <c r="AA95" s="18"/>
      <c r="AE95" s="18"/>
      <c r="AH95" s="18"/>
      <c r="AI95" s="18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</row>
    <row r="96" spans="1:88" s="17" customFormat="1" ht="15.35">
      <c r="A96" s="18"/>
      <c r="B96" s="19"/>
      <c r="C96" s="20"/>
      <c r="E96" s="18"/>
      <c r="F96" s="19"/>
      <c r="G96" s="18"/>
      <c r="O96" s="18"/>
      <c r="W96" s="18"/>
      <c r="Z96" s="18"/>
      <c r="AA96" s="18"/>
      <c r="AE96" s="18"/>
      <c r="AH96" s="18"/>
      <c r="AI96" s="18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</row>
    <row r="97" spans="1:88" s="17" customFormat="1" ht="15.35">
      <c r="A97" s="18"/>
      <c r="B97" s="19"/>
      <c r="C97" s="20"/>
      <c r="E97" s="18"/>
      <c r="F97" s="19"/>
      <c r="G97" s="18"/>
      <c r="O97" s="18"/>
      <c r="W97" s="18"/>
      <c r="Z97" s="18"/>
      <c r="AA97" s="18"/>
      <c r="AE97" s="18"/>
      <c r="AH97" s="18"/>
      <c r="AI97" s="18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</row>
    <row r="98" spans="1:88" s="17" customFormat="1" ht="15.35">
      <c r="A98" s="19"/>
      <c r="B98" s="19"/>
      <c r="C98" s="20"/>
      <c r="E98" s="19"/>
      <c r="F98" s="19"/>
      <c r="G98" s="18"/>
      <c r="O98" s="18"/>
      <c r="W98" s="18"/>
      <c r="Z98" s="18"/>
      <c r="AA98" s="18"/>
      <c r="AE98" s="18"/>
      <c r="AH98" s="18"/>
      <c r="AI98" s="18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</row>
    <row r="99" spans="1:88" s="17" customFormat="1" ht="15.35">
      <c r="A99" s="19"/>
      <c r="B99" s="19"/>
      <c r="C99" s="20"/>
      <c r="E99" s="19"/>
      <c r="F99" s="19"/>
      <c r="G99" s="18"/>
      <c r="O99" s="18"/>
      <c r="W99" s="18"/>
      <c r="Z99" s="18"/>
      <c r="AA99" s="18"/>
      <c r="AE99" s="18"/>
      <c r="AH99" s="18"/>
      <c r="AI99" s="18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</row>
    <row r="100" spans="1:88" s="17" customFormat="1" ht="15.35">
      <c r="A100" s="19"/>
      <c r="B100" s="19"/>
      <c r="C100" s="20"/>
      <c r="E100" s="19"/>
      <c r="F100" s="19"/>
      <c r="G100" s="18"/>
      <c r="O100" s="18"/>
      <c r="W100" s="18"/>
      <c r="Z100" s="18"/>
      <c r="AA100" s="18"/>
      <c r="AE100" s="18"/>
      <c r="AH100" s="18"/>
      <c r="AI100" s="18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</row>
    <row r="101" spans="1:88" s="17" customFormat="1" ht="15.35">
      <c r="A101" s="19"/>
      <c r="B101" s="19"/>
      <c r="C101" s="20"/>
      <c r="E101" s="19"/>
      <c r="F101" s="19"/>
      <c r="G101" s="18"/>
      <c r="O101" s="18"/>
      <c r="W101" s="18"/>
      <c r="Z101" s="18"/>
      <c r="AA101" s="18"/>
      <c r="AE101" s="18"/>
      <c r="AH101" s="18"/>
      <c r="AI101" s="18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</row>
    <row r="102" spans="1:88" s="17" customFormat="1" ht="15.35">
      <c r="A102" s="19"/>
      <c r="C102" s="18"/>
      <c r="E102" s="19"/>
      <c r="G102" s="18"/>
      <c r="O102" s="18"/>
      <c r="W102" s="18"/>
      <c r="Z102" s="18"/>
      <c r="AA102" s="18"/>
      <c r="AE102" s="18"/>
      <c r="AH102" s="18"/>
      <c r="AI102" s="18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</row>
    <row r="103" spans="1:88" s="17" customFormat="1" ht="15.35">
      <c r="C103" s="18"/>
      <c r="G103" s="18"/>
      <c r="O103" s="18"/>
      <c r="W103" s="18"/>
      <c r="Z103" s="18"/>
      <c r="AA103" s="18"/>
      <c r="AE103" s="18"/>
      <c r="AH103" s="18"/>
      <c r="AI103" s="18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</row>
    <row r="104" spans="1:88" s="17" customFormat="1" ht="13.5" customHeight="1">
      <c r="C104" s="18"/>
      <c r="G104" s="18"/>
      <c r="O104" s="18"/>
      <c r="W104" s="18"/>
      <c r="Z104" s="18"/>
      <c r="AA104" s="18"/>
      <c r="AE104" s="18"/>
      <c r="AH104" s="18"/>
      <c r="AI104" s="18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</row>
    <row r="105" spans="1:88" s="17" customFormat="1" ht="15.35">
      <c r="A105" s="19"/>
      <c r="B105" s="19"/>
      <c r="C105" s="18"/>
      <c r="E105" s="19"/>
      <c r="F105" s="19"/>
      <c r="G105" s="18"/>
      <c r="O105" s="18"/>
      <c r="W105" s="18"/>
      <c r="Z105" s="18"/>
      <c r="AA105" s="18"/>
      <c r="AE105" s="18"/>
      <c r="AH105" s="18"/>
      <c r="AI105" s="18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</row>
    <row r="106" spans="1:88" s="17" customFormat="1" ht="15.35">
      <c r="A106" s="19"/>
      <c r="B106" s="19"/>
      <c r="C106" s="18"/>
      <c r="E106" s="19"/>
      <c r="F106" s="19"/>
      <c r="G106" s="18"/>
      <c r="O106" s="18"/>
      <c r="W106" s="18"/>
      <c r="Z106" s="18"/>
      <c r="AA106" s="18"/>
      <c r="AE106" s="18"/>
      <c r="AH106" s="18"/>
      <c r="AI106" s="18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</row>
    <row r="107" spans="1:88" s="17" customFormat="1" ht="15.35">
      <c r="A107" s="18"/>
      <c r="B107" s="19"/>
      <c r="C107" s="18"/>
      <c r="E107" s="18"/>
      <c r="F107" s="19"/>
      <c r="G107" s="18"/>
      <c r="O107" s="18"/>
      <c r="W107" s="18"/>
      <c r="Z107" s="18"/>
      <c r="AA107" s="18"/>
      <c r="AE107" s="18"/>
      <c r="AH107" s="18"/>
      <c r="AI107" s="18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</row>
    <row r="108" spans="1:88" s="17" customFormat="1" ht="15.35">
      <c r="A108" s="18"/>
      <c r="B108" s="19"/>
      <c r="C108" s="18"/>
      <c r="E108" s="18"/>
      <c r="F108" s="19"/>
      <c r="G108" s="18"/>
      <c r="O108" s="18"/>
      <c r="W108" s="18"/>
      <c r="Z108" s="18"/>
      <c r="AA108" s="18"/>
      <c r="AE108" s="18"/>
      <c r="AH108" s="18"/>
      <c r="AI108" s="18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  <c r="CD108" s="39"/>
      <c r="CE108" s="39"/>
      <c r="CF108" s="39"/>
      <c r="CG108" s="39"/>
      <c r="CH108" s="39"/>
      <c r="CI108" s="39"/>
      <c r="CJ108" s="39"/>
    </row>
    <row r="109" spans="1:88" s="17" customFormat="1" ht="15.35">
      <c r="A109" s="19"/>
      <c r="B109" s="19"/>
      <c r="C109" s="18"/>
      <c r="E109" s="19"/>
      <c r="F109" s="19"/>
      <c r="G109" s="18"/>
      <c r="O109" s="18"/>
      <c r="W109" s="18"/>
      <c r="Z109" s="18"/>
      <c r="AA109" s="18"/>
      <c r="AE109" s="18"/>
      <c r="AH109" s="18"/>
      <c r="AI109" s="18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  <c r="CJ109" s="39"/>
    </row>
    <row r="110" spans="1:88" s="17" customFormat="1" ht="15.35">
      <c r="A110" s="19"/>
      <c r="B110" s="19"/>
      <c r="C110" s="18"/>
      <c r="E110" s="19"/>
      <c r="F110" s="19"/>
      <c r="G110" s="18"/>
      <c r="O110" s="18"/>
      <c r="W110" s="18"/>
      <c r="Z110" s="18"/>
      <c r="AA110" s="18"/>
      <c r="AE110" s="18"/>
      <c r="AH110" s="18"/>
      <c r="AI110" s="18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  <c r="CJ110" s="39"/>
    </row>
    <row r="111" spans="1:88" s="17" customFormat="1" ht="15.35">
      <c r="A111" s="19"/>
      <c r="B111" s="19"/>
      <c r="C111" s="18"/>
      <c r="E111" s="19"/>
      <c r="F111" s="19"/>
      <c r="G111" s="18"/>
      <c r="O111" s="18"/>
      <c r="W111" s="18"/>
      <c r="Z111" s="18"/>
      <c r="AA111" s="18"/>
      <c r="AE111" s="18"/>
      <c r="AH111" s="18"/>
      <c r="AI111" s="18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  <c r="BY111" s="39"/>
      <c r="BZ111" s="39"/>
      <c r="CA111" s="39"/>
      <c r="CB111" s="39"/>
      <c r="CC111" s="39"/>
      <c r="CD111" s="39"/>
      <c r="CE111" s="39"/>
      <c r="CF111" s="39"/>
      <c r="CG111" s="39"/>
      <c r="CH111" s="39"/>
      <c r="CI111" s="39"/>
      <c r="CJ111" s="39"/>
    </row>
    <row r="112" spans="1:88" s="17" customFormat="1" ht="15.35">
      <c r="A112" s="19"/>
      <c r="B112" s="19"/>
      <c r="C112" s="18"/>
      <c r="E112" s="19"/>
      <c r="F112" s="19"/>
      <c r="G112" s="18"/>
      <c r="O112" s="18"/>
      <c r="W112" s="18"/>
      <c r="Z112" s="18"/>
      <c r="AA112" s="18"/>
      <c r="AE112" s="18"/>
      <c r="AH112" s="18"/>
      <c r="AI112" s="18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</row>
    <row r="113" spans="1:88" s="17" customFormat="1" ht="15.35">
      <c r="C113" s="18"/>
      <c r="O113" s="18"/>
      <c r="W113" s="18"/>
      <c r="Z113" s="18"/>
      <c r="AA113" s="18"/>
      <c r="AE113" s="18"/>
      <c r="AH113" s="18"/>
      <c r="AI113" s="18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  <c r="BX113" s="39"/>
      <c r="BY113" s="39"/>
      <c r="BZ113" s="39"/>
      <c r="CA113" s="39"/>
      <c r="CB113" s="39"/>
      <c r="CC113" s="39"/>
      <c r="CD113" s="39"/>
      <c r="CE113" s="39"/>
      <c r="CF113" s="39"/>
      <c r="CG113" s="39"/>
      <c r="CH113" s="39"/>
      <c r="CI113" s="39"/>
      <c r="CJ113" s="39"/>
    </row>
    <row r="114" spans="1:88" s="17" customFormat="1" ht="15.35">
      <c r="C114" s="18"/>
      <c r="O114" s="18"/>
      <c r="W114" s="18"/>
      <c r="Z114" s="18"/>
      <c r="AA114" s="18"/>
      <c r="AE114" s="18"/>
      <c r="AH114" s="18"/>
      <c r="AI114" s="18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39"/>
      <c r="BJ114" s="39"/>
      <c r="BK114" s="39"/>
      <c r="BL114" s="39"/>
      <c r="BM114" s="39"/>
      <c r="BN114" s="39"/>
      <c r="BO114" s="39"/>
      <c r="BP114" s="39"/>
      <c r="BQ114" s="39"/>
      <c r="BR114" s="39"/>
      <c r="BS114" s="39"/>
      <c r="BT114" s="39"/>
      <c r="BU114" s="39"/>
      <c r="BV114" s="39"/>
      <c r="BW114" s="39"/>
      <c r="BX114" s="39"/>
      <c r="BY114" s="39"/>
      <c r="BZ114" s="39"/>
      <c r="CA114" s="39"/>
      <c r="CB114" s="39"/>
      <c r="CC114" s="39"/>
      <c r="CD114" s="39"/>
      <c r="CE114" s="39"/>
      <c r="CF114" s="39"/>
      <c r="CG114" s="39"/>
      <c r="CH114" s="39"/>
      <c r="CI114" s="39"/>
      <c r="CJ114" s="39"/>
    </row>
    <row r="115" spans="1:88">
      <c r="A115" s="16"/>
      <c r="E115" s="16"/>
    </row>
    <row r="117" spans="1:88">
      <c r="E117" s="15"/>
      <c r="F117" s="15"/>
    </row>
    <row r="118" spans="1:88">
      <c r="E118" s="15"/>
      <c r="F118" s="15"/>
    </row>
    <row r="119" spans="1:88">
      <c r="E119" s="15"/>
      <c r="F119" s="15"/>
    </row>
    <row r="120" spans="1:88">
      <c r="E120" s="15"/>
      <c r="F120" s="15"/>
    </row>
    <row r="121" spans="1:88">
      <c r="E121" s="15"/>
      <c r="F121" s="15"/>
    </row>
    <row r="122" spans="1:88">
      <c r="E122" s="15"/>
      <c r="F122" s="15"/>
    </row>
    <row r="123" spans="1:88">
      <c r="E123" s="15"/>
      <c r="F123" s="15"/>
    </row>
    <row r="124" spans="1:88">
      <c r="E124" s="15"/>
      <c r="F124" s="15"/>
    </row>
    <row r="125" spans="1:88">
      <c r="E125" s="15"/>
      <c r="F125" s="15"/>
    </row>
    <row r="126" spans="1:88">
      <c r="E126" s="15"/>
      <c r="F126" s="15"/>
    </row>
    <row r="127" spans="1:88">
      <c r="E127" s="15"/>
      <c r="F127" s="15"/>
    </row>
    <row r="128" spans="1:88">
      <c r="E128" s="15"/>
      <c r="F128" s="15"/>
    </row>
    <row r="129" spans="5:6">
      <c r="E129" s="15"/>
      <c r="F129" s="15"/>
    </row>
    <row r="130" spans="5:6">
      <c r="E130" s="15"/>
      <c r="F130" s="15"/>
    </row>
    <row r="131" spans="5:6">
      <c r="E131" s="15"/>
      <c r="F131" s="15"/>
    </row>
    <row r="132" spans="5:6">
      <c r="E132" s="15"/>
      <c r="F132" s="15"/>
    </row>
    <row r="133" spans="5:6">
      <c r="E133" s="15"/>
      <c r="F133" s="15"/>
    </row>
    <row r="134" spans="5:6">
      <c r="E134" s="15"/>
      <c r="F134" s="15"/>
    </row>
    <row r="135" spans="5:6">
      <c r="E135" s="15"/>
      <c r="F135" s="15"/>
    </row>
    <row r="136" spans="5:6">
      <c r="E136" s="15"/>
      <c r="F136" s="15"/>
    </row>
    <row r="137" spans="5:6">
      <c r="F137" s="15"/>
    </row>
  </sheetData>
  <mergeCells count="2">
    <mergeCell ref="A1:B1"/>
    <mergeCell ref="C1:I3"/>
  </mergeCells>
  <phoneticPr fontId="1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S137"/>
  <sheetViews>
    <sheetView topLeftCell="A43" zoomScaleNormal="100" workbookViewId="0">
      <selection activeCell="A65" sqref="A64:A65"/>
    </sheetView>
  </sheetViews>
  <sheetFormatPr defaultColWidth="10" defaultRowHeight="16"/>
  <cols>
    <col min="1" max="1" width="18.64453125" style="12" customWidth="1"/>
    <col min="2" max="2" width="18.8203125" style="12" bestFit="1" customWidth="1"/>
    <col min="3" max="3" width="10" style="13"/>
    <col min="4" max="4" width="10" style="12"/>
    <col min="5" max="5" width="17.64453125" style="12" bestFit="1" customWidth="1"/>
    <col min="6" max="6" width="18.8203125" style="12" bestFit="1" customWidth="1"/>
    <col min="7" max="7" width="10" style="14"/>
    <col min="8" max="8" width="10" style="12"/>
    <col min="9" max="9" width="17.64453125" style="12" bestFit="1" customWidth="1"/>
    <col min="10" max="10" width="18.8203125" style="12" bestFit="1" customWidth="1"/>
    <col min="11" max="12" width="10" style="12"/>
    <col min="13" max="13" width="17.64453125" style="12" bestFit="1" customWidth="1"/>
    <col min="14" max="14" width="18.8203125" style="12" bestFit="1" customWidth="1"/>
    <col min="15" max="15" width="10" style="36"/>
    <col min="16" max="16" width="10" style="12"/>
    <col min="17" max="17" width="17.64453125" style="12" bestFit="1" customWidth="1"/>
    <col min="18" max="18" width="18.8203125" style="12" bestFit="1" customWidth="1"/>
    <col min="19" max="19" width="10" style="14"/>
    <col min="20" max="20" width="10" style="12"/>
    <col min="21" max="21" width="17.64453125" style="12" bestFit="1" customWidth="1"/>
    <col min="22" max="22" width="18.8203125" style="12" bestFit="1" customWidth="1"/>
    <col min="23" max="23" width="10" style="36"/>
    <col min="24" max="24" width="10" style="12"/>
    <col min="25" max="25" width="17.64453125" style="12" bestFit="1" customWidth="1"/>
    <col min="26" max="26" width="18.8203125" style="13" bestFit="1" customWidth="1"/>
    <col min="27" max="27" width="10" style="36"/>
    <col min="29" max="29" width="17.64453125" bestFit="1" customWidth="1"/>
    <col min="30" max="30" width="18.8203125" bestFit="1" customWidth="1"/>
    <col min="33" max="33" width="17.64453125" bestFit="1" customWidth="1"/>
    <col min="34" max="34" width="18.8203125" bestFit="1" customWidth="1"/>
    <col min="44" max="44" width="17.64453125" bestFit="1" customWidth="1"/>
    <col min="54" max="54" width="17.64453125" bestFit="1" customWidth="1"/>
    <col min="64" max="64" width="17.64453125" bestFit="1" customWidth="1"/>
    <col min="98" max="200" width="10" style="12"/>
    <col min="201" max="201" width="18.64453125" style="12" customWidth="1"/>
    <col min="202" max="202" width="18.8203125" style="12" bestFit="1" customWidth="1"/>
    <col min="203" max="207" width="10" style="12"/>
    <col min="208" max="208" width="11.52734375" style="12" customWidth="1"/>
    <col min="209" max="211" width="10" style="12"/>
    <col min="212" max="212" width="17.64453125" style="12" bestFit="1" customWidth="1"/>
    <col min="213" max="213" width="18.8203125" style="12" bestFit="1" customWidth="1"/>
    <col min="214" max="222" width="10" style="12"/>
    <col min="223" max="223" width="17.64453125" style="12" bestFit="1" customWidth="1"/>
    <col min="224" max="224" width="18.8203125" style="12" bestFit="1" customWidth="1"/>
    <col min="225" max="233" width="10" style="12"/>
    <col min="234" max="234" width="17.64453125" style="12" bestFit="1" customWidth="1"/>
    <col min="235" max="235" width="18.8203125" style="12" bestFit="1" customWidth="1"/>
    <col min="236" max="244" width="10" style="12"/>
    <col min="245" max="245" width="17.64453125" style="12" bestFit="1" customWidth="1"/>
    <col min="246" max="246" width="18.8203125" style="12" bestFit="1" customWidth="1"/>
    <col min="247" max="255" width="10" style="12"/>
    <col min="256" max="256" width="17.64453125" style="12" bestFit="1" customWidth="1"/>
    <col min="257" max="257" width="18.8203125" style="12" bestFit="1" customWidth="1"/>
    <col min="258" max="266" width="10" style="12"/>
    <col min="267" max="267" width="17.64453125" style="12" bestFit="1" customWidth="1"/>
    <col min="268" max="268" width="18.8203125" style="12" bestFit="1" customWidth="1"/>
    <col min="269" max="277" width="10" style="12"/>
    <col min="278" max="278" width="17.64453125" style="12" bestFit="1" customWidth="1"/>
    <col min="279" max="279" width="18.8203125" style="12" bestFit="1" customWidth="1"/>
    <col min="280" max="288" width="10" style="12"/>
    <col min="289" max="289" width="17.64453125" style="12" bestFit="1" customWidth="1"/>
    <col min="290" max="290" width="18.8203125" style="12" bestFit="1" customWidth="1"/>
    <col min="291" max="299" width="10" style="12"/>
    <col min="300" max="300" width="17.64453125" style="12" bestFit="1" customWidth="1"/>
    <col min="301" max="309" width="10" style="12"/>
    <col min="310" max="310" width="17.64453125" style="12" bestFit="1" customWidth="1"/>
    <col min="311" max="319" width="10" style="12"/>
    <col min="320" max="320" width="17.64453125" style="12" bestFit="1" customWidth="1"/>
    <col min="321" max="456" width="10" style="12"/>
    <col min="457" max="457" width="18.64453125" style="12" customWidth="1"/>
    <col min="458" max="458" width="18.8203125" style="12" bestFit="1" customWidth="1"/>
    <col min="459" max="463" width="10" style="12"/>
    <col min="464" max="464" width="11.52734375" style="12" customWidth="1"/>
    <col min="465" max="467" width="10" style="12"/>
    <col min="468" max="468" width="17.64453125" style="12" bestFit="1" customWidth="1"/>
    <col min="469" max="469" width="18.8203125" style="12" bestFit="1" customWidth="1"/>
    <col min="470" max="478" width="10" style="12"/>
    <col min="479" max="479" width="17.64453125" style="12" bestFit="1" customWidth="1"/>
    <col min="480" max="480" width="18.8203125" style="12" bestFit="1" customWidth="1"/>
    <col min="481" max="489" width="10" style="12"/>
    <col min="490" max="490" width="17.64453125" style="12" bestFit="1" customWidth="1"/>
    <col min="491" max="491" width="18.8203125" style="12" bestFit="1" customWidth="1"/>
    <col min="492" max="500" width="10" style="12"/>
    <col min="501" max="501" width="17.64453125" style="12" bestFit="1" customWidth="1"/>
    <col min="502" max="502" width="18.8203125" style="12" bestFit="1" customWidth="1"/>
    <col min="503" max="511" width="10" style="12"/>
    <col min="512" max="512" width="17.64453125" style="12" bestFit="1" customWidth="1"/>
    <col min="513" max="513" width="18.8203125" style="12" bestFit="1" customWidth="1"/>
    <col min="514" max="522" width="10" style="12"/>
    <col min="523" max="523" width="17.64453125" style="12" bestFit="1" customWidth="1"/>
    <col min="524" max="524" width="18.8203125" style="12" bestFit="1" customWidth="1"/>
    <col min="525" max="533" width="10" style="12"/>
    <col min="534" max="534" width="17.64453125" style="12" bestFit="1" customWidth="1"/>
    <col min="535" max="535" width="18.8203125" style="12" bestFit="1" customWidth="1"/>
    <col min="536" max="544" width="10" style="12"/>
    <col min="545" max="545" width="17.64453125" style="12" bestFit="1" customWidth="1"/>
    <col min="546" max="546" width="18.8203125" style="12" bestFit="1" customWidth="1"/>
    <col min="547" max="555" width="10" style="12"/>
    <col min="556" max="556" width="17.64453125" style="12" bestFit="1" customWidth="1"/>
    <col min="557" max="565" width="10" style="12"/>
    <col min="566" max="566" width="17.64453125" style="12" bestFit="1" customWidth="1"/>
    <col min="567" max="575" width="10" style="12"/>
    <col min="576" max="576" width="17.64453125" style="12" bestFit="1" customWidth="1"/>
    <col min="577" max="712" width="10" style="12"/>
    <col min="713" max="713" width="18.64453125" style="12" customWidth="1"/>
    <col min="714" max="714" width="18.8203125" style="12" bestFit="1" customWidth="1"/>
    <col min="715" max="719" width="10" style="12"/>
    <col min="720" max="720" width="11.52734375" style="12" customWidth="1"/>
    <col min="721" max="723" width="10" style="12"/>
    <col min="724" max="724" width="17.64453125" style="12" bestFit="1" customWidth="1"/>
    <col min="725" max="725" width="18.8203125" style="12" bestFit="1" customWidth="1"/>
    <col min="726" max="734" width="10" style="12"/>
    <col min="735" max="735" width="17.64453125" style="12" bestFit="1" customWidth="1"/>
    <col min="736" max="736" width="18.8203125" style="12" bestFit="1" customWidth="1"/>
    <col min="737" max="745" width="10" style="12"/>
    <col min="746" max="746" width="17.64453125" style="12" bestFit="1" customWidth="1"/>
    <col min="747" max="747" width="18.8203125" style="12" bestFit="1" customWidth="1"/>
    <col min="748" max="756" width="10" style="12"/>
    <col min="757" max="757" width="17.64453125" style="12" bestFit="1" customWidth="1"/>
    <col min="758" max="758" width="18.8203125" style="12" bestFit="1" customWidth="1"/>
    <col min="759" max="767" width="10" style="12"/>
    <col min="768" max="768" width="17.64453125" style="12" bestFit="1" customWidth="1"/>
    <col min="769" max="769" width="18.8203125" style="12" bestFit="1" customWidth="1"/>
    <col min="770" max="778" width="10" style="12"/>
    <col min="779" max="779" width="17.64453125" style="12" bestFit="1" customWidth="1"/>
    <col min="780" max="780" width="18.8203125" style="12" bestFit="1" customWidth="1"/>
    <col min="781" max="789" width="10" style="12"/>
    <col min="790" max="790" width="17.64453125" style="12" bestFit="1" customWidth="1"/>
    <col min="791" max="791" width="18.8203125" style="12" bestFit="1" customWidth="1"/>
    <col min="792" max="800" width="10" style="12"/>
    <col min="801" max="801" width="17.64453125" style="12" bestFit="1" customWidth="1"/>
    <col min="802" max="802" width="18.8203125" style="12" bestFit="1" customWidth="1"/>
    <col min="803" max="811" width="10" style="12"/>
    <col min="812" max="812" width="17.64453125" style="12" bestFit="1" customWidth="1"/>
    <col min="813" max="821" width="10" style="12"/>
    <col min="822" max="822" width="17.64453125" style="12" bestFit="1" customWidth="1"/>
    <col min="823" max="831" width="10" style="12"/>
    <col min="832" max="832" width="17.64453125" style="12" bestFit="1" customWidth="1"/>
    <col min="833" max="968" width="10" style="12"/>
    <col min="969" max="969" width="18.64453125" style="12" customWidth="1"/>
    <col min="970" max="970" width="18.8203125" style="12" bestFit="1" customWidth="1"/>
    <col min="971" max="975" width="10" style="12"/>
    <col min="976" max="976" width="11.52734375" style="12" customWidth="1"/>
    <col min="977" max="979" width="10" style="12"/>
    <col min="980" max="980" width="17.64453125" style="12" bestFit="1" customWidth="1"/>
    <col min="981" max="981" width="18.8203125" style="12" bestFit="1" customWidth="1"/>
    <col min="982" max="990" width="10" style="12"/>
    <col min="991" max="991" width="17.64453125" style="12" bestFit="1" customWidth="1"/>
    <col min="992" max="992" width="18.8203125" style="12" bestFit="1" customWidth="1"/>
    <col min="993" max="1001" width="10" style="12"/>
    <col min="1002" max="1002" width="17.64453125" style="12" bestFit="1" customWidth="1"/>
    <col min="1003" max="1003" width="18.8203125" style="12" bestFit="1" customWidth="1"/>
    <col min="1004" max="1012" width="10" style="12"/>
    <col min="1013" max="1013" width="17.64453125" style="12" bestFit="1" customWidth="1"/>
    <col min="1014" max="1014" width="18.8203125" style="12" bestFit="1" customWidth="1"/>
    <col min="1015" max="1023" width="10" style="12"/>
    <col min="1024" max="1024" width="17.64453125" style="12" bestFit="1" customWidth="1"/>
    <col min="1025" max="1025" width="18.8203125" style="12" bestFit="1" customWidth="1"/>
    <col min="1026" max="1034" width="10" style="12"/>
    <col min="1035" max="1035" width="17.64453125" style="12" bestFit="1" customWidth="1"/>
    <col min="1036" max="1036" width="18.8203125" style="12" bestFit="1" customWidth="1"/>
    <col min="1037" max="1045" width="10" style="12"/>
    <col min="1046" max="1046" width="17.64453125" style="12" bestFit="1" customWidth="1"/>
    <col min="1047" max="1047" width="18.8203125" style="12" bestFit="1" customWidth="1"/>
    <col min="1048" max="1056" width="10" style="12"/>
    <col min="1057" max="1057" width="17.64453125" style="12" bestFit="1" customWidth="1"/>
    <col min="1058" max="1058" width="18.8203125" style="12" bestFit="1" customWidth="1"/>
    <col min="1059" max="1067" width="10" style="12"/>
    <col min="1068" max="1068" width="17.64453125" style="12" bestFit="1" customWidth="1"/>
    <col min="1069" max="1077" width="10" style="12"/>
    <col min="1078" max="1078" width="17.64453125" style="12" bestFit="1" customWidth="1"/>
    <col min="1079" max="1087" width="10" style="12"/>
    <col min="1088" max="1088" width="17.64453125" style="12" bestFit="1" customWidth="1"/>
    <col min="1089" max="1224" width="10" style="12"/>
    <col min="1225" max="1225" width="18.64453125" style="12" customWidth="1"/>
    <col min="1226" max="1226" width="18.8203125" style="12" bestFit="1" customWidth="1"/>
    <col min="1227" max="1231" width="10" style="12"/>
    <col min="1232" max="1232" width="11.52734375" style="12" customWidth="1"/>
    <col min="1233" max="1235" width="10" style="12"/>
    <col min="1236" max="1236" width="17.64453125" style="12" bestFit="1" customWidth="1"/>
    <col min="1237" max="1237" width="18.8203125" style="12" bestFit="1" customWidth="1"/>
    <col min="1238" max="1246" width="10" style="12"/>
    <col min="1247" max="1247" width="17.64453125" style="12" bestFit="1" customWidth="1"/>
    <col min="1248" max="1248" width="18.8203125" style="12" bestFit="1" customWidth="1"/>
    <col min="1249" max="1257" width="10" style="12"/>
    <col min="1258" max="1258" width="17.64453125" style="12" bestFit="1" customWidth="1"/>
    <col min="1259" max="1259" width="18.8203125" style="12" bestFit="1" customWidth="1"/>
    <col min="1260" max="1268" width="10" style="12"/>
    <col min="1269" max="1269" width="17.64453125" style="12" bestFit="1" customWidth="1"/>
    <col min="1270" max="1270" width="18.8203125" style="12" bestFit="1" customWidth="1"/>
    <col min="1271" max="1279" width="10" style="12"/>
    <col min="1280" max="1280" width="17.64453125" style="12" bestFit="1" customWidth="1"/>
    <col min="1281" max="1281" width="18.8203125" style="12" bestFit="1" customWidth="1"/>
    <col min="1282" max="1290" width="10" style="12"/>
    <col min="1291" max="1291" width="17.64453125" style="12" bestFit="1" customWidth="1"/>
    <col min="1292" max="1292" width="18.8203125" style="12" bestFit="1" customWidth="1"/>
    <col min="1293" max="1301" width="10" style="12"/>
    <col min="1302" max="1302" width="17.64453125" style="12" bestFit="1" customWidth="1"/>
    <col min="1303" max="1303" width="18.8203125" style="12" bestFit="1" customWidth="1"/>
    <col min="1304" max="1312" width="10" style="12"/>
    <col min="1313" max="1313" width="17.64453125" style="12" bestFit="1" customWidth="1"/>
    <col min="1314" max="1314" width="18.8203125" style="12" bestFit="1" customWidth="1"/>
    <col min="1315" max="1323" width="10" style="12"/>
    <col min="1324" max="1324" width="17.64453125" style="12" bestFit="1" customWidth="1"/>
    <col min="1325" max="1333" width="10" style="12"/>
    <col min="1334" max="1334" width="17.64453125" style="12" bestFit="1" customWidth="1"/>
    <col min="1335" max="1343" width="10" style="12"/>
    <col min="1344" max="1344" width="17.64453125" style="12" bestFit="1" customWidth="1"/>
    <col min="1345" max="1480" width="10" style="12"/>
    <col min="1481" max="1481" width="18.64453125" style="12" customWidth="1"/>
    <col min="1482" max="1482" width="18.8203125" style="12" bestFit="1" customWidth="1"/>
    <col min="1483" max="1487" width="10" style="12"/>
    <col min="1488" max="1488" width="11.52734375" style="12" customWidth="1"/>
    <col min="1489" max="1491" width="10" style="12"/>
    <col min="1492" max="1492" width="17.64453125" style="12" bestFit="1" customWidth="1"/>
    <col min="1493" max="1493" width="18.8203125" style="12" bestFit="1" customWidth="1"/>
    <col min="1494" max="1502" width="10" style="12"/>
    <col min="1503" max="1503" width="17.64453125" style="12" bestFit="1" customWidth="1"/>
    <col min="1504" max="1504" width="18.8203125" style="12" bestFit="1" customWidth="1"/>
    <col min="1505" max="1513" width="10" style="12"/>
    <col min="1514" max="1514" width="17.64453125" style="12" bestFit="1" customWidth="1"/>
    <col min="1515" max="1515" width="18.8203125" style="12" bestFit="1" customWidth="1"/>
    <col min="1516" max="1524" width="10" style="12"/>
    <col min="1525" max="1525" width="17.64453125" style="12" bestFit="1" customWidth="1"/>
    <col min="1526" max="1526" width="18.8203125" style="12" bestFit="1" customWidth="1"/>
    <col min="1527" max="1535" width="10" style="12"/>
    <col min="1536" max="1536" width="17.64453125" style="12" bestFit="1" customWidth="1"/>
    <col min="1537" max="1537" width="18.8203125" style="12" bestFit="1" customWidth="1"/>
    <col min="1538" max="1546" width="10" style="12"/>
    <col min="1547" max="1547" width="17.64453125" style="12" bestFit="1" customWidth="1"/>
    <col min="1548" max="1548" width="18.8203125" style="12" bestFit="1" customWidth="1"/>
    <col min="1549" max="1557" width="10" style="12"/>
    <col min="1558" max="1558" width="17.64453125" style="12" bestFit="1" customWidth="1"/>
    <col min="1559" max="1559" width="18.8203125" style="12" bestFit="1" customWidth="1"/>
    <col min="1560" max="1568" width="10" style="12"/>
    <col min="1569" max="1569" width="17.64453125" style="12" bestFit="1" customWidth="1"/>
    <col min="1570" max="1570" width="18.8203125" style="12" bestFit="1" customWidth="1"/>
    <col min="1571" max="1579" width="10" style="12"/>
    <col min="1580" max="1580" width="17.64453125" style="12" bestFit="1" customWidth="1"/>
    <col min="1581" max="1589" width="10" style="12"/>
    <col min="1590" max="1590" width="17.64453125" style="12" bestFit="1" customWidth="1"/>
    <col min="1591" max="1599" width="10" style="12"/>
    <col min="1600" max="1600" width="17.64453125" style="12" bestFit="1" customWidth="1"/>
    <col min="1601" max="1736" width="10" style="12"/>
    <col min="1737" max="1737" width="18.64453125" style="12" customWidth="1"/>
    <col min="1738" max="1738" width="18.8203125" style="12" bestFit="1" customWidth="1"/>
    <col min="1739" max="1743" width="10" style="12"/>
    <col min="1744" max="1744" width="11.52734375" style="12" customWidth="1"/>
    <col min="1745" max="1747" width="10" style="12"/>
    <col min="1748" max="1748" width="17.64453125" style="12" bestFit="1" customWidth="1"/>
    <col min="1749" max="1749" width="18.8203125" style="12" bestFit="1" customWidth="1"/>
    <col min="1750" max="1758" width="10" style="12"/>
    <col min="1759" max="1759" width="17.64453125" style="12" bestFit="1" customWidth="1"/>
    <col min="1760" max="1760" width="18.8203125" style="12" bestFit="1" customWidth="1"/>
    <col min="1761" max="1769" width="10" style="12"/>
    <col min="1770" max="1770" width="17.64453125" style="12" bestFit="1" customWidth="1"/>
    <col min="1771" max="1771" width="18.8203125" style="12" bestFit="1" customWidth="1"/>
    <col min="1772" max="1780" width="10" style="12"/>
    <col min="1781" max="1781" width="17.64453125" style="12" bestFit="1" customWidth="1"/>
    <col min="1782" max="1782" width="18.8203125" style="12" bestFit="1" customWidth="1"/>
    <col min="1783" max="1791" width="10" style="12"/>
    <col min="1792" max="1792" width="17.64453125" style="12" bestFit="1" customWidth="1"/>
    <col min="1793" max="1793" width="18.8203125" style="12" bestFit="1" customWidth="1"/>
    <col min="1794" max="1802" width="10" style="12"/>
    <col min="1803" max="1803" width="17.64453125" style="12" bestFit="1" customWidth="1"/>
    <col min="1804" max="1804" width="18.8203125" style="12" bestFit="1" customWidth="1"/>
    <col min="1805" max="1813" width="10" style="12"/>
    <col min="1814" max="1814" width="17.64453125" style="12" bestFit="1" customWidth="1"/>
    <col min="1815" max="1815" width="18.8203125" style="12" bestFit="1" customWidth="1"/>
    <col min="1816" max="1824" width="10" style="12"/>
    <col min="1825" max="1825" width="17.64453125" style="12" bestFit="1" customWidth="1"/>
    <col min="1826" max="1826" width="18.8203125" style="12" bestFit="1" customWidth="1"/>
    <col min="1827" max="1835" width="10" style="12"/>
    <col min="1836" max="1836" width="17.64453125" style="12" bestFit="1" customWidth="1"/>
    <col min="1837" max="1845" width="10" style="12"/>
    <col min="1846" max="1846" width="17.64453125" style="12" bestFit="1" customWidth="1"/>
    <col min="1847" max="1855" width="10" style="12"/>
    <col min="1856" max="1856" width="17.64453125" style="12" bestFit="1" customWidth="1"/>
    <col min="1857" max="1992" width="10" style="12"/>
    <col min="1993" max="1993" width="18.64453125" style="12" customWidth="1"/>
    <col min="1994" max="1994" width="18.8203125" style="12" bestFit="1" customWidth="1"/>
    <col min="1995" max="1999" width="10" style="12"/>
    <col min="2000" max="2000" width="11.52734375" style="12" customWidth="1"/>
    <col min="2001" max="2003" width="10" style="12"/>
    <col min="2004" max="2004" width="17.64453125" style="12" bestFit="1" customWidth="1"/>
    <col min="2005" max="2005" width="18.8203125" style="12" bestFit="1" customWidth="1"/>
    <col min="2006" max="2014" width="10" style="12"/>
    <col min="2015" max="2015" width="17.64453125" style="12" bestFit="1" customWidth="1"/>
    <col min="2016" max="2016" width="18.8203125" style="12" bestFit="1" customWidth="1"/>
    <col min="2017" max="2025" width="10" style="12"/>
    <col min="2026" max="2026" width="17.64453125" style="12" bestFit="1" customWidth="1"/>
    <col min="2027" max="2027" width="18.8203125" style="12" bestFit="1" customWidth="1"/>
    <col min="2028" max="2036" width="10" style="12"/>
    <col min="2037" max="2037" width="17.64453125" style="12" bestFit="1" customWidth="1"/>
    <col min="2038" max="2038" width="18.8203125" style="12" bestFit="1" customWidth="1"/>
    <col min="2039" max="2047" width="10" style="12"/>
    <col min="2048" max="2048" width="17.64453125" style="12" bestFit="1" customWidth="1"/>
    <col min="2049" max="2049" width="18.8203125" style="12" bestFit="1" customWidth="1"/>
    <col min="2050" max="2058" width="10" style="12"/>
    <col min="2059" max="2059" width="17.64453125" style="12" bestFit="1" customWidth="1"/>
    <col min="2060" max="2060" width="18.8203125" style="12" bestFit="1" customWidth="1"/>
    <col min="2061" max="2069" width="10" style="12"/>
    <col min="2070" max="2070" width="17.64453125" style="12" bestFit="1" customWidth="1"/>
    <col min="2071" max="2071" width="18.8203125" style="12" bestFit="1" customWidth="1"/>
    <col min="2072" max="2080" width="10" style="12"/>
    <col min="2081" max="2081" width="17.64453125" style="12" bestFit="1" customWidth="1"/>
    <col min="2082" max="2082" width="18.8203125" style="12" bestFit="1" customWidth="1"/>
    <col min="2083" max="2091" width="10" style="12"/>
    <col min="2092" max="2092" width="17.64453125" style="12" bestFit="1" customWidth="1"/>
    <col min="2093" max="2101" width="10" style="12"/>
    <col min="2102" max="2102" width="17.64453125" style="12" bestFit="1" customWidth="1"/>
    <col min="2103" max="2111" width="10" style="12"/>
    <col min="2112" max="2112" width="17.64453125" style="12" bestFit="1" customWidth="1"/>
    <col min="2113" max="2248" width="10" style="12"/>
    <col min="2249" max="2249" width="18.64453125" style="12" customWidth="1"/>
    <col min="2250" max="2250" width="18.8203125" style="12" bestFit="1" customWidth="1"/>
    <col min="2251" max="2255" width="10" style="12"/>
    <col min="2256" max="2256" width="11.52734375" style="12" customWidth="1"/>
    <col min="2257" max="2259" width="10" style="12"/>
    <col min="2260" max="2260" width="17.64453125" style="12" bestFit="1" customWidth="1"/>
    <col min="2261" max="2261" width="18.8203125" style="12" bestFit="1" customWidth="1"/>
    <col min="2262" max="2270" width="10" style="12"/>
    <col min="2271" max="2271" width="17.64453125" style="12" bestFit="1" customWidth="1"/>
    <col min="2272" max="2272" width="18.8203125" style="12" bestFit="1" customWidth="1"/>
    <col min="2273" max="2281" width="10" style="12"/>
    <col min="2282" max="2282" width="17.64453125" style="12" bestFit="1" customWidth="1"/>
    <col min="2283" max="2283" width="18.8203125" style="12" bestFit="1" customWidth="1"/>
    <col min="2284" max="2292" width="10" style="12"/>
    <col min="2293" max="2293" width="17.64453125" style="12" bestFit="1" customWidth="1"/>
    <col min="2294" max="2294" width="18.8203125" style="12" bestFit="1" customWidth="1"/>
    <col min="2295" max="2303" width="10" style="12"/>
    <col min="2304" max="2304" width="17.64453125" style="12" bestFit="1" customWidth="1"/>
    <col min="2305" max="2305" width="18.8203125" style="12" bestFit="1" customWidth="1"/>
    <col min="2306" max="2314" width="10" style="12"/>
    <col min="2315" max="2315" width="17.64453125" style="12" bestFit="1" customWidth="1"/>
    <col min="2316" max="2316" width="18.8203125" style="12" bestFit="1" customWidth="1"/>
    <col min="2317" max="2325" width="10" style="12"/>
    <col min="2326" max="2326" width="17.64453125" style="12" bestFit="1" customWidth="1"/>
    <col min="2327" max="2327" width="18.8203125" style="12" bestFit="1" customWidth="1"/>
    <col min="2328" max="2336" width="10" style="12"/>
    <col min="2337" max="2337" width="17.64453125" style="12" bestFit="1" customWidth="1"/>
    <col min="2338" max="2338" width="18.8203125" style="12" bestFit="1" customWidth="1"/>
    <col min="2339" max="2347" width="10" style="12"/>
    <col min="2348" max="2348" width="17.64453125" style="12" bestFit="1" customWidth="1"/>
    <col min="2349" max="2357" width="10" style="12"/>
    <col min="2358" max="2358" width="17.64453125" style="12" bestFit="1" customWidth="1"/>
    <col min="2359" max="2367" width="10" style="12"/>
    <col min="2368" max="2368" width="17.64453125" style="12" bestFit="1" customWidth="1"/>
    <col min="2369" max="2504" width="10" style="12"/>
    <col min="2505" max="2505" width="18.64453125" style="12" customWidth="1"/>
    <col min="2506" max="2506" width="18.8203125" style="12" bestFit="1" customWidth="1"/>
    <col min="2507" max="2511" width="10" style="12"/>
    <col min="2512" max="2512" width="11.52734375" style="12" customWidth="1"/>
    <col min="2513" max="2515" width="10" style="12"/>
    <col min="2516" max="2516" width="17.64453125" style="12" bestFit="1" customWidth="1"/>
    <col min="2517" max="2517" width="18.8203125" style="12" bestFit="1" customWidth="1"/>
    <col min="2518" max="2526" width="10" style="12"/>
    <col min="2527" max="2527" width="17.64453125" style="12" bestFit="1" customWidth="1"/>
    <col min="2528" max="2528" width="18.8203125" style="12" bestFit="1" customWidth="1"/>
    <col min="2529" max="2537" width="10" style="12"/>
    <col min="2538" max="2538" width="17.64453125" style="12" bestFit="1" customWidth="1"/>
    <col min="2539" max="2539" width="18.8203125" style="12" bestFit="1" customWidth="1"/>
    <col min="2540" max="2548" width="10" style="12"/>
    <col min="2549" max="2549" width="17.64453125" style="12" bestFit="1" customWidth="1"/>
    <col min="2550" max="2550" width="18.8203125" style="12" bestFit="1" customWidth="1"/>
    <col min="2551" max="2559" width="10" style="12"/>
    <col min="2560" max="2560" width="17.64453125" style="12" bestFit="1" customWidth="1"/>
    <col min="2561" max="2561" width="18.8203125" style="12" bestFit="1" customWidth="1"/>
    <col min="2562" max="2570" width="10" style="12"/>
    <col min="2571" max="2571" width="17.64453125" style="12" bestFit="1" customWidth="1"/>
    <col min="2572" max="2572" width="18.8203125" style="12" bestFit="1" customWidth="1"/>
    <col min="2573" max="2581" width="10" style="12"/>
    <col min="2582" max="2582" width="17.64453125" style="12" bestFit="1" customWidth="1"/>
    <col min="2583" max="2583" width="18.8203125" style="12" bestFit="1" customWidth="1"/>
    <col min="2584" max="2592" width="10" style="12"/>
    <col min="2593" max="2593" width="17.64453125" style="12" bestFit="1" customWidth="1"/>
    <col min="2594" max="2594" width="18.8203125" style="12" bestFit="1" customWidth="1"/>
    <col min="2595" max="2603" width="10" style="12"/>
    <col min="2604" max="2604" width="17.64453125" style="12" bestFit="1" customWidth="1"/>
    <col min="2605" max="2613" width="10" style="12"/>
    <col min="2614" max="2614" width="17.64453125" style="12" bestFit="1" customWidth="1"/>
    <col min="2615" max="2623" width="10" style="12"/>
    <col min="2624" max="2624" width="17.64453125" style="12" bestFit="1" customWidth="1"/>
    <col min="2625" max="2760" width="10" style="12"/>
    <col min="2761" max="2761" width="18.64453125" style="12" customWidth="1"/>
    <col min="2762" max="2762" width="18.8203125" style="12" bestFit="1" customWidth="1"/>
    <col min="2763" max="2767" width="10" style="12"/>
    <col min="2768" max="2768" width="11.52734375" style="12" customWidth="1"/>
    <col min="2769" max="2771" width="10" style="12"/>
    <col min="2772" max="2772" width="17.64453125" style="12" bestFit="1" customWidth="1"/>
    <col min="2773" max="2773" width="18.8203125" style="12" bestFit="1" customWidth="1"/>
    <col min="2774" max="2782" width="10" style="12"/>
    <col min="2783" max="2783" width="17.64453125" style="12" bestFit="1" customWidth="1"/>
    <col min="2784" max="2784" width="18.8203125" style="12" bestFit="1" customWidth="1"/>
    <col min="2785" max="2793" width="10" style="12"/>
    <col min="2794" max="2794" width="17.64453125" style="12" bestFit="1" customWidth="1"/>
    <col min="2795" max="2795" width="18.8203125" style="12" bestFit="1" customWidth="1"/>
    <col min="2796" max="2804" width="10" style="12"/>
    <col min="2805" max="2805" width="17.64453125" style="12" bestFit="1" customWidth="1"/>
    <col min="2806" max="2806" width="18.8203125" style="12" bestFit="1" customWidth="1"/>
    <col min="2807" max="2815" width="10" style="12"/>
    <col min="2816" max="2816" width="17.64453125" style="12" bestFit="1" customWidth="1"/>
    <col min="2817" max="2817" width="18.8203125" style="12" bestFit="1" customWidth="1"/>
    <col min="2818" max="2826" width="10" style="12"/>
    <col min="2827" max="2827" width="17.64453125" style="12" bestFit="1" customWidth="1"/>
    <col min="2828" max="2828" width="18.8203125" style="12" bestFit="1" customWidth="1"/>
    <col min="2829" max="2837" width="10" style="12"/>
    <col min="2838" max="2838" width="17.64453125" style="12" bestFit="1" customWidth="1"/>
    <col min="2839" max="2839" width="18.8203125" style="12" bestFit="1" customWidth="1"/>
    <col min="2840" max="2848" width="10" style="12"/>
    <col min="2849" max="2849" width="17.64453125" style="12" bestFit="1" customWidth="1"/>
    <col min="2850" max="2850" width="18.8203125" style="12" bestFit="1" customWidth="1"/>
    <col min="2851" max="2859" width="10" style="12"/>
    <col min="2860" max="2860" width="17.64453125" style="12" bestFit="1" customWidth="1"/>
    <col min="2861" max="2869" width="10" style="12"/>
    <col min="2870" max="2870" width="17.64453125" style="12" bestFit="1" customWidth="1"/>
    <col min="2871" max="2879" width="10" style="12"/>
    <col min="2880" max="2880" width="17.64453125" style="12" bestFit="1" customWidth="1"/>
    <col min="2881" max="3016" width="10" style="12"/>
    <col min="3017" max="3017" width="18.64453125" style="12" customWidth="1"/>
    <col min="3018" max="3018" width="18.8203125" style="12" bestFit="1" customWidth="1"/>
    <col min="3019" max="3023" width="10" style="12"/>
    <col min="3024" max="3024" width="11.52734375" style="12" customWidth="1"/>
    <col min="3025" max="3027" width="10" style="12"/>
    <col min="3028" max="3028" width="17.64453125" style="12" bestFit="1" customWidth="1"/>
    <col min="3029" max="3029" width="18.8203125" style="12" bestFit="1" customWidth="1"/>
    <col min="3030" max="3038" width="10" style="12"/>
    <col min="3039" max="3039" width="17.64453125" style="12" bestFit="1" customWidth="1"/>
    <col min="3040" max="3040" width="18.8203125" style="12" bestFit="1" customWidth="1"/>
    <col min="3041" max="3049" width="10" style="12"/>
    <col min="3050" max="3050" width="17.64453125" style="12" bestFit="1" customWidth="1"/>
    <col min="3051" max="3051" width="18.8203125" style="12" bestFit="1" customWidth="1"/>
    <col min="3052" max="3060" width="10" style="12"/>
    <col min="3061" max="3061" width="17.64453125" style="12" bestFit="1" customWidth="1"/>
    <col min="3062" max="3062" width="18.8203125" style="12" bestFit="1" customWidth="1"/>
    <col min="3063" max="3071" width="10" style="12"/>
    <col min="3072" max="3072" width="17.64453125" style="12" bestFit="1" customWidth="1"/>
    <col min="3073" max="3073" width="18.8203125" style="12" bestFit="1" customWidth="1"/>
    <col min="3074" max="3082" width="10" style="12"/>
    <col min="3083" max="3083" width="17.64453125" style="12" bestFit="1" customWidth="1"/>
    <col min="3084" max="3084" width="18.8203125" style="12" bestFit="1" customWidth="1"/>
    <col min="3085" max="3093" width="10" style="12"/>
    <col min="3094" max="3094" width="17.64453125" style="12" bestFit="1" customWidth="1"/>
    <col min="3095" max="3095" width="18.8203125" style="12" bestFit="1" customWidth="1"/>
    <col min="3096" max="3104" width="10" style="12"/>
    <col min="3105" max="3105" width="17.64453125" style="12" bestFit="1" customWidth="1"/>
    <col min="3106" max="3106" width="18.8203125" style="12" bestFit="1" customWidth="1"/>
    <col min="3107" max="3115" width="10" style="12"/>
    <col min="3116" max="3116" width="17.64453125" style="12" bestFit="1" customWidth="1"/>
    <col min="3117" max="3125" width="10" style="12"/>
    <col min="3126" max="3126" width="17.64453125" style="12" bestFit="1" customWidth="1"/>
    <col min="3127" max="3135" width="10" style="12"/>
    <col min="3136" max="3136" width="17.64453125" style="12" bestFit="1" customWidth="1"/>
    <col min="3137" max="3272" width="10" style="12"/>
    <col min="3273" max="3273" width="18.64453125" style="12" customWidth="1"/>
    <col min="3274" max="3274" width="18.8203125" style="12" bestFit="1" customWidth="1"/>
    <col min="3275" max="3279" width="10" style="12"/>
    <col min="3280" max="3280" width="11.52734375" style="12" customWidth="1"/>
    <col min="3281" max="3283" width="10" style="12"/>
    <col min="3284" max="3284" width="17.64453125" style="12" bestFit="1" customWidth="1"/>
    <col min="3285" max="3285" width="18.8203125" style="12" bestFit="1" customWidth="1"/>
    <col min="3286" max="3294" width="10" style="12"/>
    <col min="3295" max="3295" width="17.64453125" style="12" bestFit="1" customWidth="1"/>
    <col min="3296" max="3296" width="18.8203125" style="12" bestFit="1" customWidth="1"/>
    <col min="3297" max="3305" width="10" style="12"/>
    <col min="3306" max="3306" width="17.64453125" style="12" bestFit="1" customWidth="1"/>
    <col min="3307" max="3307" width="18.8203125" style="12" bestFit="1" customWidth="1"/>
    <col min="3308" max="3316" width="10" style="12"/>
    <col min="3317" max="3317" width="17.64453125" style="12" bestFit="1" customWidth="1"/>
    <col min="3318" max="3318" width="18.8203125" style="12" bestFit="1" customWidth="1"/>
    <col min="3319" max="3327" width="10" style="12"/>
    <col min="3328" max="3328" width="17.64453125" style="12" bestFit="1" customWidth="1"/>
    <col min="3329" max="3329" width="18.8203125" style="12" bestFit="1" customWidth="1"/>
    <col min="3330" max="3338" width="10" style="12"/>
    <col min="3339" max="3339" width="17.64453125" style="12" bestFit="1" customWidth="1"/>
    <col min="3340" max="3340" width="18.8203125" style="12" bestFit="1" customWidth="1"/>
    <col min="3341" max="3349" width="10" style="12"/>
    <col min="3350" max="3350" width="17.64453125" style="12" bestFit="1" customWidth="1"/>
    <col min="3351" max="3351" width="18.8203125" style="12" bestFit="1" customWidth="1"/>
    <col min="3352" max="3360" width="10" style="12"/>
    <col min="3361" max="3361" width="17.64453125" style="12" bestFit="1" customWidth="1"/>
    <col min="3362" max="3362" width="18.8203125" style="12" bestFit="1" customWidth="1"/>
    <col min="3363" max="3371" width="10" style="12"/>
    <col min="3372" max="3372" width="17.64453125" style="12" bestFit="1" customWidth="1"/>
    <col min="3373" max="3381" width="10" style="12"/>
    <col min="3382" max="3382" width="17.64453125" style="12" bestFit="1" customWidth="1"/>
    <col min="3383" max="3391" width="10" style="12"/>
    <col min="3392" max="3392" width="17.64453125" style="12" bestFit="1" customWidth="1"/>
    <col min="3393" max="3528" width="10" style="12"/>
    <col min="3529" max="3529" width="18.64453125" style="12" customWidth="1"/>
    <col min="3530" max="3530" width="18.8203125" style="12" bestFit="1" customWidth="1"/>
    <col min="3531" max="3535" width="10" style="12"/>
    <col min="3536" max="3536" width="11.52734375" style="12" customWidth="1"/>
    <col min="3537" max="3539" width="10" style="12"/>
    <col min="3540" max="3540" width="17.64453125" style="12" bestFit="1" customWidth="1"/>
    <col min="3541" max="3541" width="18.8203125" style="12" bestFit="1" customWidth="1"/>
    <col min="3542" max="3550" width="10" style="12"/>
    <col min="3551" max="3551" width="17.64453125" style="12" bestFit="1" customWidth="1"/>
    <col min="3552" max="3552" width="18.8203125" style="12" bestFit="1" customWidth="1"/>
    <col min="3553" max="3561" width="10" style="12"/>
    <col min="3562" max="3562" width="17.64453125" style="12" bestFit="1" customWidth="1"/>
    <col min="3563" max="3563" width="18.8203125" style="12" bestFit="1" customWidth="1"/>
    <col min="3564" max="3572" width="10" style="12"/>
    <col min="3573" max="3573" width="17.64453125" style="12" bestFit="1" customWidth="1"/>
    <col min="3574" max="3574" width="18.8203125" style="12" bestFit="1" customWidth="1"/>
    <col min="3575" max="3583" width="10" style="12"/>
    <col min="3584" max="3584" width="17.64453125" style="12" bestFit="1" customWidth="1"/>
    <col min="3585" max="3585" width="18.8203125" style="12" bestFit="1" customWidth="1"/>
    <col min="3586" max="3594" width="10" style="12"/>
    <col min="3595" max="3595" width="17.64453125" style="12" bestFit="1" customWidth="1"/>
    <col min="3596" max="3596" width="18.8203125" style="12" bestFit="1" customWidth="1"/>
    <col min="3597" max="3605" width="10" style="12"/>
    <col min="3606" max="3606" width="17.64453125" style="12" bestFit="1" customWidth="1"/>
    <col min="3607" max="3607" width="18.8203125" style="12" bestFit="1" customWidth="1"/>
    <col min="3608" max="3616" width="10" style="12"/>
    <col min="3617" max="3617" width="17.64453125" style="12" bestFit="1" customWidth="1"/>
    <col min="3618" max="3618" width="18.8203125" style="12" bestFit="1" customWidth="1"/>
    <col min="3619" max="3627" width="10" style="12"/>
    <col min="3628" max="3628" width="17.64453125" style="12" bestFit="1" customWidth="1"/>
    <col min="3629" max="3637" width="10" style="12"/>
    <col min="3638" max="3638" width="17.64453125" style="12" bestFit="1" customWidth="1"/>
    <col min="3639" max="3647" width="10" style="12"/>
    <col min="3648" max="3648" width="17.64453125" style="12" bestFit="1" customWidth="1"/>
    <col min="3649" max="3784" width="10" style="12"/>
    <col min="3785" max="3785" width="18.64453125" style="12" customWidth="1"/>
    <col min="3786" max="3786" width="18.8203125" style="12" bestFit="1" customWidth="1"/>
    <col min="3787" max="3791" width="10" style="12"/>
    <col min="3792" max="3792" width="11.52734375" style="12" customWidth="1"/>
    <col min="3793" max="3795" width="10" style="12"/>
    <col min="3796" max="3796" width="17.64453125" style="12" bestFit="1" customWidth="1"/>
    <col min="3797" max="3797" width="18.8203125" style="12" bestFit="1" customWidth="1"/>
    <col min="3798" max="3806" width="10" style="12"/>
    <col min="3807" max="3807" width="17.64453125" style="12" bestFit="1" customWidth="1"/>
    <col min="3808" max="3808" width="18.8203125" style="12" bestFit="1" customWidth="1"/>
    <col min="3809" max="3817" width="10" style="12"/>
    <col min="3818" max="3818" width="17.64453125" style="12" bestFit="1" customWidth="1"/>
    <col min="3819" max="3819" width="18.8203125" style="12" bestFit="1" customWidth="1"/>
    <col min="3820" max="3828" width="10" style="12"/>
    <col min="3829" max="3829" width="17.64453125" style="12" bestFit="1" customWidth="1"/>
    <col min="3830" max="3830" width="18.8203125" style="12" bestFit="1" customWidth="1"/>
    <col min="3831" max="3839" width="10" style="12"/>
    <col min="3840" max="3840" width="17.64453125" style="12" bestFit="1" customWidth="1"/>
    <col min="3841" max="3841" width="18.8203125" style="12" bestFit="1" customWidth="1"/>
    <col min="3842" max="3850" width="10" style="12"/>
    <col min="3851" max="3851" width="17.64453125" style="12" bestFit="1" customWidth="1"/>
    <col min="3852" max="3852" width="18.8203125" style="12" bestFit="1" customWidth="1"/>
    <col min="3853" max="3861" width="10" style="12"/>
    <col min="3862" max="3862" width="17.64453125" style="12" bestFit="1" customWidth="1"/>
    <col min="3863" max="3863" width="18.8203125" style="12" bestFit="1" customWidth="1"/>
    <col min="3864" max="3872" width="10" style="12"/>
    <col min="3873" max="3873" width="17.64453125" style="12" bestFit="1" customWidth="1"/>
    <col min="3874" max="3874" width="18.8203125" style="12" bestFit="1" customWidth="1"/>
    <col min="3875" max="3883" width="10" style="12"/>
    <col min="3884" max="3884" width="17.64453125" style="12" bestFit="1" customWidth="1"/>
    <col min="3885" max="3893" width="10" style="12"/>
    <col min="3894" max="3894" width="17.64453125" style="12" bestFit="1" customWidth="1"/>
    <col min="3895" max="3903" width="10" style="12"/>
    <col min="3904" max="3904" width="17.64453125" style="12" bestFit="1" customWidth="1"/>
    <col min="3905" max="4040" width="10" style="12"/>
    <col min="4041" max="4041" width="18.64453125" style="12" customWidth="1"/>
    <col min="4042" max="4042" width="18.8203125" style="12" bestFit="1" customWidth="1"/>
    <col min="4043" max="4047" width="10" style="12"/>
    <col min="4048" max="4048" width="11.52734375" style="12" customWidth="1"/>
    <col min="4049" max="4051" width="10" style="12"/>
    <col min="4052" max="4052" width="17.64453125" style="12" bestFit="1" customWidth="1"/>
    <col min="4053" max="4053" width="18.8203125" style="12" bestFit="1" customWidth="1"/>
    <col min="4054" max="4062" width="10" style="12"/>
    <col min="4063" max="4063" width="17.64453125" style="12" bestFit="1" customWidth="1"/>
    <col min="4064" max="4064" width="18.8203125" style="12" bestFit="1" customWidth="1"/>
    <col min="4065" max="4073" width="10" style="12"/>
    <col min="4074" max="4074" width="17.64453125" style="12" bestFit="1" customWidth="1"/>
    <col min="4075" max="4075" width="18.8203125" style="12" bestFit="1" customWidth="1"/>
    <col min="4076" max="4084" width="10" style="12"/>
    <col min="4085" max="4085" width="17.64453125" style="12" bestFit="1" customWidth="1"/>
    <col min="4086" max="4086" width="18.8203125" style="12" bestFit="1" customWidth="1"/>
    <col min="4087" max="4095" width="10" style="12"/>
    <col min="4096" max="4096" width="17.64453125" style="12" bestFit="1" customWidth="1"/>
    <col min="4097" max="4097" width="18.8203125" style="12" bestFit="1" customWidth="1"/>
    <col min="4098" max="4106" width="10" style="12"/>
    <col min="4107" max="4107" width="17.64453125" style="12" bestFit="1" customWidth="1"/>
    <col min="4108" max="4108" width="18.8203125" style="12" bestFit="1" customWidth="1"/>
    <col min="4109" max="4117" width="10" style="12"/>
    <col min="4118" max="4118" width="17.64453125" style="12" bestFit="1" customWidth="1"/>
    <col min="4119" max="4119" width="18.8203125" style="12" bestFit="1" customWidth="1"/>
    <col min="4120" max="4128" width="10" style="12"/>
    <col min="4129" max="4129" width="17.64453125" style="12" bestFit="1" customWidth="1"/>
    <col min="4130" max="4130" width="18.8203125" style="12" bestFit="1" customWidth="1"/>
    <col min="4131" max="4139" width="10" style="12"/>
    <col min="4140" max="4140" width="17.64453125" style="12" bestFit="1" customWidth="1"/>
    <col min="4141" max="4149" width="10" style="12"/>
    <col min="4150" max="4150" width="17.64453125" style="12" bestFit="1" customWidth="1"/>
    <col min="4151" max="4159" width="10" style="12"/>
    <col min="4160" max="4160" width="17.64453125" style="12" bestFit="1" customWidth="1"/>
    <col min="4161" max="4296" width="10" style="12"/>
    <col min="4297" max="4297" width="18.64453125" style="12" customWidth="1"/>
    <col min="4298" max="4298" width="18.8203125" style="12" bestFit="1" customWidth="1"/>
    <col min="4299" max="4303" width="10" style="12"/>
    <col min="4304" max="4304" width="11.52734375" style="12" customWidth="1"/>
    <col min="4305" max="4307" width="10" style="12"/>
    <col min="4308" max="4308" width="17.64453125" style="12" bestFit="1" customWidth="1"/>
    <col min="4309" max="4309" width="18.8203125" style="12" bestFit="1" customWidth="1"/>
    <col min="4310" max="4318" width="10" style="12"/>
    <col min="4319" max="4319" width="17.64453125" style="12" bestFit="1" customWidth="1"/>
    <col min="4320" max="4320" width="18.8203125" style="12" bestFit="1" customWidth="1"/>
    <col min="4321" max="4329" width="10" style="12"/>
    <col min="4330" max="4330" width="17.64453125" style="12" bestFit="1" customWidth="1"/>
    <col min="4331" max="4331" width="18.8203125" style="12" bestFit="1" customWidth="1"/>
    <col min="4332" max="4340" width="10" style="12"/>
    <col min="4341" max="4341" width="17.64453125" style="12" bestFit="1" customWidth="1"/>
    <col min="4342" max="4342" width="18.8203125" style="12" bestFit="1" customWidth="1"/>
    <col min="4343" max="4351" width="10" style="12"/>
    <col min="4352" max="4352" width="17.64453125" style="12" bestFit="1" customWidth="1"/>
    <col min="4353" max="4353" width="18.8203125" style="12" bestFit="1" customWidth="1"/>
    <col min="4354" max="4362" width="10" style="12"/>
    <col min="4363" max="4363" width="17.64453125" style="12" bestFit="1" customWidth="1"/>
    <col min="4364" max="4364" width="18.8203125" style="12" bestFit="1" customWidth="1"/>
    <col min="4365" max="4373" width="10" style="12"/>
    <col min="4374" max="4374" width="17.64453125" style="12" bestFit="1" customWidth="1"/>
    <col min="4375" max="4375" width="18.8203125" style="12" bestFit="1" customWidth="1"/>
    <col min="4376" max="4384" width="10" style="12"/>
    <col min="4385" max="4385" width="17.64453125" style="12" bestFit="1" customWidth="1"/>
    <col min="4386" max="4386" width="18.8203125" style="12" bestFit="1" customWidth="1"/>
    <col min="4387" max="4395" width="10" style="12"/>
    <col min="4396" max="4396" width="17.64453125" style="12" bestFit="1" customWidth="1"/>
    <col min="4397" max="4405" width="10" style="12"/>
    <col min="4406" max="4406" width="17.64453125" style="12" bestFit="1" customWidth="1"/>
    <col min="4407" max="4415" width="10" style="12"/>
    <col min="4416" max="4416" width="17.64453125" style="12" bestFit="1" customWidth="1"/>
    <col min="4417" max="4552" width="10" style="12"/>
    <col min="4553" max="4553" width="18.64453125" style="12" customWidth="1"/>
    <col min="4554" max="4554" width="18.8203125" style="12" bestFit="1" customWidth="1"/>
    <col min="4555" max="4559" width="10" style="12"/>
    <col min="4560" max="4560" width="11.52734375" style="12" customWidth="1"/>
    <col min="4561" max="4563" width="10" style="12"/>
    <col min="4564" max="4564" width="17.64453125" style="12" bestFit="1" customWidth="1"/>
    <col min="4565" max="4565" width="18.8203125" style="12" bestFit="1" customWidth="1"/>
    <col min="4566" max="4574" width="10" style="12"/>
    <col min="4575" max="4575" width="17.64453125" style="12" bestFit="1" customWidth="1"/>
    <col min="4576" max="4576" width="18.8203125" style="12" bestFit="1" customWidth="1"/>
    <col min="4577" max="4585" width="10" style="12"/>
    <col min="4586" max="4586" width="17.64453125" style="12" bestFit="1" customWidth="1"/>
    <col min="4587" max="4587" width="18.8203125" style="12" bestFit="1" customWidth="1"/>
    <col min="4588" max="4596" width="10" style="12"/>
    <col min="4597" max="4597" width="17.64453125" style="12" bestFit="1" customWidth="1"/>
    <col min="4598" max="4598" width="18.8203125" style="12" bestFit="1" customWidth="1"/>
    <col min="4599" max="4607" width="10" style="12"/>
    <col min="4608" max="4608" width="17.64453125" style="12" bestFit="1" customWidth="1"/>
    <col min="4609" max="4609" width="18.8203125" style="12" bestFit="1" customWidth="1"/>
    <col min="4610" max="4618" width="10" style="12"/>
    <col min="4619" max="4619" width="17.64453125" style="12" bestFit="1" customWidth="1"/>
    <col min="4620" max="4620" width="18.8203125" style="12" bestFit="1" customWidth="1"/>
    <col min="4621" max="4629" width="10" style="12"/>
    <col min="4630" max="4630" width="17.64453125" style="12" bestFit="1" customWidth="1"/>
    <col min="4631" max="4631" width="18.8203125" style="12" bestFit="1" customWidth="1"/>
    <col min="4632" max="4640" width="10" style="12"/>
    <col min="4641" max="4641" width="17.64453125" style="12" bestFit="1" customWidth="1"/>
    <col min="4642" max="4642" width="18.8203125" style="12" bestFit="1" customWidth="1"/>
    <col min="4643" max="4651" width="10" style="12"/>
    <col min="4652" max="4652" width="17.64453125" style="12" bestFit="1" customWidth="1"/>
    <col min="4653" max="4661" width="10" style="12"/>
    <col min="4662" max="4662" width="17.64453125" style="12" bestFit="1" customWidth="1"/>
    <col min="4663" max="4671" width="10" style="12"/>
    <col min="4672" max="4672" width="17.64453125" style="12" bestFit="1" customWidth="1"/>
    <col min="4673" max="4808" width="10" style="12"/>
    <col min="4809" max="4809" width="18.64453125" style="12" customWidth="1"/>
    <col min="4810" max="4810" width="18.8203125" style="12" bestFit="1" customWidth="1"/>
    <col min="4811" max="4815" width="10" style="12"/>
    <col min="4816" max="4816" width="11.52734375" style="12" customWidth="1"/>
    <col min="4817" max="4819" width="10" style="12"/>
    <col min="4820" max="4820" width="17.64453125" style="12" bestFit="1" customWidth="1"/>
    <col min="4821" max="4821" width="18.8203125" style="12" bestFit="1" customWidth="1"/>
    <col min="4822" max="4830" width="10" style="12"/>
    <col min="4831" max="4831" width="17.64453125" style="12" bestFit="1" customWidth="1"/>
    <col min="4832" max="4832" width="18.8203125" style="12" bestFit="1" customWidth="1"/>
    <col min="4833" max="4841" width="10" style="12"/>
    <col min="4842" max="4842" width="17.64453125" style="12" bestFit="1" customWidth="1"/>
    <col min="4843" max="4843" width="18.8203125" style="12" bestFit="1" customWidth="1"/>
    <col min="4844" max="4852" width="10" style="12"/>
    <col min="4853" max="4853" width="17.64453125" style="12" bestFit="1" customWidth="1"/>
    <col min="4854" max="4854" width="18.8203125" style="12" bestFit="1" customWidth="1"/>
    <col min="4855" max="4863" width="10" style="12"/>
    <col min="4864" max="4864" width="17.64453125" style="12" bestFit="1" customWidth="1"/>
    <col min="4865" max="4865" width="18.8203125" style="12" bestFit="1" customWidth="1"/>
    <col min="4866" max="4874" width="10" style="12"/>
    <col min="4875" max="4875" width="17.64453125" style="12" bestFit="1" customWidth="1"/>
    <col min="4876" max="4876" width="18.8203125" style="12" bestFit="1" customWidth="1"/>
    <col min="4877" max="4885" width="10" style="12"/>
    <col min="4886" max="4886" width="17.64453125" style="12" bestFit="1" customWidth="1"/>
    <col min="4887" max="4887" width="18.8203125" style="12" bestFit="1" customWidth="1"/>
    <col min="4888" max="4896" width="10" style="12"/>
    <col min="4897" max="4897" width="17.64453125" style="12" bestFit="1" customWidth="1"/>
    <col min="4898" max="4898" width="18.8203125" style="12" bestFit="1" customWidth="1"/>
    <col min="4899" max="4907" width="10" style="12"/>
    <col min="4908" max="4908" width="17.64453125" style="12" bestFit="1" customWidth="1"/>
    <col min="4909" max="4917" width="10" style="12"/>
    <col min="4918" max="4918" width="17.64453125" style="12" bestFit="1" customWidth="1"/>
    <col min="4919" max="4927" width="10" style="12"/>
    <col min="4928" max="4928" width="17.64453125" style="12" bestFit="1" customWidth="1"/>
    <col min="4929" max="5064" width="10" style="12"/>
    <col min="5065" max="5065" width="18.64453125" style="12" customWidth="1"/>
    <col min="5066" max="5066" width="18.8203125" style="12" bestFit="1" customWidth="1"/>
    <col min="5067" max="5071" width="10" style="12"/>
    <col min="5072" max="5072" width="11.52734375" style="12" customWidth="1"/>
    <col min="5073" max="5075" width="10" style="12"/>
    <col min="5076" max="5076" width="17.64453125" style="12" bestFit="1" customWidth="1"/>
    <col min="5077" max="5077" width="18.8203125" style="12" bestFit="1" customWidth="1"/>
    <col min="5078" max="5086" width="10" style="12"/>
    <col min="5087" max="5087" width="17.64453125" style="12" bestFit="1" customWidth="1"/>
    <col min="5088" max="5088" width="18.8203125" style="12" bestFit="1" customWidth="1"/>
    <col min="5089" max="5097" width="10" style="12"/>
    <col min="5098" max="5098" width="17.64453125" style="12" bestFit="1" customWidth="1"/>
    <col min="5099" max="5099" width="18.8203125" style="12" bestFit="1" customWidth="1"/>
    <col min="5100" max="5108" width="10" style="12"/>
    <col min="5109" max="5109" width="17.64453125" style="12" bestFit="1" customWidth="1"/>
    <col min="5110" max="5110" width="18.8203125" style="12" bestFit="1" customWidth="1"/>
    <col min="5111" max="5119" width="10" style="12"/>
    <col min="5120" max="5120" width="17.64453125" style="12" bestFit="1" customWidth="1"/>
    <col min="5121" max="5121" width="18.8203125" style="12" bestFit="1" customWidth="1"/>
    <col min="5122" max="5130" width="10" style="12"/>
    <col min="5131" max="5131" width="17.64453125" style="12" bestFit="1" customWidth="1"/>
    <col min="5132" max="5132" width="18.8203125" style="12" bestFit="1" customWidth="1"/>
    <col min="5133" max="5141" width="10" style="12"/>
    <col min="5142" max="5142" width="17.64453125" style="12" bestFit="1" customWidth="1"/>
    <col min="5143" max="5143" width="18.8203125" style="12" bestFit="1" customWidth="1"/>
    <col min="5144" max="5152" width="10" style="12"/>
    <col min="5153" max="5153" width="17.64453125" style="12" bestFit="1" customWidth="1"/>
    <col min="5154" max="5154" width="18.8203125" style="12" bestFit="1" customWidth="1"/>
    <col min="5155" max="5163" width="10" style="12"/>
    <col min="5164" max="5164" width="17.64453125" style="12" bestFit="1" customWidth="1"/>
    <col min="5165" max="5173" width="10" style="12"/>
    <col min="5174" max="5174" width="17.64453125" style="12" bestFit="1" customWidth="1"/>
    <col min="5175" max="5183" width="10" style="12"/>
    <col min="5184" max="5184" width="17.64453125" style="12" bestFit="1" customWidth="1"/>
    <col min="5185" max="5320" width="10" style="12"/>
    <col min="5321" max="5321" width="18.64453125" style="12" customWidth="1"/>
    <col min="5322" max="5322" width="18.8203125" style="12" bestFit="1" customWidth="1"/>
    <col min="5323" max="5327" width="10" style="12"/>
    <col min="5328" max="5328" width="11.52734375" style="12" customWidth="1"/>
    <col min="5329" max="5331" width="10" style="12"/>
    <col min="5332" max="5332" width="17.64453125" style="12" bestFit="1" customWidth="1"/>
    <col min="5333" max="5333" width="18.8203125" style="12" bestFit="1" customWidth="1"/>
    <col min="5334" max="5342" width="10" style="12"/>
    <col min="5343" max="5343" width="17.64453125" style="12" bestFit="1" customWidth="1"/>
    <col min="5344" max="5344" width="18.8203125" style="12" bestFit="1" customWidth="1"/>
    <col min="5345" max="5353" width="10" style="12"/>
    <col min="5354" max="5354" width="17.64453125" style="12" bestFit="1" customWidth="1"/>
    <col min="5355" max="5355" width="18.8203125" style="12" bestFit="1" customWidth="1"/>
    <col min="5356" max="5364" width="10" style="12"/>
    <col min="5365" max="5365" width="17.64453125" style="12" bestFit="1" customWidth="1"/>
    <col min="5366" max="5366" width="18.8203125" style="12" bestFit="1" customWidth="1"/>
    <col min="5367" max="5375" width="10" style="12"/>
    <col min="5376" max="5376" width="17.64453125" style="12" bestFit="1" customWidth="1"/>
    <col min="5377" max="5377" width="18.8203125" style="12" bestFit="1" customWidth="1"/>
    <col min="5378" max="5386" width="10" style="12"/>
    <col min="5387" max="5387" width="17.64453125" style="12" bestFit="1" customWidth="1"/>
    <col min="5388" max="5388" width="18.8203125" style="12" bestFit="1" customWidth="1"/>
    <col min="5389" max="5397" width="10" style="12"/>
    <col min="5398" max="5398" width="17.64453125" style="12" bestFit="1" customWidth="1"/>
    <col min="5399" max="5399" width="18.8203125" style="12" bestFit="1" customWidth="1"/>
    <col min="5400" max="5408" width="10" style="12"/>
    <col min="5409" max="5409" width="17.64453125" style="12" bestFit="1" customWidth="1"/>
    <col min="5410" max="5410" width="18.8203125" style="12" bestFit="1" customWidth="1"/>
    <col min="5411" max="5419" width="10" style="12"/>
    <col min="5420" max="5420" width="17.64453125" style="12" bestFit="1" customWidth="1"/>
    <col min="5421" max="5429" width="10" style="12"/>
    <col min="5430" max="5430" width="17.64453125" style="12" bestFit="1" customWidth="1"/>
    <col min="5431" max="5439" width="10" style="12"/>
    <col min="5440" max="5440" width="17.64453125" style="12" bestFit="1" customWidth="1"/>
    <col min="5441" max="5576" width="10" style="12"/>
    <col min="5577" max="5577" width="18.64453125" style="12" customWidth="1"/>
    <col min="5578" max="5578" width="18.8203125" style="12" bestFit="1" customWidth="1"/>
    <col min="5579" max="5583" width="10" style="12"/>
    <col min="5584" max="5584" width="11.52734375" style="12" customWidth="1"/>
    <col min="5585" max="5587" width="10" style="12"/>
    <col min="5588" max="5588" width="17.64453125" style="12" bestFit="1" customWidth="1"/>
    <col min="5589" max="5589" width="18.8203125" style="12" bestFit="1" customWidth="1"/>
    <col min="5590" max="5598" width="10" style="12"/>
    <col min="5599" max="5599" width="17.64453125" style="12" bestFit="1" customWidth="1"/>
    <col min="5600" max="5600" width="18.8203125" style="12" bestFit="1" customWidth="1"/>
    <col min="5601" max="5609" width="10" style="12"/>
    <col min="5610" max="5610" width="17.64453125" style="12" bestFit="1" customWidth="1"/>
    <col min="5611" max="5611" width="18.8203125" style="12" bestFit="1" customWidth="1"/>
    <col min="5612" max="5620" width="10" style="12"/>
    <col min="5621" max="5621" width="17.64453125" style="12" bestFit="1" customWidth="1"/>
    <col min="5622" max="5622" width="18.8203125" style="12" bestFit="1" customWidth="1"/>
    <col min="5623" max="5631" width="10" style="12"/>
    <col min="5632" max="5632" width="17.64453125" style="12" bestFit="1" customWidth="1"/>
    <col min="5633" max="5633" width="18.8203125" style="12" bestFit="1" customWidth="1"/>
    <col min="5634" max="5642" width="10" style="12"/>
    <col min="5643" max="5643" width="17.64453125" style="12" bestFit="1" customWidth="1"/>
    <col min="5644" max="5644" width="18.8203125" style="12" bestFit="1" customWidth="1"/>
    <col min="5645" max="5653" width="10" style="12"/>
    <col min="5654" max="5654" width="17.64453125" style="12" bestFit="1" customWidth="1"/>
    <col min="5655" max="5655" width="18.8203125" style="12" bestFit="1" customWidth="1"/>
    <col min="5656" max="5664" width="10" style="12"/>
    <col min="5665" max="5665" width="17.64453125" style="12" bestFit="1" customWidth="1"/>
    <col min="5666" max="5666" width="18.8203125" style="12" bestFit="1" customWidth="1"/>
    <col min="5667" max="5675" width="10" style="12"/>
    <col min="5676" max="5676" width="17.64453125" style="12" bestFit="1" customWidth="1"/>
    <col min="5677" max="5685" width="10" style="12"/>
    <col min="5686" max="5686" width="17.64453125" style="12" bestFit="1" customWidth="1"/>
    <col min="5687" max="5695" width="10" style="12"/>
    <col min="5696" max="5696" width="17.64453125" style="12" bestFit="1" customWidth="1"/>
    <col min="5697" max="5832" width="10" style="12"/>
    <col min="5833" max="5833" width="18.64453125" style="12" customWidth="1"/>
    <col min="5834" max="5834" width="18.8203125" style="12" bestFit="1" customWidth="1"/>
    <col min="5835" max="5839" width="10" style="12"/>
    <col min="5840" max="5840" width="11.52734375" style="12" customWidth="1"/>
    <col min="5841" max="5843" width="10" style="12"/>
    <col min="5844" max="5844" width="17.64453125" style="12" bestFit="1" customWidth="1"/>
    <col min="5845" max="5845" width="18.8203125" style="12" bestFit="1" customWidth="1"/>
    <col min="5846" max="5854" width="10" style="12"/>
    <col min="5855" max="5855" width="17.64453125" style="12" bestFit="1" customWidth="1"/>
    <col min="5856" max="5856" width="18.8203125" style="12" bestFit="1" customWidth="1"/>
    <col min="5857" max="5865" width="10" style="12"/>
    <col min="5866" max="5866" width="17.64453125" style="12" bestFit="1" customWidth="1"/>
    <col min="5867" max="5867" width="18.8203125" style="12" bestFit="1" customWidth="1"/>
    <col min="5868" max="5876" width="10" style="12"/>
    <col min="5877" max="5877" width="17.64453125" style="12" bestFit="1" customWidth="1"/>
    <col min="5878" max="5878" width="18.8203125" style="12" bestFit="1" customWidth="1"/>
    <col min="5879" max="5887" width="10" style="12"/>
    <col min="5888" max="5888" width="17.64453125" style="12" bestFit="1" customWidth="1"/>
    <col min="5889" max="5889" width="18.8203125" style="12" bestFit="1" customWidth="1"/>
    <col min="5890" max="5898" width="10" style="12"/>
    <col min="5899" max="5899" width="17.64453125" style="12" bestFit="1" customWidth="1"/>
    <col min="5900" max="5900" width="18.8203125" style="12" bestFit="1" customWidth="1"/>
    <col min="5901" max="5909" width="10" style="12"/>
    <col min="5910" max="5910" width="17.64453125" style="12" bestFit="1" customWidth="1"/>
    <col min="5911" max="5911" width="18.8203125" style="12" bestFit="1" customWidth="1"/>
    <col min="5912" max="5920" width="10" style="12"/>
    <col min="5921" max="5921" width="17.64453125" style="12" bestFit="1" customWidth="1"/>
    <col min="5922" max="5922" width="18.8203125" style="12" bestFit="1" customWidth="1"/>
    <col min="5923" max="5931" width="10" style="12"/>
    <col min="5932" max="5932" width="17.64453125" style="12" bestFit="1" customWidth="1"/>
    <col min="5933" max="5941" width="10" style="12"/>
    <col min="5942" max="5942" width="17.64453125" style="12" bestFit="1" customWidth="1"/>
    <col min="5943" max="5951" width="10" style="12"/>
    <col min="5952" max="5952" width="17.64453125" style="12" bestFit="1" customWidth="1"/>
    <col min="5953" max="6088" width="10" style="12"/>
    <col min="6089" max="6089" width="18.64453125" style="12" customWidth="1"/>
    <col min="6090" max="6090" width="18.8203125" style="12" bestFit="1" customWidth="1"/>
    <col min="6091" max="6095" width="10" style="12"/>
    <col min="6096" max="6096" width="11.52734375" style="12" customWidth="1"/>
    <col min="6097" max="6099" width="10" style="12"/>
    <col min="6100" max="6100" width="17.64453125" style="12" bestFit="1" customWidth="1"/>
    <col min="6101" max="6101" width="18.8203125" style="12" bestFit="1" customWidth="1"/>
    <col min="6102" max="6110" width="10" style="12"/>
    <col min="6111" max="6111" width="17.64453125" style="12" bestFit="1" customWidth="1"/>
    <col min="6112" max="6112" width="18.8203125" style="12" bestFit="1" customWidth="1"/>
    <col min="6113" max="6121" width="10" style="12"/>
    <col min="6122" max="6122" width="17.64453125" style="12" bestFit="1" customWidth="1"/>
    <col min="6123" max="6123" width="18.8203125" style="12" bestFit="1" customWidth="1"/>
    <col min="6124" max="6132" width="10" style="12"/>
    <col min="6133" max="6133" width="17.64453125" style="12" bestFit="1" customWidth="1"/>
    <col min="6134" max="6134" width="18.8203125" style="12" bestFit="1" customWidth="1"/>
    <col min="6135" max="6143" width="10" style="12"/>
    <col min="6144" max="6144" width="17.64453125" style="12" bestFit="1" customWidth="1"/>
    <col min="6145" max="6145" width="18.8203125" style="12" bestFit="1" customWidth="1"/>
    <col min="6146" max="6154" width="10" style="12"/>
    <col min="6155" max="6155" width="17.64453125" style="12" bestFit="1" customWidth="1"/>
    <col min="6156" max="6156" width="18.8203125" style="12" bestFit="1" customWidth="1"/>
    <col min="6157" max="6165" width="10" style="12"/>
    <col min="6166" max="6166" width="17.64453125" style="12" bestFit="1" customWidth="1"/>
    <col min="6167" max="6167" width="18.8203125" style="12" bestFit="1" customWidth="1"/>
    <col min="6168" max="6176" width="10" style="12"/>
    <col min="6177" max="6177" width="17.64453125" style="12" bestFit="1" customWidth="1"/>
    <col min="6178" max="6178" width="18.8203125" style="12" bestFit="1" customWidth="1"/>
    <col min="6179" max="6187" width="10" style="12"/>
    <col min="6188" max="6188" width="17.64453125" style="12" bestFit="1" customWidth="1"/>
    <col min="6189" max="6197" width="10" style="12"/>
    <col min="6198" max="6198" width="17.64453125" style="12" bestFit="1" customWidth="1"/>
    <col min="6199" max="6207" width="10" style="12"/>
    <col min="6208" max="6208" width="17.64453125" style="12" bestFit="1" customWidth="1"/>
    <col min="6209" max="6344" width="10" style="12"/>
    <col min="6345" max="6345" width="18.64453125" style="12" customWidth="1"/>
    <col min="6346" max="6346" width="18.8203125" style="12" bestFit="1" customWidth="1"/>
    <col min="6347" max="6351" width="10" style="12"/>
    <col min="6352" max="6352" width="11.52734375" style="12" customWidth="1"/>
    <col min="6353" max="6355" width="10" style="12"/>
    <col min="6356" max="6356" width="17.64453125" style="12" bestFit="1" customWidth="1"/>
    <col min="6357" max="6357" width="18.8203125" style="12" bestFit="1" customWidth="1"/>
    <col min="6358" max="6366" width="10" style="12"/>
    <col min="6367" max="6367" width="17.64453125" style="12" bestFit="1" customWidth="1"/>
    <col min="6368" max="6368" width="18.8203125" style="12" bestFit="1" customWidth="1"/>
    <col min="6369" max="6377" width="10" style="12"/>
    <col min="6378" max="6378" width="17.64453125" style="12" bestFit="1" customWidth="1"/>
    <col min="6379" max="6379" width="18.8203125" style="12" bestFit="1" customWidth="1"/>
    <col min="6380" max="6388" width="10" style="12"/>
    <col min="6389" max="6389" width="17.64453125" style="12" bestFit="1" customWidth="1"/>
    <col min="6390" max="6390" width="18.8203125" style="12" bestFit="1" customWidth="1"/>
    <col min="6391" max="6399" width="10" style="12"/>
    <col min="6400" max="6400" width="17.64453125" style="12" bestFit="1" customWidth="1"/>
    <col min="6401" max="6401" width="18.8203125" style="12" bestFit="1" customWidth="1"/>
    <col min="6402" max="6410" width="10" style="12"/>
    <col min="6411" max="6411" width="17.64453125" style="12" bestFit="1" customWidth="1"/>
    <col min="6412" max="6412" width="18.8203125" style="12" bestFit="1" customWidth="1"/>
    <col min="6413" max="6421" width="10" style="12"/>
    <col min="6422" max="6422" width="17.64453125" style="12" bestFit="1" customWidth="1"/>
    <col min="6423" max="6423" width="18.8203125" style="12" bestFit="1" customWidth="1"/>
    <col min="6424" max="6432" width="10" style="12"/>
    <col min="6433" max="6433" width="17.64453125" style="12" bestFit="1" customWidth="1"/>
    <col min="6434" max="6434" width="18.8203125" style="12" bestFit="1" customWidth="1"/>
    <col min="6435" max="6443" width="10" style="12"/>
    <col min="6444" max="6444" width="17.64453125" style="12" bestFit="1" customWidth="1"/>
    <col min="6445" max="6453" width="10" style="12"/>
    <col min="6454" max="6454" width="17.64453125" style="12" bestFit="1" customWidth="1"/>
    <col min="6455" max="6463" width="10" style="12"/>
    <col min="6464" max="6464" width="17.64453125" style="12" bestFit="1" customWidth="1"/>
    <col min="6465" max="6600" width="10" style="12"/>
    <col min="6601" max="6601" width="18.64453125" style="12" customWidth="1"/>
    <col min="6602" max="6602" width="18.8203125" style="12" bestFit="1" customWidth="1"/>
    <col min="6603" max="6607" width="10" style="12"/>
    <col min="6608" max="6608" width="11.52734375" style="12" customWidth="1"/>
    <col min="6609" max="6611" width="10" style="12"/>
    <col min="6612" max="6612" width="17.64453125" style="12" bestFit="1" customWidth="1"/>
    <col min="6613" max="6613" width="18.8203125" style="12" bestFit="1" customWidth="1"/>
    <col min="6614" max="6622" width="10" style="12"/>
    <col min="6623" max="6623" width="17.64453125" style="12" bestFit="1" customWidth="1"/>
    <col min="6624" max="6624" width="18.8203125" style="12" bestFit="1" customWidth="1"/>
    <col min="6625" max="6633" width="10" style="12"/>
    <col min="6634" max="6634" width="17.64453125" style="12" bestFit="1" customWidth="1"/>
    <col min="6635" max="6635" width="18.8203125" style="12" bestFit="1" customWidth="1"/>
    <col min="6636" max="6644" width="10" style="12"/>
    <col min="6645" max="6645" width="17.64453125" style="12" bestFit="1" customWidth="1"/>
    <col min="6646" max="6646" width="18.8203125" style="12" bestFit="1" customWidth="1"/>
    <col min="6647" max="6655" width="10" style="12"/>
    <col min="6656" max="6656" width="17.64453125" style="12" bestFit="1" customWidth="1"/>
    <col min="6657" max="6657" width="18.8203125" style="12" bestFit="1" customWidth="1"/>
    <col min="6658" max="6666" width="10" style="12"/>
    <col min="6667" max="6667" width="17.64453125" style="12" bestFit="1" customWidth="1"/>
    <col min="6668" max="6668" width="18.8203125" style="12" bestFit="1" customWidth="1"/>
    <col min="6669" max="6677" width="10" style="12"/>
    <col min="6678" max="6678" width="17.64453125" style="12" bestFit="1" customWidth="1"/>
    <col min="6679" max="6679" width="18.8203125" style="12" bestFit="1" customWidth="1"/>
    <col min="6680" max="6688" width="10" style="12"/>
    <col min="6689" max="6689" width="17.64453125" style="12" bestFit="1" customWidth="1"/>
    <col min="6690" max="6690" width="18.8203125" style="12" bestFit="1" customWidth="1"/>
    <col min="6691" max="6699" width="10" style="12"/>
    <col min="6700" max="6700" width="17.64453125" style="12" bestFit="1" customWidth="1"/>
    <col min="6701" max="6709" width="10" style="12"/>
    <col min="6710" max="6710" width="17.64453125" style="12" bestFit="1" customWidth="1"/>
    <col min="6711" max="6719" width="10" style="12"/>
    <col min="6720" max="6720" width="17.64453125" style="12" bestFit="1" customWidth="1"/>
    <col min="6721" max="6856" width="10" style="12"/>
    <col min="6857" max="6857" width="18.64453125" style="12" customWidth="1"/>
    <col min="6858" max="6858" width="18.8203125" style="12" bestFit="1" customWidth="1"/>
    <col min="6859" max="6863" width="10" style="12"/>
    <col min="6864" max="6864" width="11.52734375" style="12" customWidth="1"/>
    <col min="6865" max="6867" width="10" style="12"/>
    <col min="6868" max="6868" width="17.64453125" style="12" bestFit="1" customWidth="1"/>
    <col min="6869" max="6869" width="18.8203125" style="12" bestFit="1" customWidth="1"/>
    <col min="6870" max="6878" width="10" style="12"/>
    <col min="6879" max="6879" width="17.64453125" style="12" bestFit="1" customWidth="1"/>
    <col min="6880" max="6880" width="18.8203125" style="12" bestFit="1" customWidth="1"/>
    <col min="6881" max="6889" width="10" style="12"/>
    <col min="6890" max="6890" width="17.64453125" style="12" bestFit="1" customWidth="1"/>
    <col min="6891" max="6891" width="18.8203125" style="12" bestFit="1" customWidth="1"/>
    <col min="6892" max="6900" width="10" style="12"/>
    <col min="6901" max="6901" width="17.64453125" style="12" bestFit="1" customWidth="1"/>
    <col min="6902" max="6902" width="18.8203125" style="12" bestFit="1" customWidth="1"/>
    <col min="6903" max="6911" width="10" style="12"/>
    <col min="6912" max="6912" width="17.64453125" style="12" bestFit="1" customWidth="1"/>
    <col min="6913" max="6913" width="18.8203125" style="12" bestFit="1" customWidth="1"/>
    <col min="6914" max="6922" width="10" style="12"/>
    <col min="6923" max="6923" width="17.64453125" style="12" bestFit="1" customWidth="1"/>
    <col min="6924" max="6924" width="18.8203125" style="12" bestFit="1" customWidth="1"/>
    <col min="6925" max="6933" width="10" style="12"/>
    <col min="6934" max="6934" width="17.64453125" style="12" bestFit="1" customWidth="1"/>
    <col min="6935" max="6935" width="18.8203125" style="12" bestFit="1" customWidth="1"/>
    <col min="6936" max="6944" width="10" style="12"/>
    <col min="6945" max="6945" width="17.64453125" style="12" bestFit="1" customWidth="1"/>
    <col min="6946" max="6946" width="18.8203125" style="12" bestFit="1" customWidth="1"/>
    <col min="6947" max="6955" width="10" style="12"/>
    <col min="6956" max="6956" width="17.64453125" style="12" bestFit="1" customWidth="1"/>
    <col min="6957" max="6965" width="10" style="12"/>
    <col min="6966" max="6966" width="17.64453125" style="12" bestFit="1" customWidth="1"/>
    <col min="6967" max="6975" width="10" style="12"/>
    <col min="6976" max="6976" width="17.64453125" style="12" bestFit="1" customWidth="1"/>
    <col min="6977" max="7112" width="10" style="12"/>
    <col min="7113" max="7113" width="18.64453125" style="12" customWidth="1"/>
    <col min="7114" max="7114" width="18.8203125" style="12" bestFit="1" customWidth="1"/>
    <col min="7115" max="7119" width="10" style="12"/>
    <col min="7120" max="7120" width="11.52734375" style="12" customWidth="1"/>
    <col min="7121" max="7123" width="10" style="12"/>
    <col min="7124" max="7124" width="17.64453125" style="12" bestFit="1" customWidth="1"/>
    <col min="7125" max="7125" width="18.8203125" style="12" bestFit="1" customWidth="1"/>
    <col min="7126" max="7134" width="10" style="12"/>
    <col min="7135" max="7135" width="17.64453125" style="12" bestFit="1" customWidth="1"/>
    <col min="7136" max="7136" width="18.8203125" style="12" bestFit="1" customWidth="1"/>
    <col min="7137" max="7145" width="10" style="12"/>
    <col min="7146" max="7146" width="17.64453125" style="12" bestFit="1" customWidth="1"/>
    <col min="7147" max="7147" width="18.8203125" style="12" bestFit="1" customWidth="1"/>
    <col min="7148" max="7156" width="10" style="12"/>
    <col min="7157" max="7157" width="17.64453125" style="12" bestFit="1" customWidth="1"/>
    <col min="7158" max="7158" width="18.8203125" style="12" bestFit="1" customWidth="1"/>
    <col min="7159" max="7167" width="10" style="12"/>
    <col min="7168" max="7168" width="17.64453125" style="12" bestFit="1" customWidth="1"/>
    <col min="7169" max="7169" width="18.8203125" style="12" bestFit="1" customWidth="1"/>
    <col min="7170" max="7178" width="10" style="12"/>
    <col min="7179" max="7179" width="17.64453125" style="12" bestFit="1" customWidth="1"/>
    <col min="7180" max="7180" width="18.8203125" style="12" bestFit="1" customWidth="1"/>
    <col min="7181" max="7189" width="10" style="12"/>
    <col min="7190" max="7190" width="17.64453125" style="12" bestFit="1" customWidth="1"/>
    <col min="7191" max="7191" width="18.8203125" style="12" bestFit="1" customWidth="1"/>
    <col min="7192" max="7200" width="10" style="12"/>
    <col min="7201" max="7201" width="17.64453125" style="12" bestFit="1" customWidth="1"/>
    <col min="7202" max="7202" width="18.8203125" style="12" bestFit="1" customWidth="1"/>
    <col min="7203" max="7211" width="10" style="12"/>
    <col min="7212" max="7212" width="17.64453125" style="12" bestFit="1" customWidth="1"/>
    <col min="7213" max="7221" width="10" style="12"/>
    <col min="7222" max="7222" width="17.64453125" style="12" bestFit="1" customWidth="1"/>
    <col min="7223" max="7231" width="10" style="12"/>
    <col min="7232" max="7232" width="17.64453125" style="12" bestFit="1" customWidth="1"/>
    <col min="7233" max="7368" width="10" style="12"/>
    <col min="7369" max="7369" width="18.64453125" style="12" customWidth="1"/>
    <col min="7370" max="7370" width="18.8203125" style="12" bestFit="1" customWidth="1"/>
    <col min="7371" max="7375" width="10" style="12"/>
    <col min="7376" max="7376" width="11.52734375" style="12" customWidth="1"/>
    <col min="7377" max="7379" width="10" style="12"/>
    <col min="7380" max="7380" width="17.64453125" style="12" bestFit="1" customWidth="1"/>
    <col min="7381" max="7381" width="18.8203125" style="12" bestFit="1" customWidth="1"/>
    <col min="7382" max="7390" width="10" style="12"/>
    <col min="7391" max="7391" width="17.64453125" style="12" bestFit="1" customWidth="1"/>
    <col min="7392" max="7392" width="18.8203125" style="12" bestFit="1" customWidth="1"/>
    <col min="7393" max="7401" width="10" style="12"/>
    <col min="7402" max="7402" width="17.64453125" style="12" bestFit="1" customWidth="1"/>
    <col min="7403" max="7403" width="18.8203125" style="12" bestFit="1" customWidth="1"/>
    <col min="7404" max="7412" width="10" style="12"/>
    <col min="7413" max="7413" width="17.64453125" style="12" bestFit="1" customWidth="1"/>
    <col min="7414" max="7414" width="18.8203125" style="12" bestFit="1" customWidth="1"/>
    <col min="7415" max="7423" width="10" style="12"/>
    <col min="7424" max="7424" width="17.64453125" style="12" bestFit="1" customWidth="1"/>
    <col min="7425" max="7425" width="18.8203125" style="12" bestFit="1" customWidth="1"/>
    <col min="7426" max="7434" width="10" style="12"/>
    <col min="7435" max="7435" width="17.64453125" style="12" bestFit="1" customWidth="1"/>
    <col min="7436" max="7436" width="18.8203125" style="12" bestFit="1" customWidth="1"/>
    <col min="7437" max="7445" width="10" style="12"/>
    <col min="7446" max="7446" width="17.64453125" style="12" bestFit="1" customWidth="1"/>
    <col min="7447" max="7447" width="18.8203125" style="12" bestFit="1" customWidth="1"/>
    <col min="7448" max="7456" width="10" style="12"/>
    <col min="7457" max="7457" width="17.64453125" style="12" bestFit="1" customWidth="1"/>
    <col min="7458" max="7458" width="18.8203125" style="12" bestFit="1" customWidth="1"/>
    <col min="7459" max="7467" width="10" style="12"/>
    <col min="7468" max="7468" width="17.64453125" style="12" bestFit="1" customWidth="1"/>
    <col min="7469" max="7477" width="10" style="12"/>
    <col min="7478" max="7478" width="17.64453125" style="12" bestFit="1" customWidth="1"/>
    <col min="7479" max="7487" width="10" style="12"/>
    <col min="7488" max="7488" width="17.64453125" style="12" bestFit="1" customWidth="1"/>
    <col min="7489" max="7624" width="10" style="12"/>
    <col min="7625" max="7625" width="18.64453125" style="12" customWidth="1"/>
    <col min="7626" max="7626" width="18.8203125" style="12" bestFit="1" customWidth="1"/>
    <col min="7627" max="7631" width="10" style="12"/>
    <col min="7632" max="7632" width="11.52734375" style="12" customWidth="1"/>
    <col min="7633" max="7635" width="10" style="12"/>
    <col min="7636" max="7636" width="17.64453125" style="12" bestFit="1" customWidth="1"/>
    <col min="7637" max="7637" width="18.8203125" style="12" bestFit="1" customWidth="1"/>
    <col min="7638" max="7646" width="10" style="12"/>
    <col min="7647" max="7647" width="17.64453125" style="12" bestFit="1" customWidth="1"/>
    <col min="7648" max="7648" width="18.8203125" style="12" bestFit="1" customWidth="1"/>
    <col min="7649" max="7657" width="10" style="12"/>
    <col min="7658" max="7658" width="17.64453125" style="12" bestFit="1" customWidth="1"/>
    <col min="7659" max="7659" width="18.8203125" style="12" bestFit="1" customWidth="1"/>
    <col min="7660" max="7668" width="10" style="12"/>
    <col min="7669" max="7669" width="17.64453125" style="12" bestFit="1" customWidth="1"/>
    <col min="7670" max="7670" width="18.8203125" style="12" bestFit="1" customWidth="1"/>
    <col min="7671" max="7679" width="10" style="12"/>
    <col min="7680" max="7680" width="17.64453125" style="12" bestFit="1" customWidth="1"/>
    <col min="7681" max="7681" width="18.8203125" style="12" bestFit="1" customWidth="1"/>
    <col min="7682" max="7690" width="10" style="12"/>
    <col min="7691" max="7691" width="17.64453125" style="12" bestFit="1" customWidth="1"/>
    <col min="7692" max="7692" width="18.8203125" style="12" bestFit="1" customWidth="1"/>
    <col min="7693" max="7701" width="10" style="12"/>
    <col min="7702" max="7702" width="17.64453125" style="12" bestFit="1" customWidth="1"/>
    <col min="7703" max="7703" width="18.8203125" style="12" bestFit="1" customWidth="1"/>
    <col min="7704" max="7712" width="10" style="12"/>
    <col min="7713" max="7713" width="17.64453125" style="12" bestFit="1" customWidth="1"/>
    <col min="7714" max="7714" width="18.8203125" style="12" bestFit="1" customWidth="1"/>
    <col min="7715" max="7723" width="10" style="12"/>
    <col min="7724" max="7724" width="17.64453125" style="12" bestFit="1" customWidth="1"/>
    <col min="7725" max="7733" width="10" style="12"/>
    <col min="7734" max="7734" width="17.64453125" style="12" bestFit="1" customWidth="1"/>
    <col min="7735" max="7743" width="10" style="12"/>
    <col min="7744" max="7744" width="17.64453125" style="12" bestFit="1" customWidth="1"/>
    <col min="7745" max="7880" width="10" style="12"/>
    <col min="7881" max="7881" width="18.64453125" style="12" customWidth="1"/>
    <col min="7882" max="7882" width="18.8203125" style="12" bestFit="1" customWidth="1"/>
    <col min="7883" max="7887" width="10" style="12"/>
    <col min="7888" max="7888" width="11.52734375" style="12" customWidth="1"/>
    <col min="7889" max="7891" width="10" style="12"/>
    <col min="7892" max="7892" width="17.64453125" style="12" bestFit="1" customWidth="1"/>
    <col min="7893" max="7893" width="18.8203125" style="12" bestFit="1" customWidth="1"/>
    <col min="7894" max="7902" width="10" style="12"/>
    <col min="7903" max="7903" width="17.64453125" style="12" bestFit="1" customWidth="1"/>
    <col min="7904" max="7904" width="18.8203125" style="12" bestFit="1" customWidth="1"/>
    <col min="7905" max="7913" width="10" style="12"/>
    <col min="7914" max="7914" width="17.64453125" style="12" bestFit="1" customWidth="1"/>
    <col min="7915" max="7915" width="18.8203125" style="12" bestFit="1" customWidth="1"/>
    <col min="7916" max="7924" width="10" style="12"/>
    <col min="7925" max="7925" width="17.64453125" style="12" bestFit="1" customWidth="1"/>
    <col min="7926" max="7926" width="18.8203125" style="12" bestFit="1" customWidth="1"/>
    <col min="7927" max="7935" width="10" style="12"/>
    <col min="7936" max="7936" width="17.64453125" style="12" bestFit="1" customWidth="1"/>
    <col min="7937" max="7937" width="18.8203125" style="12" bestFit="1" customWidth="1"/>
    <col min="7938" max="7946" width="10" style="12"/>
    <col min="7947" max="7947" width="17.64453125" style="12" bestFit="1" customWidth="1"/>
    <col min="7948" max="7948" width="18.8203125" style="12" bestFit="1" customWidth="1"/>
    <col min="7949" max="7957" width="10" style="12"/>
    <col min="7958" max="7958" width="17.64453125" style="12" bestFit="1" customWidth="1"/>
    <col min="7959" max="7959" width="18.8203125" style="12" bestFit="1" customWidth="1"/>
    <col min="7960" max="7968" width="10" style="12"/>
    <col min="7969" max="7969" width="17.64453125" style="12" bestFit="1" customWidth="1"/>
    <col min="7970" max="7970" width="18.8203125" style="12" bestFit="1" customWidth="1"/>
    <col min="7971" max="7979" width="10" style="12"/>
    <col min="7980" max="7980" width="17.64453125" style="12" bestFit="1" customWidth="1"/>
    <col min="7981" max="7989" width="10" style="12"/>
    <col min="7990" max="7990" width="17.64453125" style="12" bestFit="1" customWidth="1"/>
    <col min="7991" max="7999" width="10" style="12"/>
    <col min="8000" max="8000" width="17.64453125" style="12" bestFit="1" customWidth="1"/>
    <col min="8001" max="8136" width="10" style="12"/>
    <col min="8137" max="8137" width="18.64453125" style="12" customWidth="1"/>
    <col min="8138" max="8138" width="18.8203125" style="12" bestFit="1" customWidth="1"/>
    <col min="8139" max="8143" width="10" style="12"/>
    <col min="8144" max="8144" width="11.52734375" style="12" customWidth="1"/>
    <col min="8145" max="8147" width="10" style="12"/>
    <col min="8148" max="8148" width="17.64453125" style="12" bestFit="1" customWidth="1"/>
    <col min="8149" max="8149" width="18.8203125" style="12" bestFit="1" customWidth="1"/>
    <col min="8150" max="8158" width="10" style="12"/>
    <col min="8159" max="8159" width="17.64453125" style="12" bestFit="1" customWidth="1"/>
    <col min="8160" max="8160" width="18.8203125" style="12" bestFit="1" customWidth="1"/>
    <col min="8161" max="8169" width="10" style="12"/>
    <col min="8170" max="8170" width="17.64453125" style="12" bestFit="1" customWidth="1"/>
    <col min="8171" max="8171" width="18.8203125" style="12" bestFit="1" customWidth="1"/>
    <col min="8172" max="8180" width="10" style="12"/>
    <col min="8181" max="8181" width="17.64453125" style="12" bestFit="1" customWidth="1"/>
    <col min="8182" max="8182" width="18.8203125" style="12" bestFit="1" customWidth="1"/>
    <col min="8183" max="8191" width="10" style="12"/>
    <col min="8192" max="8192" width="17.64453125" style="12" bestFit="1" customWidth="1"/>
    <col min="8193" max="8193" width="18.8203125" style="12" bestFit="1" customWidth="1"/>
    <col min="8194" max="8202" width="10" style="12"/>
    <col min="8203" max="8203" width="17.64453125" style="12" bestFit="1" customWidth="1"/>
    <col min="8204" max="8204" width="18.8203125" style="12" bestFit="1" customWidth="1"/>
    <col min="8205" max="8213" width="10" style="12"/>
    <col min="8214" max="8214" width="17.64453125" style="12" bestFit="1" customWidth="1"/>
    <col min="8215" max="8215" width="18.8203125" style="12" bestFit="1" customWidth="1"/>
    <col min="8216" max="8224" width="10" style="12"/>
    <col min="8225" max="8225" width="17.64453125" style="12" bestFit="1" customWidth="1"/>
    <col min="8226" max="8226" width="18.8203125" style="12" bestFit="1" customWidth="1"/>
    <col min="8227" max="8235" width="10" style="12"/>
    <col min="8236" max="8236" width="17.64453125" style="12" bestFit="1" customWidth="1"/>
    <col min="8237" max="8245" width="10" style="12"/>
    <col min="8246" max="8246" width="17.64453125" style="12" bestFit="1" customWidth="1"/>
    <col min="8247" max="8255" width="10" style="12"/>
    <col min="8256" max="8256" width="17.64453125" style="12" bestFit="1" customWidth="1"/>
    <col min="8257" max="8392" width="10" style="12"/>
    <col min="8393" max="8393" width="18.64453125" style="12" customWidth="1"/>
    <col min="8394" max="8394" width="18.8203125" style="12" bestFit="1" customWidth="1"/>
    <col min="8395" max="8399" width="10" style="12"/>
    <col min="8400" max="8400" width="11.52734375" style="12" customWidth="1"/>
    <col min="8401" max="8403" width="10" style="12"/>
    <col min="8404" max="8404" width="17.64453125" style="12" bestFit="1" customWidth="1"/>
    <col min="8405" max="8405" width="18.8203125" style="12" bestFit="1" customWidth="1"/>
    <col min="8406" max="8414" width="10" style="12"/>
    <col min="8415" max="8415" width="17.64453125" style="12" bestFit="1" customWidth="1"/>
    <col min="8416" max="8416" width="18.8203125" style="12" bestFit="1" customWidth="1"/>
    <col min="8417" max="8425" width="10" style="12"/>
    <col min="8426" max="8426" width="17.64453125" style="12" bestFit="1" customWidth="1"/>
    <col min="8427" max="8427" width="18.8203125" style="12" bestFit="1" customWidth="1"/>
    <col min="8428" max="8436" width="10" style="12"/>
    <col min="8437" max="8437" width="17.64453125" style="12" bestFit="1" customWidth="1"/>
    <col min="8438" max="8438" width="18.8203125" style="12" bestFit="1" customWidth="1"/>
    <col min="8439" max="8447" width="10" style="12"/>
    <col min="8448" max="8448" width="17.64453125" style="12" bestFit="1" customWidth="1"/>
    <col min="8449" max="8449" width="18.8203125" style="12" bestFit="1" customWidth="1"/>
    <col min="8450" max="8458" width="10" style="12"/>
    <col min="8459" max="8459" width="17.64453125" style="12" bestFit="1" customWidth="1"/>
    <col min="8460" max="8460" width="18.8203125" style="12" bestFit="1" customWidth="1"/>
    <col min="8461" max="8469" width="10" style="12"/>
    <col min="8470" max="8470" width="17.64453125" style="12" bestFit="1" customWidth="1"/>
    <col min="8471" max="8471" width="18.8203125" style="12" bestFit="1" customWidth="1"/>
    <col min="8472" max="8480" width="10" style="12"/>
    <col min="8481" max="8481" width="17.64453125" style="12" bestFit="1" customWidth="1"/>
    <col min="8482" max="8482" width="18.8203125" style="12" bestFit="1" customWidth="1"/>
    <col min="8483" max="8491" width="10" style="12"/>
    <col min="8492" max="8492" width="17.64453125" style="12" bestFit="1" customWidth="1"/>
    <col min="8493" max="8501" width="10" style="12"/>
    <col min="8502" max="8502" width="17.64453125" style="12" bestFit="1" customWidth="1"/>
    <col min="8503" max="8511" width="10" style="12"/>
    <col min="8512" max="8512" width="17.64453125" style="12" bestFit="1" customWidth="1"/>
    <col min="8513" max="8648" width="10" style="12"/>
    <col min="8649" max="8649" width="18.64453125" style="12" customWidth="1"/>
    <col min="8650" max="8650" width="18.8203125" style="12" bestFit="1" customWidth="1"/>
    <col min="8651" max="8655" width="10" style="12"/>
    <col min="8656" max="8656" width="11.52734375" style="12" customWidth="1"/>
    <col min="8657" max="8659" width="10" style="12"/>
    <col min="8660" max="8660" width="17.64453125" style="12" bestFit="1" customWidth="1"/>
    <col min="8661" max="8661" width="18.8203125" style="12" bestFit="1" customWidth="1"/>
    <col min="8662" max="8670" width="10" style="12"/>
    <col min="8671" max="8671" width="17.64453125" style="12" bestFit="1" customWidth="1"/>
    <col min="8672" max="8672" width="18.8203125" style="12" bestFit="1" customWidth="1"/>
    <col min="8673" max="8681" width="10" style="12"/>
    <col min="8682" max="8682" width="17.64453125" style="12" bestFit="1" customWidth="1"/>
    <col min="8683" max="8683" width="18.8203125" style="12" bestFit="1" customWidth="1"/>
    <col min="8684" max="8692" width="10" style="12"/>
    <col min="8693" max="8693" width="17.64453125" style="12" bestFit="1" customWidth="1"/>
    <col min="8694" max="8694" width="18.8203125" style="12" bestFit="1" customWidth="1"/>
    <col min="8695" max="8703" width="10" style="12"/>
    <col min="8704" max="8704" width="17.64453125" style="12" bestFit="1" customWidth="1"/>
    <col min="8705" max="8705" width="18.8203125" style="12" bestFit="1" customWidth="1"/>
    <col min="8706" max="8714" width="10" style="12"/>
    <col min="8715" max="8715" width="17.64453125" style="12" bestFit="1" customWidth="1"/>
    <col min="8716" max="8716" width="18.8203125" style="12" bestFit="1" customWidth="1"/>
    <col min="8717" max="8725" width="10" style="12"/>
    <col min="8726" max="8726" width="17.64453125" style="12" bestFit="1" customWidth="1"/>
    <col min="8727" max="8727" width="18.8203125" style="12" bestFit="1" customWidth="1"/>
    <col min="8728" max="8736" width="10" style="12"/>
    <col min="8737" max="8737" width="17.64453125" style="12" bestFit="1" customWidth="1"/>
    <col min="8738" max="8738" width="18.8203125" style="12" bestFit="1" customWidth="1"/>
    <col min="8739" max="8747" width="10" style="12"/>
    <col min="8748" max="8748" width="17.64453125" style="12" bestFit="1" customWidth="1"/>
    <col min="8749" max="8757" width="10" style="12"/>
    <col min="8758" max="8758" width="17.64453125" style="12" bestFit="1" customWidth="1"/>
    <col min="8759" max="8767" width="10" style="12"/>
    <col min="8768" max="8768" width="17.64453125" style="12" bestFit="1" customWidth="1"/>
    <col min="8769" max="8904" width="10" style="12"/>
    <col min="8905" max="8905" width="18.64453125" style="12" customWidth="1"/>
    <col min="8906" max="8906" width="18.8203125" style="12" bestFit="1" customWidth="1"/>
    <col min="8907" max="8911" width="10" style="12"/>
    <col min="8912" max="8912" width="11.52734375" style="12" customWidth="1"/>
    <col min="8913" max="8915" width="10" style="12"/>
    <col min="8916" max="8916" width="17.64453125" style="12" bestFit="1" customWidth="1"/>
    <col min="8917" max="8917" width="18.8203125" style="12" bestFit="1" customWidth="1"/>
    <col min="8918" max="8926" width="10" style="12"/>
    <col min="8927" max="8927" width="17.64453125" style="12" bestFit="1" customWidth="1"/>
    <col min="8928" max="8928" width="18.8203125" style="12" bestFit="1" customWidth="1"/>
    <col min="8929" max="8937" width="10" style="12"/>
    <col min="8938" max="8938" width="17.64453125" style="12" bestFit="1" customWidth="1"/>
    <col min="8939" max="8939" width="18.8203125" style="12" bestFit="1" customWidth="1"/>
    <col min="8940" max="8948" width="10" style="12"/>
    <col min="8949" max="8949" width="17.64453125" style="12" bestFit="1" customWidth="1"/>
    <col min="8950" max="8950" width="18.8203125" style="12" bestFit="1" customWidth="1"/>
    <col min="8951" max="8959" width="10" style="12"/>
    <col min="8960" max="8960" width="17.64453125" style="12" bestFit="1" customWidth="1"/>
    <col min="8961" max="8961" width="18.8203125" style="12" bestFit="1" customWidth="1"/>
    <col min="8962" max="8970" width="10" style="12"/>
    <col min="8971" max="8971" width="17.64453125" style="12" bestFit="1" customWidth="1"/>
    <col min="8972" max="8972" width="18.8203125" style="12" bestFit="1" customWidth="1"/>
    <col min="8973" max="8981" width="10" style="12"/>
    <col min="8982" max="8982" width="17.64453125" style="12" bestFit="1" customWidth="1"/>
    <col min="8983" max="8983" width="18.8203125" style="12" bestFit="1" customWidth="1"/>
    <col min="8984" max="8992" width="10" style="12"/>
    <col min="8993" max="8993" width="17.64453125" style="12" bestFit="1" customWidth="1"/>
    <col min="8994" max="8994" width="18.8203125" style="12" bestFit="1" customWidth="1"/>
    <col min="8995" max="9003" width="10" style="12"/>
    <col min="9004" max="9004" width="17.64453125" style="12" bestFit="1" customWidth="1"/>
    <col min="9005" max="9013" width="10" style="12"/>
    <col min="9014" max="9014" width="17.64453125" style="12" bestFit="1" customWidth="1"/>
    <col min="9015" max="9023" width="10" style="12"/>
    <col min="9024" max="9024" width="17.64453125" style="12" bestFit="1" customWidth="1"/>
    <col min="9025" max="9160" width="10" style="12"/>
    <col min="9161" max="9161" width="18.64453125" style="12" customWidth="1"/>
    <col min="9162" max="9162" width="18.8203125" style="12" bestFit="1" customWidth="1"/>
    <col min="9163" max="9167" width="10" style="12"/>
    <col min="9168" max="9168" width="11.52734375" style="12" customWidth="1"/>
    <col min="9169" max="9171" width="10" style="12"/>
    <col min="9172" max="9172" width="17.64453125" style="12" bestFit="1" customWidth="1"/>
    <col min="9173" max="9173" width="18.8203125" style="12" bestFit="1" customWidth="1"/>
    <col min="9174" max="9182" width="10" style="12"/>
    <col min="9183" max="9183" width="17.64453125" style="12" bestFit="1" customWidth="1"/>
    <col min="9184" max="9184" width="18.8203125" style="12" bestFit="1" customWidth="1"/>
    <col min="9185" max="9193" width="10" style="12"/>
    <col min="9194" max="9194" width="17.64453125" style="12" bestFit="1" customWidth="1"/>
    <col min="9195" max="9195" width="18.8203125" style="12" bestFit="1" customWidth="1"/>
    <col min="9196" max="9204" width="10" style="12"/>
    <col min="9205" max="9205" width="17.64453125" style="12" bestFit="1" customWidth="1"/>
    <col min="9206" max="9206" width="18.8203125" style="12" bestFit="1" customWidth="1"/>
    <col min="9207" max="9215" width="10" style="12"/>
    <col min="9216" max="9216" width="17.64453125" style="12" bestFit="1" customWidth="1"/>
    <col min="9217" max="9217" width="18.8203125" style="12" bestFit="1" customWidth="1"/>
    <col min="9218" max="9226" width="10" style="12"/>
    <col min="9227" max="9227" width="17.64453125" style="12" bestFit="1" customWidth="1"/>
    <col min="9228" max="9228" width="18.8203125" style="12" bestFit="1" customWidth="1"/>
    <col min="9229" max="9237" width="10" style="12"/>
    <col min="9238" max="9238" width="17.64453125" style="12" bestFit="1" customWidth="1"/>
    <col min="9239" max="9239" width="18.8203125" style="12" bestFit="1" customWidth="1"/>
    <col min="9240" max="9248" width="10" style="12"/>
    <col min="9249" max="9249" width="17.64453125" style="12" bestFit="1" customWidth="1"/>
    <col min="9250" max="9250" width="18.8203125" style="12" bestFit="1" customWidth="1"/>
    <col min="9251" max="9259" width="10" style="12"/>
    <col min="9260" max="9260" width="17.64453125" style="12" bestFit="1" customWidth="1"/>
    <col min="9261" max="9269" width="10" style="12"/>
    <col min="9270" max="9270" width="17.64453125" style="12" bestFit="1" customWidth="1"/>
    <col min="9271" max="9279" width="10" style="12"/>
    <col min="9280" max="9280" width="17.64453125" style="12" bestFit="1" customWidth="1"/>
    <col min="9281" max="9416" width="10" style="12"/>
    <col min="9417" max="9417" width="18.64453125" style="12" customWidth="1"/>
    <col min="9418" max="9418" width="18.8203125" style="12" bestFit="1" customWidth="1"/>
    <col min="9419" max="9423" width="10" style="12"/>
    <col min="9424" max="9424" width="11.52734375" style="12" customWidth="1"/>
    <col min="9425" max="9427" width="10" style="12"/>
    <col min="9428" max="9428" width="17.64453125" style="12" bestFit="1" customWidth="1"/>
    <col min="9429" max="9429" width="18.8203125" style="12" bestFit="1" customWidth="1"/>
    <col min="9430" max="9438" width="10" style="12"/>
    <col min="9439" max="9439" width="17.64453125" style="12" bestFit="1" customWidth="1"/>
    <col min="9440" max="9440" width="18.8203125" style="12" bestFit="1" customWidth="1"/>
    <col min="9441" max="9449" width="10" style="12"/>
    <col min="9450" max="9450" width="17.64453125" style="12" bestFit="1" customWidth="1"/>
    <col min="9451" max="9451" width="18.8203125" style="12" bestFit="1" customWidth="1"/>
    <col min="9452" max="9460" width="10" style="12"/>
    <col min="9461" max="9461" width="17.64453125" style="12" bestFit="1" customWidth="1"/>
    <col min="9462" max="9462" width="18.8203125" style="12" bestFit="1" customWidth="1"/>
    <col min="9463" max="9471" width="10" style="12"/>
    <col min="9472" max="9472" width="17.64453125" style="12" bestFit="1" customWidth="1"/>
    <col min="9473" max="9473" width="18.8203125" style="12" bestFit="1" customWidth="1"/>
    <col min="9474" max="9482" width="10" style="12"/>
    <col min="9483" max="9483" width="17.64453125" style="12" bestFit="1" customWidth="1"/>
    <col min="9484" max="9484" width="18.8203125" style="12" bestFit="1" customWidth="1"/>
    <col min="9485" max="9493" width="10" style="12"/>
    <col min="9494" max="9494" width="17.64453125" style="12" bestFit="1" customWidth="1"/>
    <col min="9495" max="9495" width="18.8203125" style="12" bestFit="1" customWidth="1"/>
    <col min="9496" max="9504" width="10" style="12"/>
    <col min="9505" max="9505" width="17.64453125" style="12" bestFit="1" customWidth="1"/>
    <col min="9506" max="9506" width="18.8203125" style="12" bestFit="1" customWidth="1"/>
    <col min="9507" max="9515" width="10" style="12"/>
    <col min="9516" max="9516" width="17.64453125" style="12" bestFit="1" customWidth="1"/>
    <col min="9517" max="9525" width="10" style="12"/>
    <col min="9526" max="9526" width="17.64453125" style="12" bestFit="1" customWidth="1"/>
    <col min="9527" max="9535" width="10" style="12"/>
    <col min="9536" max="9536" width="17.64453125" style="12" bestFit="1" customWidth="1"/>
    <col min="9537" max="9672" width="10" style="12"/>
    <col min="9673" max="9673" width="18.64453125" style="12" customWidth="1"/>
    <col min="9674" max="9674" width="18.8203125" style="12" bestFit="1" customWidth="1"/>
    <col min="9675" max="9679" width="10" style="12"/>
    <col min="9680" max="9680" width="11.52734375" style="12" customWidth="1"/>
    <col min="9681" max="9683" width="10" style="12"/>
    <col min="9684" max="9684" width="17.64453125" style="12" bestFit="1" customWidth="1"/>
    <col min="9685" max="9685" width="18.8203125" style="12" bestFit="1" customWidth="1"/>
    <col min="9686" max="9694" width="10" style="12"/>
    <col min="9695" max="9695" width="17.64453125" style="12" bestFit="1" customWidth="1"/>
    <col min="9696" max="9696" width="18.8203125" style="12" bestFit="1" customWidth="1"/>
    <col min="9697" max="9705" width="10" style="12"/>
    <col min="9706" max="9706" width="17.64453125" style="12" bestFit="1" customWidth="1"/>
    <col min="9707" max="9707" width="18.8203125" style="12" bestFit="1" customWidth="1"/>
    <col min="9708" max="9716" width="10" style="12"/>
    <col min="9717" max="9717" width="17.64453125" style="12" bestFit="1" customWidth="1"/>
    <col min="9718" max="9718" width="18.8203125" style="12" bestFit="1" customWidth="1"/>
    <col min="9719" max="9727" width="10" style="12"/>
    <col min="9728" max="9728" width="17.64453125" style="12" bestFit="1" customWidth="1"/>
    <col min="9729" max="9729" width="18.8203125" style="12" bestFit="1" customWidth="1"/>
    <col min="9730" max="9738" width="10" style="12"/>
    <col min="9739" max="9739" width="17.64453125" style="12" bestFit="1" customWidth="1"/>
    <col min="9740" max="9740" width="18.8203125" style="12" bestFit="1" customWidth="1"/>
    <col min="9741" max="9749" width="10" style="12"/>
    <col min="9750" max="9750" width="17.64453125" style="12" bestFit="1" customWidth="1"/>
    <col min="9751" max="9751" width="18.8203125" style="12" bestFit="1" customWidth="1"/>
    <col min="9752" max="9760" width="10" style="12"/>
    <col min="9761" max="9761" width="17.64453125" style="12" bestFit="1" customWidth="1"/>
    <col min="9762" max="9762" width="18.8203125" style="12" bestFit="1" customWidth="1"/>
    <col min="9763" max="9771" width="10" style="12"/>
    <col min="9772" max="9772" width="17.64453125" style="12" bestFit="1" customWidth="1"/>
    <col min="9773" max="9781" width="10" style="12"/>
    <col min="9782" max="9782" width="17.64453125" style="12" bestFit="1" customWidth="1"/>
    <col min="9783" max="9791" width="10" style="12"/>
    <col min="9792" max="9792" width="17.64453125" style="12" bestFit="1" customWidth="1"/>
    <col min="9793" max="9928" width="10" style="12"/>
    <col min="9929" max="9929" width="18.64453125" style="12" customWidth="1"/>
    <col min="9930" max="9930" width="18.8203125" style="12" bestFit="1" customWidth="1"/>
    <col min="9931" max="9935" width="10" style="12"/>
    <col min="9936" max="9936" width="11.52734375" style="12" customWidth="1"/>
    <col min="9937" max="9939" width="10" style="12"/>
    <col min="9940" max="9940" width="17.64453125" style="12" bestFit="1" customWidth="1"/>
    <col min="9941" max="9941" width="18.8203125" style="12" bestFit="1" customWidth="1"/>
    <col min="9942" max="9950" width="10" style="12"/>
    <col min="9951" max="9951" width="17.64453125" style="12" bestFit="1" customWidth="1"/>
    <col min="9952" max="9952" width="18.8203125" style="12" bestFit="1" customWidth="1"/>
    <col min="9953" max="9961" width="10" style="12"/>
    <col min="9962" max="9962" width="17.64453125" style="12" bestFit="1" customWidth="1"/>
    <col min="9963" max="9963" width="18.8203125" style="12" bestFit="1" customWidth="1"/>
    <col min="9964" max="9972" width="10" style="12"/>
    <col min="9973" max="9973" width="17.64453125" style="12" bestFit="1" customWidth="1"/>
    <col min="9974" max="9974" width="18.8203125" style="12" bestFit="1" customWidth="1"/>
    <col min="9975" max="9983" width="10" style="12"/>
    <col min="9984" max="9984" width="17.64453125" style="12" bestFit="1" customWidth="1"/>
    <col min="9985" max="9985" width="18.8203125" style="12" bestFit="1" customWidth="1"/>
    <col min="9986" max="9994" width="10" style="12"/>
    <col min="9995" max="9995" width="17.64453125" style="12" bestFit="1" customWidth="1"/>
    <col min="9996" max="9996" width="18.8203125" style="12" bestFit="1" customWidth="1"/>
    <col min="9997" max="10005" width="10" style="12"/>
    <col min="10006" max="10006" width="17.64453125" style="12" bestFit="1" customWidth="1"/>
    <col min="10007" max="10007" width="18.8203125" style="12" bestFit="1" customWidth="1"/>
    <col min="10008" max="10016" width="10" style="12"/>
    <col min="10017" max="10017" width="17.64453125" style="12" bestFit="1" customWidth="1"/>
    <col min="10018" max="10018" width="18.8203125" style="12" bestFit="1" customWidth="1"/>
    <col min="10019" max="10027" width="10" style="12"/>
    <col min="10028" max="10028" width="17.64453125" style="12" bestFit="1" customWidth="1"/>
    <col min="10029" max="10037" width="10" style="12"/>
    <col min="10038" max="10038" width="17.64453125" style="12" bestFit="1" customWidth="1"/>
    <col min="10039" max="10047" width="10" style="12"/>
    <col min="10048" max="10048" width="17.64453125" style="12" bestFit="1" customWidth="1"/>
    <col min="10049" max="10184" width="10" style="12"/>
    <col min="10185" max="10185" width="18.64453125" style="12" customWidth="1"/>
    <col min="10186" max="10186" width="18.8203125" style="12" bestFit="1" customWidth="1"/>
    <col min="10187" max="10191" width="10" style="12"/>
    <col min="10192" max="10192" width="11.52734375" style="12" customWidth="1"/>
    <col min="10193" max="10195" width="10" style="12"/>
    <col min="10196" max="10196" width="17.64453125" style="12" bestFit="1" customWidth="1"/>
    <col min="10197" max="10197" width="18.8203125" style="12" bestFit="1" customWidth="1"/>
    <col min="10198" max="10206" width="10" style="12"/>
    <col min="10207" max="10207" width="17.64453125" style="12" bestFit="1" customWidth="1"/>
    <col min="10208" max="10208" width="18.8203125" style="12" bestFit="1" customWidth="1"/>
    <col min="10209" max="10217" width="10" style="12"/>
    <col min="10218" max="10218" width="17.64453125" style="12" bestFit="1" customWidth="1"/>
    <col min="10219" max="10219" width="18.8203125" style="12" bestFit="1" customWidth="1"/>
    <col min="10220" max="10228" width="10" style="12"/>
    <col min="10229" max="10229" width="17.64453125" style="12" bestFit="1" customWidth="1"/>
    <col min="10230" max="10230" width="18.8203125" style="12" bestFit="1" customWidth="1"/>
    <col min="10231" max="10239" width="10" style="12"/>
    <col min="10240" max="10240" width="17.64453125" style="12" bestFit="1" customWidth="1"/>
    <col min="10241" max="10241" width="18.8203125" style="12" bestFit="1" customWidth="1"/>
    <col min="10242" max="10250" width="10" style="12"/>
    <col min="10251" max="10251" width="17.64453125" style="12" bestFit="1" customWidth="1"/>
    <col min="10252" max="10252" width="18.8203125" style="12" bestFit="1" customWidth="1"/>
    <col min="10253" max="10261" width="10" style="12"/>
    <col min="10262" max="10262" width="17.64453125" style="12" bestFit="1" customWidth="1"/>
    <col min="10263" max="10263" width="18.8203125" style="12" bestFit="1" customWidth="1"/>
    <col min="10264" max="10272" width="10" style="12"/>
    <col min="10273" max="10273" width="17.64453125" style="12" bestFit="1" customWidth="1"/>
    <col min="10274" max="10274" width="18.8203125" style="12" bestFit="1" customWidth="1"/>
    <col min="10275" max="10283" width="10" style="12"/>
    <col min="10284" max="10284" width="17.64453125" style="12" bestFit="1" customWidth="1"/>
    <col min="10285" max="10293" width="10" style="12"/>
    <col min="10294" max="10294" width="17.64453125" style="12" bestFit="1" customWidth="1"/>
    <col min="10295" max="10303" width="10" style="12"/>
    <col min="10304" max="10304" width="17.64453125" style="12" bestFit="1" customWidth="1"/>
    <col min="10305" max="10440" width="10" style="12"/>
    <col min="10441" max="10441" width="18.64453125" style="12" customWidth="1"/>
    <col min="10442" max="10442" width="18.8203125" style="12" bestFit="1" customWidth="1"/>
    <col min="10443" max="10447" width="10" style="12"/>
    <col min="10448" max="10448" width="11.52734375" style="12" customWidth="1"/>
    <col min="10449" max="10451" width="10" style="12"/>
    <col min="10452" max="10452" width="17.64453125" style="12" bestFit="1" customWidth="1"/>
    <col min="10453" max="10453" width="18.8203125" style="12" bestFit="1" customWidth="1"/>
    <col min="10454" max="10462" width="10" style="12"/>
    <col min="10463" max="10463" width="17.64453125" style="12" bestFit="1" customWidth="1"/>
    <col min="10464" max="10464" width="18.8203125" style="12" bestFit="1" customWidth="1"/>
    <col min="10465" max="10473" width="10" style="12"/>
    <col min="10474" max="10474" width="17.64453125" style="12" bestFit="1" customWidth="1"/>
    <col min="10475" max="10475" width="18.8203125" style="12" bestFit="1" customWidth="1"/>
    <col min="10476" max="10484" width="10" style="12"/>
    <col min="10485" max="10485" width="17.64453125" style="12" bestFit="1" customWidth="1"/>
    <col min="10486" max="10486" width="18.8203125" style="12" bestFit="1" customWidth="1"/>
    <col min="10487" max="10495" width="10" style="12"/>
    <col min="10496" max="10496" width="17.64453125" style="12" bestFit="1" customWidth="1"/>
    <col min="10497" max="10497" width="18.8203125" style="12" bestFit="1" customWidth="1"/>
    <col min="10498" max="10506" width="10" style="12"/>
    <col min="10507" max="10507" width="17.64453125" style="12" bestFit="1" customWidth="1"/>
    <col min="10508" max="10508" width="18.8203125" style="12" bestFit="1" customWidth="1"/>
    <col min="10509" max="10517" width="10" style="12"/>
    <col min="10518" max="10518" width="17.64453125" style="12" bestFit="1" customWidth="1"/>
    <col min="10519" max="10519" width="18.8203125" style="12" bestFit="1" customWidth="1"/>
    <col min="10520" max="10528" width="10" style="12"/>
    <col min="10529" max="10529" width="17.64453125" style="12" bestFit="1" customWidth="1"/>
    <col min="10530" max="10530" width="18.8203125" style="12" bestFit="1" customWidth="1"/>
    <col min="10531" max="10539" width="10" style="12"/>
    <col min="10540" max="10540" width="17.64453125" style="12" bestFit="1" customWidth="1"/>
    <col min="10541" max="10549" width="10" style="12"/>
    <col min="10550" max="10550" width="17.64453125" style="12" bestFit="1" customWidth="1"/>
    <col min="10551" max="10559" width="10" style="12"/>
    <col min="10560" max="10560" width="17.64453125" style="12" bestFit="1" customWidth="1"/>
    <col min="10561" max="10696" width="10" style="12"/>
    <col min="10697" max="10697" width="18.64453125" style="12" customWidth="1"/>
    <col min="10698" max="10698" width="18.8203125" style="12" bestFit="1" customWidth="1"/>
    <col min="10699" max="10703" width="10" style="12"/>
    <col min="10704" max="10704" width="11.52734375" style="12" customWidth="1"/>
    <col min="10705" max="10707" width="10" style="12"/>
    <col min="10708" max="10708" width="17.64453125" style="12" bestFit="1" customWidth="1"/>
    <col min="10709" max="10709" width="18.8203125" style="12" bestFit="1" customWidth="1"/>
    <col min="10710" max="10718" width="10" style="12"/>
    <col min="10719" max="10719" width="17.64453125" style="12" bestFit="1" customWidth="1"/>
    <col min="10720" max="10720" width="18.8203125" style="12" bestFit="1" customWidth="1"/>
    <col min="10721" max="10729" width="10" style="12"/>
    <col min="10730" max="10730" width="17.64453125" style="12" bestFit="1" customWidth="1"/>
    <col min="10731" max="10731" width="18.8203125" style="12" bestFit="1" customWidth="1"/>
    <col min="10732" max="10740" width="10" style="12"/>
    <col min="10741" max="10741" width="17.64453125" style="12" bestFit="1" customWidth="1"/>
    <col min="10742" max="10742" width="18.8203125" style="12" bestFit="1" customWidth="1"/>
    <col min="10743" max="10751" width="10" style="12"/>
    <col min="10752" max="10752" width="17.64453125" style="12" bestFit="1" customWidth="1"/>
    <col min="10753" max="10753" width="18.8203125" style="12" bestFit="1" customWidth="1"/>
    <col min="10754" max="10762" width="10" style="12"/>
    <col min="10763" max="10763" width="17.64453125" style="12" bestFit="1" customWidth="1"/>
    <col min="10764" max="10764" width="18.8203125" style="12" bestFit="1" customWidth="1"/>
    <col min="10765" max="10773" width="10" style="12"/>
    <col min="10774" max="10774" width="17.64453125" style="12" bestFit="1" customWidth="1"/>
    <col min="10775" max="10775" width="18.8203125" style="12" bestFit="1" customWidth="1"/>
    <col min="10776" max="10784" width="10" style="12"/>
    <col min="10785" max="10785" width="17.64453125" style="12" bestFit="1" customWidth="1"/>
    <col min="10786" max="10786" width="18.8203125" style="12" bestFit="1" customWidth="1"/>
    <col min="10787" max="10795" width="10" style="12"/>
    <col min="10796" max="10796" width="17.64453125" style="12" bestFit="1" customWidth="1"/>
    <col min="10797" max="10805" width="10" style="12"/>
    <col min="10806" max="10806" width="17.64453125" style="12" bestFit="1" customWidth="1"/>
    <col min="10807" max="10815" width="10" style="12"/>
    <col min="10816" max="10816" width="17.64453125" style="12" bestFit="1" customWidth="1"/>
    <col min="10817" max="10952" width="10" style="12"/>
    <col min="10953" max="10953" width="18.64453125" style="12" customWidth="1"/>
    <col min="10954" max="10954" width="18.8203125" style="12" bestFit="1" customWidth="1"/>
    <col min="10955" max="10959" width="10" style="12"/>
    <col min="10960" max="10960" width="11.52734375" style="12" customWidth="1"/>
    <col min="10961" max="10963" width="10" style="12"/>
    <col min="10964" max="10964" width="17.64453125" style="12" bestFit="1" customWidth="1"/>
    <col min="10965" max="10965" width="18.8203125" style="12" bestFit="1" customWidth="1"/>
    <col min="10966" max="10974" width="10" style="12"/>
    <col min="10975" max="10975" width="17.64453125" style="12" bestFit="1" customWidth="1"/>
    <col min="10976" max="10976" width="18.8203125" style="12" bestFit="1" customWidth="1"/>
    <col min="10977" max="10985" width="10" style="12"/>
    <col min="10986" max="10986" width="17.64453125" style="12" bestFit="1" customWidth="1"/>
    <col min="10987" max="10987" width="18.8203125" style="12" bestFit="1" customWidth="1"/>
    <col min="10988" max="10996" width="10" style="12"/>
    <col min="10997" max="10997" width="17.64453125" style="12" bestFit="1" customWidth="1"/>
    <col min="10998" max="10998" width="18.8203125" style="12" bestFit="1" customWidth="1"/>
    <col min="10999" max="11007" width="10" style="12"/>
    <col min="11008" max="11008" width="17.64453125" style="12" bestFit="1" customWidth="1"/>
    <col min="11009" max="11009" width="18.8203125" style="12" bestFit="1" customWidth="1"/>
    <col min="11010" max="11018" width="10" style="12"/>
    <col min="11019" max="11019" width="17.64453125" style="12" bestFit="1" customWidth="1"/>
    <col min="11020" max="11020" width="18.8203125" style="12" bestFit="1" customWidth="1"/>
    <col min="11021" max="11029" width="10" style="12"/>
    <col min="11030" max="11030" width="17.64453125" style="12" bestFit="1" customWidth="1"/>
    <col min="11031" max="11031" width="18.8203125" style="12" bestFit="1" customWidth="1"/>
    <col min="11032" max="11040" width="10" style="12"/>
    <col min="11041" max="11041" width="17.64453125" style="12" bestFit="1" customWidth="1"/>
    <col min="11042" max="11042" width="18.8203125" style="12" bestFit="1" customWidth="1"/>
    <col min="11043" max="11051" width="10" style="12"/>
    <col min="11052" max="11052" width="17.64453125" style="12" bestFit="1" customWidth="1"/>
    <col min="11053" max="11061" width="10" style="12"/>
    <col min="11062" max="11062" width="17.64453125" style="12" bestFit="1" customWidth="1"/>
    <col min="11063" max="11071" width="10" style="12"/>
    <col min="11072" max="11072" width="17.64453125" style="12" bestFit="1" customWidth="1"/>
    <col min="11073" max="11208" width="10" style="12"/>
    <col min="11209" max="11209" width="18.64453125" style="12" customWidth="1"/>
    <col min="11210" max="11210" width="18.8203125" style="12" bestFit="1" customWidth="1"/>
    <col min="11211" max="11215" width="10" style="12"/>
    <col min="11216" max="11216" width="11.52734375" style="12" customWidth="1"/>
    <col min="11217" max="11219" width="10" style="12"/>
    <col min="11220" max="11220" width="17.64453125" style="12" bestFit="1" customWidth="1"/>
    <col min="11221" max="11221" width="18.8203125" style="12" bestFit="1" customWidth="1"/>
    <col min="11222" max="11230" width="10" style="12"/>
    <col min="11231" max="11231" width="17.64453125" style="12" bestFit="1" customWidth="1"/>
    <col min="11232" max="11232" width="18.8203125" style="12" bestFit="1" customWidth="1"/>
    <col min="11233" max="11241" width="10" style="12"/>
    <col min="11242" max="11242" width="17.64453125" style="12" bestFit="1" customWidth="1"/>
    <col min="11243" max="11243" width="18.8203125" style="12" bestFit="1" customWidth="1"/>
    <col min="11244" max="11252" width="10" style="12"/>
    <col min="11253" max="11253" width="17.64453125" style="12" bestFit="1" customWidth="1"/>
    <col min="11254" max="11254" width="18.8203125" style="12" bestFit="1" customWidth="1"/>
    <col min="11255" max="11263" width="10" style="12"/>
    <col min="11264" max="11264" width="17.64453125" style="12" bestFit="1" customWidth="1"/>
    <col min="11265" max="11265" width="18.8203125" style="12" bestFit="1" customWidth="1"/>
    <col min="11266" max="11274" width="10" style="12"/>
    <col min="11275" max="11275" width="17.64453125" style="12" bestFit="1" customWidth="1"/>
    <col min="11276" max="11276" width="18.8203125" style="12" bestFit="1" customWidth="1"/>
    <col min="11277" max="11285" width="10" style="12"/>
    <col min="11286" max="11286" width="17.64453125" style="12" bestFit="1" customWidth="1"/>
    <col min="11287" max="11287" width="18.8203125" style="12" bestFit="1" customWidth="1"/>
    <col min="11288" max="11296" width="10" style="12"/>
    <col min="11297" max="11297" width="17.64453125" style="12" bestFit="1" customWidth="1"/>
    <col min="11298" max="11298" width="18.8203125" style="12" bestFit="1" customWidth="1"/>
    <col min="11299" max="11307" width="10" style="12"/>
    <col min="11308" max="11308" width="17.64453125" style="12" bestFit="1" customWidth="1"/>
    <col min="11309" max="11317" width="10" style="12"/>
    <col min="11318" max="11318" width="17.64453125" style="12" bestFit="1" customWidth="1"/>
    <col min="11319" max="11327" width="10" style="12"/>
    <col min="11328" max="11328" width="17.64453125" style="12" bestFit="1" customWidth="1"/>
    <col min="11329" max="11464" width="10" style="12"/>
    <col min="11465" max="11465" width="18.64453125" style="12" customWidth="1"/>
    <col min="11466" max="11466" width="18.8203125" style="12" bestFit="1" customWidth="1"/>
    <col min="11467" max="11471" width="10" style="12"/>
    <col min="11472" max="11472" width="11.52734375" style="12" customWidth="1"/>
    <col min="11473" max="11475" width="10" style="12"/>
    <col min="11476" max="11476" width="17.64453125" style="12" bestFit="1" customWidth="1"/>
    <col min="11477" max="11477" width="18.8203125" style="12" bestFit="1" customWidth="1"/>
    <col min="11478" max="11486" width="10" style="12"/>
    <col min="11487" max="11487" width="17.64453125" style="12" bestFit="1" customWidth="1"/>
    <col min="11488" max="11488" width="18.8203125" style="12" bestFit="1" customWidth="1"/>
    <col min="11489" max="11497" width="10" style="12"/>
    <col min="11498" max="11498" width="17.64453125" style="12" bestFit="1" customWidth="1"/>
    <col min="11499" max="11499" width="18.8203125" style="12" bestFit="1" customWidth="1"/>
    <col min="11500" max="11508" width="10" style="12"/>
    <col min="11509" max="11509" width="17.64453125" style="12" bestFit="1" customWidth="1"/>
    <col min="11510" max="11510" width="18.8203125" style="12" bestFit="1" customWidth="1"/>
    <col min="11511" max="11519" width="10" style="12"/>
    <col min="11520" max="11520" width="17.64453125" style="12" bestFit="1" customWidth="1"/>
    <col min="11521" max="11521" width="18.8203125" style="12" bestFit="1" customWidth="1"/>
    <col min="11522" max="11530" width="10" style="12"/>
    <col min="11531" max="11531" width="17.64453125" style="12" bestFit="1" customWidth="1"/>
    <col min="11532" max="11532" width="18.8203125" style="12" bestFit="1" customWidth="1"/>
    <col min="11533" max="11541" width="10" style="12"/>
    <col min="11542" max="11542" width="17.64453125" style="12" bestFit="1" customWidth="1"/>
    <col min="11543" max="11543" width="18.8203125" style="12" bestFit="1" customWidth="1"/>
    <col min="11544" max="11552" width="10" style="12"/>
    <col min="11553" max="11553" width="17.64453125" style="12" bestFit="1" customWidth="1"/>
    <col min="11554" max="11554" width="18.8203125" style="12" bestFit="1" customWidth="1"/>
    <col min="11555" max="11563" width="10" style="12"/>
    <col min="11564" max="11564" width="17.64453125" style="12" bestFit="1" customWidth="1"/>
    <col min="11565" max="11573" width="10" style="12"/>
    <col min="11574" max="11574" width="17.64453125" style="12" bestFit="1" customWidth="1"/>
    <col min="11575" max="11583" width="10" style="12"/>
    <col min="11584" max="11584" width="17.64453125" style="12" bestFit="1" customWidth="1"/>
    <col min="11585" max="11720" width="10" style="12"/>
    <col min="11721" max="11721" width="18.64453125" style="12" customWidth="1"/>
    <col min="11722" max="11722" width="18.8203125" style="12" bestFit="1" customWidth="1"/>
    <col min="11723" max="11727" width="10" style="12"/>
    <col min="11728" max="11728" width="11.52734375" style="12" customWidth="1"/>
    <col min="11729" max="11731" width="10" style="12"/>
    <col min="11732" max="11732" width="17.64453125" style="12" bestFit="1" customWidth="1"/>
    <col min="11733" max="11733" width="18.8203125" style="12" bestFit="1" customWidth="1"/>
    <col min="11734" max="11742" width="10" style="12"/>
    <col min="11743" max="11743" width="17.64453125" style="12" bestFit="1" customWidth="1"/>
    <col min="11744" max="11744" width="18.8203125" style="12" bestFit="1" customWidth="1"/>
    <col min="11745" max="11753" width="10" style="12"/>
    <col min="11754" max="11754" width="17.64453125" style="12" bestFit="1" customWidth="1"/>
    <col min="11755" max="11755" width="18.8203125" style="12" bestFit="1" customWidth="1"/>
    <col min="11756" max="11764" width="10" style="12"/>
    <col min="11765" max="11765" width="17.64453125" style="12" bestFit="1" customWidth="1"/>
    <col min="11766" max="11766" width="18.8203125" style="12" bestFit="1" customWidth="1"/>
    <col min="11767" max="11775" width="10" style="12"/>
    <col min="11776" max="11776" width="17.64453125" style="12" bestFit="1" customWidth="1"/>
    <col min="11777" max="11777" width="18.8203125" style="12" bestFit="1" customWidth="1"/>
    <col min="11778" max="11786" width="10" style="12"/>
    <col min="11787" max="11787" width="17.64453125" style="12" bestFit="1" customWidth="1"/>
    <col min="11788" max="11788" width="18.8203125" style="12" bestFit="1" customWidth="1"/>
    <col min="11789" max="11797" width="10" style="12"/>
    <col min="11798" max="11798" width="17.64453125" style="12" bestFit="1" customWidth="1"/>
    <col min="11799" max="11799" width="18.8203125" style="12" bestFit="1" customWidth="1"/>
    <col min="11800" max="11808" width="10" style="12"/>
    <col min="11809" max="11809" width="17.64453125" style="12" bestFit="1" customWidth="1"/>
    <col min="11810" max="11810" width="18.8203125" style="12" bestFit="1" customWidth="1"/>
    <col min="11811" max="11819" width="10" style="12"/>
    <col min="11820" max="11820" width="17.64453125" style="12" bestFit="1" customWidth="1"/>
    <col min="11821" max="11829" width="10" style="12"/>
    <col min="11830" max="11830" width="17.64453125" style="12" bestFit="1" customWidth="1"/>
    <col min="11831" max="11839" width="10" style="12"/>
    <col min="11840" max="11840" width="17.64453125" style="12" bestFit="1" customWidth="1"/>
    <col min="11841" max="11976" width="10" style="12"/>
    <col min="11977" max="11977" width="18.64453125" style="12" customWidth="1"/>
    <col min="11978" max="11978" width="18.8203125" style="12" bestFit="1" customWidth="1"/>
    <col min="11979" max="11983" width="10" style="12"/>
    <col min="11984" max="11984" width="11.52734375" style="12" customWidth="1"/>
    <col min="11985" max="11987" width="10" style="12"/>
    <col min="11988" max="11988" width="17.64453125" style="12" bestFit="1" customWidth="1"/>
    <col min="11989" max="11989" width="18.8203125" style="12" bestFit="1" customWidth="1"/>
    <col min="11990" max="11998" width="10" style="12"/>
    <col min="11999" max="11999" width="17.64453125" style="12" bestFit="1" customWidth="1"/>
    <col min="12000" max="12000" width="18.8203125" style="12" bestFit="1" customWidth="1"/>
    <col min="12001" max="12009" width="10" style="12"/>
    <col min="12010" max="12010" width="17.64453125" style="12" bestFit="1" customWidth="1"/>
    <col min="12011" max="12011" width="18.8203125" style="12" bestFit="1" customWidth="1"/>
    <col min="12012" max="12020" width="10" style="12"/>
    <col min="12021" max="12021" width="17.64453125" style="12" bestFit="1" customWidth="1"/>
    <col min="12022" max="12022" width="18.8203125" style="12" bestFit="1" customWidth="1"/>
    <col min="12023" max="12031" width="10" style="12"/>
    <col min="12032" max="12032" width="17.64453125" style="12" bestFit="1" customWidth="1"/>
    <col min="12033" max="12033" width="18.8203125" style="12" bestFit="1" customWidth="1"/>
    <col min="12034" max="12042" width="10" style="12"/>
    <col min="12043" max="12043" width="17.64453125" style="12" bestFit="1" customWidth="1"/>
    <col min="12044" max="12044" width="18.8203125" style="12" bestFit="1" customWidth="1"/>
    <col min="12045" max="12053" width="10" style="12"/>
    <col min="12054" max="12054" width="17.64453125" style="12" bestFit="1" customWidth="1"/>
    <col min="12055" max="12055" width="18.8203125" style="12" bestFit="1" customWidth="1"/>
    <col min="12056" max="12064" width="10" style="12"/>
    <col min="12065" max="12065" width="17.64453125" style="12" bestFit="1" customWidth="1"/>
    <col min="12066" max="12066" width="18.8203125" style="12" bestFit="1" customWidth="1"/>
    <col min="12067" max="12075" width="10" style="12"/>
    <col min="12076" max="12076" width="17.64453125" style="12" bestFit="1" customWidth="1"/>
    <col min="12077" max="12085" width="10" style="12"/>
    <col min="12086" max="12086" width="17.64453125" style="12" bestFit="1" customWidth="1"/>
    <col min="12087" max="12095" width="10" style="12"/>
    <col min="12096" max="12096" width="17.64453125" style="12" bestFit="1" customWidth="1"/>
    <col min="12097" max="12232" width="10" style="12"/>
    <col min="12233" max="12233" width="18.64453125" style="12" customWidth="1"/>
    <col min="12234" max="12234" width="18.8203125" style="12" bestFit="1" customWidth="1"/>
    <col min="12235" max="12239" width="10" style="12"/>
    <col min="12240" max="12240" width="11.52734375" style="12" customWidth="1"/>
    <col min="12241" max="12243" width="10" style="12"/>
    <col min="12244" max="12244" width="17.64453125" style="12" bestFit="1" customWidth="1"/>
    <col min="12245" max="12245" width="18.8203125" style="12" bestFit="1" customWidth="1"/>
    <col min="12246" max="12254" width="10" style="12"/>
    <col min="12255" max="12255" width="17.64453125" style="12" bestFit="1" customWidth="1"/>
    <col min="12256" max="12256" width="18.8203125" style="12" bestFit="1" customWidth="1"/>
    <col min="12257" max="12265" width="10" style="12"/>
    <col min="12266" max="12266" width="17.64453125" style="12" bestFit="1" customWidth="1"/>
    <col min="12267" max="12267" width="18.8203125" style="12" bestFit="1" customWidth="1"/>
    <col min="12268" max="12276" width="10" style="12"/>
    <col min="12277" max="12277" width="17.64453125" style="12" bestFit="1" customWidth="1"/>
    <col min="12278" max="12278" width="18.8203125" style="12" bestFit="1" customWidth="1"/>
    <col min="12279" max="12287" width="10" style="12"/>
    <col min="12288" max="12288" width="17.64453125" style="12" bestFit="1" customWidth="1"/>
    <col min="12289" max="12289" width="18.8203125" style="12" bestFit="1" customWidth="1"/>
    <col min="12290" max="12298" width="10" style="12"/>
    <col min="12299" max="12299" width="17.64453125" style="12" bestFit="1" customWidth="1"/>
    <col min="12300" max="12300" width="18.8203125" style="12" bestFit="1" customWidth="1"/>
    <col min="12301" max="12309" width="10" style="12"/>
    <col min="12310" max="12310" width="17.64453125" style="12" bestFit="1" customWidth="1"/>
    <col min="12311" max="12311" width="18.8203125" style="12" bestFit="1" customWidth="1"/>
    <col min="12312" max="12320" width="10" style="12"/>
    <col min="12321" max="12321" width="17.64453125" style="12" bestFit="1" customWidth="1"/>
    <col min="12322" max="12322" width="18.8203125" style="12" bestFit="1" customWidth="1"/>
    <col min="12323" max="12331" width="10" style="12"/>
    <col min="12332" max="12332" width="17.64453125" style="12" bestFit="1" customWidth="1"/>
    <col min="12333" max="12341" width="10" style="12"/>
    <col min="12342" max="12342" width="17.64453125" style="12" bestFit="1" customWidth="1"/>
    <col min="12343" max="12351" width="10" style="12"/>
    <col min="12352" max="12352" width="17.64453125" style="12" bestFit="1" customWidth="1"/>
    <col min="12353" max="12488" width="10" style="12"/>
    <col min="12489" max="12489" width="18.64453125" style="12" customWidth="1"/>
    <col min="12490" max="12490" width="18.8203125" style="12" bestFit="1" customWidth="1"/>
    <col min="12491" max="12495" width="10" style="12"/>
    <col min="12496" max="12496" width="11.52734375" style="12" customWidth="1"/>
    <col min="12497" max="12499" width="10" style="12"/>
    <col min="12500" max="12500" width="17.64453125" style="12" bestFit="1" customWidth="1"/>
    <col min="12501" max="12501" width="18.8203125" style="12" bestFit="1" customWidth="1"/>
    <col min="12502" max="12510" width="10" style="12"/>
    <col min="12511" max="12511" width="17.64453125" style="12" bestFit="1" customWidth="1"/>
    <col min="12512" max="12512" width="18.8203125" style="12" bestFit="1" customWidth="1"/>
    <col min="12513" max="12521" width="10" style="12"/>
    <col min="12522" max="12522" width="17.64453125" style="12" bestFit="1" customWidth="1"/>
    <col min="12523" max="12523" width="18.8203125" style="12" bestFit="1" customWidth="1"/>
    <col min="12524" max="12532" width="10" style="12"/>
    <col min="12533" max="12533" width="17.64453125" style="12" bestFit="1" customWidth="1"/>
    <col min="12534" max="12534" width="18.8203125" style="12" bestFit="1" customWidth="1"/>
    <col min="12535" max="12543" width="10" style="12"/>
    <col min="12544" max="12544" width="17.64453125" style="12" bestFit="1" customWidth="1"/>
    <col min="12545" max="12545" width="18.8203125" style="12" bestFit="1" customWidth="1"/>
    <col min="12546" max="12554" width="10" style="12"/>
    <col min="12555" max="12555" width="17.64453125" style="12" bestFit="1" customWidth="1"/>
    <col min="12556" max="12556" width="18.8203125" style="12" bestFit="1" customWidth="1"/>
    <col min="12557" max="12565" width="10" style="12"/>
    <col min="12566" max="12566" width="17.64453125" style="12" bestFit="1" customWidth="1"/>
    <col min="12567" max="12567" width="18.8203125" style="12" bestFit="1" customWidth="1"/>
    <col min="12568" max="12576" width="10" style="12"/>
    <col min="12577" max="12577" width="17.64453125" style="12" bestFit="1" customWidth="1"/>
    <col min="12578" max="12578" width="18.8203125" style="12" bestFit="1" customWidth="1"/>
    <col min="12579" max="12587" width="10" style="12"/>
    <col min="12588" max="12588" width="17.64453125" style="12" bestFit="1" customWidth="1"/>
    <col min="12589" max="12597" width="10" style="12"/>
    <col min="12598" max="12598" width="17.64453125" style="12" bestFit="1" customWidth="1"/>
    <col min="12599" max="12607" width="10" style="12"/>
    <col min="12608" max="12608" width="17.64453125" style="12" bestFit="1" customWidth="1"/>
    <col min="12609" max="12744" width="10" style="12"/>
    <col min="12745" max="12745" width="18.64453125" style="12" customWidth="1"/>
    <col min="12746" max="12746" width="18.8203125" style="12" bestFit="1" customWidth="1"/>
    <col min="12747" max="12751" width="10" style="12"/>
    <col min="12752" max="12752" width="11.52734375" style="12" customWidth="1"/>
    <col min="12753" max="12755" width="10" style="12"/>
    <col min="12756" max="12756" width="17.64453125" style="12" bestFit="1" customWidth="1"/>
    <col min="12757" max="12757" width="18.8203125" style="12" bestFit="1" customWidth="1"/>
    <col min="12758" max="12766" width="10" style="12"/>
    <col min="12767" max="12767" width="17.64453125" style="12" bestFit="1" customWidth="1"/>
    <col min="12768" max="12768" width="18.8203125" style="12" bestFit="1" customWidth="1"/>
    <col min="12769" max="12777" width="10" style="12"/>
    <col min="12778" max="12778" width="17.64453125" style="12" bestFit="1" customWidth="1"/>
    <col min="12779" max="12779" width="18.8203125" style="12" bestFit="1" customWidth="1"/>
    <col min="12780" max="12788" width="10" style="12"/>
    <col min="12789" max="12789" width="17.64453125" style="12" bestFit="1" customWidth="1"/>
    <col min="12790" max="12790" width="18.8203125" style="12" bestFit="1" customWidth="1"/>
    <col min="12791" max="12799" width="10" style="12"/>
    <col min="12800" max="12800" width="17.64453125" style="12" bestFit="1" customWidth="1"/>
    <col min="12801" max="12801" width="18.8203125" style="12" bestFit="1" customWidth="1"/>
    <col min="12802" max="12810" width="10" style="12"/>
    <col min="12811" max="12811" width="17.64453125" style="12" bestFit="1" customWidth="1"/>
    <col min="12812" max="12812" width="18.8203125" style="12" bestFit="1" customWidth="1"/>
    <col min="12813" max="12821" width="10" style="12"/>
    <col min="12822" max="12822" width="17.64453125" style="12" bestFit="1" customWidth="1"/>
    <col min="12823" max="12823" width="18.8203125" style="12" bestFit="1" customWidth="1"/>
    <col min="12824" max="12832" width="10" style="12"/>
    <col min="12833" max="12833" width="17.64453125" style="12" bestFit="1" customWidth="1"/>
    <col min="12834" max="12834" width="18.8203125" style="12" bestFit="1" customWidth="1"/>
    <col min="12835" max="12843" width="10" style="12"/>
    <col min="12844" max="12844" width="17.64453125" style="12" bestFit="1" customWidth="1"/>
    <col min="12845" max="12853" width="10" style="12"/>
    <col min="12854" max="12854" width="17.64453125" style="12" bestFit="1" customWidth="1"/>
    <col min="12855" max="12863" width="10" style="12"/>
    <col min="12864" max="12864" width="17.64453125" style="12" bestFit="1" customWidth="1"/>
    <col min="12865" max="13000" width="10" style="12"/>
    <col min="13001" max="13001" width="18.64453125" style="12" customWidth="1"/>
    <col min="13002" max="13002" width="18.8203125" style="12" bestFit="1" customWidth="1"/>
    <col min="13003" max="13007" width="10" style="12"/>
    <col min="13008" max="13008" width="11.52734375" style="12" customWidth="1"/>
    <col min="13009" max="13011" width="10" style="12"/>
    <col min="13012" max="13012" width="17.64453125" style="12" bestFit="1" customWidth="1"/>
    <col min="13013" max="13013" width="18.8203125" style="12" bestFit="1" customWidth="1"/>
    <col min="13014" max="13022" width="10" style="12"/>
    <col min="13023" max="13023" width="17.64453125" style="12" bestFit="1" customWidth="1"/>
    <col min="13024" max="13024" width="18.8203125" style="12" bestFit="1" customWidth="1"/>
    <col min="13025" max="13033" width="10" style="12"/>
    <col min="13034" max="13034" width="17.64453125" style="12" bestFit="1" customWidth="1"/>
    <col min="13035" max="13035" width="18.8203125" style="12" bestFit="1" customWidth="1"/>
    <col min="13036" max="13044" width="10" style="12"/>
    <col min="13045" max="13045" width="17.64453125" style="12" bestFit="1" customWidth="1"/>
    <col min="13046" max="13046" width="18.8203125" style="12" bestFit="1" customWidth="1"/>
    <col min="13047" max="13055" width="10" style="12"/>
    <col min="13056" max="13056" width="17.64453125" style="12" bestFit="1" customWidth="1"/>
    <col min="13057" max="13057" width="18.8203125" style="12" bestFit="1" customWidth="1"/>
    <col min="13058" max="13066" width="10" style="12"/>
    <col min="13067" max="13067" width="17.64453125" style="12" bestFit="1" customWidth="1"/>
    <col min="13068" max="13068" width="18.8203125" style="12" bestFit="1" customWidth="1"/>
    <col min="13069" max="13077" width="10" style="12"/>
    <col min="13078" max="13078" width="17.64453125" style="12" bestFit="1" customWidth="1"/>
    <col min="13079" max="13079" width="18.8203125" style="12" bestFit="1" customWidth="1"/>
    <col min="13080" max="13088" width="10" style="12"/>
    <col min="13089" max="13089" width="17.64453125" style="12" bestFit="1" customWidth="1"/>
    <col min="13090" max="13090" width="18.8203125" style="12" bestFit="1" customWidth="1"/>
    <col min="13091" max="13099" width="10" style="12"/>
    <col min="13100" max="13100" width="17.64453125" style="12" bestFit="1" customWidth="1"/>
    <col min="13101" max="13109" width="10" style="12"/>
    <col min="13110" max="13110" width="17.64453125" style="12" bestFit="1" customWidth="1"/>
    <col min="13111" max="13119" width="10" style="12"/>
    <col min="13120" max="13120" width="17.64453125" style="12" bestFit="1" customWidth="1"/>
    <col min="13121" max="13256" width="10" style="12"/>
    <col min="13257" max="13257" width="18.64453125" style="12" customWidth="1"/>
    <col min="13258" max="13258" width="18.8203125" style="12" bestFit="1" customWidth="1"/>
    <col min="13259" max="13263" width="10" style="12"/>
    <col min="13264" max="13264" width="11.52734375" style="12" customWidth="1"/>
    <col min="13265" max="13267" width="10" style="12"/>
    <col min="13268" max="13268" width="17.64453125" style="12" bestFit="1" customWidth="1"/>
    <col min="13269" max="13269" width="18.8203125" style="12" bestFit="1" customWidth="1"/>
    <col min="13270" max="13278" width="10" style="12"/>
    <col min="13279" max="13279" width="17.64453125" style="12" bestFit="1" customWidth="1"/>
    <col min="13280" max="13280" width="18.8203125" style="12" bestFit="1" customWidth="1"/>
    <col min="13281" max="13289" width="10" style="12"/>
    <col min="13290" max="13290" width="17.64453125" style="12" bestFit="1" customWidth="1"/>
    <col min="13291" max="13291" width="18.8203125" style="12" bestFit="1" customWidth="1"/>
    <col min="13292" max="13300" width="10" style="12"/>
    <col min="13301" max="13301" width="17.64453125" style="12" bestFit="1" customWidth="1"/>
    <col min="13302" max="13302" width="18.8203125" style="12" bestFit="1" customWidth="1"/>
    <col min="13303" max="13311" width="10" style="12"/>
    <col min="13312" max="13312" width="17.64453125" style="12" bestFit="1" customWidth="1"/>
    <col min="13313" max="13313" width="18.8203125" style="12" bestFit="1" customWidth="1"/>
    <col min="13314" max="13322" width="10" style="12"/>
    <col min="13323" max="13323" width="17.64453125" style="12" bestFit="1" customWidth="1"/>
    <col min="13324" max="13324" width="18.8203125" style="12" bestFit="1" customWidth="1"/>
    <col min="13325" max="13333" width="10" style="12"/>
    <col min="13334" max="13334" width="17.64453125" style="12" bestFit="1" customWidth="1"/>
    <col min="13335" max="13335" width="18.8203125" style="12" bestFit="1" customWidth="1"/>
    <col min="13336" max="13344" width="10" style="12"/>
    <col min="13345" max="13345" width="17.64453125" style="12" bestFit="1" customWidth="1"/>
    <col min="13346" max="13346" width="18.8203125" style="12" bestFit="1" customWidth="1"/>
    <col min="13347" max="13355" width="10" style="12"/>
    <col min="13356" max="13356" width="17.64453125" style="12" bestFit="1" customWidth="1"/>
    <col min="13357" max="13365" width="10" style="12"/>
    <col min="13366" max="13366" width="17.64453125" style="12" bestFit="1" customWidth="1"/>
    <col min="13367" max="13375" width="10" style="12"/>
    <col min="13376" max="13376" width="17.64453125" style="12" bestFit="1" customWidth="1"/>
    <col min="13377" max="13512" width="10" style="12"/>
    <col min="13513" max="13513" width="18.64453125" style="12" customWidth="1"/>
    <col min="13514" max="13514" width="18.8203125" style="12" bestFit="1" customWidth="1"/>
    <col min="13515" max="13519" width="10" style="12"/>
    <col min="13520" max="13520" width="11.52734375" style="12" customWidth="1"/>
    <col min="13521" max="13523" width="10" style="12"/>
    <col min="13524" max="13524" width="17.64453125" style="12" bestFit="1" customWidth="1"/>
    <col min="13525" max="13525" width="18.8203125" style="12" bestFit="1" customWidth="1"/>
    <col min="13526" max="13534" width="10" style="12"/>
    <col min="13535" max="13535" width="17.64453125" style="12" bestFit="1" customWidth="1"/>
    <col min="13536" max="13536" width="18.8203125" style="12" bestFit="1" customWidth="1"/>
    <col min="13537" max="13545" width="10" style="12"/>
    <col min="13546" max="13546" width="17.64453125" style="12" bestFit="1" customWidth="1"/>
    <col min="13547" max="13547" width="18.8203125" style="12" bestFit="1" customWidth="1"/>
    <col min="13548" max="13556" width="10" style="12"/>
    <col min="13557" max="13557" width="17.64453125" style="12" bestFit="1" customWidth="1"/>
    <col min="13558" max="13558" width="18.8203125" style="12" bestFit="1" customWidth="1"/>
    <col min="13559" max="13567" width="10" style="12"/>
    <col min="13568" max="13568" width="17.64453125" style="12" bestFit="1" customWidth="1"/>
    <col min="13569" max="13569" width="18.8203125" style="12" bestFit="1" customWidth="1"/>
    <col min="13570" max="13578" width="10" style="12"/>
    <col min="13579" max="13579" width="17.64453125" style="12" bestFit="1" customWidth="1"/>
    <col min="13580" max="13580" width="18.8203125" style="12" bestFit="1" customWidth="1"/>
    <col min="13581" max="13589" width="10" style="12"/>
    <col min="13590" max="13590" width="17.64453125" style="12" bestFit="1" customWidth="1"/>
    <col min="13591" max="13591" width="18.8203125" style="12" bestFit="1" customWidth="1"/>
    <col min="13592" max="13600" width="10" style="12"/>
    <col min="13601" max="13601" width="17.64453125" style="12" bestFit="1" customWidth="1"/>
    <col min="13602" max="13602" width="18.8203125" style="12" bestFit="1" customWidth="1"/>
    <col min="13603" max="13611" width="10" style="12"/>
    <col min="13612" max="13612" width="17.64453125" style="12" bestFit="1" customWidth="1"/>
    <col min="13613" max="13621" width="10" style="12"/>
    <col min="13622" max="13622" width="17.64453125" style="12" bestFit="1" customWidth="1"/>
    <col min="13623" max="13631" width="10" style="12"/>
    <col min="13632" max="13632" width="17.64453125" style="12" bestFit="1" customWidth="1"/>
    <col min="13633" max="13768" width="10" style="12"/>
    <col min="13769" max="13769" width="18.64453125" style="12" customWidth="1"/>
    <col min="13770" max="13770" width="18.8203125" style="12" bestFit="1" customWidth="1"/>
    <col min="13771" max="13775" width="10" style="12"/>
    <col min="13776" max="13776" width="11.52734375" style="12" customWidth="1"/>
    <col min="13777" max="13779" width="10" style="12"/>
    <col min="13780" max="13780" width="17.64453125" style="12" bestFit="1" customWidth="1"/>
    <col min="13781" max="13781" width="18.8203125" style="12" bestFit="1" customWidth="1"/>
    <col min="13782" max="13790" width="10" style="12"/>
    <col min="13791" max="13791" width="17.64453125" style="12" bestFit="1" customWidth="1"/>
    <col min="13792" max="13792" width="18.8203125" style="12" bestFit="1" customWidth="1"/>
    <col min="13793" max="13801" width="10" style="12"/>
    <col min="13802" max="13802" width="17.64453125" style="12" bestFit="1" customWidth="1"/>
    <col min="13803" max="13803" width="18.8203125" style="12" bestFit="1" customWidth="1"/>
    <col min="13804" max="13812" width="10" style="12"/>
    <col min="13813" max="13813" width="17.64453125" style="12" bestFit="1" customWidth="1"/>
    <col min="13814" max="13814" width="18.8203125" style="12" bestFit="1" customWidth="1"/>
    <col min="13815" max="13823" width="10" style="12"/>
    <col min="13824" max="13824" width="17.64453125" style="12" bestFit="1" customWidth="1"/>
    <col min="13825" max="13825" width="18.8203125" style="12" bestFit="1" customWidth="1"/>
    <col min="13826" max="13834" width="10" style="12"/>
    <col min="13835" max="13835" width="17.64453125" style="12" bestFit="1" customWidth="1"/>
    <col min="13836" max="13836" width="18.8203125" style="12" bestFit="1" customWidth="1"/>
    <col min="13837" max="13845" width="10" style="12"/>
    <col min="13846" max="13846" width="17.64453125" style="12" bestFit="1" customWidth="1"/>
    <col min="13847" max="13847" width="18.8203125" style="12" bestFit="1" customWidth="1"/>
    <col min="13848" max="13856" width="10" style="12"/>
    <col min="13857" max="13857" width="17.64453125" style="12" bestFit="1" customWidth="1"/>
    <col min="13858" max="13858" width="18.8203125" style="12" bestFit="1" customWidth="1"/>
    <col min="13859" max="13867" width="10" style="12"/>
    <col min="13868" max="13868" width="17.64453125" style="12" bestFit="1" customWidth="1"/>
    <col min="13869" max="13877" width="10" style="12"/>
    <col min="13878" max="13878" width="17.64453125" style="12" bestFit="1" customWidth="1"/>
    <col min="13879" max="13887" width="10" style="12"/>
    <col min="13888" max="13888" width="17.64453125" style="12" bestFit="1" customWidth="1"/>
    <col min="13889" max="14024" width="10" style="12"/>
    <col min="14025" max="14025" width="18.64453125" style="12" customWidth="1"/>
    <col min="14026" max="14026" width="18.8203125" style="12" bestFit="1" customWidth="1"/>
    <col min="14027" max="14031" width="10" style="12"/>
    <col min="14032" max="14032" width="11.52734375" style="12" customWidth="1"/>
    <col min="14033" max="14035" width="10" style="12"/>
    <col min="14036" max="14036" width="17.64453125" style="12" bestFit="1" customWidth="1"/>
    <col min="14037" max="14037" width="18.8203125" style="12" bestFit="1" customWidth="1"/>
    <col min="14038" max="14046" width="10" style="12"/>
    <col min="14047" max="14047" width="17.64453125" style="12" bestFit="1" customWidth="1"/>
    <col min="14048" max="14048" width="18.8203125" style="12" bestFit="1" customWidth="1"/>
    <col min="14049" max="14057" width="10" style="12"/>
    <col min="14058" max="14058" width="17.64453125" style="12" bestFit="1" customWidth="1"/>
    <col min="14059" max="14059" width="18.8203125" style="12" bestFit="1" customWidth="1"/>
    <col min="14060" max="14068" width="10" style="12"/>
    <col min="14069" max="14069" width="17.64453125" style="12" bestFit="1" customWidth="1"/>
    <col min="14070" max="14070" width="18.8203125" style="12" bestFit="1" customWidth="1"/>
    <col min="14071" max="14079" width="10" style="12"/>
    <col min="14080" max="14080" width="17.64453125" style="12" bestFit="1" customWidth="1"/>
    <col min="14081" max="14081" width="18.8203125" style="12" bestFit="1" customWidth="1"/>
    <col min="14082" max="14090" width="10" style="12"/>
    <col min="14091" max="14091" width="17.64453125" style="12" bestFit="1" customWidth="1"/>
    <col min="14092" max="14092" width="18.8203125" style="12" bestFit="1" customWidth="1"/>
    <col min="14093" max="14101" width="10" style="12"/>
    <col min="14102" max="14102" width="17.64453125" style="12" bestFit="1" customWidth="1"/>
    <col min="14103" max="14103" width="18.8203125" style="12" bestFit="1" customWidth="1"/>
    <col min="14104" max="14112" width="10" style="12"/>
    <col min="14113" max="14113" width="17.64453125" style="12" bestFit="1" customWidth="1"/>
    <col min="14114" max="14114" width="18.8203125" style="12" bestFit="1" customWidth="1"/>
    <col min="14115" max="14123" width="10" style="12"/>
    <col min="14124" max="14124" width="17.64453125" style="12" bestFit="1" customWidth="1"/>
    <col min="14125" max="14133" width="10" style="12"/>
    <col min="14134" max="14134" width="17.64453125" style="12" bestFit="1" customWidth="1"/>
    <col min="14135" max="14143" width="10" style="12"/>
    <col min="14144" max="14144" width="17.64453125" style="12" bestFit="1" customWidth="1"/>
    <col min="14145" max="14280" width="10" style="12"/>
    <col min="14281" max="14281" width="18.64453125" style="12" customWidth="1"/>
    <col min="14282" max="14282" width="18.8203125" style="12" bestFit="1" customWidth="1"/>
    <col min="14283" max="14287" width="10" style="12"/>
    <col min="14288" max="14288" width="11.52734375" style="12" customWidth="1"/>
    <col min="14289" max="14291" width="10" style="12"/>
    <col min="14292" max="14292" width="17.64453125" style="12" bestFit="1" customWidth="1"/>
    <col min="14293" max="14293" width="18.8203125" style="12" bestFit="1" customWidth="1"/>
    <col min="14294" max="14302" width="10" style="12"/>
    <col min="14303" max="14303" width="17.64453125" style="12" bestFit="1" customWidth="1"/>
    <col min="14304" max="14304" width="18.8203125" style="12" bestFit="1" customWidth="1"/>
    <col min="14305" max="14313" width="10" style="12"/>
    <col min="14314" max="14314" width="17.64453125" style="12" bestFit="1" customWidth="1"/>
    <col min="14315" max="14315" width="18.8203125" style="12" bestFit="1" customWidth="1"/>
    <col min="14316" max="14324" width="10" style="12"/>
    <col min="14325" max="14325" width="17.64453125" style="12" bestFit="1" customWidth="1"/>
    <col min="14326" max="14326" width="18.8203125" style="12" bestFit="1" customWidth="1"/>
    <col min="14327" max="14335" width="10" style="12"/>
    <col min="14336" max="14336" width="17.64453125" style="12" bestFit="1" customWidth="1"/>
    <col min="14337" max="14337" width="18.8203125" style="12" bestFit="1" customWidth="1"/>
    <col min="14338" max="14346" width="10" style="12"/>
    <col min="14347" max="14347" width="17.64453125" style="12" bestFit="1" customWidth="1"/>
    <col min="14348" max="14348" width="18.8203125" style="12" bestFit="1" customWidth="1"/>
    <col min="14349" max="14357" width="10" style="12"/>
    <col min="14358" max="14358" width="17.64453125" style="12" bestFit="1" customWidth="1"/>
    <col min="14359" max="14359" width="18.8203125" style="12" bestFit="1" customWidth="1"/>
    <col min="14360" max="14368" width="10" style="12"/>
    <col min="14369" max="14369" width="17.64453125" style="12" bestFit="1" customWidth="1"/>
    <col min="14370" max="14370" width="18.8203125" style="12" bestFit="1" customWidth="1"/>
    <col min="14371" max="14379" width="10" style="12"/>
    <col min="14380" max="14380" width="17.64453125" style="12" bestFit="1" customWidth="1"/>
    <col min="14381" max="14389" width="10" style="12"/>
    <col min="14390" max="14390" width="17.64453125" style="12" bestFit="1" customWidth="1"/>
    <col min="14391" max="14399" width="10" style="12"/>
    <col min="14400" max="14400" width="17.64453125" style="12" bestFit="1" customWidth="1"/>
    <col min="14401" max="14536" width="10" style="12"/>
    <col min="14537" max="14537" width="18.64453125" style="12" customWidth="1"/>
    <col min="14538" max="14538" width="18.8203125" style="12" bestFit="1" customWidth="1"/>
    <col min="14539" max="14543" width="10" style="12"/>
    <col min="14544" max="14544" width="11.52734375" style="12" customWidth="1"/>
    <col min="14545" max="14547" width="10" style="12"/>
    <col min="14548" max="14548" width="17.64453125" style="12" bestFit="1" customWidth="1"/>
    <col min="14549" max="14549" width="18.8203125" style="12" bestFit="1" customWidth="1"/>
    <col min="14550" max="14558" width="10" style="12"/>
    <col min="14559" max="14559" width="17.64453125" style="12" bestFit="1" customWidth="1"/>
    <col min="14560" max="14560" width="18.8203125" style="12" bestFit="1" customWidth="1"/>
    <col min="14561" max="14569" width="10" style="12"/>
    <col min="14570" max="14570" width="17.64453125" style="12" bestFit="1" customWidth="1"/>
    <col min="14571" max="14571" width="18.8203125" style="12" bestFit="1" customWidth="1"/>
    <col min="14572" max="14580" width="10" style="12"/>
    <col min="14581" max="14581" width="17.64453125" style="12" bestFit="1" customWidth="1"/>
    <col min="14582" max="14582" width="18.8203125" style="12" bestFit="1" customWidth="1"/>
    <col min="14583" max="14591" width="10" style="12"/>
    <col min="14592" max="14592" width="17.64453125" style="12" bestFit="1" customWidth="1"/>
    <col min="14593" max="14593" width="18.8203125" style="12" bestFit="1" customWidth="1"/>
    <col min="14594" max="14602" width="10" style="12"/>
    <col min="14603" max="14603" width="17.64453125" style="12" bestFit="1" customWidth="1"/>
    <col min="14604" max="14604" width="18.8203125" style="12" bestFit="1" customWidth="1"/>
    <col min="14605" max="14613" width="10" style="12"/>
    <col min="14614" max="14614" width="17.64453125" style="12" bestFit="1" customWidth="1"/>
    <col min="14615" max="14615" width="18.8203125" style="12" bestFit="1" customWidth="1"/>
    <col min="14616" max="14624" width="10" style="12"/>
    <col min="14625" max="14625" width="17.64453125" style="12" bestFit="1" customWidth="1"/>
    <col min="14626" max="14626" width="18.8203125" style="12" bestFit="1" customWidth="1"/>
    <col min="14627" max="14635" width="10" style="12"/>
    <col min="14636" max="14636" width="17.64453125" style="12" bestFit="1" customWidth="1"/>
    <col min="14637" max="14645" width="10" style="12"/>
    <col min="14646" max="14646" width="17.64453125" style="12" bestFit="1" customWidth="1"/>
    <col min="14647" max="14655" width="10" style="12"/>
    <col min="14656" max="14656" width="17.64453125" style="12" bestFit="1" customWidth="1"/>
    <col min="14657" max="14792" width="10" style="12"/>
    <col min="14793" max="14793" width="18.64453125" style="12" customWidth="1"/>
    <col min="14794" max="14794" width="18.8203125" style="12" bestFit="1" customWidth="1"/>
    <col min="14795" max="14799" width="10" style="12"/>
    <col min="14800" max="14800" width="11.52734375" style="12" customWidth="1"/>
    <col min="14801" max="14803" width="10" style="12"/>
    <col min="14804" max="14804" width="17.64453125" style="12" bestFit="1" customWidth="1"/>
    <col min="14805" max="14805" width="18.8203125" style="12" bestFit="1" customWidth="1"/>
    <col min="14806" max="14814" width="10" style="12"/>
    <col min="14815" max="14815" width="17.64453125" style="12" bestFit="1" customWidth="1"/>
    <col min="14816" max="14816" width="18.8203125" style="12" bestFit="1" customWidth="1"/>
    <col min="14817" max="14825" width="10" style="12"/>
    <col min="14826" max="14826" width="17.64453125" style="12" bestFit="1" customWidth="1"/>
    <col min="14827" max="14827" width="18.8203125" style="12" bestFit="1" customWidth="1"/>
    <col min="14828" max="14836" width="10" style="12"/>
    <col min="14837" max="14837" width="17.64453125" style="12" bestFit="1" customWidth="1"/>
    <col min="14838" max="14838" width="18.8203125" style="12" bestFit="1" customWidth="1"/>
    <col min="14839" max="14847" width="10" style="12"/>
    <col min="14848" max="14848" width="17.64453125" style="12" bestFit="1" customWidth="1"/>
    <col min="14849" max="14849" width="18.8203125" style="12" bestFit="1" customWidth="1"/>
    <col min="14850" max="14858" width="10" style="12"/>
    <col min="14859" max="14859" width="17.64453125" style="12" bestFit="1" customWidth="1"/>
    <col min="14860" max="14860" width="18.8203125" style="12" bestFit="1" customWidth="1"/>
    <col min="14861" max="14869" width="10" style="12"/>
    <col min="14870" max="14870" width="17.64453125" style="12" bestFit="1" customWidth="1"/>
    <col min="14871" max="14871" width="18.8203125" style="12" bestFit="1" customWidth="1"/>
    <col min="14872" max="14880" width="10" style="12"/>
    <col min="14881" max="14881" width="17.64453125" style="12" bestFit="1" customWidth="1"/>
    <col min="14882" max="14882" width="18.8203125" style="12" bestFit="1" customWidth="1"/>
    <col min="14883" max="14891" width="10" style="12"/>
    <col min="14892" max="14892" width="17.64453125" style="12" bestFit="1" customWidth="1"/>
    <col min="14893" max="14901" width="10" style="12"/>
    <col min="14902" max="14902" width="17.64453125" style="12" bestFit="1" customWidth="1"/>
    <col min="14903" max="14911" width="10" style="12"/>
    <col min="14912" max="14912" width="17.64453125" style="12" bestFit="1" customWidth="1"/>
    <col min="14913" max="15048" width="10" style="12"/>
    <col min="15049" max="15049" width="18.64453125" style="12" customWidth="1"/>
    <col min="15050" max="15050" width="18.8203125" style="12" bestFit="1" customWidth="1"/>
    <col min="15051" max="15055" width="10" style="12"/>
    <col min="15056" max="15056" width="11.52734375" style="12" customWidth="1"/>
    <col min="15057" max="15059" width="10" style="12"/>
    <col min="15060" max="15060" width="17.64453125" style="12" bestFit="1" customWidth="1"/>
    <col min="15061" max="15061" width="18.8203125" style="12" bestFit="1" customWidth="1"/>
    <col min="15062" max="15070" width="10" style="12"/>
    <col min="15071" max="15071" width="17.64453125" style="12" bestFit="1" customWidth="1"/>
    <col min="15072" max="15072" width="18.8203125" style="12" bestFit="1" customWidth="1"/>
    <col min="15073" max="15081" width="10" style="12"/>
    <col min="15082" max="15082" width="17.64453125" style="12" bestFit="1" customWidth="1"/>
    <col min="15083" max="15083" width="18.8203125" style="12" bestFit="1" customWidth="1"/>
    <col min="15084" max="15092" width="10" style="12"/>
    <col min="15093" max="15093" width="17.64453125" style="12" bestFit="1" customWidth="1"/>
    <col min="15094" max="15094" width="18.8203125" style="12" bestFit="1" customWidth="1"/>
    <col min="15095" max="15103" width="10" style="12"/>
    <col min="15104" max="15104" width="17.64453125" style="12" bestFit="1" customWidth="1"/>
    <col min="15105" max="15105" width="18.8203125" style="12" bestFit="1" customWidth="1"/>
    <col min="15106" max="15114" width="10" style="12"/>
    <col min="15115" max="15115" width="17.64453125" style="12" bestFit="1" customWidth="1"/>
    <col min="15116" max="15116" width="18.8203125" style="12" bestFit="1" customWidth="1"/>
    <col min="15117" max="15125" width="10" style="12"/>
    <col min="15126" max="15126" width="17.64453125" style="12" bestFit="1" customWidth="1"/>
    <col min="15127" max="15127" width="18.8203125" style="12" bestFit="1" customWidth="1"/>
    <col min="15128" max="15136" width="10" style="12"/>
    <col min="15137" max="15137" width="17.64453125" style="12" bestFit="1" customWidth="1"/>
    <col min="15138" max="15138" width="18.8203125" style="12" bestFit="1" customWidth="1"/>
    <col min="15139" max="15147" width="10" style="12"/>
    <col min="15148" max="15148" width="17.64453125" style="12" bestFit="1" customWidth="1"/>
    <col min="15149" max="15157" width="10" style="12"/>
    <col min="15158" max="15158" width="17.64453125" style="12" bestFit="1" customWidth="1"/>
    <col min="15159" max="15167" width="10" style="12"/>
    <col min="15168" max="15168" width="17.64453125" style="12" bestFit="1" customWidth="1"/>
    <col min="15169" max="15304" width="10" style="12"/>
    <col min="15305" max="15305" width="18.64453125" style="12" customWidth="1"/>
    <col min="15306" max="15306" width="18.8203125" style="12" bestFit="1" customWidth="1"/>
    <col min="15307" max="15311" width="10" style="12"/>
    <col min="15312" max="15312" width="11.52734375" style="12" customWidth="1"/>
    <col min="15313" max="15315" width="10" style="12"/>
    <col min="15316" max="15316" width="17.64453125" style="12" bestFit="1" customWidth="1"/>
    <col min="15317" max="15317" width="18.8203125" style="12" bestFit="1" customWidth="1"/>
    <col min="15318" max="15326" width="10" style="12"/>
    <col min="15327" max="15327" width="17.64453125" style="12" bestFit="1" customWidth="1"/>
    <col min="15328" max="15328" width="18.8203125" style="12" bestFit="1" customWidth="1"/>
    <col min="15329" max="15337" width="10" style="12"/>
    <col min="15338" max="15338" width="17.64453125" style="12" bestFit="1" customWidth="1"/>
    <col min="15339" max="15339" width="18.8203125" style="12" bestFit="1" customWidth="1"/>
    <col min="15340" max="15348" width="10" style="12"/>
    <col min="15349" max="15349" width="17.64453125" style="12" bestFit="1" customWidth="1"/>
    <col min="15350" max="15350" width="18.8203125" style="12" bestFit="1" customWidth="1"/>
    <col min="15351" max="15359" width="10" style="12"/>
    <col min="15360" max="15360" width="17.64453125" style="12" bestFit="1" customWidth="1"/>
    <col min="15361" max="15361" width="18.8203125" style="12" bestFit="1" customWidth="1"/>
    <col min="15362" max="15370" width="10" style="12"/>
    <col min="15371" max="15371" width="17.64453125" style="12" bestFit="1" customWidth="1"/>
    <col min="15372" max="15372" width="18.8203125" style="12" bestFit="1" customWidth="1"/>
    <col min="15373" max="15381" width="10" style="12"/>
    <col min="15382" max="15382" width="17.64453125" style="12" bestFit="1" customWidth="1"/>
    <col min="15383" max="15383" width="18.8203125" style="12" bestFit="1" customWidth="1"/>
    <col min="15384" max="15392" width="10" style="12"/>
    <col min="15393" max="15393" width="17.64453125" style="12" bestFit="1" customWidth="1"/>
    <col min="15394" max="15394" width="18.8203125" style="12" bestFit="1" customWidth="1"/>
    <col min="15395" max="15403" width="10" style="12"/>
    <col min="15404" max="15404" width="17.64453125" style="12" bestFit="1" customWidth="1"/>
    <col min="15405" max="15413" width="10" style="12"/>
    <col min="15414" max="15414" width="17.64453125" style="12" bestFit="1" customWidth="1"/>
    <col min="15415" max="15423" width="10" style="12"/>
    <col min="15424" max="15424" width="17.64453125" style="12" bestFit="1" customWidth="1"/>
    <col min="15425" max="15560" width="10" style="12"/>
    <col min="15561" max="15561" width="18.64453125" style="12" customWidth="1"/>
    <col min="15562" max="15562" width="18.8203125" style="12" bestFit="1" customWidth="1"/>
    <col min="15563" max="15567" width="10" style="12"/>
    <col min="15568" max="15568" width="11.52734375" style="12" customWidth="1"/>
    <col min="15569" max="15571" width="10" style="12"/>
    <col min="15572" max="15572" width="17.64453125" style="12" bestFit="1" customWidth="1"/>
    <col min="15573" max="15573" width="18.8203125" style="12" bestFit="1" customWidth="1"/>
    <col min="15574" max="15582" width="10" style="12"/>
    <col min="15583" max="15583" width="17.64453125" style="12" bestFit="1" customWidth="1"/>
    <col min="15584" max="15584" width="18.8203125" style="12" bestFit="1" customWidth="1"/>
    <col min="15585" max="15593" width="10" style="12"/>
    <col min="15594" max="15594" width="17.64453125" style="12" bestFit="1" customWidth="1"/>
    <col min="15595" max="15595" width="18.8203125" style="12" bestFit="1" customWidth="1"/>
    <col min="15596" max="15604" width="10" style="12"/>
    <col min="15605" max="15605" width="17.64453125" style="12" bestFit="1" customWidth="1"/>
    <col min="15606" max="15606" width="18.8203125" style="12" bestFit="1" customWidth="1"/>
    <col min="15607" max="15615" width="10" style="12"/>
    <col min="15616" max="15616" width="17.64453125" style="12" bestFit="1" customWidth="1"/>
    <col min="15617" max="15617" width="18.8203125" style="12" bestFit="1" customWidth="1"/>
    <col min="15618" max="15626" width="10" style="12"/>
    <col min="15627" max="15627" width="17.64453125" style="12" bestFit="1" customWidth="1"/>
    <col min="15628" max="15628" width="18.8203125" style="12" bestFit="1" customWidth="1"/>
    <col min="15629" max="15637" width="10" style="12"/>
    <col min="15638" max="15638" width="17.64453125" style="12" bestFit="1" customWidth="1"/>
    <col min="15639" max="15639" width="18.8203125" style="12" bestFit="1" customWidth="1"/>
    <col min="15640" max="15648" width="10" style="12"/>
    <col min="15649" max="15649" width="17.64453125" style="12" bestFit="1" customWidth="1"/>
    <col min="15650" max="15650" width="18.8203125" style="12" bestFit="1" customWidth="1"/>
    <col min="15651" max="15659" width="10" style="12"/>
    <col min="15660" max="15660" width="17.64453125" style="12" bestFit="1" customWidth="1"/>
    <col min="15661" max="15669" width="10" style="12"/>
    <col min="15670" max="15670" width="17.64453125" style="12" bestFit="1" customWidth="1"/>
    <col min="15671" max="15679" width="10" style="12"/>
    <col min="15680" max="15680" width="17.64453125" style="12" bestFit="1" customWidth="1"/>
    <col min="15681" max="15816" width="10" style="12"/>
    <col min="15817" max="15817" width="18.64453125" style="12" customWidth="1"/>
    <col min="15818" max="15818" width="18.8203125" style="12" bestFit="1" customWidth="1"/>
    <col min="15819" max="15823" width="10" style="12"/>
    <col min="15824" max="15824" width="11.52734375" style="12" customWidth="1"/>
    <col min="15825" max="15827" width="10" style="12"/>
    <col min="15828" max="15828" width="17.64453125" style="12" bestFit="1" customWidth="1"/>
    <col min="15829" max="15829" width="18.8203125" style="12" bestFit="1" customWidth="1"/>
    <col min="15830" max="15838" width="10" style="12"/>
    <col min="15839" max="15839" width="17.64453125" style="12" bestFit="1" customWidth="1"/>
    <col min="15840" max="15840" width="18.8203125" style="12" bestFit="1" customWidth="1"/>
    <col min="15841" max="15849" width="10" style="12"/>
    <col min="15850" max="15850" width="17.64453125" style="12" bestFit="1" customWidth="1"/>
    <col min="15851" max="15851" width="18.8203125" style="12" bestFit="1" customWidth="1"/>
    <col min="15852" max="15860" width="10" style="12"/>
    <col min="15861" max="15861" width="17.64453125" style="12" bestFit="1" customWidth="1"/>
    <col min="15862" max="15862" width="18.8203125" style="12" bestFit="1" customWidth="1"/>
    <col min="15863" max="15871" width="10" style="12"/>
    <col min="15872" max="15872" width="17.64453125" style="12" bestFit="1" customWidth="1"/>
    <col min="15873" max="15873" width="18.8203125" style="12" bestFit="1" customWidth="1"/>
    <col min="15874" max="15882" width="10" style="12"/>
    <col min="15883" max="15883" width="17.64453125" style="12" bestFit="1" customWidth="1"/>
    <col min="15884" max="15884" width="18.8203125" style="12" bestFit="1" customWidth="1"/>
    <col min="15885" max="15893" width="10" style="12"/>
    <col min="15894" max="15894" width="17.64453125" style="12" bestFit="1" customWidth="1"/>
    <col min="15895" max="15895" width="18.8203125" style="12" bestFit="1" customWidth="1"/>
    <col min="15896" max="15904" width="10" style="12"/>
    <col min="15905" max="15905" width="17.64453125" style="12" bestFit="1" customWidth="1"/>
    <col min="15906" max="15906" width="18.8203125" style="12" bestFit="1" customWidth="1"/>
    <col min="15907" max="15915" width="10" style="12"/>
    <col min="15916" max="15916" width="17.64453125" style="12" bestFit="1" customWidth="1"/>
    <col min="15917" max="15925" width="10" style="12"/>
    <col min="15926" max="15926" width="17.64453125" style="12" bestFit="1" customWidth="1"/>
    <col min="15927" max="15935" width="10" style="12"/>
    <col min="15936" max="15936" width="17.64453125" style="12" bestFit="1" customWidth="1"/>
    <col min="15937" max="16072" width="10" style="12"/>
    <col min="16073" max="16073" width="18.64453125" style="12" customWidth="1"/>
    <col min="16074" max="16074" width="18.8203125" style="12" bestFit="1" customWidth="1"/>
    <col min="16075" max="16079" width="10" style="12"/>
    <col min="16080" max="16080" width="11.52734375" style="12" customWidth="1"/>
    <col min="16081" max="16083" width="10" style="12"/>
    <col min="16084" max="16084" width="17.64453125" style="12" bestFit="1" customWidth="1"/>
    <col min="16085" max="16085" width="18.8203125" style="12" bestFit="1" customWidth="1"/>
    <col min="16086" max="16094" width="10" style="12"/>
    <col min="16095" max="16095" width="17.64453125" style="12" bestFit="1" customWidth="1"/>
    <col min="16096" max="16096" width="18.8203125" style="12" bestFit="1" customWidth="1"/>
    <col min="16097" max="16105" width="10" style="12"/>
    <col min="16106" max="16106" width="17.64453125" style="12" bestFit="1" customWidth="1"/>
    <col min="16107" max="16107" width="18.8203125" style="12" bestFit="1" customWidth="1"/>
    <col min="16108" max="16116" width="10" style="12"/>
    <col min="16117" max="16117" width="17.64453125" style="12" bestFit="1" customWidth="1"/>
    <col min="16118" max="16118" width="18.8203125" style="12" bestFit="1" customWidth="1"/>
    <col min="16119" max="16127" width="10" style="12"/>
    <col min="16128" max="16128" width="17.64453125" style="12" bestFit="1" customWidth="1"/>
    <col min="16129" max="16129" width="18.8203125" style="12" bestFit="1" customWidth="1"/>
    <col min="16130" max="16138" width="10" style="12"/>
    <col min="16139" max="16139" width="17.64453125" style="12" bestFit="1" customWidth="1"/>
    <col min="16140" max="16140" width="18.8203125" style="12" bestFit="1" customWidth="1"/>
    <col min="16141" max="16149" width="10" style="12"/>
    <col min="16150" max="16150" width="17.64453125" style="12" bestFit="1" customWidth="1"/>
    <col min="16151" max="16151" width="18.8203125" style="12" bestFit="1" customWidth="1"/>
    <col min="16152" max="16160" width="10" style="12"/>
    <col min="16161" max="16161" width="17.64453125" style="12" bestFit="1" customWidth="1"/>
    <col min="16162" max="16162" width="18.8203125" style="12" bestFit="1" customWidth="1"/>
    <col min="16163" max="16171" width="10" style="12"/>
    <col min="16172" max="16172" width="17.64453125" style="12" bestFit="1" customWidth="1"/>
    <col min="16173" max="16181" width="10" style="12"/>
    <col min="16182" max="16182" width="17.64453125" style="12" bestFit="1" customWidth="1"/>
    <col min="16183" max="16191" width="10" style="12"/>
    <col min="16192" max="16192" width="17.64453125" style="12" bestFit="1" customWidth="1"/>
    <col min="16193" max="16384" width="10" style="12"/>
  </cols>
  <sheetData>
    <row r="1" spans="1:97" s="17" customFormat="1" ht="14.25" customHeight="1">
      <c r="A1" s="76" t="s">
        <v>107</v>
      </c>
      <c r="B1" s="76"/>
      <c r="C1" s="77" t="s">
        <v>116</v>
      </c>
      <c r="D1" s="77"/>
      <c r="E1" s="77"/>
      <c r="F1" s="77"/>
      <c r="G1" s="77"/>
      <c r="H1" s="77"/>
      <c r="I1" s="77"/>
      <c r="O1" s="18"/>
      <c r="W1" s="18"/>
      <c r="Z1" s="18"/>
      <c r="AA1" s="18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</row>
    <row r="2" spans="1:97" s="17" customFormat="1" ht="15.35">
      <c r="A2" s="24" t="s">
        <v>108</v>
      </c>
      <c r="B2" s="17">
        <v>0.4</v>
      </c>
      <c r="C2" s="77"/>
      <c r="D2" s="77"/>
      <c r="E2" s="77"/>
      <c r="F2" s="77"/>
      <c r="G2" s="77"/>
      <c r="H2" s="77"/>
      <c r="I2" s="77"/>
      <c r="O2" s="18"/>
      <c r="W2" s="18"/>
      <c r="Z2" s="18"/>
      <c r="AA2" s="18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</row>
    <row r="3" spans="1:97" s="17" customFormat="1" ht="15.35">
      <c r="A3" s="24" t="s">
        <v>109</v>
      </c>
      <c r="B3" s="17">
        <v>0.2</v>
      </c>
      <c r="C3" s="77"/>
      <c r="D3" s="77"/>
      <c r="E3" s="77"/>
      <c r="F3" s="77"/>
      <c r="G3" s="77"/>
      <c r="H3" s="77"/>
      <c r="I3" s="77"/>
      <c r="O3" s="18"/>
      <c r="W3" s="18"/>
      <c r="Z3" s="18"/>
      <c r="AA3" s="18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</row>
    <row r="4" spans="1:97" s="17" customFormat="1" ht="15.35">
      <c r="C4" s="35"/>
      <c r="D4" s="35"/>
      <c r="E4" s="35"/>
      <c r="F4" s="35"/>
      <c r="G4" s="35"/>
      <c r="O4" s="18"/>
      <c r="W4" s="18"/>
      <c r="Z4" s="18"/>
      <c r="AA4" s="18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</row>
    <row r="5" spans="1:97" s="33" customFormat="1" ht="15.35">
      <c r="A5" s="34" t="s">
        <v>101</v>
      </c>
      <c r="B5" s="33">
        <v>1</v>
      </c>
      <c r="E5" s="34" t="s">
        <v>101</v>
      </c>
      <c r="F5" s="33" t="s">
        <v>110</v>
      </c>
      <c r="I5" s="34" t="s">
        <v>101</v>
      </c>
      <c r="J5" s="33">
        <v>3</v>
      </c>
      <c r="M5" s="34" t="s">
        <v>37</v>
      </c>
      <c r="N5" s="33">
        <v>4</v>
      </c>
      <c r="Q5" s="34" t="s">
        <v>37</v>
      </c>
      <c r="R5" s="33">
        <v>5</v>
      </c>
      <c r="U5" s="34" t="s">
        <v>37</v>
      </c>
      <c r="V5" s="33">
        <v>6</v>
      </c>
      <c r="Y5" s="34" t="s">
        <v>101</v>
      </c>
      <c r="Z5" s="33">
        <v>7</v>
      </c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</row>
    <row r="6" spans="1:97" s="17" customFormat="1" ht="15.35">
      <c r="A6" s="31" t="s">
        <v>111</v>
      </c>
      <c r="B6" s="17">
        <v>0.1</v>
      </c>
      <c r="C6" s="18"/>
      <c r="E6" s="31" t="s">
        <v>38</v>
      </c>
      <c r="F6" s="17">
        <v>0.12</v>
      </c>
      <c r="I6" s="31" t="s">
        <v>105</v>
      </c>
      <c r="J6" s="17">
        <v>0.14000000000000001</v>
      </c>
      <c r="M6" s="31" t="s">
        <v>105</v>
      </c>
      <c r="N6" s="17">
        <v>0.16</v>
      </c>
      <c r="O6" s="18"/>
      <c r="Q6" s="31" t="s">
        <v>105</v>
      </c>
      <c r="R6" s="17">
        <v>0.18</v>
      </c>
      <c r="U6" s="31" t="s">
        <v>105</v>
      </c>
      <c r="V6" s="17">
        <v>0.2</v>
      </c>
      <c r="W6" s="18"/>
      <c r="Y6" s="31" t="s">
        <v>105</v>
      </c>
      <c r="Z6" s="17">
        <v>0.22</v>
      </c>
      <c r="AA6" s="18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</row>
    <row r="7" spans="1:97" s="18" customFormat="1" ht="15.35">
      <c r="A7" s="32" t="s">
        <v>112</v>
      </c>
      <c r="B7" s="18">
        <f>(1-B3)^B5+(B3*(1-B2-B6))</f>
        <v>0.9</v>
      </c>
      <c r="E7" s="32" t="s">
        <v>39</v>
      </c>
      <c r="F7" s="18">
        <f>B7*(1-$B$3+$B$3*(1-$B$2-F6))</f>
        <v>0.80640000000000001</v>
      </c>
      <c r="I7" s="32" t="s">
        <v>96</v>
      </c>
      <c r="J7" s="18">
        <f>F7*(1-$B$3+$B$3*(1-$B$2-J6))</f>
        <v>0.71930879999999997</v>
      </c>
      <c r="M7" s="32" t="s">
        <v>96</v>
      </c>
      <c r="N7" s="18">
        <f>J7*(1-$B$3+$B$3*(1-$B$2-N6))</f>
        <v>0.63874621440000001</v>
      </c>
      <c r="Q7" s="32" t="s">
        <v>96</v>
      </c>
      <c r="R7" s="18">
        <f>N7*(1-$B$3+$B$3*(1-$B$2-R6))</f>
        <v>0.56465165352960001</v>
      </c>
      <c r="U7" s="32" t="s">
        <v>96</v>
      </c>
      <c r="V7" s="18">
        <f>R7*(1-$B$3+$B$3*(1-$B$2-V6))</f>
        <v>0.49689345510604799</v>
      </c>
      <c r="Y7" s="32" t="s">
        <v>39</v>
      </c>
      <c r="Z7" s="18">
        <f>V7*(1-$B$3+$B$3*(1-$B$2-Z6))</f>
        <v>0.43527866667289811</v>
      </c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</row>
    <row r="8" spans="1:97" s="17" customFormat="1" ht="15.35">
      <c r="C8" s="18"/>
      <c r="O8" s="18"/>
      <c r="W8" s="18"/>
      <c r="Z8" s="18"/>
      <c r="AA8" s="1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</row>
    <row r="9" spans="1:97" s="17" customFormat="1" ht="15.35">
      <c r="A9" s="31" t="s">
        <v>40</v>
      </c>
      <c r="C9" s="18"/>
      <c r="O9" s="18"/>
      <c r="W9" s="18"/>
      <c r="Z9" s="18"/>
      <c r="AA9" s="18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</row>
    <row r="10" spans="1:97" s="24" customFormat="1" ht="15.35">
      <c r="A10" s="24" t="s">
        <v>113</v>
      </c>
      <c r="C10" s="25"/>
      <c r="E10" s="24" t="s">
        <v>113</v>
      </c>
      <c r="I10" s="24" t="s">
        <v>113</v>
      </c>
      <c r="M10" s="24" t="s">
        <v>113</v>
      </c>
      <c r="O10" s="25"/>
      <c r="Q10" s="24" t="s">
        <v>113</v>
      </c>
      <c r="S10" s="25"/>
      <c r="U10" s="24" t="s">
        <v>113</v>
      </c>
      <c r="W10" s="25"/>
      <c r="Y10" s="24" t="s">
        <v>113</v>
      </c>
      <c r="Z10" s="25"/>
      <c r="AA10" s="25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</row>
    <row r="11" spans="1:97" s="38" customFormat="1" ht="15.35">
      <c r="A11" s="45" t="s">
        <v>41</v>
      </c>
      <c r="B11" s="45" t="s">
        <v>92</v>
      </c>
      <c r="C11" s="46">
        <v>0.4</v>
      </c>
      <c r="D11" s="17"/>
      <c r="E11" s="45" t="s">
        <v>53</v>
      </c>
      <c r="F11" s="45" t="s">
        <v>92</v>
      </c>
      <c r="G11" s="46">
        <v>0.4</v>
      </c>
      <c r="H11" s="17"/>
      <c r="I11" s="45" t="s">
        <v>53</v>
      </c>
      <c r="J11" s="45" t="s">
        <v>42</v>
      </c>
      <c r="K11" s="46">
        <v>0.4</v>
      </c>
      <c r="L11" s="17"/>
      <c r="M11" s="45" t="s">
        <v>53</v>
      </c>
      <c r="N11" s="45" t="s">
        <v>92</v>
      </c>
      <c r="O11" s="46">
        <v>0.4</v>
      </c>
      <c r="P11" s="17"/>
      <c r="Q11" s="45" t="s">
        <v>41</v>
      </c>
      <c r="R11" s="45" t="s">
        <v>92</v>
      </c>
      <c r="S11" s="46">
        <v>0.4</v>
      </c>
      <c r="T11" s="17"/>
      <c r="U11" s="45" t="s">
        <v>53</v>
      </c>
      <c r="V11" s="45" t="s">
        <v>92</v>
      </c>
      <c r="W11" s="46">
        <v>0.4</v>
      </c>
      <c r="X11" s="17"/>
      <c r="Y11" s="45" t="s">
        <v>53</v>
      </c>
      <c r="Z11" s="46" t="s">
        <v>92</v>
      </c>
      <c r="AA11" s="46">
        <v>0.4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</row>
    <row r="12" spans="1:97" s="17" customFormat="1" ht="15.35">
      <c r="A12" s="21" t="s">
        <v>43</v>
      </c>
      <c r="B12" s="40">
        <v>66.599999999999994</v>
      </c>
      <c r="C12" s="40">
        <v>69.239999999999995</v>
      </c>
      <c r="E12" s="21" t="s">
        <v>6</v>
      </c>
      <c r="F12" s="44">
        <v>66.839999999999989</v>
      </c>
      <c r="G12" s="40">
        <v>69.209999999999994</v>
      </c>
      <c r="I12" s="21" t="s">
        <v>6</v>
      </c>
      <c r="J12" s="44">
        <v>67.045616438356149</v>
      </c>
      <c r="K12" s="40">
        <v>68.790000000000006</v>
      </c>
      <c r="M12" s="21" t="s">
        <v>43</v>
      </c>
      <c r="N12" s="43">
        <v>67.189648108583626</v>
      </c>
      <c r="O12" s="43">
        <v>68.510000000000005</v>
      </c>
      <c r="Q12" s="21" t="s">
        <v>6</v>
      </c>
      <c r="R12" s="43">
        <v>67.293085814362797</v>
      </c>
      <c r="S12" s="43">
        <v>68.05</v>
      </c>
      <c r="U12" s="21" t="s">
        <v>6</v>
      </c>
      <c r="V12" s="43">
        <v>67.349153531817407</v>
      </c>
      <c r="W12" s="43">
        <v>67.69</v>
      </c>
      <c r="Y12" s="21" t="s">
        <v>6</v>
      </c>
      <c r="Z12" s="43">
        <v>67.37293351796967</v>
      </c>
      <c r="AA12" s="43">
        <v>65.69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</row>
    <row r="13" spans="1:97" s="17" customFormat="1" ht="15.35">
      <c r="A13" s="21" t="s">
        <v>7</v>
      </c>
      <c r="B13" s="41">
        <v>0.83</v>
      </c>
      <c r="C13" s="40">
        <v>0.27</v>
      </c>
      <c r="E13" s="21" t="s">
        <v>7</v>
      </c>
      <c r="F13" s="44">
        <v>0.77909090909090906</v>
      </c>
      <c r="G13" s="40">
        <v>0.26</v>
      </c>
      <c r="I13" s="21" t="s">
        <v>7</v>
      </c>
      <c r="J13" s="44">
        <v>0.73405562474055619</v>
      </c>
      <c r="K13" s="40">
        <v>0.24</v>
      </c>
      <c r="M13" s="21" t="s">
        <v>44</v>
      </c>
      <c r="N13" s="43">
        <v>0.69326204104638178</v>
      </c>
      <c r="O13" s="43">
        <v>0.23</v>
      </c>
      <c r="Q13" s="21" t="s">
        <v>7</v>
      </c>
      <c r="R13" s="43">
        <v>0.6569696230842228</v>
      </c>
      <c r="S13" s="43">
        <v>0.2</v>
      </c>
      <c r="U13" s="21" t="s">
        <v>7</v>
      </c>
      <c r="V13" s="43">
        <v>0.62312002137428035</v>
      </c>
      <c r="W13" s="43">
        <v>0.2</v>
      </c>
      <c r="Y13" s="21" t="s">
        <v>7</v>
      </c>
      <c r="Z13" s="43">
        <v>0.59360001988305144</v>
      </c>
      <c r="AA13" s="43">
        <v>0.15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</row>
    <row r="14" spans="1:97" s="17" customFormat="1" ht="15.35">
      <c r="A14" s="21" t="s">
        <v>8</v>
      </c>
      <c r="B14" s="41">
        <v>13.85</v>
      </c>
      <c r="C14" s="40">
        <v>13.88</v>
      </c>
      <c r="E14" s="21" t="s">
        <v>8</v>
      </c>
      <c r="F14" s="44">
        <v>13.852727272727272</v>
      </c>
      <c r="G14" s="40">
        <v>13.36</v>
      </c>
      <c r="I14" s="21" t="s">
        <v>8</v>
      </c>
      <c r="J14" s="44">
        <v>13.80997924449979</v>
      </c>
      <c r="K14" s="40">
        <v>13.46</v>
      </c>
      <c r="M14" s="21" t="s">
        <v>8</v>
      </c>
      <c r="N14" s="43">
        <v>13.781081875687882</v>
      </c>
      <c r="O14" s="43">
        <v>13.49</v>
      </c>
      <c r="Q14" s="21" t="s">
        <v>45</v>
      </c>
      <c r="R14" s="43">
        <v>13.758278226440444</v>
      </c>
      <c r="S14" s="43">
        <v>13.86</v>
      </c>
      <c r="U14" s="21" t="s">
        <v>8</v>
      </c>
      <c r="V14" s="43">
        <v>13.765813172630041</v>
      </c>
      <c r="W14" s="43">
        <v>13.64</v>
      </c>
      <c r="Y14" s="21" t="s">
        <v>45</v>
      </c>
      <c r="Z14" s="43">
        <v>13.757035509423293</v>
      </c>
      <c r="AA14" s="43">
        <v>13.95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</row>
    <row r="15" spans="1:97" s="17" customFormat="1" ht="15.35">
      <c r="A15" s="22" t="s">
        <v>17</v>
      </c>
      <c r="B15" s="40">
        <v>4.8099999999999996</v>
      </c>
      <c r="C15" s="40">
        <v>0.6</v>
      </c>
      <c r="E15" s="22" t="s">
        <v>17</v>
      </c>
      <c r="F15" s="44">
        <v>4.4272727272727268</v>
      </c>
      <c r="G15" s="40">
        <v>0.56999999999999995</v>
      </c>
      <c r="I15" s="22" t="s">
        <v>17</v>
      </c>
      <c r="J15" s="44">
        <v>4.0926234952262339</v>
      </c>
      <c r="K15" s="40">
        <v>0.54</v>
      </c>
      <c r="M15" s="22" t="s">
        <v>17</v>
      </c>
      <c r="N15" s="43">
        <v>3.7992876102992974</v>
      </c>
      <c r="O15" s="43">
        <v>0.53</v>
      </c>
      <c r="Q15" s="22" t="s">
        <v>46</v>
      </c>
      <c r="R15" s="43">
        <v>3.543168304423316</v>
      </c>
      <c r="S15" s="43">
        <v>0.56000000000000005</v>
      </c>
      <c r="U15" s="22" t="s">
        <v>17</v>
      </c>
      <c r="V15" s="43">
        <v>3.3221928744660332</v>
      </c>
      <c r="W15" s="43">
        <v>0.49</v>
      </c>
      <c r="Y15" s="22" t="s">
        <v>46</v>
      </c>
      <c r="Z15" s="43">
        <v>3.1245980227591006</v>
      </c>
      <c r="AA15" s="43">
        <v>0.46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</row>
    <row r="16" spans="1:97" s="17" customFormat="1" ht="15.35">
      <c r="A16" s="22" t="s">
        <v>47</v>
      </c>
      <c r="B16" s="40">
        <v>7.1999999999999995E-2</v>
      </c>
      <c r="C16" s="40">
        <v>0.11</v>
      </c>
      <c r="E16" s="22" t="s">
        <v>3</v>
      </c>
      <c r="F16" s="44">
        <v>7.5454545454545441E-2</v>
      </c>
      <c r="G16" s="40">
        <v>0.1</v>
      </c>
      <c r="I16" s="22" t="s">
        <v>3</v>
      </c>
      <c r="J16" s="44">
        <v>7.7584059775840583E-2</v>
      </c>
      <c r="K16" s="40">
        <v>0.12</v>
      </c>
      <c r="M16" s="22" t="s">
        <v>47</v>
      </c>
      <c r="N16" s="43">
        <v>8.1086293372330809E-2</v>
      </c>
      <c r="O16" s="43">
        <v>0.12</v>
      </c>
      <c r="Q16" s="22" t="s">
        <v>47</v>
      </c>
      <c r="R16" s="43">
        <v>8.4134832601226561E-2</v>
      </c>
      <c r="S16" s="43">
        <v>0.13</v>
      </c>
      <c r="U16" s="22" t="s">
        <v>47</v>
      </c>
      <c r="V16" s="43">
        <v>8.7532252408543107E-2</v>
      </c>
      <c r="W16" s="43">
        <v>0.14000000000000001</v>
      </c>
      <c r="Y16" s="22" t="s">
        <v>3</v>
      </c>
      <c r="Z16" s="43">
        <v>9.1192792938179626E-2</v>
      </c>
      <c r="AA16" s="43">
        <v>0.16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</row>
    <row r="17" spans="1:97" s="17" customFormat="1" ht="15.35">
      <c r="A17" s="22" t="s">
        <v>48</v>
      </c>
      <c r="B17" s="40">
        <v>1.47</v>
      </c>
      <c r="C17" s="40">
        <v>0.15</v>
      </c>
      <c r="E17" s="22" t="s">
        <v>11</v>
      </c>
      <c r="F17" s="44">
        <v>1.3499999999999999</v>
      </c>
      <c r="G17" s="40">
        <v>0.14000000000000001</v>
      </c>
      <c r="I17" s="22" t="s">
        <v>11</v>
      </c>
      <c r="J17" s="44">
        <v>1.2450228310502278</v>
      </c>
      <c r="K17" s="40">
        <v>0.12</v>
      </c>
      <c r="M17" s="22" t="s">
        <v>11</v>
      </c>
      <c r="N17" s="43">
        <v>1.1521310376607596</v>
      </c>
      <c r="O17" s="43">
        <v>0.12</v>
      </c>
      <c r="Q17" s="22" t="s">
        <v>48</v>
      </c>
      <c r="R17" s="43">
        <v>1.0712728457702854</v>
      </c>
      <c r="S17" s="43">
        <v>0.11</v>
      </c>
      <c r="U17" s="22" t="s">
        <v>11</v>
      </c>
      <c r="V17" s="43">
        <v>1.0000674497873012</v>
      </c>
      <c r="W17" s="43">
        <v>0.1</v>
      </c>
      <c r="Y17" s="22" t="s">
        <v>11</v>
      </c>
      <c r="Z17" s="43">
        <v>0.93727204631376859</v>
      </c>
      <c r="AA17" s="43">
        <v>0.08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</row>
    <row r="18" spans="1:97" s="17" customFormat="1" ht="15.35">
      <c r="A18" s="21" t="s">
        <v>4</v>
      </c>
      <c r="B18" s="40">
        <v>2.61</v>
      </c>
      <c r="C18" s="40">
        <v>1.21</v>
      </c>
      <c r="E18" s="21" t="s">
        <v>4</v>
      </c>
      <c r="F18" s="44">
        <v>2.4827272727272724</v>
      </c>
      <c r="G18" s="40">
        <v>1.47</v>
      </c>
      <c r="I18" s="21" t="s">
        <v>4</v>
      </c>
      <c r="J18" s="44">
        <v>2.3948650892486505</v>
      </c>
      <c r="K18" s="40">
        <v>1.43</v>
      </c>
      <c r="M18" s="21" t="s">
        <v>4</v>
      </c>
      <c r="N18" s="43">
        <v>2.3151973295859176</v>
      </c>
      <c r="O18" s="43">
        <v>1.43</v>
      </c>
      <c r="Q18" s="21" t="s">
        <v>4</v>
      </c>
      <c r="R18" s="43">
        <v>2.2458500733510762</v>
      </c>
      <c r="S18" s="43">
        <v>1.1299999999999999</v>
      </c>
      <c r="U18" s="21" t="s">
        <v>4</v>
      </c>
      <c r="V18" s="43">
        <v>2.1631945123621072</v>
      </c>
      <c r="W18" s="43">
        <v>1.41</v>
      </c>
      <c r="Y18" s="21" t="s">
        <v>49</v>
      </c>
      <c r="Z18" s="43">
        <v>2.1106460580112625</v>
      </c>
      <c r="AA18" s="43">
        <v>1.41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</row>
    <row r="19" spans="1:97" s="17" customFormat="1" ht="15.35">
      <c r="A19" s="21" t="s">
        <v>50</v>
      </c>
      <c r="B19" s="40">
        <v>2.68</v>
      </c>
      <c r="C19" s="40">
        <v>3.07</v>
      </c>
      <c r="E19" s="21" t="s">
        <v>18</v>
      </c>
      <c r="F19" s="44">
        <v>2.7154545454545449</v>
      </c>
      <c r="G19" s="40">
        <v>3.1</v>
      </c>
      <c r="I19" s="21" t="s">
        <v>18</v>
      </c>
      <c r="J19" s="44">
        <v>2.7488169364881685</v>
      </c>
      <c r="K19" s="40">
        <v>3.09</v>
      </c>
      <c r="M19" s="21" t="s">
        <v>50</v>
      </c>
      <c r="N19" s="43">
        <v>2.7769880151267605</v>
      </c>
      <c r="O19" s="43">
        <v>3.13</v>
      </c>
      <c r="Q19" s="21" t="s">
        <v>18</v>
      </c>
      <c r="R19" s="43">
        <v>2.8046433319140651</v>
      </c>
      <c r="S19" s="43">
        <v>3.4</v>
      </c>
      <c r="U19" s="21" t="s">
        <v>18</v>
      </c>
      <c r="V19" s="43">
        <v>2.8487438258463564</v>
      </c>
      <c r="W19" s="43">
        <v>3.27</v>
      </c>
      <c r="Y19" s="21" t="s">
        <v>50</v>
      </c>
      <c r="Z19" s="43">
        <v>2.8781337914849825</v>
      </c>
      <c r="AA19" s="43">
        <v>3.58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</row>
    <row r="20" spans="1:97" s="17" customFormat="1" ht="15.35">
      <c r="A20" s="21" t="s">
        <v>15</v>
      </c>
      <c r="B20" s="40">
        <v>3.14</v>
      </c>
      <c r="C20" s="40">
        <v>4.97</v>
      </c>
      <c r="E20" s="21" t="s">
        <v>51</v>
      </c>
      <c r="F20" s="44">
        <v>3.3063636363636362</v>
      </c>
      <c r="G20" s="40">
        <v>4.9800000000000004</v>
      </c>
      <c r="I20" s="21" t="s">
        <v>51</v>
      </c>
      <c r="J20" s="44">
        <v>3.451564964715649</v>
      </c>
      <c r="K20" s="40">
        <v>5.05</v>
      </c>
      <c r="M20" s="21" t="s">
        <v>15</v>
      </c>
      <c r="N20" s="43">
        <v>3.5835458391886688</v>
      </c>
      <c r="O20" s="43">
        <v>4.9800000000000004</v>
      </c>
      <c r="Q20" s="21" t="s">
        <v>15</v>
      </c>
      <c r="R20" s="43">
        <v>3.6929454739066072</v>
      </c>
      <c r="S20" s="43">
        <v>4.76</v>
      </c>
      <c r="U20" s="21" t="s">
        <v>15</v>
      </c>
      <c r="V20" s="43">
        <v>3.771986549913525</v>
      </c>
      <c r="W20" s="43">
        <v>4.78</v>
      </c>
      <c r="Y20" s="21" t="s">
        <v>51</v>
      </c>
      <c r="Z20" s="43">
        <v>3.8423130696869996</v>
      </c>
      <c r="AA20" s="43">
        <v>4.3600000000000003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</row>
    <row r="21" spans="1:97" s="17" customFormat="1" ht="15.35">
      <c r="A21" s="21" t="s">
        <v>16</v>
      </c>
      <c r="B21" s="42">
        <v>3.92</v>
      </c>
      <c r="C21" s="40">
        <v>6.48</v>
      </c>
      <c r="E21" s="21" t="s">
        <v>52</v>
      </c>
      <c r="F21" s="42">
        <v>4.1527272727272724</v>
      </c>
      <c r="G21" s="40">
        <v>6.8</v>
      </c>
      <c r="I21" s="21" t="s">
        <v>52</v>
      </c>
      <c r="J21" s="42">
        <v>4.3823993358239921</v>
      </c>
      <c r="K21" s="40">
        <v>7.17</v>
      </c>
      <c r="M21" s="21" t="s">
        <v>16</v>
      </c>
      <c r="N21" s="43">
        <v>4.6125681980036628</v>
      </c>
      <c r="O21" s="43">
        <v>7.46</v>
      </c>
      <c r="Q21" s="21" t="s">
        <v>16</v>
      </c>
      <c r="R21" s="43">
        <v>4.8356388921692748</v>
      </c>
      <c r="S21" s="43">
        <v>7.8</v>
      </c>
      <c r="U21" s="21" t="s">
        <v>16</v>
      </c>
      <c r="V21" s="43">
        <v>5.055221196453032</v>
      </c>
      <c r="W21" s="43">
        <v>8.2799999999999994</v>
      </c>
      <c r="Y21" s="21" t="s">
        <v>16</v>
      </c>
      <c r="Z21" s="43">
        <v>5.2802057641423552</v>
      </c>
      <c r="AA21" s="43">
        <v>10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</row>
    <row r="22" spans="1:97" s="17" customFormat="1" ht="15.35">
      <c r="B22" s="28"/>
      <c r="C22" s="28"/>
      <c r="E22" s="30"/>
      <c r="F22" s="29"/>
      <c r="G22" s="28"/>
      <c r="I22" s="30"/>
      <c r="O22" s="18"/>
      <c r="W22" s="18"/>
      <c r="Z22" s="18"/>
      <c r="AA22" s="18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</row>
    <row r="23" spans="1:97" s="24" customFormat="1" ht="15.35">
      <c r="A23" s="27" t="s">
        <v>114</v>
      </c>
      <c r="B23" s="27"/>
      <c r="C23" s="26"/>
      <c r="E23" s="27" t="s">
        <v>114</v>
      </c>
      <c r="F23" s="27"/>
      <c r="G23" s="26"/>
      <c r="I23" s="27" t="s">
        <v>114</v>
      </c>
      <c r="J23" s="27"/>
      <c r="K23" s="26"/>
      <c r="M23" s="27" t="s">
        <v>114</v>
      </c>
      <c r="N23" s="27"/>
      <c r="O23" s="26"/>
      <c r="Q23" s="27" t="s">
        <v>114</v>
      </c>
      <c r="R23" s="27"/>
      <c r="S23" s="26"/>
      <c r="U23" s="27" t="s">
        <v>114</v>
      </c>
      <c r="V23" s="27"/>
      <c r="W23" s="26"/>
      <c r="Y23" s="27" t="s">
        <v>114</v>
      </c>
      <c r="Z23" s="27"/>
      <c r="AA23" s="26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</row>
    <row r="24" spans="1:97" s="38" customFormat="1" ht="15.35">
      <c r="A24" s="45" t="s">
        <v>41</v>
      </c>
      <c r="B24" s="45" t="s">
        <v>92</v>
      </c>
      <c r="C24" s="46">
        <v>0.4</v>
      </c>
      <c r="D24" s="17"/>
      <c r="E24" s="45" t="s">
        <v>53</v>
      </c>
      <c r="F24" s="45" t="s">
        <v>92</v>
      </c>
      <c r="G24" s="46">
        <v>0.4</v>
      </c>
      <c r="H24" s="17"/>
      <c r="I24" s="45" t="s">
        <v>41</v>
      </c>
      <c r="J24" s="45" t="s">
        <v>92</v>
      </c>
      <c r="K24" s="46">
        <v>0.4</v>
      </c>
      <c r="L24" s="17"/>
      <c r="M24" s="45" t="s">
        <v>41</v>
      </c>
      <c r="N24" s="45" t="s">
        <v>92</v>
      </c>
      <c r="O24" s="46">
        <v>0.4</v>
      </c>
      <c r="P24" s="17"/>
      <c r="Q24" s="45" t="s">
        <v>53</v>
      </c>
      <c r="R24" s="45" t="s">
        <v>92</v>
      </c>
      <c r="S24" s="46">
        <v>0.4</v>
      </c>
      <c r="T24" s="17"/>
      <c r="U24" s="45" t="s">
        <v>53</v>
      </c>
      <c r="V24" s="45" t="s">
        <v>92</v>
      </c>
      <c r="W24" s="46">
        <v>0.4</v>
      </c>
      <c r="X24" s="17"/>
      <c r="Y24" s="45" t="s">
        <v>41</v>
      </c>
      <c r="Z24" s="45" t="s">
        <v>92</v>
      </c>
      <c r="AA24" s="46">
        <v>0.4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</row>
    <row r="25" spans="1:97" s="17" customFormat="1" ht="15.35">
      <c r="A25" s="21" t="s">
        <v>43</v>
      </c>
      <c r="B25" s="19">
        <v>66.599999999999994</v>
      </c>
      <c r="C25" s="18">
        <f t="shared" ref="C25:C34" si="0">(B12-C12*(1-$C$24))/$C$24</f>
        <v>62.639999999999993</v>
      </c>
      <c r="E25" s="21" t="s">
        <v>6</v>
      </c>
      <c r="F25" s="19">
        <v>66.839999999999989</v>
      </c>
      <c r="G25" s="18">
        <f t="shared" ref="G25:G34" si="1">(F12-G12*(1-$G$24))/$G$24</f>
        <v>63.284999999999982</v>
      </c>
      <c r="I25" s="21" t="s">
        <v>6</v>
      </c>
      <c r="J25" s="19">
        <v>67.045616438356149</v>
      </c>
      <c r="K25" s="18">
        <f t="shared" ref="K25:K34" si="2">(J12-K12*(1-$K$24))/$K$24</f>
        <v>64.429041095890369</v>
      </c>
      <c r="M25" s="21" t="s">
        <v>6</v>
      </c>
      <c r="N25" s="18">
        <v>67.189648108583626</v>
      </c>
      <c r="O25" s="18">
        <f t="shared" ref="O25:O34" si="3">(N12-O12*(1-$O$24))/$O$24</f>
        <v>65.209120271459057</v>
      </c>
      <c r="Q25" s="21" t="s">
        <v>6</v>
      </c>
      <c r="R25" s="18">
        <v>67.293085814362797</v>
      </c>
      <c r="S25" s="18">
        <f t="shared" ref="S25:S34" si="4">(R12-S12*(1-$S$24))/$S$24</f>
        <v>66.15771453590699</v>
      </c>
      <c r="U25" s="21" t="s">
        <v>6</v>
      </c>
      <c r="V25" s="18">
        <v>67.349153531817407</v>
      </c>
      <c r="W25" s="18">
        <f t="shared" ref="W25:W34" si="5">(V12-W12*(1-$W$24))/$W$24</f>
        <v>66.837883829543514</v>
      </c>
      <c r="Y25" s="21" t="s">
        <v>6</v>
      </c>
      <c r="Z25" s="18">
        <v>67.37293351796967</v>
      </c>
      <c r="AA25" s="18">
        <f t="shared" ref="AA25:AA34" si="6">(Z12-AA12*(1-$AA$24))/$AA$24</f>
        <v>69.89733379492418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</row>
    <row r="26" spans="1:97" s="17" customFormat="1" ht="15.35">
      <c r="A26" s="21" t="s">
        <v>7</v>
      </c>
      <c r="B26" s="19">
        <v>0.83</v>
      </c>
      <c r="C26" s="18">
        <f t="shared" si="0"/>
        <v>1.6699999999999997</v>
      </c>
      <c r="E26" s="21" t="s">
        <v>7</v>
      </c>
      <c r="F26" s="19">
        <v>0.77909090909090906</v>
      </c>
      <c r="G26" s="18">
        <f t="shared" si="1"/>
        <v>1.5577272727272724</v>
      </c>
      <c r="I26" s="21" t="s">
        <v>7</v>
      </c>
      <c r="J26" s="19">
        <v>0.73405562474055619</v>
      </c>
      <c r="K26" s="18">
        <f t="shared" si="2"/>
        <v>1.4751390618513904</v>
      </c>
      <c r="M26" s="21" t="s">
        <v>7</v>
      </c>
      <c r="N26" s="18">
        <v>0.69326204104638178</v>
      </c>
      <c r="O26" s="18">
        <f t="shared" si="3"/>
        <v>1.3881551026159544</v>
      </c>
      <c r="Q26" s="21" t="s">
        <v>7</v>
      </c>
      <c r="R26" s="18">
        <v>0.6569696230842228</v>
      </c>
      <c r="S26" s="18">
        <f t="shared" si="4"/>
        <v>1.3424240577105568</v>
      </c>
      <c r="U26" s="21" t="s">
        <v>7</v>
      </c>
      <c r="V26" s="18">
        <v>0.62312002137428035</v>
      </c>
      <c r="W26" s="18">
        <f t="shared" si="5"/>
        <v>1.2578000534357008</v>
      </c>
      <c r="Y26" s="21" t="s">
        <v>7</v>
      </c>
      <c r="Z26" s="18">
        <v>0.59360001988305144</v>
      </c>
      <c r="AA26" s="18">
        <f t="shared" si="6"/>
        <v>1.2590000497076286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</row>
    <row r="27" spans="1:97" s="17" customFormat="1" ht="15.35">
      <c r="A27" s="21" t="s">
        <v>8</v>
      </c>
      <c r="B27" s="19">
        <v>13.85</v>
      </c>
      <c r="C27" s="18">
        <f t="shared" si="0"/>
        <v>13.805</v>
      </c>
      <c r="E27" s="21" t="s">
        <v>8</v>
      </c>
      <c r="F27" s="19">
        <v>13.852727272727272</v>
      </c>
      <c r="G27" s="18">
        <f t="shared" si="1"/>
        <v>14.591818181818178</v>
      </c>
      <c r="I27" s="21" t="s">
        <v>8</v>
      </c>
      <c r="J27" s="19">
        <v>13.80997924449979</v>
      </c>
      <c r="K27" s="18">
        <f t="shared" si="2"/>
        <v>14.334948111249473</v>
      </c>
      <c r="M27" s="21" t="s">
        <v>8</v>
      </c>
      <c r="N27" s="18">
        <v>13.781081875687882</v>
      </c>
      <c r="O27" s="18">
        <f t="shared" si="3"/>
        <v>14.217704689219705</v>
      </c>
      <c r="Q27" s="21" t="s">
        <v>8</v>
      </c>
      <c r="R27" s="18">
        <v>13.758278226440444</v>
      </c>
      <c r="S27" s="18">
        <f t="shared" si="4"/>
        <v>13.605695566101112</v>
      </c>
      <c r="U27" s="21" t="s">
        <v>8</v>
      </c>
      <c r="V27" s="18">
        <v>13.765813172630041</v>
      </c>
      <c r="W27" s="18">
        <f t="shared" si="5"/>
        <v>13.954532931575105</v>
      </c>
      <c r="Y27" s="21" t="s">
        <v>8</v>
      </c>
      <c r="Z27" s="18">
        <v>13.757035509423293</v>
      </c>
      <c r="AA27" s="18">
        <f t="shared" si="6"/>
        <v>13.467588773558234</v>
      </c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</row>
    <row r="28" spans="1:97" s="17" customFormat="1" ht="15.35">
      <c r="A28" s="22" t="s">
        <v>17</v>
      </c>
      <c r="B28" s="19">
        <v>4.8099999999999996</v>
      </c>
      <c r="C28" s="18">
        <f t="shared" si="0"/>
        <v>11.124999999999998</v>
      </c>
      <c r="E28" s="22" t="s">
        <v>17</v>
      </c>
      <c r="F28" s="19">
        <v>4.4272727272727268</v>
      </c>
      <c r="G28" s="18">
        <f t="shared" si="1"/>
        <v>10.213181818181818</v>
      </c>
      <c r="I28" s="22" t="s">
        <v>17</v>
      </c>
      <c r="J28" s="19">
        <v>4.0926234952262339</v>
      </c>
      <c r="K28" s="18">
        <f t="shared" si="2"/>
        <v>9.4215587380655847</v>
      </c>
      <c r="M28" s="22" t="s">
        <v>17</v>
      </c>
      <c r="N28" s="18">
        <v>3.7992876102992974</v>
      </c>
      <c r="O28" s="18">
        <f t="shared" si="3"/>
        <v>8.7032190257482434</v>
      </c>
      <c r="Q28" s="22" t="s">
        <v>17</v>
      </c>
      <c r="R28" s="18">
        <v>3.543168304423316</v>
      </c>
      <c r="S28" s="18">
        <f t="shared" si="4"/>
        <v>8.0179207610582903</v>
      </c>
      <c r="U28" s="22" t="s">
        <v>17</v>
      </c>
      <c r="V28" s="18">
        <v>3.3221928744660332</v>
      </c>
      <c r="W28" s="18">
        <f t="shared" si="5"/>
        <v>7.5704821861650826</v>
      </c>
      <c r="Y28" s="22" t="s">
        <v>17</v>
      </c>
      <c r="Z28" s="18">
        <v>3.1245980227591006</v>
      </c>
      <c r="AA28" s="18">
        <f t="shared" si="6"/>
        <v>7.1214950568977509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</row>
    <row r="29" spans="1:97" s="17" customFormat="1" ht="15.35">
      <c r="A29" s="22" t="s">
        <v>3</v>
      </c>
      <c r="B29" s="19">
        <v>7.1999999999999995E-2</v>
      </c>
      <c r="C29" s="18">
        <f t="shared" si="0"/>
        <v>1.4999999999999979E-2</v>
      </c>
      <c r="E29" s="22" t="s">
        <v>3</v>
      </c>
      <c r="F29" s="19">
        <v>7.5454545454545441E-2</v>
      </c>
      <c r="G29" s="18">
        <f t="shared" si="1"/>
        <v>3.8636363636363608E-2</v>
      </c>
      <c r="I29" s="22" t="s">
        <v>3</v>
      </c>
      <c r="J29" s="19">
        <v>7.7584059775840583E-2</v>
      </c>
      <c r="K29" s="18">
        <f t="shared" si="2"/>
        <v>1.3960149439601471E-2</v>
      </c>
      <c r="M29" s="22" t="s">
        <v>3</v>
      </c>
      <c r="N29" s="18">
        <v>8.1086293372330809E-2</v>
      </c>
      <c r="O29" s="18">
        <f t="shared" si="3"/>
        <v>2.2715733430827036E-2</v>
      </c>
      <c r="Q29" s="22" t="s">
        <v>3</v>
      </c>
      <c r="R29" s="18">
        <v>8.4134832601226561E-2</v>
      </c>
      <c r="S29" s="18">
        <f t="shared" si="4"/>
        <v>1.5337081503066403E-2</v>
      </c>
      <c r="U29" s="22" t="s">
        <v>3</v>
      </c>
      <c r="V29" s="18">
        <v>8.7532252408543107E-2</v>
      </c>
      <c r="W29" s="18">
        <f t="shared" si="5"/>
        <v>8.8306310213577544E-3</v>
      </c>
      <c r="Y29" s="22" t="s">
        <v>3</v>
      </c>
      <c r="Z29" s="18">
        <v>9.1192792938179626E-2</v>
      </c>
      <c r="AA29" s="18">
        <f t="shared" si="6"/>
        <v>-1.201801765455094E-2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</row>
    <row r="30" spans="1:97" s="17" customFormat="1" ht="15.35">
      <c r="A30" s="22" t="s">
        <v>11</v>
      </c>
      <c r="B30" s="19">
        <v>1.47</v>
      </c>
      <c r="C30" s="18">
        <f t="shared" si="0"/>
        <v>3.4499999999999997</v>
      </c>
      <c r="E30" s="22" t="s">
        <v>11</v>
      </c>
      <c r="F30" s="19">
        <v>1.3499999999999999</v>
      </c>
      <c r="G30" s="18">
        <f t="shared" si="1"/>
        <v>3.1649999999999991</v>
      </c>
      <c r="I30" s="22" t="s">
        <v>11</v>
      </c>
      <c r="J30" s="19">
        <v>1.2450228310502278</v>
      </c>
      <c r="K30" s="18">
        <f t="shared" si="2"/>
        <v>2.9325570776255692</v>
      </c>
      <c r="M30" s="22" t="s">
        <v>11</v>
      </c>
      <c r="N30" s="18">
        <v>1.1521310376607596</v>
      </c>
      <c r="O30" s="18">
        <f t="shared" si="3"/>
        <v>2.7003275941518989</v>
      </c>
      <c r="Q30" s="22" t="s">
        <v>11</v>
      </c>
      <c r="R30" s="18">
        <v>1.0712728457702854</v>
      </c>
      <c r="S30" s="18">
        <f t="shared" si="4"/>
        <v>2.5131821144257129</v>
      </c>
      <c r="U30" s="22" t="s">
        <v>11</v>
      </c>
      <c r="V30" s="18">
        <v>1.0000674497873012</v>
      </c>
      <c r="W30" s="18">
        <f t="shared" si="5"/>
        <v>2.3501686244682527</v>
      </c>
      <c r="Y30" s="22" t="s">
        <v>11</v>
      </c>
      <c r="Z30" s="18">
        <v>0.93727204631376859</v>
      </c>
      <c r="AA30" s="18">
        <f t="shared" si="6"/>
        <v>2.2231801157844213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</row>
    <row r="31" spans="1:97" s="17" customFormat="1" ht="15.35">
      <c r="A31" s="21" t="s">
        <v>4</v>
      </c>
      <c r="B31" s="19">
        <v>2.61</v>
      </c>
      <c r="C31" s="18">
        <f t="shared" si="0"/>
        <v>4.7099999999999991</v>
      </c>
      <c r="E31" s="21" t="s">
        <v>4</v>
      </c>
      <c r="F31" s="19">
        <v>2.4827272727272724</v>
      </c>
      <c r="G31" s="18">
        <f t="shared" si="1"/>
        <v>4.0018181818181802</v>
      </c>
      <c r="I31" s="21" t="s">
        <v>4</v>
      </c>
      <c r="J31" s="19">
        <v>2.3948650892486505</v>
      </c>
      <c r="K31" s="18">
        <f t="shared" si="2"/>
        <v>3.8421627231216258</v>
      </c>
      <c r="M31" s="21" t="s">
        <v>4</v>
      </c>
      <c r="N31" s="18">
        <v>2.3151973295859176</v>
      </c>
      <c r="O31" s="18">
        <f t="shared" si="3"/>
        <v>3.6429933239647938</v>
      </c>
      <c r="Q31" s="21" t="s">
        <v>4</v>
      </c>
      <c r="R31" s="18">
        <v>2.2458500733510762</v>
      </c>
      <c r="S31" s="18">
        <f t="shared" si="4"/>
        <v>3.9196251833776907</v>
      </c>
      <c r="U31" s="21" t="s">
        <v>4</v>
      </c>
      <c r="V31" s="18">
        <v>2.1631945123621072</v>
      </c>
      <c r="W31" s="18">
        <f t="shared" si="5"/>
        <v>3.2929862809052679</v>
      </c>
      <c r="Y31" s="21" t="s">
        <v>4</v>
      </c>
      <c r="Z31" s="18">
        <v>2.1106460580112625</v>
      </c>
      <c r="AA31" s="18">
        <f t="shared" si="6"/>
        <v>3.161615145028156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</row>
    <row r="32" spans="1:97" s="17" customFormat="1" ht="15.35">
      <c r="A32" s="21" t="s">
        <v>18</v>
      </c>
      <c r="B32" s="19">
        <v>2.68</v>
      </c>
      <c r="C32" s="18">
        <f t="shared" si="0"/>
        <v>2.0950000000000006</v>
      </c>
      <c r="E32" s="21" t="s">
        <v>18</v>
      </c>
      <c r="F32" s="19">
        <v>2.7154545454545449</v>
      </c>
      <c r="G32" s="18">
        <f t="shared" si="1"/>
        <v>2.1386363636363623</v>
      </c>
      <c r="I32" s="21" t="s">
        <v>18</v>
      </c>
      <c r="J32" s="19">
        <v>2.7488169364881685</v>
      </c>
      <c r="K32" s="18">
        <f t="shared" si="2"/>
        <v>2.2370423412204214</v>
      </c>
      <c r="M32" s="21" t="s">
        <v>18</v>
      </c>
      <c r="N32" s="18">
        <v>2.7769880151267605</v>
      </c>
      <c r="O32" s="18">
        <f t="shared" si="3"/>
        <v>2.2474700378169015</v>
      </c>
      <c r="Q32" s="21" t="s">
        <v>18</v>
      </c>
      <c r="R32" s="18">
        <v>2.8046433319140651</v>
      </c>
      <c r="S32" s="18">
        <f t="shared" si="4"/>
        <v>1.9116083297851627</v>
      </c>
      <c r="U32" s="21" t="s">
        <v>18</v>
      </c>
      <c r="V32" s="18">
        <v>2.8487438258463564</v>
      </c>
      <c r="W32" s="18">
        <f t="shared" si="5"/>
        <v>2.2168595646158908</v>
      </c>
      <c r="Y32" s="21" t="s">
        <v>18</v>
      </c>
      <c r="Z32" s="18">
        <v>2.8781337914849825</v>
      </c>
      <c r="AA32" s="18">
        <f t="shared" si="6"/>
        <v>1.8253344787124559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</row>
    <row r="33" spans="1:97" s="17" customFormat="1" ht="15.35">
      <c r="A33" s="21" t="s">
        <v>15</v>
      </c>
      <c r="B33" s="19">
        <v>3.14</v>
      </c>
      <c r="C33" s="18">
        <f t="shared" si="0"/>
        <v>0.39500000000000091</v>
      </c>
      <c r="E33" s="21" t="s">
        <v>15</v>
      </c>
      <c r="F33" s="19">
        <v>3.3063636363636362</v>
      </c>
      <c r="G33" s="18">
        <f t="shared" si="1"/>
        <v>0.79590909090909046</v>
      </c>
      <c r="I33" s="21" t="s">
        <v>15</v>
      </c>
      <c r="J33" s="19">
        <v>3.451564964715649</v>
      </c>
      <c r="K33" s="18">
        <f t="shared" si="2"/>
        <v>1.053912411789123</v>
      </c>
      <c r="M33" s="21" t="s">
        <v>15</v>
      </c>
      <c r="N33" s="18">
        <v>3.5835458391886688</v>
      </c>
      <c r="O33" s="18">
        <f t="shared" si="3"/>
        <v>1.4888645979716719</v>
      </c>
      <c r="Q33" s="21" t="s">
        <v>15</v>
      </c>
      <c r="R33" s="18">
        <v>3.6929454739066072</v>
      </c>
      <c r="S33" s="18">
        <f t="shared" si="4"/>
        <v>2.0923636847665184</v>
      </c>
      <c r="U33" s="21" t="s">
        <v>15</v>
      </c>
      <c r="V33" s="18">
        <v>3.771986549913525</v>
      </c>
      <c r="W33" s="18">
        <f t="shared" si="5"/>
        <v>2.2599663747838128</v>
      </c>
      <c r="Y33" s="21" t="s">
        <v>15</v>
      </c>
      <c r="Z33" s="18">
        <v>3.8423130696869996</v>
      </c>
      <c r="AA33" s="18">
        <f t="shared" si="6"/>
        <v>3.0657826742174987</v>
      </c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</row>
    <row r="34" spans="1:97" s="17" customFormat="1" ht="15.35">
      <c r="A34" s="21" t="s">
        <v>16</v>
      </c>
      <c r="B34" s="21">
        <v>3.92</v>
      </c>
      <c r="C34" s="18">
        <f t="shared" si="0"/>
        <v>8.0000000000000071E-2</v>
      </c>
      <c r="E34" s="21" t="s">
        <v>16</v>
      </c>
      <c r="F34" s="21">
        <v>4.1527272727272724</v>
      </c>
      <c r="G34" s="18">
        <f t="shared" si="1"/>
        <v>0.18181818181818077</v>
      </c>
      <c r="I34" s="21" t="s">
        <v>16</v>
      </c>
      <c r="J34" s="21">
        <v>4.3823993358239921</v>
      </c>
      <c r="K34" s="18">
        <f t="shared" si="2"/>
        <v>0.20099833955998125</v>
      </c>
      <c r="M34" s="21" t="s">
        <v>16</v>
      </c>
      <c r="N34" s="18">
        <v>4.6125681980036628</v>
      </c>
      <c r="O34" s="18">
        <f t="shared" si="3"/>
        <v>0.34142049500915705</v>
      </c>
      <c r="Q34" s="21" t="s">
        <v>16</v>
      </c>
      <c r="R34" s="18">
        <v>4.8356388921692748</v>
      </c>
      <c r="S34" s="18">
        <f t="shared" si="4"/>
        <v>0.38909723042318767</v>
      </c>
      <c r="U34" s="21" t="s">
        <v>16</v>
      </c>
      <c r="V34" s="18">
        <v>5.055221196453032</v>
      </c>
      <c r="W34" s="18">
        <f t="shared" si="5"/>
        <v>0.21805299113258236</v>
      </c>
      <c r="Y34" s="21" t="s">
        <v>16</v>
      </c>
      <c r="Z34" s="18">
        <v>5.2802057641423552</v>
      </c>
      <c r="AA34" s="18">
        <f t="shared" si="6"/>
        <v>-1.799485589644112</v>
      </c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</row>
    <row r="35" spans="1:97" s="17" customFormat="1" ht="15.35">
      <c r="C35" s="18"/>
      <c r="G35" s="18"/>
      <c r="O35" s="18"/>
      <c r="W35" s="18"/>
      <c r="Z35" s="18"/>
      <c r="AA35" s="18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</row>
    <row r="36" spans="1:97" s="24" customFormat="1" ht="15.35">
      <c r="A36" s="24" t="s">
        <v>117</v>
      </c>
      <c r="C36" s="25"/>
      <c r="E36" s="24" t="s">
        <v>117</v>
      </c>
      <c r="G36" s="25"/>
      <c r="I36" s="24" t="s">
        <v>117</v>
      </c>
      <c r="K36" s="25"/>
      <c r="M36" s="24" t="s">
        <v>117</v>
      </c>
      <c r="O36" s="25"/>
      <c r="Q36" s="24" t="s">
        <v>117</v>
      </c>
      <c r="S36" s="25"/>
      <c r="U36" s="24" t="s">
        <v>117</v>
      </c>
      <c r="W36" s="25"/>
      <c r="Y36" s="24" t="s">
        <v>117</v>
      </c>
      <c r="AA36" s="25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</row>
    <row r="37" spans="1:97" s="38" customFormat="1" ht="13.5" customHeight="1">
      <c r="A37" s="45" t="s">
        <v>53</v>
      </c>
      <c r="B37" s="45" t="s">
        <v>92</v>
      </c>
      <c r="C37" s="46">
        <v>0.4</v>
      </c>
      <c r="D37" s="17"/>
      <c r="E37" s="45" t="s">
        <v>53</v>
      </c>
      <c r="F37" s="45" t="s">
        <v>92</v>
      </c>
      <c r="G37" s="46">
        <v>0.4</v>
      </c>
      <c r="H37" s="17"/>
      <c r="I37" s="45" t="s">
        <v>53</v>
      </c>
      <c r="J37" s="45" t="s">
        <v>92</v>
      </c>
      <c r="K37" s="46">
        <v>0.4</v>
      </c>
      <c r="L37" s="17"/>
      <c r="M37" s="45" t="s">
        <v>53</v>
      </c>
      <c r="N37" s="45"/>
      <c r="O37" s="46">
        <v>0.4</v>
      </c>
      <c r="P37" s="17"/>
      <c r="Q37" s="45" t="s">
        <v>53</v>
      </c>
      <c r="R37" s="45" t="s">
        <v>92</v>
      </c>
      <c r="S37" s="46">
        <v>0.4</v>
      </c>
      <c r="T37" s="17"/>
      <c r="U37" s="45" t="s">
        <v>53</v>
      </c>
      <c r="V37" s="45" t="s">
        <v>92</v>
      </c>
      <c r="W37" s="46">
        <v>0.4</v>
      </c>
      <c r="X37" s="17"/>
      <c r="Y37" s="45" t="s">
        <v>53</v>
      </c>
      <c r="Z37" s="45" t="s">
        <v>92</v>
      </c>
      <c r="AA37" s="46">
        <v>0.4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</row>
    <row r="38" spans="1:97" s="17" customFormat="1" ht="15.35">
      <c r="A38" s="21" t="s">
        <v>6</v>
      </c>
      <c r="B38" s="19">
        <v>66.599999999999994</v>
      </c>
      <c r="C38" s="37">
        <f t="shared" ref="C38:C43" si="7">C25*(1-$B$6)+C12*$B$6</f>
        <v>63.3</v>
      </c>
      <c r="E38" s="21" t="s">
        <v>6</v>
      </c>
      <c r="F38" s="19">
        <v>66.839999999999989</v>
      </c>
      <c r="G38" s="37">
        <f t="shared" ref="G38" si="8">G25*(1-$F$6)+G12*$F$6</f>
        <v>63.995999999999981</v>
      </c>
      <c r="I38" s="21" t="s">
        <v>6</v>
      </c>
      <c r="J38" s="19">
        <v>67.045616438356149</v>
      </c>
      <c r="K38" s="37">
        <f t="shared" ref="K38" si="9">K25*(1-$J$6)+K12*$J$6</f>
        <v>65.039575342465724</v>
      </c>
      <c r="M38" s="21" t="s">
        <v>6</v>
      </c>
      <c r="N38" s="18">
        <v>67.189648108583626</v>
      </c>
      <c r="O38" s="37">
        <f t="shared" ref="O38:O39" si="10">O25*(1-$N$6)+O12*$N$6</f>
        <v>65.7372610280256</v>
      </c>
      <c r="Q38" s="21" t="s">
        <v>6</v>
      </c>
      <c r="R38" s="18">
        <v>67.293085814362797</v>
      </c>
      <c r="S38" s="37">
        <f t="shared" ref="S38" si="11">S25*(1-$R$6)+S12*$R$6</f>
        <v>66.49832591944373</v>
      </c>
      <c r="U38" s="21" t="s">
        <v>6</v>
      </c>
      <c r="V38" s="18">
        <v>67.349153531817407</v>
      </c>
      <c r="W38" s="37">
        <f t="shared" ref="W38" si="12">W25*(1-$V$6)+W12*$V$6</f>
        <v>67.008307063634817</v>
      </c>
      <c r="Y38" s="21" t="s">
        <v>6</v>
      </c>
      <c r="Z38" s="18">
        <v>67.37293351796967</v>
      </c>
      <c r="AA38" s="37">
        <f t="shared" ref="AA38" si="13">AA25*(1-$Z$6)+AA12*$Z$6</f>
        <v>68.971720360040862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</row>
    <row r="39" spans="1:97" s="17" customFormat="1" ht="15.35">
      <c r="A39" s="21" t="s">
        <v>7</v>
      </c>
      <c r="B39" s="19">
        <v>0.83</v>
      </c>
      <c r="C39" s="37">
        <f t="shared" si="7"/>
        <v>1.5299999999999996</v>
      </c>
      <c r="E39" s="21" t="s">
        <v>7</v>
      </c>
      <c r="F39" s="19">
        <v>0.77909090909090906</v>
      </c>
      <c r="G39" s="37">
        <f>G26*(1-$F$6)+G13*$F$6</f>
        <v>1.4019999999999997</v>
      </c>
      <c r="I39" s="21" t="s">
        <v>7</v>
      </c>
      <c r="J39" s="19">
        <v>0.73405562474055619</v>
      </c>
      <c r="K39" s="37">
        <f>K26*(1-$J$6)+K13*$J$6</f>
        <v>1.3022195931921958</v>
      </c>
      <c r="M39" s="21" t="s">
        <v>7</v>
      </c>
      <c r="N39" s="18">
        <v>0.69326204104638178</v>
      </c>
      <c r="O39" s="37">
        <f t="shared" si="10"/>
        <v>1.2028502861974015</v>
      </c>
      <c r="Q39" s="21" t="s">
        <v>7</v>
      </c>
      <c r="R39" s="18">
        <v>0.6569696230842228</v>
      </c>
      <c r="S39" s="37">
        <f>S26*(1-$R$6)+S13*$R$6</f>
        <v>1.1367877273226568</v>
      </c>
      <c r="U39" s="21" t="s">
        <v>7</v>
      </c>
      <c r="V39" s="18">
        <v>0.62312002137428035</v>
      </c>
      <c r="W39" s="37">
        <f>W26*(1-$V$6)+W13*$V$6</f>
        <v>1.0462400427485608</v>
      </c>
      <c r="Y39" s="21" t="s">
        <v>7</v>
      </c>
      <c r="Z39" s="18">
        <v>0.59360001988305144</v>
      </c>
      <c r="AA39" s="37">
        <f>AA26*(1-$Z$6)+AA13*$Z$6</f>
        <v>1.0150200387719504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</row>
    <row r="40" spans="1:97" s="17" customFormat="1" ht="15.35">
      <c r="A40" s="21" t="s">
        <v>8</v>
      </c>
      <c r="B40" s="19">
        <v>13.85</v>
      </c>
      <c r="C40" s="37">
        <f t="shared" si="7"/>
        <v>13.8125</v>
      </c>
      <c r="E40" s="21" t="s">
        <v>8</v>
      </c>
      <c r="F40" s="19">
        <v>13.852727272727272</v>
      </c>
      <c r="G40" s="37">
        <f t="shared" ref="G40:G41" si="14">G27*(1-$F$6)+G14*$F$6</f>
        <v>14.443999999999996</v>
      </c>
      <c r="I40" s="21" t="s">
        <v>8</v>
      </c>
      <c r="J40" s="19">
        <v>13.80997924449979</v>
      </c>
      <c r="K40" s="37">
        <f t="shared" ref="K40:K41" si="15">K27*(1-$J$6)+K14*$J$6</f>
        <v>14.212455375674548</v>
      </c>
      <c r="M40" s="21" t="s">
        <v>8</v>
      </c>
      <c r="N40" s="18">
        <v>13.781081875687882</v>
      </c>
      <c r="O40" s="37">
        <f t="shared" ref="O40:O47" si="16">O27*(1-$N$6)+O14*$N$6</f>
        <v>14.101271938944551</v>
      </c>
      <c r="Q40" s="21" t="s">
        <v>8</v>
      </c>
      <c r="R40" s="18">
        <v>13.758278226440444</v>
      </c>
      <c r="S40" s="37">
        <f t="shared" ref="S40:S41" si="17">S27*(1-$R$6)+S14*$R$6</f>
        <v>13.651470364202913</v>
      </c>
      <c r="U40" s="21" t="s">
        <v>8</v>
      </c>
      <c r="V40" s="18">
        <v>13.765813172630041</v>
      </c>
      <c r="W40" s="37">
        <f t="shared" ref="W40:W41" si="18">W27*(1-$V$6)+W14*$V$6</f>
        <v>13.891626345260084</v>
      </c>
      <c r="Y40" s="21" t="s">
        <v>8</v>
      </c>
      <c r="Z40" s="18">
        <v>13.757035509423293</v>
      </c>
      <c r="AA40" s="37">
        <f t="shared" ref="AA40:AA41" si="19">AA27*(1-$Z$6)+AA14*$Z$6</f>
        <v>13.573719243375422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</row>
    <row r="41" spans="1:97" s="17" customFormat="1" ht="15.35">
      <c r="A41" s="22" t="s">
        <v>17</v>
      </c>
      <c r="B41" s="19">
        <v>4.8099999999999996</v>
      </c>
      <c r="C41" s="37">
        <f t="shared" si="7"/>
        <v>10.0725</v>
      </c>
      <c r="E41" s="22" t="s">
        <v>17</v>
      </c>
      <c r="F41" s="19">
        <v>4.4272727272727268</v>
      </c>
      <c r="G41" s="37">
        <f t="shared" si="14"/>
        <v>9.0560000000000009</v>
      </c>
      <c r="I41" s="22" t="s">
        <v>17</v>
      </c>
      <c r="J41" s="19">
        <v>4.0926234952262339</v>
      </c>
      <c r="K41" s="37">
        <f t="shared" si="15"/>
        <v>8.1781405147364019</v>
      </c>
      <c r="M41" s="22" t="s">
        <v>17</v>
      </c>
      <c r="N41" s="18">
        <v>3.7992876102992974</v>
      </c>
      <c r="O41" s="37">
        <f t="shared" si="16"/>
        <v>7.3955039816285248</v>
      </c>
      <c r="Q41" s="22" t="s">
        <v>17</v>
      </c>
      <c r="R41" s="18">
        <v>3.543168304423316</v>
      </c>
      <c r="S41" s="37">
        <f t="shared" si="17"/>
        <v>6.6754950240677982</v>
      </c>
      <c r="U41" s="22" t="s">
        <v>17</v>
      </c>
      <c r="V41" s="18">
        <v>3.3221928744660332</v>
      </c>
      <c r="W41" s="37">
        <f t="shared" si="18"/>
        <v>6.1543857489320661</v>
      </c>
      <c r="Y41" s="22" t="s">
        <v>17</v>
      </c>
      <c r="Z41" s="18">
        <v>3.1245980227591006</v>
      </c>
      <c r="AA41" s="37">
        <f t="shared" si="19"/>
        <v>5.6559661443802467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</row>
    <row r="42" spans="1:97" s="17" customFormat="1" ht="15.35">
      <c r="A42" s="22" t="s">
        <v>3</v>
      </c>
      <c r="B42" s="19">
        <v>7.1999999999999995E-2</v>
      </c>
      <c r="C42" s="37">
        <f t="shared" si="7"/>
        <v>2.449999999999998E-2</v>
      </c>
      <c r="E42" s="22" t="s">
        <v>3</v>
      </c>
      <c r="F42" s="19">
        <v>7.5454545454545441E-2</v>
      </c>
      <c r="G42" s="37">
        <f>G29*(1-$F$6)+G16*$F$6</f>
        <v>4.5999999999999971E-2</v>
      </c>
      <c r="I42" s="22" t="s">
        <v>3</v>
      </c>
      <c r="J42" s="19">
        <v>7.7584059775840583E-2</v>
      </c>
      <c r="K42" s="37">
        <f>K29*(1-$J$6)+K16*$J$6</f>
        <v>2.8805728518057266E-2</v>
      </c>
      <c r="M42" s="22" t="s">
        <v>3</v>
      </c>
      <c r="N42" s="18">
        <v>8.1086293372330809E-2</v>
      </c>
      <c r="O42" s="37">
        <f t="shared" si="16"/>
        <v>3.8281216081894706E-2</v>
      </c>
      <c r="Q42" s="22" t="s">
        <v>3</v>
      </c>
      <c r="R42" s="18">
        <v>8.4134832601226561E-2</v>
      </c>
      <c r="S42" s="37">
        <f>S29*(1-$R$6)+S16*$R$6</f>
        <v>3.5976406832514449E-2</v>
      </c>
      <c r="U42" s="22" t="s">
        <v>3</v>
      </c>
      <c r="V42" s="18">
        <v>8.7532252408543107E-2</v>
      </c>
      <c r="W42" s="37">
        <f>W29*(1-$V$6)+W16*$V$6</f>
        <v>3.5064504817086208E-2</v>
      </c>
      <c r="Y42" s="22" t="s">
        <v>3</v>
      </c>
      <c r="Z42" s="18">
        <v>9.1192792938179626E-2</v>
      </c>
      <c r="AA42" s="37">
        <f>AA29*(1-$Z$6)+AA16*$Z$6</f>
        <v>2.5825946229450267E-2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</row>
    <row r="43" spans="1:97" s="17" customFormat="1" ht="15.35">
      <c r="A43" s="22" t="s">
        <v>11</v>
      </c>
      <c r="B43" s="19">
        <v>1.47</v>
      </c>
      <c r="C43" s="37">
        <f t="shared" si="7"/>
        <v>3.12</v>
      </c>
      <c r="E43" s="22" t="s">
        <v>11</v>
      </c>
      <c r="F43" s="19">
        <v>1.3499999999999999</v>
      </c>
      <c r="G43" s="37">
        <f t="shared" ref="G43:G47" si="20">G30*(1-$F$6)+G17*$F$6</f>
        <v>2.8019999999999992</v>
      </c>
      <c r="I43" s="22" t="s">
        <v>11</v>
      </c>
      <c r="J43" s="19">
        <v>1.2450228310502278</v>
      </c>
      <c r="K43" s="37">
        <f t="shared" ref="K43:K47" si="21">K30*(1-$J$6)+K17*$J$6</f>
        <v>2.5387990867579893</v>
      </c>
      <c r="M43" s="22" t="s">
        <v>11</v>
      </c>
      <c r="N43" s="18">
        <v>1.1521310376607596</v>
      </c>
      <c r="O43" s="37">
        <f t="shared" si="16"/>
        <v>2.2874751790875951</v>
      </c>
      <c r="Q43" s="22" t="s">
        <v>11</v>
      </c>
      <c r="R43" s="18">
        <v>1.0712728457702854</v>
      </c>
      <c r="S43" s="37">
        <f t="shared" ref="S43:S47" si="22">S30*(1-$R$6)+S17*$R$6</f>
        <v>2.0806093338290848</v>
      </c>
      <c r="U43" s="22" t="s">
        <v>11</v>
      </c>
      <c r="V43" s="18">
        <v>1.0000674497873012</v>
      </c>
      <c r="W43" s="37">
        <f t="shared" ref="W43:W47" si="23">W30*(1-$V$6)+W17*$V$6</f>
        <v>1.9001348995746024</v>
      </c>
      <c r="Y43" s="22" t="s">
        <v>11</v>
      </c>
      <c r="Z43" s="18">
        <v>0.93727204631376859</v>
      </c>
      <c r="AA43" s="37">
        <f t="shared" ref="AA43:AA47" si="24">AA30*(1-$Z$6)+AA17*$Z$6</f>
        <v>1.7516804903118488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</row>
    <row r="44" spans="1:97" s="17" customFormat="1" ht="15.35">
      <c r="A44" s="21" t="s">
        <v>4</v>
      </c>
      <c r="B44" s="19">
        <v>2.61</v>
      </c>
      <c r="C44" s="37">
        <f>C31*(1-$B$6)+C18*$B$6</f>
        <v>4.3599999999999994</v>
      </c>
      <c r="E44" s="21" t="s">
        <v>4</v>
      </c>
      <c r="F44" s="19">
        <v>2.4827272727272724</v>
      </c>
      <c r="G44" s="37">
        <f t="shared" si="20"/>
        <v>3.6979999999999986</v>
      </c>
      <c r="I44" s="21" t="s">
        <v>4</v>
      </c>
      <c r="J44" s="19">
        <v>2.3948650892486505</v>
      </c>
      <c r="K44" s="37">
        <f t="shared" si="21"/>
        <v>3.5044599418845981</v>
      </c>
      <c r="M44" s="21" t="s">
        <v>4</v>
      </c>
      <c r="N44" s="18">
        <v>2.3151973295859176</v>
      </c>
      <c r="O44" s="37">
        <f t="shared" si="16"/>
        <v>3.2889143921304269</v>
      </c>
      <c r="Q44" s="21" t="s">
        <v>4</v>
      </c>
      <c r="R44" s="18">
        <v>2.2458500733510762</v>
      </c>
      <c r="S44" s="37">
        <f t="shared" si="22"/>
        <v>3.4174926503697063</v>
      </c>
      <c r="U44" s="21" t="s">
        <v>4</v>
      </c>
      <c r="V44" s="18">
        <v>2.1631945123621072</v>
      </c>
      <c r="W44" s="37">
        <f t="shared" si="23"/>
        <v>2.9163890247242144</v>
      </c>
      <c r="Y44" s="21" t="s">
        <v>4</v>
      </c>
      <c r="Z44" s="18">
        <v>2.1106460580112625</v>
      </c>
      <c r="AA44" s="37">
        <f t="shared" si="24"/>
        <v>2.7762598131219618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</row>
    <row r="45" spans="1:97" s="17" customFormat="1" ht="15.35">
      <c r="A45" s="21" t="s">
        <v>18</v>
      </c>
      <c r="B45" s="19">
        <v>2.68</v>
      </c>
      <c r="C45" s="37">
        <f>C32*(1-$B$6)+C19*$B$6</f>
        <v>2.1925000000000008</v>
      </c>
      <c r="E45" s="21" t="s">
        <v>18</v>
      </c>
      <c r="F45" s="19">
        <v>2.7154545454545449</v>
      </c>
      <c r="G45" s="37">
        <f t="shared" si="20"/>
        <v>2.2539999999999987</v>
      </c>
      <c r="I45" s="21" t="s">
        <v>18</v>
      </c>
      <c r="J45" s="19">
        <v>2.7488169364881685</v>
      </c>
      <c r="K45" s="37">
        <f t="shared" si="21"/>
        <v>2.3564564134495622</v>
      </c>
      <c r="M45" s="21" t="s">
        <v>18</v>
      </c>
      <c r="N45" s="18">
        <v>2.7769880151267605</v>
      </c>
      <c r="O45" s="37">
        <f t="shared" si="16"/>
        <v>2.3886748317661972</v>
      </c>
      <c r="Q45" s="21" t="s">
        <v>18</v>
      </c>
      <c r="R45" s="18">
        <v>2.8046433319140651</v>
      </c>
      <c r="S45" s="37">
        <f t="shared" si="22"/>
        <v>2.1795188304238335</v>
      </c>
      <c r="U45" s="21" t="s">
        <v>18</v>
      </c>
      <c r="V45" s="18">
        <v>2.8487438258463564</v>
      </c>
      <c r="W45" s="37">
        <f t="shared" si="23"/>
        <v>2.4274876516927129</v>
      </c>
      <c r="Y45" s="21" t="s">
        <v>18</v>
      </c>
      <c r="Z45" s="18">
        <v>2.8781337914849825</v>
      </c>
      <c r="AA45" s="37">
        <f t="shared" si="24"/>
        <v>2.2113608933957156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</row>
    <row r="46" spans="1:97" s="17" customFormat="1" ht="15.35">
      <c r="A46" s="21" t="s">
        <v>15</v>
      </c>
      <c r="B46" s="19">
        <v>3.14</v>
      </c>
      <c r="C46" s="37">
        <f>C33*(1-$B$6)+C20*$B$6</f>
        <v>0.85250000000000081</v>
      </c>
      <c r="E46" s="21" t="s">
        <v>15</v>
      </c>
      <c r="F46" s="19">
        <v>3.3063636363636362</v>
      </c>
      <c r="G46" s="37">
        <f t="shared" si="20"/>
        <v>1.2979999999999996</v>
      </c>
      <c r="I46" s="21" t="s">
        <v>15</v>
      </c>
      <c r="J46" s="19">
        <v>3.451564964715649</v>
      </c>
      <c r="K46" s="37">
        <f t="shared" si="21"/>
        <v>1.6133646741386458</v>
      </c>
      <c r="M46" s="21" t="s">
        <v>15</v>
      </c>
      <c r="N46" s="18">
        <v>3.5835458391886688</v>
      </c>
      <c r="O46" s="37">
        <f t="shared" si="16"/>
        <v>2.0474462622962046</v>
      </c>
      <c r="Q46" s="21" t="s">
        <v>15</v>
      </c>
      <c r="R46" s="18">
        <v>3.6929454739066072</v>
      </c>
      <c r="S46" s="37">
        <f t="shared" si="22"/>
        <v>2.5725382215085451</v>
      </c>
      <c r="U46" s="21" t="s">
        <v>15</v>
      </c>
      <c r="V46" s="18">
        <v>3.771986549913525</v>
      </c>
      <c r="W46" s="37">
        <f t="shared" si="23"/>
        <v>2.7639730998270502</v>
      </c>
      <c r="Y46" s="21" t="s">
        <v>15</v>
      </c>
      <c r="Z46" s="18">
        <v>3.8423130696869996</v>
      </c>
      <c r="AA46" s="37">
        <f t="shared" si="24"/>
        <v>3.3505104858896493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</row>
    <row r="47" spans="1:97" s="17" customFormat="1" ht="15.35">
      <c r="A47" s="21" t="s">
        <v>16</v>
      </c>
      <c r="B47" s="21">
        <v>3.92</v>
      </c>
      <c r="C47" s="37">
        <f>C34*(1-$B$6)+C21*$B$6</f>
        <v>0.7200000000000002</v>
      </c>
      <c r="E47" s="21" t="s">
        <v>16</v>
      </c>
      <c r="F47" s="21">
        <v>4.1527272727272724</v>
      </c>
      <c r="G47" s="37">
        <f t="shared" si="20"/>
        <v>0.97599999999999909</v>
      </c>
      <c r="I47" s="21" t="s">
        <v>16</v>
      </c>
      <c r="J47" s="21">
        <v>4.3823993358239921</v>
      </c>
      <c r="K47" s="37">
        <f t="shared" si="21"/>
        <v>1.1766585720215839</v>
      </c>
      <c r="M47" s="21" t="s">
        <v>16</v>
      </c>
      <c r="N47" s="18">
        <v>4.6125681980036628</v>
      </c>
      <c r="O47" s="37">
        <f t="shared" si="16"/>
        <v>1.480393215807692</v>
      </c>
      <c r="Q47" s="21" t="s">
        <v>16</v>
      </c>
      <c r="R47" s="18">
        <v>4.8356388921692748</v>
      </c>
      <c r="S47" s="37">
        <f t="shared" si="22"/>
        <v>1.7230597289470138</v>
      </c>
      <c r="U47" s="21" t="s">
        <v>16</v>
      </c>
      <c r="V47" s="18">
        <v>5.055221196453032</v>
      </c>
      <c r="W47" s="37">
        <f t="shared" si="23"/>
        <v>1.8304423929060658</v>
      </c>
      <c r="Y47" s="21" t="s">
        <v>16</v>
      </c>
      <c r="Z47" s="18">
        <v>5.2802057641423552</v>
      </c>
      <c r="AA47" s="37">
        <f t="shared" si="24"/>
        <v>0.79640124007759283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</row>
    <row r="48" spans="1:97" s="17" customFormat="1" ht="15.35">
      <c r="C48" s="18"/>
      <c r="E48" s="21"/>
      <c r="G48" s="18"/>
      <c r="O48" s="18"/>
      <c r="W48" s="18"/>
      <c r="Z48" s="18"/>
      <c r="AA48" s="1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</row>
    <row r="49" spans="1:97" s="24" customFormat="1" ht="15.35">
      <c r="A49" s="24" t="s">
        <v>115</v>
      </c>
      <c r="C49" s="25"/>
      <c r="E49" s="24" t="s">
        <v>115</v>
      </c>
      <c r="G49" s="25"/>
      <c r="I49" s="24" t="s">
        <v>115</v>
      </c>
      <c r="K49" s="25"/>
      <c r="M49" s="24" t="s">
        <v>115</v>
      </c>
      <c r="O49" s="25"/>
      <c r="Q49" s="24" t="s">
        <v>115</v>
      </c>
      <c r="S49" s="25"/>
      <c r="U49" s="24" t="s">
        <v>115</v>
      </c>
      <c r="W49" s="25"/>
      <c r="Y49" s="24" t="s">
        <v>115</v>
      </c>
      <c r="AA49" s="25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</row>
    <row r="50" spans="1:97" s="17" customFormat="1" ht="13.5" customHeight="1">
      <c r="A50" s="23" t="s">
        <v>53</v>
      </c>
      <c r="B50" s="45" t="s">
        <v>92</v>
      </c>
      <c r="C50" s="46">
        <v>0.4</v>
      </c>
      <c r="E50" s="23" t="s">
        <v>53</v>
      </c>
      <c r="F50" s="45" t="s">
        <v>92</v>
      </c>
      <c r="G50" s="46">
        <v>0.4</v>
      </c>
      <c r="I50" s="23" t="s">
        <v>53</v>
      </c>
      <c r="J50" s="45" t="s">
        <v>92</v>
      </c>
      <c r="K50" s="46">
        <v>0.4</v>
      </c>
      <c r="M50" s="23" t="s">
        <v>53</v>
      </c>
      <c r="N50" s="23"/>
      <c r="O50" s="46">
        <v>0.4</v>
      </c>
      <c r="Q50" s="23" t="s">
        <v>53</v>
      </c>
      <c r="R50" s="45" t="s">
        <v>92</v>
      </c>
      <c r="S50" s="46">
        <v>0.4</v>
      </c>
      <c r="U50" s="23" t="s">
        <v>53</v>
      </c>
      <c r="V50" s="45" t="s">
        <v>92</v>
      </c>
      <c r="W50" s="46">
        <v>0.4</v>
      </c>
      <c r="Y50" s="23" t="s">
        <v>53</v>
      </c>
      <c r="Z50" s="45" t="s">
        <v>92</v>
      </c>
      <c r="AA50" s="46">
        <v>0.4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</row>
    <row r="51" spans="1:97" s="17" customFormat="1" ht="15.35">
      <c r="A51" s="21" t="s">
        <v>6</v>
      </c>
      <c r="B51" s="19">
        <v>66.599999999999994</v>
      </c>
      <c r="C51" s="18">
        <f t="shared" ref="C51:C60" si="25">$B12*(1-$B$3)/((1-$B$3)+$B$3*(1-$B$2-$B$6))+C12*$B$3*(1-$B$2-$B$6)/((1-$B$3)+$B$3*(1-$B$2-$B$6))</f>
        <v>66.893333333333331</v>
      </c>
      <c r="E51" s="21" t="s">
        <v>6</v>
      </c>
      <c r="F51" s="19">
        <v>66.839999999999989</v>
      </c>
      <c r="G51" s="18">
        <f>$F12*(1-$B$3)/((1-$B$3)+$B$3*(1-$B$2-$F$6))+G12*$B$3*(1-$B$2-$F$6)/((1-$B$3)+$B$3*(1-$B$2-$F$6))</f>
        <v>67.093928571428563</v>
      </c>
      <c r="I51" s="21" t="s">
        <v>6</v>
      </c>
      <c r="J51" s="19">
        <v>67.045616438356149</v>
      </c>
      <c r="K51" s="18">
        <f t="shared" ref="K51:K57" si="26">$J12*(1-$B$3)/((1-$B$3)+$B$3*(1-$B$2-$J$6))+K12*$B$3*(1-$B$2-$J$6)/((1-$B$3)+$B$3*(1-$B$2-$J$6))</f>
        <v>67.225530437987572</v>
      </c>
      <c r="M51" s="21" t="s">
        <v>6</v>
      </c>
      <c r="N51" s="18">
        <v>67.189648108583626</v>
      </c>
      <c r="O51" s="18">
        <f t="shared" ref="O51:O56" si="27">$N12*(1-$B$3)/((1-$B$3)+$B$3*(1-$B$2-$N$6))+O12*$B$3*(1-$B$2-$N$6)/((1-$B$3)+$B$3*(1-$B$2-$N$6))</f>
        <v>67.320493791516782</v>
      </c>
      <c r="Q51" s="21" t="s">
        <v>6</v>
      </c>
      <c r="R51" s="18">
        <v>67.293085814362797</v>
      </c>
      <c r="S51" s="18">
        <f t="shared" ref="S51:S56" si="28">$R12*(1-$B$3)/((1-$B$3)+$B$3*(1-$B$2-$R$6))+S12*$B$3*(1-$B$2-$R$6)/((1-$B$3)+$B$3*(1-$B$2-$R$6))</f>
        <v>67.36500978675366</v>
      </c>
      <c r="U51" s="21" t="s">
        <v>6</v>
      </c>
      <c r="V51" s="18">
        <v>67.349153531817407</v>
      </c>
      <c r="W51" s="18">
        <f>$V12*(1-$B$3)/((1-$B$3)+$B$3*(1-$B$2-$V$6))+W12*$B$3*(1-$B$2-$V$6)/((1-$B$3)+$B$3*(1-$B$2-$V$6))</f>
        <v>67.380139574379456</v>
      </c>
      <c r="Y51" s="21" t="s">
        <v>6</v>
      </c>
      <c r="Z51" s="18">
        <v>67.37293351796967</v>
      </c>
      <c r="AA51" s="18">
        <f t="shared" ref="AA51:AA58" si="29">$Z12*(1-$B$3)/((1-$B$3)+$B$3*(1-$B$2-$Z$6))+AA12*$B$3*(1-$B$2-$Z$6)/((1-$B$3)+$B$3*(1-$B$2-$Z$6))</f>
        <v>67.226925587186912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</row>
    <row r="52" spans="1:97" s="17" customFormat="1" ht="15.35">
      <c r="A52" s="21" t="s">
        <v>7</v>
      </c>
      <c r="B52" s="19">
        <v>0.83</v>
      </c>
      <c r="C52" s="18">
        <f t="shared" si="25"/>
        <v>0.76777777777777778</v>
      </c>
      <c r="E52" s="21" t="s">
        <v>7</v>
      </c>
      <c r="F52" s="19">
        <v>0.77909090909090906</v>
      </c>
      <c r="G52" s="18">
        <f>$F13*(1-$B$3)/((1-$B$3)+$B$3*(1-$B$2-$F$6))+G13*$B$3*(1-$B$2-$F$6)/((1-$B$3)+$B$3*(1-$B$2-$F$6))</f>
        <v>0.72347402597402599</v>
      </c>
      <c r="I52" s="21" t="s">
        <v>7</v>
      </c>
      <c r="J52" s="19">
        <v>0.73405562474055619</v>
      </c>
      <c r="K52" s="18">
        <f t="shared" si="26"/>
        <v>0.68309921501395177</v>
      </c>
      <c r="M52" s="21" t="s">
        <v>7</v>
      </c>
      <c r="N52" s="18">
        <v>0.69326204104638178</v>
      </c>
      <c r="O52" s="18">
        <f t="shared" si="27"/>
        <v>0.64735319013187542</v>
      </c>
      <c r="Q52" s="21" t="s">
        <v>7</v>
      </c>
      <c r="R52" s="18">
        <v>0.6569696230842228</v>
      </c>
      <c r="S52" s="18">
        <f t="shared" si="28"/>
        <v>0.61354717021196647</v>
      </c>
      <c r="U52" s="21" t="s">
        <v>7</v>
      </c>
      <c r="V52" s="18">
        <v>0.62312002137428035</v>
      </c>
      <c r="W52" s="18">
        <f>$V13*(1-$B$3)/((1-$B$3)+$B$3*(1-$B$2-$V$6))+W13*$B$3*(1-$B$2-$V$6)/((1-$B$3)+$B$3*(1-$B$2-$V$6))</f>
        <v>0.58465456488570944</v>
      </c>
      <c r="Y52" s="21" t="s">
        <v>7</v>
      </c>
      <c r="Z52" s="18">
        <v>0.59360001988305144</v>
      </c>
      <c r="AA52" s="18">
        <f t="shared" si="29"/>
        <v>0.55511417340917935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</row>
    <row r="53" spans="1:97" s="17" customFormat="1" ht="15.35">
      <c r="A53" s="21" t="s">
        <v>8</v>
      </c>
      <c r="B53" s="19">
        <v>13.85</v>
      </c>
      <c r="C53" s="18">
        <f t="shared" si="25"/>
        <v>13.853333333333332</v>
      </c>
      <c r="E53" s="21" t="s">
        <v>8</v>
      </c>
      <c r="F53" s="19">
        <v>13.852727272727272</v>
      </c>
      <c r="G53" s="18">
        <f>$F14*(1-$B$3)/((1-$B$3)+$B$3*(1-$B$2-$F$6))+G14*$B$3*(1-$B$2-$F$6)/((1-$B$3)+$B$3*(1-$B$2-$F$6))</f>
        <v>13.799935064935063</v>
      </c>
      <c r="I53" s="21" t="s">
        <v>8</v>
      </c>
      <c r="J53" s="19">
        <v>13.80997924449979</v>
      </c>
      <c r="K53" s="18">
        <f t="shared" si="26"/>
        <v>13.773882730493087</v>
      </c>
      <c r="M53" s="21" t="s">
        <v>8</v>
      </c>
      <c r="N53" s="18">
        <v>13.781081875687882</v>
      </c>
      <c r="O53" s="18">
        <f t="shared" si="27"/>
        <v>13.752235924043136</v>
      </c>
      <c r="Q53" s="21" t="s">
        <v>8</v>
      </c>
      <c r="R53" s="18">
        <v>13.758278226440444</v>
      </c>
      <c r="S53" s="18">
        <f t="shared" si="28"/>
        <v>13.767944096326195</v>
      </c>
      <c r="U53" s="21" t="s">
        <v>8</v>
      </c>
      <c r="V53" s="18">
        <v>13.765813172630041</v>
      </c>
      <c r="W53" s="18">
        <f>$V14*(1-$B$3)/((1-$B$3)+$B$3*(1-$B$2-$V$6))+W14*$B$3*(1-$B$2-$V$6)/((1-$B$3)+$B$3*(1-$B$2-$V$6))</f>
        <v>13.754375611481857</v>
      </c>
      <c r="Y53" s="21" t="s">
        <v>8</v>
      </c>
      <c r="Z53" s="18">
        <v>13.757035509423293</v>
      </c>
      <c r="AA53" s="18">
        <f t="shared" si="29"/>
        <v>13.773776720934514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</row>
    <row r="54" spans="1:97" s="17" customFormat="1" ht="15.35">
      <c r="A54" s="22" t="s">
        <v>17</v>
      </c>
      <c r="B54" s="19">
        <v>4.8099999999999996</v>
      </c>
      <c r="C54" s="18">
        <f t="shared" si="25"/>
        <v>4.3422222222222215</v>
      </c>
      <c r="E54" s="22" t="s">
        <v>17</v>
      </c>
      <c r="F54" s="19">
        <v>4.4272727272727268</v>
      </c>
      <c r="G54" s="18">
        <f>$F15*(1-$B$3)/((1-$B$3)+$B$3*(1-$B$2-$F$6))+G15*$B$3*(1-$B$2-$F$6)/((1-$B$3)+$B$3*(1-$B$2-$F$6))</f>
        <v>4.0139935064935059</v>
      </c>
      <c r="I54" s="22" t="s">
        <v>17</v>
      </c>
      <c r="J54" s="19">
        <v>4.0926234952262339</v>
      </c>
      <c r="K54" s="18">
        <f t="shared" si="26"/>
        <v>3.7262094127589545</v>
      </c>
      <c r="M54" s="22" t="s">
        <v>17</v>
      </c>
      <c r="N54" s="18">
        <v>3.7992876102992974</v>
      </c>
      <c r="O54" s="18">
        <f t="shared" si="27"/>
        <v>3.4753041534227904</v>
      </c>
      <c r="Q54" s="22" t="s">
        <v>17</v>
      </c>
      <c r="R54" s="18">
        <v>3.543168304423316</v>
      </c>
      <c r="S54" s="18">
        <f t="shared" si="28"/>
        <v>3.259699823007526</v>
      </c>
      <c r="U54" s="22" t="s">
        <v>17</v>
      </c>
      <c r="V54" s="18">
        <v>3.3221928744660332</v>
      </c>
      <c r="W54" s="18">
        <f>$V15*(1-$B$3)/((1-$B$3)+$B$3*(1-$B$2-$V$6))+W15*$B$3*(1-$B$2-$V$6)/((1-$B$3)+$B$3*(1-$B$2-$V$6))</f>
        <v>3.0647207949691211</v>
      </c>
      <c r="Y54" s="22" t="s">
        <v>17</v>
      </c>
      <c r="Z54" s="18">
        <v>3.1245980227591006</v>
      </c>
      <c r="AA54" s="18">
        <f t="shared" si="29"/>
        <v>2.8934228518347953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</row>
    <row r="55" spans="1:97" s="17" customFormat="1" ht="15.35">
      <c r="A55" s="22" t="s">
        <v>3</v>
      </c>
      <c r="B55" s="19">
        <v>7.1999999999999995E-2</v>
      </c>
      <c r="C55" s="18">
        <f t="shared" si="25"/>
        <v>7.6222222222222219E-2</v>
      </c>
      <c r="E55" s="22" t="s">
        <v>3</v>
      </c>
      <c r="F55" s="19">
        <v>7.5454545454545441E-2</v>
      </c>
      <c r="G55" s="18">
        <f>$F16*(1-$B$3)/((1-$B$3)+$B$3*(1-$B$2-$F$6))+G16*$B$3*(1-$B$2-$F$6)/((1-$B$3)+$B$3*(1-$B$2-$F$6))</f>
        <v>7.8084415584415576E-2</v>
      </c>
      <c r="I55" s="22" t="s">
        <v>3</v>
      </c>
      <c r="J55" s="19">
        <v>7.7584059775840583E-2</v>
      </c>
      <c r="K55" s="18">
        <f t="shared" si="26"/>
        <v>8.1958798005238198E-2</v>
      </c>
      <c r="M55" s="22" t="s">
        <v>3</v>
      </c>
      <c r="N55" s="18">
        <v>8.1086293372330809E-2</v>
      </c>
      <c r="O55" s="18">
        <f t="shared" si="27"/>
        <v>8.4942606641739471E-2</v>
      </c>
      <c r="Q55" s="22" t="s">
        <v>3</v>
      </c>
      <c r="R55" s="18">
        <v>8.4134832601226561E-2</v>
      </c>
      <c r="S55" s="18">
        <f t="shared" si="28"/>
        <v>8.8493061177580615E-2</v>
      </c>
      <c r="U55" s="22" t="s">
        <v>3</v>
      </c>
      <c r="V55" s="18">
        <v>8.7532252408543107E-2</v>
      </c>
      <c r="W55" s="18">
        <f>$V16*(1-$B$3)/((1-$B$3)+$B$3*(1-$B$2-$V$6))+W16*$B$3*(1-$B$2-$V$6)/((1-$B$3)+$B$3*(1-$B$2-$V$6))</f>
        <v>9.2302047644130095E-2</v>
      </c>
      <c r="Y55" s="22" t="s">
        <v>3</v>
      </c>
      <c r="Z55" s="18">
        <v>9.1192792938179626E-2</v>
      </c>
      <c r="AA55" s="18">
        <f t="shared" si="29"/>
        <v>9.7162367980072703E-2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</row>
    <row r="56" spans="1:97" s="17" customFormat="1" ht="15.35">
      <c r="A56" s="22" t="s">
        <v>11</v>
      </c>
      <c r="B56" s="19">
        <v>1.47</v>
      </c>
      <c r="C56" s="18">
        <f t="shared" si="25"/>
        <v>1.3233333333333333</v>
      </c>
      <c r="E56" s="22" t="s">
        <v>11</v>
      </c>
      <c r="F56" s="19">
        <v>1.3499999999999999</v>
      </c>
      <c r="G56" s="18">
        <f>$F$17*(1-$B$3)/((1-$B$3)+$B$3*(1-$B$2-$F$6))+G17*$B$3*(1-$B$2-$F$6)/((1-$B$3)+$B$3*(1-$B$2-$F$6))</f>
        <v>1.2203571428571425</v>
      </c>
      <c r="I56" s="22" t="s">
        <v>11</v>
      </c>
      <c r="J56" s="19">
        <v>1.2450228310502278</v>
      </c>
      <c r="K56" s="18">
        <f t="shared" si="26"/>
        <v>1.1289890861437022</v>
      </c>
      <c r="M56" s="22" t="s">
        <v>11</v>
      </c>
      <c r="N56" s="18">
        <v>1.1521310376607596</v>
      </c>
      <c r="O56" s="18">
        <f t="shared" si="27"/>
        <v>1.0498477816763601</v>
      </c>
      <c r="Q56" s="22" t="s">
        <v>11</v>
      </c>
      <c r="R56" s="18">
        <v>1.0712728457702854</v>
      </c>
      <c r="S56" s="18">
        <f t="shared" si="28"/>
        <v>0.97993017716767905</v>
      </c>
      <c r="U56" s="22" t="s">
        <v>11</v>
      </c>
      <c r="V56" s="18">
        <v>1.0000674497873012</v>
      </c>
      <c r="W56" s="18">
        <f>$V$17*(1-$B$3)/((1-$B$3)+$B$3*(1-$B$2-$V$6))+W17*$B$3*(1-$B$2-$V$6)/((1-$B$3)+$B$3*(1-$B$2-$V$6))</f>
        <v>0.91824313617027387</v>
      </c>
      <c r="Y56" s="22" t="s">
        <v>11</v>
      </c>
      <c r="Z56" s="18">
        <v>0.93727204631376859</v>
      </c>
      <c r="AA56" s="18">
        <f t="shared" si="29"/>
        <v>0.86289684594864702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</row>
    <row r="57" spans="1:97" s="17" customFormat="1" ht="15.35">
      <c r="A57" s="21" t="s">
        <v>4</v>
      </c>
      <c r="B57" s="19">
        <v>2.61</v>
      </c>
      <c r="C57" s="18">
        <f t="shared" si="25"/>
        <v>2.4544444444444444</v>
      </c>
      <c r="E57" s="21" t="s">
        <v>4</v>
      </c>
      <c r="F57" s="19">
        <v>2.4827272727272724</v>
      </c>
      <c r="G57" s="18">
        <f>$F$18*(1-$B$3)/((1-$B$3)+$B$3*(1-$B$2-$F$6))+G18*$B$3*(1-$B$2-$F$6)/((1-$B$3)+$B$3*(1-$B$2-$F$6))</f>
        <v>2.3742207792207792</v>
      </c>
      <c r="I57" s="21" t="s">
        <v>4</v>
      </c>
      <c r="J57" s="19">
        <v>2.3948650892486505</v>
      </c>
      <c r="K57" s="18">
        <f t="shared" si="26"/>
        <v>2.2953498558283862</v>
      </c>
      <c r="M57" s="21" t="s">
        <v>4</v>
      </c>
      <c r="N57" s="18">
        <v>2.3151973295859176</v>
      </c>
      <c r="O57" s="18">
        <f>$N$18*(1-$B$3)/((1-$B$3)+$B$3*(1-$B$2-$N$6))+O18*$B$3*(1-$B$2-$N$6)/((1-$B$3)+$B$3*(1-$B$2-$N$6))</f>
        <v>2.227475071699025</v>
      </c>
      <c r="Q57" s="21" t="s">
        <v>4</v>
      </c>
      <c r="R57" s="18">
        <v>2.2458500733510762</v>
      </c>
      <c r="S57" s="18">
        <f>$R$18*(1-$B$3)/((1-$B$3)+$B$3*(1-$B$2-$R$6))+S18*$B$3*(1-$B$2-$R$6)/((1-$B$3)+$B$3*(1-$B$2-$R$6))</f>
        <v>2.1398190709059515</v>
      </c>
      <c r="U57" s="21" t="s">
        <v>4</v>
      </c>
      <c r="V57" s="18">
        <v>2.1631945123621072</v>
      </c>
      <c r="W57" s="18">
        <f>$V$18*(1-$B$3)/((1-$B$3)+$B$3*(1-$B$2-$V$6))+W18*$B$3*(1-$B$2-$V$6)/((1-$B$3)+$B$3*(1-$B$2-$V$6))</f>
        <v>2.0947222839655524</v>
      </c>
      <c r="Y57" s="21" t="s">
        <v>4</v>
      </c>
      <c r="Z57" s="18">
        <v>2.1106460580112625</v>
      </c>
      <c r="AA57" s="18">
        <f t="shared" si="29"/>
        <v>2.0498594137089152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</row>
    <row r="58" spans="1:97" s="17" customFormat="1" ht="15.35">
      <c r="A58" s="21" t="s">
        <v>18</v>
      </c>
      <c r="B58" s="19">
        <v>2.68</v>
      </c>
      <c r="C58" s="18">
        <f t="shared" si="25"/>
        <v>2.7233333333333336</v>
      </c>
      <c r="E58" s="21" t="s">
        <v>18</v>
      </c>
      <c r="F58" s="19">
        <v>2.7154545454545449</v>
      </c>
      <c r="G58" s="18">
        <f>$F$19*(1-$B$3)/((1-$B$3)+$B$3*(1-$B$2-$F$6))+G19*$B$3*(1-$B$2-$F$6)/((1-$B$3)+$B$3*(1-$B$2-$F$6))</f>
        <v>2.7566558441558437</v>
      </c>
      <c r="I58" s="21" t="s">
        <v>18</v>
      </c>
      <c r="J58" s="19">
        <v>2.7488169364881685</v>
      </c>
      <c r="K58" s="18">
        <f>$J$19*(1-$B$3)/((1-$B$3)+$B$3*(1-$B$2-$J$6))+K19*$B$3*(1-$B$2-$J$6)/((1-$B$3)+$B$3*(1-$B$2-$J$6))</f>
        <v>2.784006221065622</v>
      </c>
      <c r="M58" s="21" t="s">
        <v>18</v>
      </c>
      <c r="N58" s="18">
        <v>2.7769880151267605</v>
      </c>
      <c r="O58" s="18">
        <f>$N$19*(1-$B$3)/((1-$B$3)+$B$3*(1-$B$2-$N$6))+O19*$B$3*(1-$B$2-$N$6)/((1-$B$3)+$B$3*(1-$B$2-$N$6))</f>
        <v>2.8119711847988831</v>
      </c>
      <c r="Q58" s="21" t="s">
        <v>18</v>
      </c>
      <c r="R58" s="18">
        <v>2.8046433319140651</v>
      </c>
      <c r="S58" s="18">
        <f>$R$19*(1-$B$3)/((1-$B$3)+$B$3*(1-$B$2-$R$6))+S19*$B$3*(1-$B$2-$R$6)/((1-$B$3)+$B$3*(1-$B$2-$R$6))</f>
        <v>2.8612156849901043</v>
      </c>
      <c r="U58" s="21" t="s">
        <v>18</v>
      </c>
      <c r="V58" s="18">
        <v>2.8487438258463564</v>
      </c>
      <c r="W58" s="18">
        <f>$V$19*(1-$B$3)/((1-$B$3)+$B$3*(1-$B$2-$V$6))+W19*$B$3*(1-$B$2-$V$6)/((1-$B$3)+$B$3*(1-$B$2-$V$6))</f>
        <v>2.8870398416785061</v>
      </c>
      <c r="Y58" s="21" t="s">
        <v>18</v>
      </c>
      <c r="Z58" s="18">
        <v>2.8781337914849825</v>
      </c>
      <c r="AA58" s="18">
        <f t="shared" si="29"/>
        <v>2.9390262935935909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</row>
    <row r="59" spans="1:97" s="17" customFormat="1" ht="15.35">
      <c r="A59" s="21" t="s">
        <v>15</v>
      </c>
      <c r="B59" s="19">
        <v>3.14</v>
      </c>
      <c r="C59" s="18">
        <f t="shared" si="25"/>
        <v>3.3433333333333337</v>
      </c>
      <c r="E59" s="21" t="s">
        <v>15</v>
      </c>
      <c r="F59" s="19">
        <v>3.3063636363636362</v>
      </c>
      <c r="G59" s="18">
        <f>$F$20*(1-$B$3)/((1-$B$3)+$B$3*(1-$B$2-$F$6))+G20*$B$3*(1-$B$2-$F$6)/((1-$B$3)+$B$3*(1-$B$2-$F$6))</f>
        <v>3.4856818181818179</v>
      </c>
      <c r="I59" s="21" t="s">
        <v>15</v>
      </c>
      <c r="J59" s="19">
        <v>3.451564964715649</v>
      </c>
      <c r="K59" s="18">
        <f>$J$20*(1-$B$3)/((1-$B$3)+$B$3*(1-$B$2-$J$6))+K20*$B$3*(1-$B$2-$J$6)/((1-$B$3)+$B$3*(1-$B$2-$J$6))</f>
        <v>3.6164259773234524</v>
      </c>
      <c r="M59" s="21" t="s">
        <v>15</v>
      </c>
      <c r="N59" s="18">
        <v>3.5835458391886688</v>
      </c>
      <c r="O59" s="18">
        <f>$N$20*(1-$B$3)/((1-$B$3)+$B$3*(1-$B$2-$N$6))+O20*$B$3*(1-$B$2-$N$6)/((1-$B$3)+$B$3*(1-$B$2-$N$6))</f>
        <v>3.72193318845826</v>
      </c>
      <c r="Q59" s="21" t="s">
        <v>15</v>
      </c>
      <c r="R59" s="18">
        <v>3.6929454739066072</v>
      </c>
      <c r="S59" s="18">
        <f>$R$20*(1-$B$3)/((1-$B$3)+$B$3*(1-$B$2-$R$6))+S20*$B$3*(1-$B$2-$R$6)/((1-$B$3)+$B$3*(1-$B$2-$R$6))</f>
        <v>3.7943397953905951</v>
      </c>
      <c r="U59" s="21" t="s">
        <v>15</v>
      </c>
      <c r="V59" s="18">
        <v>3.771986549913525</v>
      </c>
      <c r="W59" s="18">
        <f>$V$20*(1-$B$3)/((1-$B$3)+$B$3*(1-$B$2-$V$6))+W20*$B$3*(1-$B$2-$V$6)/((1-$B$3)+$B$3*(1-$B$2-$V$6))</f>
        <v>3.863624136285023</v>
      </c>
      <c r="Y59" s="21" t="s">
        <v>15</v>
      </c>
      <c r="Z59" s="18">
        <v>3.8423130696869996</v>
      </c>
      <c r="AA59" s="18">
        <f>$Z$20*(1-$B$3)/((1-$B$3)+$B$3*(1-$B$2-$Z$6))+AA20*$B$3*(1-$B$2-$Z$6)/((1-$B$3)+$B$3*(1-$B$2-$Z$6))</f>
        <v>3.8872265476593606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</row>
    <row r="60" spans="1:97" s="17" customFormat="1" ht="15.35">
      <c r="A60" s="21" t="s">
        <v>16</v>
      </c>
      <c r="B60" s="21">
        <v>3.92</v>
      </c>
      <c r="C60" s="18">
        <f t="shared" si="25"/>
        <v>4.2044444444444444</v>
      </c>
      <c r="E60" s="21" t="s">
        <v>16</v>
      </c>
      <c r="F60" s="21">
        <v>4.1527272727272724</v>
      </c>
      <c r="G60" s="18">
        <f>$F$21*(1-$B$3)/((1-$B$3)+$B$3*(1-$B$2-$F$6))+G21*$B$3*(1-$B$2-$F$6)/((1-$B$3)+$B$3*(1-$B$2-$F$6))</f>
        <v>4.4363636363636356</v>
      </c>
      <c r="I60" s="21" t="s">
        <v>16</v>
      </c>
      <c r="J60" s="21">
        <v>4.3823993358239921</v>
      </c>
      <c r="K60" s="18">
        <f>$J$21*(1-$B$3)/((1-$B$3)+$B$3*(1-$B$2-$J$6))+K21*$B$3*(1-$B$2-$J$6)/((1-$B$3)+$B$3*(1-$B$2-$J$6))</f>
        <v>4.669909718227796</v>
      </c>
      <c r="M60" s="21" t="s">
        <v>16</v>
      </c>
      <c r="N60" s="18">
        <v>4.6125681980036628</v>
      </c>
      <c r="O60" s="18">
        <f>$N$21*(1-$B$3)/((1-$B$3)+$B$3*(1-$B$2-$N$6))+O21*$B$3*(1-$B$2-$N$6)/((1-$B$3)+$B$3*(1-$B$2-$N$6))</f>
        <v>4.8947461243276242</v>
      </c>
      <c r="Q60" s="21" t="s">
        <v>16</v>
      </c>
      <c r="R60" s="18">
        <v>4.8356388921692748</v>
      </c>
      <c r="S60" s="18">
        <f>$R$21*(1-$B$3)/((1-$B$3)+$B$3*(1-$B$2-$R$6))+S21*$B$3*(1-$B$2-$R$6)/((1-$B$3)+$B$3*(1-$B$2-$R$6))</f>
        <v>5.1173202644065841</v>
      </c>
      <c r="U60" s="21" t="s">
        <v>16</v>
      </c>
      <c r="V60" s="18">
        <v>5.055221196453032</v>
      </c>
      <c r="W60" s="18">
        <f>$V$21*(1-$B$3)/((1-$B$3)+$B$3*(1-$B$2-$V$6))+W21*$B$3*(1-$B$2-$V$6)/((1-$B$3)+$B$3*(1-$B$2-$V$6))</f>
        <v>5.3483829058663934</v>
      </c>
      <c r="Y60" s="21" t="s">
        <v>16</v>
      </c>
      <c r="Z60" s="18">
        <v>5.2802057641423552</v>
      </c>
      <c r="AA60" s="18">
        <f>$Z$21*(1-$B$3)/((1-$B$3)+$B$3*(1-$B$2-$Z$6))+AA21*$B$3*(1-$B$2-$Z$6)/((1-$B$3)+$B$3*(1-$B$2-$Z$6))</f>
        <v>5.6896856293537477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</row>
    <row r="61" spans="1:97" s="17" customFormat="1" ht="15.35">
      <c r="C61" s="18"/>
      <c r="G61" s="18"/>
      <c r="O61" s="18"/>
      <c r="W61" s="18"/>
      <c r="Z61" s="18"/>
      <c r="AA61" s="18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</row>
    <row r="62" spans="1:97" s="17" customFormat="1" ht="15.35">
      <c r="C62" s="18"/>
      <c r="O62" s="18"/>
      <c r="W62" s="18"/>
      <c r="Z62" s="18"/>
      <c r="AA62" s="18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</row>
    <row r="63" spans="1:97" s="17" customFormat="1" ht="15.35">
      <c r="C63" s="18"/>
      <c r="O63" s="18"/>
      <c r="W63" s="18"/>
      <c r="Z63" s="18"/>
      <c r="AA63" s="18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</row>
    <row r="64" spans="1:97" s="17" customFormat="1" ht="15.35">
      <c r="A64" t="s">
        <v>123</v>
      </c>
      <c r="C64" s="18"/>
      <c r="O64" s="18"/>
      <c r="W64" s="18"/>
      <c r="Z64" s="18"/>
      <c r="AA64" s="18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</row>
    <row r="65" spans="1:97" s="17" customFormat="1" ht="15.35">
      <c r="A65" t="s">
        <v>124</v>
      </c>
      <c r="C65" s="18"/>
      <c r="O65" s="18"/>
      <c r="W65" s="18"/>
      <c r="Z65" s="18"/>
      <c r="AA65" s="18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</row>
    <row r="66" spans="1:97" s="17" customFormat="1" ht="15.35">
      <c r="C66" s="18"/>
      <c r="O66" s="18"/>
      <c r="W66" s="18"/>
      <c r="Z66" s="18"/>
      <c r="AA66" s="18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</row>
    <row r="67" spans="1:97" s="17" customFormat="1" ht="15.35">
      <c r="C67" s="18"/>
      <c r="O67" s="18"/>
      <c r="W67" s="18"/>
      <c r="Z67" s="18"/>
      <c r="AA67" s="18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</row>
    <row r="68" spans="1:97" s="17" customFormat="1" ht="15.35">
      <c r="C68" s="18"/>
      <c r="O68" s="18"/>
      <c r="W68" s="18"/>
      <c r="Z68" s="18"/>
      <c r="AA68" s="1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</row>
    <row r="69" spans="1:97" s="17" customFormat="1" ht="15.35">
      <c r="C69" s="18"/>
      <c r="O69" s="18"/>
      <c r="W69" s="18"/>
      <c r="Z69" s="18"/>
      <c r="AA69" s="18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</row>
    <row r="70" spans="1:97" s="17" customFormat="1" ht="15.35">
      <c r="C70" s="18"/>
      <c r="O70" s="18"/>
      <c r="W70" s="18"/>
      <c r="Z70" s="18"/>
      <c r="AA70" s="18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</row>
    <row r="71" spans="1:97" s="17" customFormat="1" ht="15.35">
      <c r="C71" s="18"/>
      <c r="G71" s="18"/>
      <c r="O71" s="18"/>
      <c r="W71" s="18"/>
      <c r="Z71" s="18"/>
      <c r="AA71" s="18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</row>
    <row r="72" spans="1:97" s="17" customFormat="1" ht="15.35">
      <c r="B72" s="19"/>
      <c r="C72" s="18"/>
      <c r="E72" s="19"/>
      <c r="F72" s="19"/>
      <c r="G72" s="18"/>
      <c r="O72" s="18"/>
      <c r="W72" s="18"/>
      <c r="Z72" s="18"/>
      <c r="AA72" s="18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</row>
    <row r="73" spans="1:97" s="17" customFormat="1" ht="15.35">
      <c r="B73" s="19"/>
      <c r="C73" s="18"/>
      <c r="E73" s="19"/>
      <c r="F73" s="19"/>
      <c r="G73" s="18"/>
      <c r="O73" s="18"/>
      <c r="W73" s="18"/>
      <c r="Z73" s="18"/>
      <c r="AA73" s="18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</row>
    <row r="74" spans="1:97" s="17" customFormat="1" ht="15.35">
      <c r="A74" s="18"/>
      <c r="B74" s="19"/>
      <c r="C74" s="18"/>
      <c r="E74" s="18"/>
      <c r="F74" s="19"/>
      <c r="G74" s="18"/>
      <c r="O74" s="18"/>
      <c r="W74" s="18"/>
      <c r="Z74" s="18"/>
      <c r="AA74" s="18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</row>
    <row r="75" spans="1:97" s="17" customFormat="1" ht="15.35">
      <c r="A75" s="18"/>
      <c r="B75" s="19"/>
      <c r="C75" s="18"/>
      <c r="E75" s="18"/>
      <c r="F75" s="19"/>
      <c r="G75" s="18"/>
      <c r="O75" s="18"/>
      <c r="W75" s="18"/>
      <c r="Z75" s="18"/>
      <c r="AA75" s="18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</row>
    <row r="76" spans="1:97" s="17" customFormat="1" ht="15.35">
      <c r="A76" s="19"/>
      <c r="B76" s="19"/>
      <c r="C76" s="18"/>
      <c r="E76" s="19"/>
      <c r="F76" s="19"/>
      <c r="G76" s="18"/>
      <c r="O76" s="18"/>
      <c r="W76" s="18"/>
      <c r="Z76" s="18"/>
      <c r="AA76" s="18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</row>
    <row r="77" spans="1:97" s="17" customFormat="1" ht="15.35">
      <c r="A77" s="19"/>
      <c r="B77" s="19"/>
      <c r="C77" s="18"/>
      <c r="E77" s="19"/>
      <c r="F77" s="19"/>
      <c r="G77" s="18"/>
      <c r="O77" s="18"/>
      <c r="W77" s="18"/>
      <c r="Z77" s="18"/>
      <c r="AA77" s="18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</row>
    <row r="78" spans="1:97" s="17" customFormat="1" ht="15.35">
      <c r="A78" s="19"/>
      <c r="B78" s="19"/>
      <c r="C78" s="18"/>
      <c r="E78" s="19"/>
      <c r="F78" s="19"/>
      <c r="G78" s="18"/>
      <c r="O78" s="18"/>
      <c r="W78" s="18"/>
      <c r="Z78" s="18"/>
      <c r="AA78" s="1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</row>
    <row r="79" spans="1:97" s="17" customFormat="1" ht="15.35">
      <c r="A79" s="19"/>
      <c r="B79" s="19"/>
      <c r="C79" s="18"/>
      <c r="E79" s="19"/>
      <c r="F79" s="19"/>
      <c r="G79" s="18"/>
      <c r="O79" s="18"/>
      <c r="W79" s="18"/>
      <c r="Z79" s="18"/>
      <c r="AA79" s="18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</row>
    <row r="80" spans="1:97" s="17" customFormat="1" ht="15.35">
      <c r="C80" s="18"/>
      <c r="G80" s="18"/>
      <c r="O80" s="18"/>
      <c r="W80" s="18"/>
      <c r="Z80" s="18"/>
      <c r="AA80" s="18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</row>
    <row r="81" spans="1:97" s="17" customFormat="1" ht="15.35">
      <c r="C81" s="18"/>
      <c r="G81" s="18"/>
      <c r="O81" s="18"/>
      <c r="W81" s="18"/>
      <c r="Z81" s="18"/>
      <c r="AA81" s="18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</row>
    <row r="82" spans="1:97" s="17" customFormat="1" ht="15.35">
      <c r="C82" s="18"/>
      <c r="G82" s="18"/>
      <c r="O82" s="18"/>
      <c r="W82" s="18"/>
      <c r="Z82" s="18"/>
      <c r="AA82" s="18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</row>
    <row r="83" spans="1:97" s="17" customFormat="1" ht="15.35">
      <c r="A83" s="19"/>
      <c r="B83" s="19"/>
      <c r="C83" s="18"/>
      <c r="E83" s="19"/>
      <c r="F83" s="19"/>
      <c r="G83" s="18"/>
      <c r="O83" s="18"/>
      <c r="W83" s="18"/>
      <c r="Z83" s="18"/>
      <c r="AA83" s="18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</row>
    <row r="84" spans="1:97" s="17" customFormat="1" ht="15.35">
      <c r="A84" s="19"/>
      <c r="B84" s="19"/>
      <c r="C84" s="18"/>
      <c r="E84" s="19"/>
      <c r="F84" s="19"/>
      <c r="G84" s="18"/>
      <c r="O84" s="18"/>
      <c r="W84" s="18"/>
      <c r="Z84" s="18"/>
      <c r="AA84" s="18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</row>
    <row r="85" spans="1:97" s="17" customFormat="1" ht="15.35">
      <c r="A85" s="18"/>
      <c r="B85" s="19"/>
      <c r="C85" s="18"/>
      <c r="E85" s="18"/>
      <c r="F85" s="19"/>
      <c r="G85" s="18"/>
      <c r="O85" s="18"/>
      <c r="W85" s="18"/>
      <c r="Z85" s="18"/>
      <c r="AA85" s="18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</row>
    <row r="86" spans="1:97" s="17" customFormat="1" ht="15.35">
      <c r="A86" s="18"/>
      <c r="B86" s="19"/>
      <c r="C86" s="18"/>
      <c r="E86" s="18"/>
      <c r="F86" s="19"/>
      <c r="G86" s="18"/>
      <c r="O86" s="18"/>
      <c r="W86" s="18"/>
      <c r="Z86" s="18"/>
      <c r="AA86" s="18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</row>
    <row r="87" spans="1:97" s="17" customFormat="1" ht="15.35">
      <c r="A87" s="19"/>
      <c r="B87" s="19"/>
      <c r="C87" s="18"/>
      <c r="E87" s="19"/>
      <c r="F87" s="19"/>
      <c r="G87" s="18"/>
      <c r="O87" s="18"/>
      <c r="W87" s="18"/>
      <c r="Z87" s="18"/>
      <c r="AA87" s="18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</row>
    <row r="88" spans="1:97" s="17" customFormat="1" ht="15.35">
      <c r="A88" s="19"/>
      <c r="B88" s="19"/>
      <c r="C88" s="18"/>
      <c r="E88" s="19"/>
      <c r="F88" s="19"/>
      <c r="G88" s="18"/>
      <c r="O88" s="18"/>
      <c r="W88" s="18"/>
      <c r="Z88" s="18"/>
      <c r="AA88" s="1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</row>
    <row r="89" spans="1:97" s="17" customFormat="1" ht="15.35">
      <c r="A89" s="19"/>
      <c r="B89" s="19"/>
      <c r="C89" s="18"/>
      <c r="E89" s="19"/>
      <c r="F89" s="19"/>
      <c r="G89" s="18"/>
      <c r="O89" s="18"/>
      <c r="W89" s="18"/>
      <c r="Z89" s="18"/>
      <c r="AA89" s="18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</row>
    <row r="90" spans="1:97" s="17" customFormat="1" ht="15.35">
      <c r="A90" s="19"/>
      <c r="B90" s="19"/>
      <c r="C90" s="18"/>
      <c r="E90" s="19"/>
      <c r="F90" s="19"/>
      <c r="G90" s="18"/>
      <c r="O90" s="18"/>
      <c r="W90" s="18"/>
      <c r="Z90" s="18"/>
      <c r="AA90" s="18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</row>
    <row r="91" spans="1:97" s="17" customFormat="1" ht="15.35">
      <c r="C91" s="18"/>
      <c r="G91" s="18"/>
      <c r="O91" s="18"/>
      <c r="W91" s="18"/>
      <c r="Z91" s="18"/>
      <c r="AA91" s="18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</row>
    <row r="92" spans="1:97" s="17" customFormat="1" ht="15.35">
      <c r="C92" s="18"/>
      <c r="G92" s="18"/>
      <c r="O92" s="18"/>
      <c r="W92" s="18"/>
      <c r="Z92" s="18"/>
      <c r="AA92" s="18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</row>
    <row r="93" spans="1:97" s="17" customFormat="1" ht="13.5" customHeight="1">
      <c r="C93" s="18"/>
      <c r="G93" s="18"/>
      <c r="O93" s="18"/>
      <c r="W93" s="18"/>
      <c r="Z93" s="18"/>
      <c r="AA93" s="18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</row>
    <row r="94" spans="1:97" s="17" customFormat="1" ht="15.35">
      <c r="A94" s="19"/>
      <c r="B94" s="19"/>
      <c r="C94" s="20"/>
      <c r="E94" s="19"/>
      <c r="F94" s="19"/>
      <c r="G94" s="18"/>
      <c r="O94" s="18"/>
      <c r="W94" s="18"/>
      <c r="Z94" s="18"/>
      <c r="AA94" s="18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</row>
    <row r="95" spans="1:97" s="17" customFormat="1" ht="15.35">
      <c r="A95" s="19"/>
      <c r="B95" s="19"/>
      <c r="C95" s="20"/>
      <c r="E95" s="19"/>
      <c r="F95" s="19"/>
      <c r="G95" s="18"/>
      <c r="O95" s="18"/>
      <c r="W95" s="18"/>
      <c r="Z95" s="18"/>
      <c r="AA95" s="18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</row>
    <row r="96" spans="1:97" s="17" customFormat="1" ht="15.35">
      <c r="A96" s="18"/>
      <c r="B96" s="19"/>
      <c r="C96" s="20"/>
      <c r="E96" s="18"/>
      <c r="F96" s="19"/>
      <c r="G96" s="18"/>
      <c r="O96" s="18"/>
      <c r="W96" s="18"/>
      <c r="Z96" s="18"/>
      <c r="AA96" s="18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</row>
    <row r="97" spans="1:97" s="17" customFormat="1" ht="15.35">
      <c r="A97" s="18"/>
      <c r="B97" s="19"/>
      <c r="C97" s="20"/>
      <c r="E97" s="18"/>
      <c r="F97" s="19"/>
      <c r="G97" s="18"/>
      <c r="O97" s="18"/>
      <c r="W97" s="18"/>
      <c r="Z97" s="18"/>
      <c r="AA97" s="18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</row>
    <row r="98" spans="1:97" s="17" customFormat="1" ht="15.35">
      <c r="A98" s="19"/>
      <c r="B98" s="19"/>
      <c r="C98" s="20"/>
      <c r="E98" s="19"/>
      <c r="F98" s="19"/>
      <c r="G98" s="18"/>
      <c r="O98" s="18"/>
      <c r="W98" s="18"/>
      <c r="Z98" s="18"/>
      <c r="AA98" s="1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</row>
    <row r="99" spans="1:97" s="17" customFormat="1" ht="15.35">
      <c r="A99" s="19"/>
      <c r="B99" s="19"/>
      <c r="C99" s="20"/>
      <c r="E99" s="19"/>
      <c r="F99" s="19"/>
      <c r="G99" s="18"/>
      <c r="O99" s="18"/>
      <c r="W99" s="18"/>
      <c r="Z99" s="18"/>
      <c r="AA99" s="18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</row>
    <row r="100" spans="1:97" s="17" customFormat="1" ht="15.35">
      <c r="A100" s="19"/>
      <c r="B100" s="19"/>
      <c r="C100" s="20"/>
      <c r="E100" s="19"/>
      <c r="F100" s="19"/>
      <c r="G100" s="18"/>
      <c r="O100" s="18"/>
      <c r="W100" s="18"/>
      <c r="Z100" s="18"/>
      <c r="AA100" s="18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</row>
    <row r="101" spans="1:97" s="17" customFormat="1" ht="15.35">
      <c r="A101" s="19"/>
      <c r="B101" s="19"/>
      <c r="C101" s="20"/>
      <c r="E101" s="19"/>
      <c r="F101" s="19"/>
      <c r="G101" s="18"/>
      <c r="O101" s="18"/>
      <c r="W101" s="18"/>
      <c r="Z101" s="18"/>
      <c r="AA101" s="18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</row>
    <row r="102" spans="1:97" s="17" customFormat="1" ht="15.35">
      <c r="A102" s="19"/>
      <c r="C102" s="18"/>
      <c r="E102" s="19"/>
      <c r="G102" s="18"/>
      <c r="O102" s="18"/>
      <c r="W102" s="18"/>
      <c r="Z102" s="18"/>
      <c r="AA102" s="18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</row>
    <row r="103" spans="1:97" s="17" customFormat="1" ht="15.35">
      <c r="C103" s="18"/>
      <c r="G103" s="18"/>
      <c r="O103" s="18"/>
      <c r="W103" s="18"/>
      <c r="Z103" s="18"/>
      <c r="AA103" s="18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</row>
    <row r="104" spans="1:97" s="17" customFormat="1" ht="13.5" customHeight="1">
      <c r="C104" s="18"/>
      <c r="G104" s="18"/>
      <c r="O104" s="18"/>
      <c r="W104" s="18"/>
      <c r="Z104" s="18"/>
      <c r="AA104" s="18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</row>
    <row r="105" spans="1:97" s="17" customFormat="1" ht="15.35">
      <c r="A105" s="19"/>
      <c r="B105" s="19"/>
      <c r="C105" s="18"/>
      <c r="E105" s="19"/>
      <c r="F105" s="19"/>
      <c r="G105" s="18"/>
      <c r="O105" s="18"/>
      <c r="W105" s="18"/>
      <c r="Z105" s="18"/>
      <c r="AA105" s="18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</row>
    <row r="106" spans="1:97" s="17" customFormat="1" ht="15.35">
      <c r="A106" s="19"/>
      <c r="B106" s="19"/>
      <c r="C106" s="18"/>
      <c r="E106" s="19"/>
      <c r="F106" s="19"/>
      <c r="G106" s="18"/>
      <c r="O106" s="18"/>
      <c r="W106" s="18"/>
      <c r="Z106" s="18"/>
      <c r="AA106" s="18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</row>
    <row r="107" spans="1:97" s="17" customFormat="1" ht="15.35">
      <c r="A107" s="18"/>
      <c r="B107" s="19"/>
      <c r="C107" s="18"/>
      <c r="E107" s="18"/>
      <c r="F107" s="19"/>
      <c r="G107" s="18"/>
      <c r="O107" s="18"/>
      <c r="W107" s="18"/>
      <c r="Z107" s="18"/>
      <c r="AA107" s="18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</row>
    <row r="108" spans="1:97" s="17" customFormat="1" ht="15.35">
      <c r="A108" s="18"/>
      <c r="B108" s="19"/>
      <c r="C108" s="18"/>
      <c r="E108" s="18"/>
      <c r="F108" s="19"/>
      <c r="G108" s="18"/>
      <c r="O108" s="18"/>
      <c r="W108" s="18"/>
      <c r="Z108" s="18"/>
      <c r="AA108" s="1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</row>
    <row r="109" spans="1:97" s="17" customFormat="1" ht="15.35">
      <c r="A109" s="19"/>
      <c r="B109" s="19"/>
      <c r="C109" s="18"/>
      <c r="E109" s="19"/>
      <c r="F109" s="19"/>
      <c r="G109" s="18"/>
      <c r="O109" s="18"/>
      <c r="W109" s="18"/>
      <c r="Z109" s="18"/>
      <c r="AA109" s="18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</row>
    <row r="110" spans="1:97" s="17" customFormat="1" ht="15.35">
      <c r="A110" s="19"/>
      <c r="B110" s="19"/>
      <c r="C110" s="18"/>
      <c r="E110" s="19"/>
      <c r="F110" s="19"/>
      <c r="G110" s="18"/>
      <c r="O110" s="18"/>
      <c r="W110" s="18"/>
      <c r="Z110" s="18"/>
      <c r="AA110" s="18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</row>
    <row r="111" spans="1:97" s="17" customFormat="1" ht="15.35">
      <c r="A111" s="19"/>
      <c r="B111" s="19"/>
      <c r="C111" s="18"/>
      <c r="E111" s="19"/>
      <c r="F111" s="19"/>
      <c r="G111" s="18"/>
      <c r="O111" s="18"/>
      <c r="W111" s="18"/>
      <c r="Z111" s="18"/>
      <c r="AA111" s="18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</row>
    <row r="112" spans="1:97" s="17" customFormat="1" ht="15.35">
      <c r="A112" s="19"/>
      <c r="B112" s="19"/>
      <c r="C112" s="18"/>
      <c r="E112" s="19"/>
      <c r="F112" s="19"/>
      <c r="G112" s="18"/>
      <c r="O112" s="18"/>
      <c r="W112" s="18"/>
      <c r="Z112" s="18"/>
      <c r="AA112" s="18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</row>
    <row r="113" spans="1:97" s="17" customFormat="1" ht="15.35">
      <c r="C113" s="18"/>
      <c r="O113" s="18"/>
      <c r="W113" s="18"/>
      <c r="Z113" s="18"/>
      <c r="AA113" s="18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</row>
    <row r="114" spans="1:97" s="17" customFormat="1" ht="15.35">
      <c r="C114" s="18"/>
      <c r="O114" s="18"/>
      <c r="W114" s="18"/>
      <c r="Z114" s="18"/>
      <c r="AA114" s="18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</row>
    <row r="115" spans="1:97">
      <c r="A115" s="16"/>
      <c r="E115" s="16"/>
    </row>
    <row r="117" spans="1:97">
      <c r="E117" s="15"/>
      <c r="F117" s="15"/>
    </row>
    <row r="118" spans="1:97">
      <c r="E118" s="15"/>
      <c r="F118" s="15"/>
    </row>
    <row r="119" spans="1:97">
      <c r="E119" s="15"/>
      <c r="F119" s="15"/>
    </row>
    <row r="120" spans="1:97">
      <c r="E120" s="15"/>
      <c r="F120" s="15"/>
    </row>
    <row r="121" spans="1:97">
      <c r="E121" s="15"/>
      <c r="F121" s="15"/>
    </row>
    <row r="122" spans="1:97">
      <c r="E122" s="15"/>
      <c r="F122" s="15"/>
    </row>
    <row r="123" spans="1:97">
      <c r="E123" s="15"/>
      <c r="F123" s="15"/>
    </row>
    <row r="124" spans="1:97">
      <c r="E124" s="15"/>
      <c r="F124" s="15"/>
    </row>
    <row r="125" spans="1:97">
      <c r="E125" s="15"/>
      <c r="F125" s="15"/>
    </row>
    <row r="126" spans="1:97">
      <c r="E126" s="15"/>
      <c r="F126" s="15"/>
    </row>
    <row r="127" spans="1:97">
      <c r="E127" s="15"/>
      <c r="F127" s="15"/>
    </row>
    <row r="128" spans="1:97">
      <c r="E128" s="15"/>
      <c r="F128" s="15"/>
    </row>
    <row r="129" spans="5:6">
      <c r="E129" s="15"/>
      <c r="F129" s="15"/>
    </row>
    <row r="130" spans="5:6">
      <c r="E130" s="15"/>
      <c r="F130" s="15"/>
    </row>
    <row r="131" spans="5:6">
      <c r="E131" s="15"/>
      <c r="F131" s="15"/>
    </row>
    <row r="132" spans="5:6">
      <c r="E132" s="15"/>
      <c r="F132" s="15"/>
    </row>
    <row r="133" spans="5:6">
      <c r="E133" s="15"/>
      <c r="F133" s="15"/>
    </row>
    <row r="134" spans="5:6">
      <c r="E134" s="15"/>
      <c r="F134" s="15"/>
    </row>
    <row r="135" spans="5:6">
      <c r="E135" s="15"/>
      <c r="F135" s="15"/>
    </row>
    <row r="136" spans="5:6">
      <c r="E136" s="15"/>
      <c r="F136" s="15"/>
    </row>
    <row r="137" spans="5:6">
      <c r="F137" s="15"/>
    </row>
  </sheetData>
  <mergeCells count="2">
    <mergeCell ref="A1:B1"/>
    <mergeCell ref="C1:I3"/>
  </mergeCells>
  <phoneticPr fontId="1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6"/>
  <sheetViews>
    <sheetView workbookViewId="0">
      <selection sqref="A1:A2"/>
    </sheetView>
  </sheetViews>
  <sheetFormatPr defaultRowHeight="14.35"/>
  <cols>
    <col min="1" max="1" width="20.52734375" bestFit="1" customWidth="1"/>
  </cols>
  <sheetData>
    <row r="1" spans="1:10">
      <c r="A1" t="s">
        <v>123</v>
      </c>
    </row>
    <row r="2" spans="1:10">
      <c r="A2" t="s">
        <v>124</v>
      </c>
    </row>
    <row r="3" spans="1:10" ht="15.35">
      <c r="A3" s="11" t="s">
        <v>32</v>
      </c>
    </row>
    <row r="4" spans="1:10" ht="15.35">
      <c r="A4" s="9" t="s">
        <v>34</v>
      </c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</row>
    <row r="5" spans="1:10" ht="15.35">
      <c r="A5" s="10" t="s">
        <v>0</v>
      </c>
      <c r="B5" s="2">
        <v>0.88000000000000012</v>
      </c>
      <c r="C5" s="2">
        <v>0.77088000000000023</v>
      </c>
      <c r="D5" s="2">
        <v>0.67220736000000025</v>
      </c>
      <c r="E5" s="2">
        <v>0.58347598848000026</v>
      </c>
      <c r="F5" s="2">
        <v>0.50412325404672031</v>
      </c>
      <c r="G5" s="2">
        <v>0.4335459984801795</v>
      </c>
      <c r="H5" s="2">
        <v>0.37111537469903366</v>
      </c>
      <c r="I5" s="2">
        <v>0.31619029924357672</v>
      </c>
      <c r="J5" s="2">
        <v>0.26812937375855311</v>
      </c>
    </row>
    <row r="6" spans="1:10" ht="15.35">
      <c r="A6" s="3" t="s">
        <v>35</v>
      </c>
    </row>
    <row r="7" spans="1:10" ht="15.35">
      <c r="A7" s="2" t="s">
        <v>6</v>
      </c>
      <c r="B7" s="2">
        <v>63.075000000000031</v>
      </c>
      <c r="C7" s="2">
        <v>63.912000000000006</v>
      </c>
      <c r="D7" s="2">
        <v>64.992790784557911</v>
      </c>
      <c r="E7" s="2">
        <v>65.914187816330951</v>
      </c>
      <c r="F7" s="2">
        <v>66.770180721298459</v>
      </c>
      <c r="G7" s="2">
        <v>67.410000000000025</v>
      </c>
      <c r="H7" s="2">
        <v>68.135000000000005</v>
      </c>
      <c r="I7" s="2">
        <v>68.212000000000018</v>
      </c>
      <c r="J7" s="2">
        <v>68.630054343621381</v>
      </c>
    </row>
    <row r="8" spans="1:10" ht="15.35">
      <c r="A8" s="2" t="s">
        <v>7</v>
      </c>
      <c r="B8" s="2">
        <v>1.1024999999999998</v>
      </c>
      <c r="C8" s="2">
        <v>1.0539999999999998</v>
      </c>
      <c r="D8" s="2">
        <v>1.0329115815691152</v>
      </c>
      <c r="E8" s="2">
        <v>1</v>
      </c>
      <c r="F8" s="2">
        <v>0.97541089274940795</v>
      </c>
      <c r="G8" s="2">
        <v>0.91206042705456891</v>
      </c>
      <c r="H8" s="2">
        <v>0.89498503849135302</v>
      </c>
      <c r="I8" s="2">
        <v>0.8310151321033169</v>
      </c>
      <c r="J8" s="2">
        <v>0.7644121056826535</v>
      </c>
    </row>
    <row r="9" spans="1:10" ht="15.35">
      <c r="A9" s="2" t="s">
        <v>8</v>
      </c>
      <c r="B9" s="2">
        <v>14.542500000000002</v>
      </c>
      <c r="C9" s="2">
        <v>14.367999999999999</v>
      </c>
      <c r="D9" s="2">
        <v>14.271030718140302</v>
      </c>
      <c r="E9" s="2">
        <v>14.200698104584863</v>
      </c>
      <c r="F9" s="2">
        <v>14.098988310028076</v>
      </c>
      <c r="G9" s="2">
        <v>14.046222502283722</v>
      </c>
      <c r="H9" s="2">
        <v>13.94545761835035</v>
      </c>
      <c r="I9" s="2">
        <v>13.973819062959816</v>
      </c>
      <c r="J9" s="2">
        <v>13.703855250367853</v>
      </c>
    </row>
    <row r="10" spans="1:10" ht="15.35">
      <c r="A10" s="4" t="s">
        <v>9</v>
      </c>
      <c r="B10" s="2">
        <v>9.4874999999999989</v>
      </c>
      <c r="C10" s="2">
        <v>8.7339999999999982</v>
      </c>
      <c r="D10" s="2">
        <v>7.8702366127023646</v>
      </c>
      <c r="E10" s="2">
        <v>7.2462173614998786</v>
      </c>
      <c r="F10" s="2">
        <v>6.6731967702763901</v>
      </c>
      <c r="G10" s="2">
        <v>6.1000000000000005</v>
      </c>
      <c r="H10" s="2">
        <v>5.5962093023255814</v>
      </c>
      <c r="I10" s="2">
        <v>5.1101136709410993</v>
      </c>
      <c r="J10" s="2">
        <v>4.2328909367528791</v>
      </c>
    </row>
    <row r="11" spans="1:10" ht="15.35">
      <c r="A11" s="4" t="s">
        <v>10</v>
      </c>
      <c r="B11" s="2">
        <v>3.7500000000000019E-2</v>
      </c>
      <c r="C11" s="2">
        <v>5.0000000000000017E-2</v>
      </c>
      <c r="D11" s="2">
        <v>3.7751349107513488E-2</v>
      </c>
      <c r="E11" s="2">
        <v>2.7200000000000002E-2</v>
      </c>
      <c r="F11" s="2">
        <v>4.2377118461949498E-2</v>
      </c>
      <c r="G11" s="2">
        <v>5.9999999999999991E-2</v>
      </c>
      <c r="H11" s="2">
        <v>6.1662790697674399E-2</v>
      </c>
      <c r="I11" s="2">
        <v>6.4134101282329908E-2</v>
      </c>
      <c r="J11" s="2">
        <v>7.0507281025863927E-2</v>
      </c>
    </row>
    <row r="12" spans="1:10" ht="15.35">
      <c r="A12" s="4" t="s">
        <v>11</v>
      </c>
      <c r="B12" s="2">
        <v>3.5049999999999999</v>
      </c>
      <c r="C12" s="2">
        <v>3.1619999999999999</v>
      </c>
      <c r="D12" s="2">
        <v>2.8657963885429636</v>
      </c>
      <c r="E12" s="2">
        <v>2.6091597678430651</v>
      </c>
      <c r="F12" s="2">
        <v>2.3860793390731994</v>
      </c>
      <c r="G12" s="2">
        <v>2.1815441184039734</v>
      </c>
      <c r="H12" s="2">
        <v>2.0417260608780228</v>
      </c>
      <c r="I12" s="2">
        <v>1.8707864920528361</v>
      </c>
      <c r="J12" s="2">
        <v>1.6018291936422691</v>
      </c>
    </row>
    <row r="13" spans="1:10" ht="15.35">
      <c r="A13" s="2" t="s">
        <v>4</v>
      </c>
      <c r="B13" s="2">
        <v>5.080000000000001</v>
      </c>
      <c r="C13" s="2">
        <v>4.95</v>
      </c>
      <c r="D13" s="2">
        <v>4.8838200498131998</v>
      </c>
      <c r="E13" s="2">
        <v>4.7984429718829622</v>
      </c>
      <c r="F13" s="2">
        <v>4.6984258689313467</v>
      </c>
      <c r="G13" s="2">
        <v>4.4775662772640894</v>
      </c>
      <c r="H13" s="2">
        <v>4.3795019724023128</v>
      </c>
      <c r="I13" s="2">
        <v>4.1927952300811846</v>
      </c>
      <c r="J13" s="2">
        <v>3.9306361840649484</v>
      </c>
    </row>
    <row r="14" spans="1:10" ht="15.35">
      <c r="A14" s="2" t="s">
        <v>5</v>
      </c>
      <c r="B14" s="2">
        <v>1.6825000000000001</v>
      </c>
      <c r="C14" s="2">
        <v>1.8079999999999998</v>
      </c>
      <c r="D14" s="2">
        <v>1.8826301369863003</v>
      </c>
      <c r="E14" s="2">
        <v>1.940612668090989</v>
      </c>
      <c r="F14" s="2">
        <v>2.0173593239352776</v>
      </c>
      <c r="G14" s="2">
        <v>2.1071719276741439</v>
      </c>
      <c r="H14" s="2">
        <v>2.1388070971928279</v>
      </c>
      <c r="I14" s="2">
        <v>2.2625101771705598</v>
      </c>
      <c r="J14" s="2">
        <v>2.4312081417364482</v>
      </c>
    </row>
    <row r="15" spans="1:10" ht="15.35">
      <c r="A15" s="2" t="s">
        <v>12</v>
      </c>
      <c r="B15" s="2">
        <v>0.252</v>
      </c>
      <c r="C15" s="2">
        <v>0.43200000000000027</v>
      </c>
      <c r="D15" s="2">
        <v>0.48141573266915716</v>
      </c>
      <c r="E15" s="2">
        <v>0.52163923132290613</v>
      </c>
      <c r="F15" s="2">
        <v>0.58820229282947434</v>
      </c>
      <c r="G15" s="2">
        <v>0.81548535937621913</v>
      </c>
      <c r="H15" s="2">
        <v>0.96874253524819753</v>
      </c>
      <c r="I15" s="2">
        <v>1.1284830179590584</v>
      </c>
      <c r="J15" s="2">
        <v>1.3683864143672468</v>
      </c>
    </row>
    <row r="16" spans="1:10" ht="15.35">
      <c r="A16" s="2" t="s">
        <v>13</v>
      </c>
      <c r="B16" s="2">
        <v>0.62741340000000001</v>
      </c>
      <c r="C16" s="2">
        <v>0.84682679999999877</v>
      </c>
      <c r="D16" s="2">
        <v>0.91991702781236806</v>
      </c>
      <c r="E16" s="2">
        <v>1.0238445736744093</v>
      </c>
      <c r="F16" s="2">
        <v>1.1337362852896811</v>
      </c>
      <c r="G16" s="2">
        <v>1.7322821005326832</v>
      </c>
      <c r="H16" s="2">
        <v>5.9287131097854582</v>
      </c>
      <c r="I16" s="2">
        <v>2.0846876150454685</v>
      </c>
      <c r="J16" s="2">
        <v>2.4625500920363743</v>
      </c>
    </row>
    <row r="18" spans="1:8" ht="15.35">
      <c r="A18" s="11" t="s">
        <v>33</v>
      </c>
    </row>
    <row r="19" spans="1:8" ht="15.35">
      <c r="A19" s="9" t="s">
        <v>34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</row>
    <row r="20" spans="1:8" ht="15.35">
      <c r="A20" s="10" t="s">
        <v>0</v>
      </c>
      <c r="B20" s="2">
        <v>0.88000000000000012</v>
      </c>
      <c r="C20" s="2">
        <v>0.77088000000000023</v>
      </c>
      <c r="D20" s="2">
        <v>0.67220736000000025</v>
      </c>
      <c r="E20" s="2">
        <v>0.58347598848000026</v>
      </c>
      <c r="F20" s="2">
        <v>0.50412325404672031</v>
      </c>
      <c r="G20" s="2">
        <v>0.4335459984801795</v>
      </c>
      <c r="H20" s="2">
        <v>0.37111537469903366</v>
      </c>
    </row>
    <row r="21" spans="1:8" ht="15.35">
      <c r="A21" s="3" t="s">
        <v>35</v>
      </c>
    </row>
    <row r="22" spans="1:8" ht="15.35">
      <c r="A22" s="2" t="s">
        <v>20</v>
      </c>
      <c r="B22" s="2">
        <v>63.3</v>
      </c>
      <c r="C22" s="2">
        <v>63.995999999999981</v>
      </c>
      <c r="D22" s="2">
        <v>65.039575342465724</v>
      </c>
      <c r="E22" s="2">
        <v>65.7372610280256</v>
      </c>
      <c r="F22" s="2">
        <v>66.49832591944373</v>
      </c>
      <c r="G22" s="2">
        <v>67.008307063634817</v>
      </c>
      <c r="H22" s="2">
        <v>68.971720360040862</v>
      </c>
    </row>
    <row r="23" spans="1:8" ht="15.35">
      <c r="A23" s="2" t="s">
        <v>21</v>
      </c>
      <c r="B23" s="2">
        <v>1.5299999999999996</v>
      </c>
      <c r="C23" s="2">
        <v>1.4019999999999997</v>
      </c>
      <c r="D23" s="2">
        <v>1.3022195931921958</v>
      </c>
      <c r="E23" s="2">
        <v>1.2028502861974015</v>
      </c>
      <c r="F23" s="2">
        <v>1.1367877273226568</v>
      </c>
      <c r="G23" s="2">
        <v>1.0462400427485608</v>
      </c>
      <c r="H23" s="2">
        <v>1.0150200387719504</v>
      </c>
    </row>
    <row r="24" spans="1:8" ht="15.35">
      <c r="A24" s="2" t="s">
        <v>1</v>
      </c>
      <c r="B24" s="2">
        <v>13.8125</v>
      </c>
      <c r="C24" s="2">
        <v>14.443999999999996</v>
      </c>
      <c r="D24" s="2">
        <v>14.212455375674548</v>
      </c>
      <c r="E24" s="2">
        <v>14.101271938944551</v>
      </c>
      <c r="F24" s="2">
        <v>13.651470364202913</v>
      </c>
      <c r="G24" s="2">
        <v>13.891626345260084</v>
      </c>
      <c r="H24" s="2">
        <v>13.573719243375422</v>
      </c>
    </row>
    <row r="25" spans="1:8" ht="15.35">
      <c r="A25" s="4" t="s">
        <v>19</v>
      </c>
      <c r="B25" s="2">
        <v>10.0725</v>
      </c>
      <c r="C25" s="2">
        <v>9.0560000000000009</v>
      </c>
      <c r="D25" s="2">
        <v>8.1781405147364019</v>
      </c>
      <c r="E25" s="2">
        <v>7.3955039816285248</v>
      </c>
      <c r="F25" s="2">
        <v>6.6754950240677982</v>
      </c>
      <c r="G25" s="2">
        <v>6.1543857489320661</v>
      </c>
      <c r="H25" s="2">
        <v>5.6559661443802467</v>
      </c>
    </row>
    <row r="26" spans="1:8" ht="15.35">
      <c r="A26" s="4" t="s">
        <v>22</v>
      </c>
      <c r="B26" s="2">
        <v>2.449999999999998E-2</v>
      </c>
      <c r="C26" s="2">
        <v>4.5999999999999971E-2</v>
      </c>
      <c r="D26" s="2">
        <v>2.8805728518057266E-2</v>
      </c>
      <c r="E26" s="2">
        <v>3.8281216081894706E-2</v>
      </c>
      <c r="F26" s="2">
        <v>3.5976406832514449E-2</v>
      </c>
      <c r="G26" s="2">
        <v>3.5064504817086208E-2</v>
      </c>
      <c r="H26" s="2">
        <v>2.5825946229450267E-2</v>
      </c>
    </row>
    <row r="27" spans="1:8" ht="15.35">
      <c r="A27" s="4" t="s">
        <v>23</v>
      </c>
      <c r="B27" s="2">
        <v>3.12</v>
      </c>
      <c r="C27" s="2">
        <v>2.8019999999999992</v>
      </c>
      <c r="D27" s="2">
        <v>2.5387990867579893</v>
      </c>
      <c r="E27" s="2">
        <v>2.2874751790875951</v>
      </c>
      <c r="F27" s="2">
        <v>2.0806093338290848</v>
      </c>
      <c r="G27" s="2">
        <v>1.9001348995746024</v>
      </c>
      <c r="H27" s="2">
        <v>1.7516804903118488</v>
      </c>
    </row>
    <row r="28" spans="1:8" ht="15.35">
      <c r="A28" s="2" t="s">
        <v>24</v>
      </c>
      <c r="B28" s="2">
        <v>4.3599999999999994</v>
      </c>
      <c r="C28" s="2">
        <v>3.6979999999999986</v>
      </c>
      <c r="D28" s="2">
        <v>3.5044599418845981</v>
      </c>
      <c r="E28" s="2">
        <v>3.2889143921304269</v>
      </c>
      <c r="F28" s="2">
        <v>3.4174926503697063</v>
      </c>
      <c r="G28" s="2">
        <v>2.9163890247242144</v>
      </c>
      <c r="H28" s="2">
        <v>2.7762598131219618</v>
      </c>
    </row>
    <row r="29" spans="1:8" ht="15.35">
      <c r="A29" s="2" t="s">
        <v>25</v>
      </c>
      <c r="B29" s="2">
        <v>2.1925000000000008</v>
      </c>
      <c r="C29" s="2">
        <v>2.2539999999999987</v>
      </c>
      <c r="D29" s="2">
        <v>2.3564564134495622</v>
      </c>
      <c r="E29" s="2">
        <v>2.3886748317661972</v>
      </c>
      <c r="F29" s="2">
        <v>2.1795188304238335</v>
      </c>
      <c r="G29" s="2">
        <v>2.4274876516927129</v>
      </c>
      <c r="H29" s="2">
        <v>2.2113608933957156</v>
      </c>
    </row>
    <row r="30" spans="1:8" ht="15.35">
      <c r="A30" s="2" t="s">
        <v>26</v>
      </c>
      <c r="B30" s="2">
        <v>0.85250000000000081</v>
      </c>
      <c r="C30" s="2">
        <v>1.2979999999999996</v>
      </c>
      <c r="D30" s="2">
        <v>1.6133646741386458</v>
      </c>
      <c r="E30" s="2">
        <v>2.0474462622962046</v>
      </c>
      <c r="F30" s="2">
        <v>2.5725382215085451</v>
      </c>
      <c r="G30" s="2">
        <v>2.7639730998270502</v>
      </c>
      <c r="H30" s="2">
        <v>3.3505104858896493</v>
      </c>
    </row>
    <row r="31" spans="1:8" ht="15.35">
      <c r="A31" s="2" t="s">
        <v>27</v>
      </c>
      <c r="B31" s="2">
        <v>0.7200000000000002</v>
      </c>
      <c r="C31" s="2">
        <v>0.97599999999999909</v>
      </c>
      <c r="D31" s="2">
        <v>1.1766585720215839</v>
      </c>
      <c r="E31" s="2">
        <v>1.480393215807692</v>
      </c>
      <c r="F31" s="2">
        <v>1.7230597289470138</v>
      </c>
      <c r="G31" s="2">
        <v>1.8304423929060658</v>
      </c>
      <c r="H31" s="2">
        <v>0.79640124007759283</v>
      </c>
    </row>
    <row r="33" spans="1:10" ht="15.35">
      <c r="A33" s="11" t="s">
        <v>120</v>
      </c>
    </row>
    <row r="34" spans="1:10" ht="15.35">
      <c r="A34" s="4" t="s">
        <v>34</v>
      </c>
      <c r="B34" s="1">
        <v>1</v>
      </c>
      <c r="C34" s="1">
        <v>2</v>
      </c>
      <c r="D34" s="1">
        <v>3</v>
      </c>
      <c r="E34" s="1">
        <v>4</v>
      </c>
      <c r="F34" s="1">
        <v>5</v>
      </c>
      <c r="G34" s="1">
        <v>6</v>
      </c>
      <c r="H34" s="1">
        <v>7</v>
      </c>
      <c r="I34" s="1">
        <v>8</v>
      </c>
      <c r="J34" s="1">
        <v>9</v>
      </c>
    </row>
    <row r="35" spans="1:10" ht="15.35">
      <c r="A35" s="71" t="s">
        <v>0</v>
      </c>
      <c r="B35" s="2">
        <v>0.88000000000000012</v>
      </c>
      <c r="C35" s="2">
        <v>0.77088000000000023</v>
      </c>
      <c r="D35" s="2">
        <v>0.67220736000000025</v>
      </c>
      <c r="E35" s="2">
        <v>0.58347598848000026</v>
      </c>
      <c r="F35" s="2">
        <v>0.50412325404672031</v>
      </c>
      <c r="G35" s="2">
        <v>0.4335459984801795</v>
      </c>
      <c r="H35" s="2">
        <v>0.37111537469903366</v>
      </c>
      <c r="I35" s="2">
        <v>0.31619029924357672</v>
      </c>
      <c r="J35" s="2">
        <v>0.26812937375855311</v>
      </c>
    </row>
    <row r="36" spans="1:10" ht="15.35">
      <c r="A36" s="72" t="s">
        <v>35</v>
      </c>
    </row>
    <row r="37" spans="1:10" ht="15.35">
      <c r="A37" s="2" t="s">
        <v>6</v>
      </c>
      <c r="B37" s="2">
        <v>65.43249999999999</v>
      </c>
      <c r="C37" s="2">
        <v>66.001999999999967</v>
      </c>
      <c r="D37" s="2">
        <v>66.479144873391405</v>
      </c>
      <c r="E37" s="2">
        <v>67.044695214048204</v>
      </c>
      <c r="F37" s="2">
        <v>67.234654351019913</v>
      </c>
      <c r="G37" s="2">
        <v>67.823508898843613</v>
      </c>
      <c r="H37" s="2">
        <v>67.8499266756954</v>
      </c>
      <c r="I37" s="2">
        <v>68.04639357000778</v>
      </c>
      <c r="J37" s="2">
        <v>68.339982878435563</v>
      </c>
    </row>
    <row r="38" spans="1:10" ht="15.35">
      <c r="A38" s="2" t="s">
        <v>7</v>
      </c>
      <c r="B38" s="2">
        <v>0.61</v>
      </c>
      <c r="C38" s="2">
        <v>0.7</v>
      </c>
      <c r="D38" s="2">
        <v>0.79447675383976768</v>
      </c>
      <c r="E38" s="2">
        <v>0.86789446685022931</v>
      </c>
      <c r="F38" s="2">
        <v>0.90255427124993204</v>
      </c>
      <c r="G38" s="2">
        <v>0.90717639679307316</v>
      </c>
      <c r="H38" s="2">
        <v>0.92703208081232202</v>
      </c>
      <c r="I38" s="2">
        <v>0.87622523534311603</v>
      </c>
      <c r="J38" s="2">
        <v>0.87632613559909278</v>
      </c>
    </row>
    <row r="39" spans="1:10" ht="15.35">
      <c r="A39" s="2" t="s">
        <v>1</v>
      </c>
      <c r="B39" s="2">
        <v>13.87</v>
      </c>
      <c r="C39" s="2">
        <v>13.925999999999995</v>
      </c>
      <c r="D39" s="2">
        <v>13.976539227895387</v>
      </c>
      <c r="E39" s="2">
        <v>13.956436688107662</v>
      </c>
      <c r="F39" s="2">
        <v>13.958507992372491</v>
      </c>
      <c r="G39" s="2">
        <v>14.017911465557798</v>
      </c>
      <c r="H39" s="2">
        <v>14.100163887366376</v>
      </c>
      <c r="I39" s="2">
        <v>14.494824292353755</v>
      </c>
      <c r="J39" s="2">
        <v>14.505408668571505</v>
      </c>
    </row>
    <row r="40" spans="1:10" ht="15.35">
      <c r="A40" s="4" t="s">
        <v>2</v>
      </c>
      <c r="B40" s="2">
        <v>8.1124999999999972</v>
      </c>
      <c r="C40" s="2">
        <v>7.6039999999999983</v>
      </c>
      <c r="D40" s="2">
        <v>7.1983960149439588</v>
      </c>
      <c r="E40" s="2">
        <v>6.8081035337667206</v>
      </c>
      <c r="F40" s="2">
        <v>6.6963701971568073</v>
      </c>
      <c r="G40" s="2">
        <v>6.0292684707830224</v>
      </c>
      <c r="H40" s="2">
        <v>5.9981737293148338</v>
      </c>
      <c r="I40" s="2">
        <v>5.7321869569605486</v>
      </c>
      <c r="J40" s="2">
        <v>5.422509572709175</v>
      </c>
    </row>
    <row r="41" spans="1:10" ht="15.35">
      <c r="A41" s="4" t="s">
        <v>3</v>
      </c>
      <c r="B41" s="2">
        <v>2.5000000000000008E-2</v>
      </c>
      <c r="C41" s="2">
        <v>3.9999999999999994E-2</v>
      </c>
      <c r="D41" s="2">
        <v>5.2901618929016153E-2</v>
      </c>
      <c r="E41" s="2">
        <v>5.3029613719195193E-2</v>
      </c>
      <c r="F41" s="2">
        <v>3.3260021121066581E-2</v>
      </c>
      <c r="G41" s="2">
        <v>5.9376712846491958E-2</v>
      </c>
      <c r="H41" s="2">
        <v>5.2527716302632213E-2</v>
      </c>
      <c r="I41" s="2">
        <v>7.560324034267972E-2</v>
      </c>
      <c r="J41" s="2">
        <v>6.9269332658244351E-2</v>
      </c>
    </row>
    <row r="42" spans="1:10" ht="15.35">
      <c r="A42" s="4" t="s">
        <v>11</v>
      </c>
      <c r="B42" s="2">
        <v>3.75</v>
      </c>
      <c r="C42" s="2">
        <v>3.3940000000000001</v>
      </c>
      <c r="D42" s="2">
        <v>3.0969283935242844</v>
      </c>
      <c r="E42" s="2">
        <v>2.8262370925542979</v>
      </c>
      <c r="F42" s="2">
        <v>2.558381298984556</v>
      </c>
      <c r="G42" s="2">
        <v>2.3771917786671684</v>
      </c>
      <c r="H42" s="2">
        <v>2.1489530085585948</v>
      </c>
      <c r="I42" s="2">
        <v>1.9621105757303277</v>
      </c>
      <c r="J42" s="2">
        <v>1.8263821670872775</v>
      </c>
    </row>
    <row r="43" spans="1:10" ht="15.35">
      <c r="A43" s="2" t="s">
        <v>4</v>
      </c>
      <c r="B43" s="2">
        <v>4.7525000000000004</v>
      </c>
      <c r="C43" s="2">
        <v>4.6759999999999993</v>
      </c>
      <c r="D43" s="2">
        <v>4.6237090078870899</v>
      </c>
      <c r="E43" s="2">
        <v>4.5890765592331508</v>
      </c>
      <c r="F43" s="2">
        <v>4.9551870513179566</v>
      </c>
      <c r="G43" s="2">
        <v>4.3772421421119727</v>
      </c>
      <c r="H43" s="2">
        <v>4.7265800823806252</v>
      </c>
      <c r="I43" s="2">
        <v>4.2388500630353159</v>
      </c>
      <c r="J43" s="2">
        <v>4.1645418169584065</v>
      </c>
    </row>
    <row r="44" spans="1:10" ht="15.35">
      <c r="A44" s="2" t="s">
        <v>5</v>
      </c>
      <c r="B44" s="2">
        <v>2.6350000000000007</v>
      </c>
      <c r="C44" s="2">
        <v>2.6139999999999999</v>
      </c>
      <c r="D44" s="2">
        <v>2.6050645496056442</v>
      </c>
      <c r="E44" s="2">
        <v>2.6158984656163238</v>
      </c>
      <c r="F44" s="2">
        <v>2.2311700041753193</v>
      </c>
      <c r="G44" s="2">
        <v>2.6023215936543083</v>
      </c>
      <c r="H44" s="2">
        <v>2.1850940035469302</v>
      </c>
      <c r="I44" s="2">
        <v>2.3563477626355938</v>
      </c>
      <c r="J44" s="2">
        <v>2.3540886389304907</v>
      </c>
    </row>
    <row r="45" spans="1:10" ht="15.35">
      <c r="A45" s="2" t="s">
        <v>12</v>
      </c>
      <c r="B45" s="2">
        <v>0.39500000000000013</v>
      </c>
      <c r="C45" s="2">
        <v>0.49600000000000005</v>
      </c>
      <c r="D45" s="2">
        <v>0.53961000415109961</v>
      </c>
      <c r="E45" s="2">
        <v>0.5968259051492687</v>
      </c>
      <c r="F45" s="2">
        <v>0.66534599761070912</v>
      </c>
      <c r="G45" s="2">
        <v>0.84323938356884331</v>
      </c>
      <c r="H45" s="2">
        <v>0.91027525486476479</v>
      </c>
      <c r="I45" s="2">
        <v>1.0220740398960229</v>
      </c>
      <c r="J45" s="2">
        <v>1.1156119218224083</v>
      </c>
    </row>
    <row r="46" spans="1:10" ht="15.35">
      <c r="A46" s="2" t="s">
        <v>13</v>
      </c>
      <c r="B46" s="2">
        <v>0.35250000000000054</v>
      </c>
      <c r="C46" s="2">
        <v>0.48799999999999943</v>
      </c>
      <c r="D46" s="2">
        <v>0.53153009547530017</v>
      </c>
      <c r="E46" s="2">
        <v>0.60774811201115075</v>
      </c>
      <c r="F46" s="2">
        <v>0.72042105754788754</v>
      </c>
      <c r="G46" s="2">
        <v>0.91094946481290529</v>
      </c>
      <c r="H46" s="2">
        <v>1.0533495145977512</v>
      </c>
      <c r="I46" s="2">
        <v>1.1508500252747313</v>
      </c>
      <c r="J46" s="2">
        <v>1.2928056816200901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 composition</vt:lpstr>
      <vt:lpstr>D19-4 2.0 wt% H2O</vt:lpstr>
      <vt:lpstr>DL19-4 4.0 wt% H2O</vt:lpstr>
      <vt:lpstr>MC01 4.0 wt% H2O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2021-01-05T23:52:46Z</dcterms:modified>
</cp:coreProperties>
</file>