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DF50DBD6-710D-6948-85DA-4BDB5EC87588}" xr6:coauthVersionLast="36" xr6:coauthVersionMax="36" xr10:uidLastSave="{00000000-0000-0000-0000-000000000000}"/>
  <bookViews>
    <workbookView xWindow="560" yWindow="560" windowWidth="27920" windowHeight="18760" tabRatio="500" xr2:uid="{00000000-000D-0000-FFFF-FFFF00000000}"/>
  </bookViews>
  <sheets>
    <sheet name="TS3 ME Phengite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3" i="1" l="1"/>
  <c r="O43" i="1"/>
  <c r="N43" i="1"/>
  <c r="M43" i="1"/>
  <c r="L43" i="1"/>
  <c r="K43" i="1"/>
  <c r="J43" i="1"/>
  <c r="I43" i="1"/>
  <c r="H43" i="1"/>
  <c r="G43" i="1"/>
  <c r="F43" i="1"/>
  <c r="E43" i="1"/>
  <c r="D43" i="1"/>
  <c r="R28" i="1"/>
  <c r="R26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S22" i="1"/>
  <c r="Q22" i="1"/>
  <c r="Q21" i="1"/>
  <c r="S20" i="1"/>
  <c r="Q20" i="1"/>
  <c r="S19" i="1"/>
  <c r="Q19" i="1"/>
  <c r="S18" i="1"/>
  <c r="Q18" i="1"/>
  <c r="S17" i="1"/>
  <c r="R17" i="1"/>
  <c r="Q17" i="1"/>
  <c r="Q16" i="1"/>
  <c r="Q15" i="1"/>
  <c r="R14" i="1"/>
  <c r="Q14" i="1"/>
  <c r="S13" i="1"/>
  <c r="Q13" i="1"/>
  <c r="Q5" i="1"/>
  <c r="Q6" i="1"/>
  <c r="Q7" i="1"/>
  <c r="Q8" i="1"/>
  <c r="Q9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S9" i="1"/>
  <c r="S8" i="1"/>
</calcChain>
</file>

<file path=xl/sharedStrings.xml><?xml version="1.0" encoding="utf-8"?>
<sst xmlns="http://schemas.openxmlformats.org/spreadsheetml/2006/main" count="105" uniqueCount="56">
  <si>
    <t>Supplementary Table 3. Phengite major element composition</t>
  </si>
  <si>
    <t xml:space="preserve">Weight % </t>
  </si>
  <si>
    <t>Cumulative Dist µm</t>
  </si>
  <si>
    <t xml:space="preserve">Dist to grain boundary (µm) </t>
  </si>
  <si>
    <t xml:space="preserve">   TiO2  </t>
  </si>
  <si>
    <t xml:space="preserve">   F     </t>
  </si>
  <si>
    <t xml:space="preserve">   Cl    </t>
  </si>
  <si>
    <t xml:space="preserve">   MnO   </t>
  </si>
  <si>
    <t xml:space="preserve">   Na2O  </t>
  </si>
  <si>
    <t xml:space="preserve">   Cr2O3 </t>
  </si>
  <si>
    <t xml:space="preserve">   SiO2  </t>
  </si>
  <si>
    <t xml:space="preserve">   K2O   </t>
  </si>
  <si>
    <t xml:space="preserve">   FeO   </t>
  </si>
  <si>
    <t xml:space="preserve">   MgO   </t>
  </si>
  <si>
    <t xml:space="preserve">   Al2O3 </t>
  </si>
  <si>
    <t xml:space="preserve">   CaO   </t>
  </si>
  <si>
    <t xml:space="preserve">  Total  </t>
  </si>
  <si>
    <t>H2O (100 minus sum)</t>
  </si>
  <si>
    <t>F  µg/g</t>
  </si>
  <si>
    <t>Cl µg/g</t>
  </si>
  <si>
    <t xml:space="preserve">Line 1 SEC42-06_Phen1 </t>
  </si>
  <si>
    <t>-</t>
  </si>
  <si>
    <t xml:space="preserve">Line 2 SEC42-06_Phen1 </t>
  </si>
  <si>
    <t xml:space="preserve">Line 3 SEC42-06_Phen1 </t>
  </si>
  <si>
    <t xml:space="preserve">Line 4 SEC42-06_Phen1 </t>
  </si>
  <si>
    <t xml:space="preserve">Line 5 SEC42-06_Phen1 </t>
  </si>
  <si>
    <t>SEC42-06 Average</t>
  </si>
  <si>
    <t xml:space="preserve">Line 1 43-01_Phen1 </t>
  </si>
  <si>
    <t xml:space="preserve">Line 2 43-01_Phen1 </t>
  </si>
  <si>
    <t xml:space="preserve">Line 3 43-01_Phen1 </t>
  </si>
  <si>
    <t xml:space="preserve">Line 4 43-01_Phen1 </t>
  </si>
  <si>
    <t xml:space="preserve">Line 5 43-01_Phen1 </t>
  </si>
  <si>
    <t xml:space="preserve">Line 6 43-01_Phen1 </t>
  </si>
  <si>
    <t xml:space="preserve">Line 7 43-01_Phen1 </t>
  </si>
  <si>
    <t xml:space="preserve">Line 8 43-01_Phen1 </t>
  </si>
  <si>
    <t xml:space="preserve">Line 9 43-01_Phen1 </t>
  </si>
  <si>
    <t xml:space="preserve">Line 10 43-01_Phen1 </t>
  </si>
  <si>
    <t>SEC43-01 Average</t>
  </si>
  <si>
    <t xml:space="preserve">Line 1 SEC47-01 phen1 </t>
  </si>
  <si>
    <t xml:space="preserve">Line 2 sec47-01 phen1 </t>
  </si>
  <si>
    <t xml:space="preserve">Line 3 sec47-01 phen1 </t>
  </si>
  <si>
    <t xml:space="preserve">Line 4 sec47-01 phen1 </t>
  </si>
  <si>
    <t xml:space="preserve">Line 5 sec47-01 phen1 </t>
  </si>
  <si>
    <t xml:space="preserve">Line 1 SEC47-01 phen2 </t>
  </si>
  <si>
    <t xml:space="preserve">Line 2 SEC47-01 phen2 </t>
  </si>
  <si>
    <t xml:space="preserve">Line 3 SEC47-01 phen2 </t>
  </si>
  <si>
    <t xml:space="preserve">Line 4 SEC47-01 phen2 </t>
  </si>
  <si>
    <t xml:space="preserve">Line 5 SEC47-01 phen2 </t>
  </si>
  <si>
    <t xml:space="preserve">Line 6 SEC47-01 phen2 </t>
  </si>
  <si>
    <t xml:space="preserve">Line 7 SEC47-01 phen2 </t>
  </si>
  <si>
    <t xml:space="preserve">Line 8 SEC47-01 phen2 </t>
  </si>
  <si>
    <t xml:space="preserve">Line 9 SEC47-01 phen2 </t>
  </si>
  <si>
    <t xml:space="preserve">Line 10 SEC47-01 phen2 </t>
  </si>
  <si>
    <t>SEC47-01 Average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</si>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</sst>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 vertical="center" shrinkToFit="1"/>
    </xf>
    <xf numFmtId="1" fontId="0" fillId="0" borderId="0" xfId="0" applyNumberFormat="1" applyAlignment="1">
      <alignment horizontal="center" vertical="center" shrinkToFit="1"/>
    </xf>
    <xf numFmtId="2" fontId="0" fillId="0" borderId="0" xfId="0" applyNumberForma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Normal="100" zoomScalePageLayoutView="75" workbookViewId="0">
      <pane ySplit="4" topLeftCell="A5" activePane="bottomLeft" state="frozen"/>
      <selection pane="bottomLeft" sqref="A1:A2"/>
    </sheetView>
  </sheetViews>
  <sheetFormatPr baseColWidth="10" defaultRowHeight="16" x14ac:dyDescent="0.2"/>
  <cols>
    <col min="1" max="1" width="27.1640625" style="9" customWidth="1"/>
    <col min="2" max="16384" width="10.83203125" style="1"/>
  </cols>
  <sheetData>
    <row r="1" spans="1:19" x14ac:dyDescent="0.2">
      <c r="A1" s="11" t="s">
        <v>54</v>
      </c>
    </row>
    <row r="2" spans="1:19" x14ac:dyDescent="0.2">
      <c r="A2" s="12" t="s">
        <v>55</v>
      </c>
    </row>
    <row r="3" spans="1:19" x14ac:dyDescent="0.2">
      <c r="A3" s="10" t="s">
        <v>0</v>
      </c>
      <c r="B3" s="10"/>
      <c r="C3" s="10"/>
      <c r="D3" s="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9" ht="68" x14ac:dyDescent="0.2">
      <c r="B4" s="9" t="s">
        <v>2</v>
      </c>
      <c r="C4" s="9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1" t="s">
        <v>12</v>
      </c>
      <c r="M4" s="1" t="s">
        <v>13</v>
      </c>
      <c r="N4" s="1" t="s">
        <v>14</v>
      </c>
      <c r="O4" s="1" t="s">
        <v>15</v>
      </c>
      <c r="P4" s="1" t="s">
        <v>16</v>
      </c>
      <c r="Q4" s="9" t="s">
        <v>17</v>
      </c>
      <c r="R4" s="1" t="s">
        <v>18</v>
      </c>
      <c r="S4" s="1" t="s">
        <v>19</v>
      </c>
    </row>
    <row r="5" spans="1:19" ht="17" x14ac:dyDescent="0.2">
      <c r="A5" s="9" t="s">
        <v>20</v>
      </c>
      <c r="B5" s="2">
        <v>0</v>
      </c>
      <c r="C5" s="2">
        <v>-122.79715920374986</v>
      </c>
      <c r="D5" s="3">
        <v>1.0395000000000001</v>
      </c>
      <c r="E5" s="3">
        <v>0</v>
      </c>
      <c r="F5" s="3">
        <v>3.0999999999999999E-3</v>
      </c>
      <c r="G5" s="3">
        <v>0</v>
      </c>
      <c r="H5" s="3">
        <v>1.2723</v>
      </c>
      <c r="I5" s="3">
        <v>0</v>
      </c>
      <c r="J5" s="3">
        <v>47.68</v>
      </c>
      <c r="K5" s="3">
        <v>8.89</v>
      </c>
      <c r="L5" s="3">
        <v>2.6</v>
      </c>
      <c r="M5" s="3">
        <v>2.4500000000000002</v>
      </c>
      <c r="N5" s="3">
        <v>29.31</v>
      </c>
      <c r="O5" s="3">
        <v>1.4800000000000001E-2</v>
      </c>
      <c r="P5" s="3">
        <v>93.259799999999998</v>
      </c>
      <c r="Q5" s="3">
        <f t="shared" ref="Q5:Q9" si="0">100-P5</f>
        <v>6.7402000000000015</v>
      </c>
      <c r="R5" s="4" t="s">
        <v>21</v>
      </c>
      <c r="S5" s="4" t="s">
        <v>21</v>
      </c>
    </row>
    <row r="6" spans="1:19" ht="17" x14ac:dyDescent="0.2">
      <c r="A6" s="9" t="s">
        <v>22</v>
      </c>
      <c r="B6" s="2">
        <v>30.999999999998806</v>
      </c>
      <c r="C6" s="2">
        <v>-91.79715920375105</v>
      </c>
      <c r="D6" s="3">
        <v>0.96609999999999996</v>
      </c>
      <c r="E6" s="3">
        <v>0</v>
      </c>
      <c r="F6" s="3">
        <v>1.6000000000000001E-3</v>
      </c>
      <c r="G6" s="3">
        <v>0</v>
      </c>
      <c r="H6" s="3">
        <v>1.0846</v>
      </c>
      <c r="I6" s="3">
        <v>3.3099999999999997E-2</v>
      </c>
      <c r="J6" s="3">
        <v>47.59</v>
      </c>
      <c r="K6" s="3">
        <v>8.8699999999999992</v>
      </c>
      <c r="L6" s="3">
        <v>2.54</v>
      </c>
      <c r="M6" s="3">
        <v>2.44</v>
      </c>
      <c r="N6" s="3">
        <v>29.35</v>
      </c>
      <c r="O6" s="3">
        <v>0</v>
      </c>
      <c r="P6" s="3">
        <v>92.875500000000002</v>
      </c>
      <c r="Q6" s="3">
        <f t="shared" si="0"/>
        <v>7.1244999999999976</v>
      </c>
      <c r="R6" s="4" t="s">
        <v>21</v>
      </c>
      <c r="S6" s="4" t="s">
        <v>21</v>
      </c>
    </row>
    <row r="7" spans="1:19" ht="17" x14ac:dyDescent="0.2">
      <c r="A7" s="9" t="s">
        <v>23</v>
      </c>
      <c r="B7" s="2">
        <v>60.999999999999943</v>
      </c>
      <c r="C7" s="2">
        <v>-61.797159203749914</v>
      </c>
      <c r="D7" s="3">
        <v>1.0490999999999999</v>
      </c>
      <c r="E7" s="3">
        <v>0</v>
      </c>
      <c r="F7" s="3">
        <v>5.4999999999999997E-3</v>
      </c>
      <c r="G7" s="3">
        <v>0</v>
      </c>
      <c r="H7" s="3">
        <v>1.2256</v>
      </c>
      <c r="I7" s="3">
        <v>5.4199999999999998E-2</v>
      </c>
      <c r="J7" s="3">
        <v>47.54</v>
      </c>
      <c r="K7" s="3">
        <v>8.9499999999999993</v>
      </c>
      <c r="L7" s="3">
        <v>2.5299999999999998</v>
      </c>
      <c r="M7" s="3">
        <v>2.39</v>
      </c>
      <c r="N7" s="3">
        <v>29.45</v>
      </c>
      <c r="O7" s="3">
        <v>0</v>
      </c>
      <c r="P7" s="3">
        <v>93.194500000000005</v>
      </c>
      <c r="Q7" s="3">
        <f t="shared" si="0"/>
        <v>6.805499999999995</v>
      </c>
      <c r="R7" s="4" t="s">
        <v>21</v>
      </c>
      <c r="S7" s="4" t="s">
        <v>21</v>
      </c>
    </row>
    <row r="8" spans="1:19" ht="17" x14ac:dyDescent="0.2">
      <c r="A8" s="9" t="s">
        <v>24</v>
      </c>
      <c r="B8" s="2">
        <v>91.016662039608505</v>
      </c>
      <c r="C8" s="2">
        <v>-31.780497164141352</v>
      </c>
      <c r="D8" s="3">
        <v>0.99360000000000004</v>
      </c>
      <c r="E8" s="3">
        <v>0</v>
      </c>
      <c r="F8" s="3">
        <v>8.2000000000000007E-3</v>
      </c>
      <c r="G8" s="3">
        <v>0</v>
      </c>
      <c r="H8" s="3">
        <v>1.1833</v>
      </c>
      <c r="I8" s="3">
        <v>1.8200000000000001E-2</v>
      </c>
      <c r="J8" s="3">
        <v>47.87</v>
      </c>
      <c r="K8" s="3">
        <v>8.8699999999999992</v>
      </c>
      <c r="L8" s="3">
        <v>2.5</v>
      </c>
      <c r="M8" s="3">
        <v>2.4700000000000002</v>
      </c>
      <c r="N8" s="3">
        <v>29.56</v>
      </c>
      <c r="O8" s="3">
        <v>0</v>
      </c>
      <c r="P8" s="3">
        <v>93.473399999999998</v>
      </c>
      <c r="Q8" s="3">
        <f t="shared" si="0"/>
        <v>6.526600000000002</v>
      </c>
      <c r="R8" s="4" t="s">
        <v>21</v>
      </c>
      <c r="S8" s="1">
        <f t="shared" ref="R8:S28" si="1">F8*10000</f>
        <v>82</v>
      </c>
    </row>
    <row r="9" spans="1:19" ht="17" x14ac:dyDescent="0.2">
      <c r="A9" s="9" t="s">
        <v>25</v>
      </c>
      <c r="B9" s="2">
        <v>122.79715920374986</v>
      </c>
      <c r="C9" s="2">
        <v>0</v>
      </c>
      <c r="D9" s="3">
        <v>0.91879999999999995</v>
      </c>
      <c r="E9" s="3">
        <v>0</v>
      </c>
      <c r="F9" s="3">
        <v>1.06E-2</v>
      </c>
      <c r="G9" s="3">
        <v>0</v>
      </c>
      <c r="H9" s="3">
        <v>1.43</v>
      </c>
      <c r="I9" s="3">
        <v>3.3099999999999997E-2</v>
      </c>
      <c r="J9" s="3">
        <v>47.98</v>
      </c>
      <c r="K9" s="3">
        <v>8.77</v>
      </c>
      <c r="L9" s="3">
        <v>2.5099999999999998</v>
      </c>
      <c r="M9" s="3">
        <v>2.4</v>
      </c>
      <c r="N9" s="3">
        <v>29.42</v>
      </c>
      <c r="O9" s="3">
        <v>2.1600000000000001E-2</v>
      </c>
      <c r="P9" s="3">
        <v>93.494100000000003</v>
      </c>
      <c r="Q9" s="3">
        <f t="shared" si="0"/>
        <v>6.5058999999999969</v>
      </c>
      <c r="R9" s="4" t="s">
        <v>21</v>
      </c>
      <c r="S9" s="1">
        <f t="shared" si="1"/>
        <v>106</v>
      </c>
    </row>
    <row r="10" spans="1:19" x14ac:dyDescent="0.2">
      <c r="B10" s="2"/>
      <c r="C10" s="2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</row>
    <row r="11" spans="1:19" ht="17" x14ac:dyDescent="0.2">
      <c r="A11" s="9" t="s">
        <v>26</v>
      </c>
      <c r="B11" s="2"/>
      <c r="C11" s="2"/>
      <c r="D11" s="3">
        <f>AVERAGE(D5:D9)</f>
        <v>0.99342000000000008</v>
      </c>
      <c r="E11" s="3">
        <f t="shared" ref="E11:Q11" si="2">AVERAGE(E5:E9)</f>
        <v>0</v>
      </c>
      <c r="F11" s="3">
        <f t="shared" si="2"/>
        <v>5.7999999999999996E-3</v>
      </c>
      <c r="G11" s="3">
        <f t="shared" si="2"/>
        <v>0</v>
      </c>
      <c r="H11" s="3">
        <f t="shared" si="2"/>
        <v>1.23916</v>
      </c>
      <c r="I11" s="3">
        <f t="shared" si="2"/>
        <v>2.7719999999999995E-2</v>
      </c>
      <c r="J11" s="3">
        <f t="shared" si="2"/>
        <v>47.731999999999999</v>
      </c>
      <c r="K11" s="3">
        <f t="shared" si="2"/>
        <v>8.8699999999999992</v>
      </c>
      <c r="L11" s="3">
        <f t="shared" si="2"/>
        <v>2.536</v>
      </c>
      <c r="M11" s="3">
        <f t="shared" si="2"/>
        <v>2.4300000000000006</v>
      </c>
      <c r="N11" s="3">
        <f t="shared" si="2"/>
        <v>29.417999999999999</v>
      </c>
      <c r="O11" s="3">
        <f t="shared" si="2"/>
        <v>7.28E-3</v>
      </c>
      <c r="P11" s="3">
        <f t="shared" si="2"/>
        <v>93.25945999999999</v>
      </c>
      <c r="Q11" s="3">
        <f t="shared" si="2"/>
        <v>6.7405399999999984</v>
      </c>
      <c r="R11" s="3"/>
      <c r="S11" s="3"/>
    </row>
    <row r="12" spans="1:19" x14ac:dyDescent="0.2"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4" t="s">
        <v>21</v>
      </c>
      <c r="S12" s="4" t="s">
        <v>21</v>
      </c>
    </row>
    <row r="13" spans="1:19" ht="17" x14ac:dyDescent="0.2">
      <c r="A13" s="9" t="s">
        <v>27</v>
      </c>
      <c r="B13" s="2">
        <v>0</v>
      </c>
      <c r="C13" s="2">
        <v>-1098.1159362436208</v>
      </c>
      <c r="D13" s="3">
        <v>0.92169999999999996</v>
      </c>
      <c r="E13" s="3">
        <v>0</v>
      </c>
      <c r="F13" s="3">
        <v>7.1000000000000004E-3</v>
      </c>
      <c r="G13" s="3">
        <v>7.4999999999999997E-3</v>
      </c>
      <c r="H13" s="3">
        <v>1.1496</v>
      </c>
      <c r="I13" s="3">
        <v>5.9499999999999997E-2</v>
      </c>
      <c r="J13" s="3">
        <v>48.19</v>
      </c>
      <c r="K13" s="3">
        <v>8.8699999999999992</v>
      </c>
      <c r="L13" s="3">
        <v>1.72</v>
      </c>
      <c r="M13" s="3">
        <v>2.65</v>
      </c>
      <c r="N13" s="3">
        <v>29.43</v>
      </c>
      <c r="O13" s="3">
        <v>1.01E-2</v>
      </c>
      <c r="P13" s="3">
        <v>93.015600000000006</v>
      </c>
      <c r="Q13" s="3">
        <f t="shared" ref="Q13:Q22" si="3">100-P13</f>
        <v>6.9843999999999937</v>
      </c>
      <c r="R13" s="4" t="s">
        <v>21</v>
      </c>
      <c r="S13" s="1">
        <f t="shared" si="1"/>
        <v>71</v>
      </c>
    </row>
    <row r="14" spans="1:19" ht="17" x14ac:dyDescent="0.2">
      <c r="A14" s="9" t="s">
        <v>28</v>
      </c>
      <c r="B14" s="2">
        <v>121.26417442922012</v>
      </c>
      <c r="C14" s="2">
        <v>-976.85176181440079</v>
      </c>
      <c r="D14" s="3">
        <v>0.75680000000000003</v>
      </c>
      <c r="E14" s="3">
        <v>6.4799999999999996E-2</v>
      </c>
      <c r="F14" s="3">
        <v>5.1000000000000004E-3</v>
      </c>
      <c r="G14" s="3">
        <v>5.0000000000000001E-3</v>
      </c>
      <c r="H14" s="3">
        <v>0.9798</v>
      </c>
      <c r="I14" s="3">
        <v>7.0000000000000007E-2</v>
      </c>
      <c r="J14" s="3">
        <v>48.98</v>
      </c>
      <c r="K14" s="3">
        <v>9.26</v>
      </c>
      <c r="L14" s="3">
        <v>1.86</v>
      </c>
      <c r="M14" s="3">
        <v>2.87</v>
      </c>
      <c r="N14" s="3">
        <v>28.76</v>
      </c>
      <c r="O14" s="3">
        <v>0</v>
      </c>
      <c r="P14" s="3">
        <v>93.611599999999996</v>
      </c>
      <c r="Q14" s="3">
        <f t="shared" si="3"/>
        <v>6.3884000000000043</v>
      </c>
      <c r="R14" s="1">
        <f t="shared" si="1"/>
        <v>648</v>
      </c>
      <c r="S14" s="4" t="s">
        <v>21</v>
      </c>
    </row>
    <row r="15" spans="1:19" ht="17" x14ac:dyDescent="0.2">
      <c r="A15" s="9" t="s">
        <v>29</v>
      </c>
      <c r="B15" s="2">
        <v>243.05908401086077</v>
      </c>
      <c r="C15" s="2">
        <v>-855.05685223276009</v>
      </c>
      <c r="D15" s="3">
        <v>0.74180000000000001</v>
      </c>
      <c r="E15" s="3">
        <v>1.5699999999999999E-2</v>
      </c>
      <c r="F15" s="3">
        <v>8.0000000000000004E-4</v>
      </c>
      <c r="G15" s="3">
        <v>0</v>
      </c>
      <c r="H15" s="3">
        <v>0.96130000000000004</v>
      </c>
      <c r="I15" s="3">
        <v>5.2600000000000001E-2</v>
      </c>
      <c r="J15" s="3">
        <v>49.06</v>
      </c>
      <c r="K15" s="3">
        <v>9.2200000000000006</v>
      </c>
      <c r="L15" s="3">
        <v>1.87</v>
      </c>
      <c r="M15" s="3">
        <v>2.91</v>
      </c>
      <c r="N15" s="3">
        <v>28.37</v>
      </c>
      <c r="O15" s="3">
        <v>0</v>
      </c>
      <c r="P15" s="3">
        <v>93.202299999999994</v>
      </c>
      <c r="Q15" s="3">
        <f t="shared" si="3"/>
        <v>6.7977000000000061</v>
      </c>
      <c r="R15" s="1" t="s">
        <v>21</v>
      </c>
      <c r="S15" s="4" t="s">
        <v>21</v>
      </c>
    </row>
    <row r="16" spans="1:19" ht="17" x14ac:dyDescent="0.2">
      <c r="A16" s="9" t="s">
        <v>30</v>
      </c>
      <c r="B16" s="2">
        <v>389.87188999180955</v>
      </c>
      <c r="C16" s="2">
        <v>-708.24404625181137</v>
      </c>
      <c r="D16" s="3">
        <v>0.78359999999999996</v>
      </c>
      <c r="E16" s="3">
        <v>2.3900000000000001E-2</v>
      </c>
      <c r="F16" s="3">
        <v>1.1999999999999999E-3</v>
      </c>
      <c r="G16" s="3">
        <v>2.1499999999999998E-2</v>
      </c>
      <c r="H16" s="3">
        <v>0.99960000000000004</v>
      </c>
      <c r="I16" s="3">
        <v>6.5600000000000006E-2</v>
      </c>
      <c r="J16" s="3">
        <v>49.12</v>
      </c>
      <c r="K16" s="3">
        <v>9.3000000000000007</v>
      </c>
      <c r="L16" s="3">
        <v>1.98</v>
      </c>
      <c r="M16" s="3">
        <v>3</v>
      </c>
      <c r="N16" s="3">
        <v>28.6</v>
      </c>
      <c r="O16" s="3">
        <v>0</v>
      </c>
      <c r="P16" s="3">
        <v>93.895399999999995</v>
      </c>
      <c r="Q16" s="3">
        <f t="shared" si="3"/>
        <v>6.1046000000000049</v>
      </c>
      <c r="R16" s="1" t="s">
        <v>21</v>
      </c>
      <c r="S16" s="4" t="s">
        <v>21</v>
      </c>
    </row>
    <row r="17" spans="1:19" ht="17" x14ac:dyDescent="0.2">
      <c r="A17" s="9" t="s">
        <v>31</v>
      </c>
      <c r="B17" s="2">
        <v>484.74549011323387</v>
      </c>
      <c r="C17" s="2">
        <v>-613.37044613038711</v>
      </c>
      <c r="D17" s="3">
        <v>0.67930000000000001</v>
      </c>
      <c r="E17" s="3">
        <v>6.6799999999999998E-2</v>
      </c>
      <c r="F17" s="3">
        <v>1.0200000000000001E-2</v>
      </c>
      <c r="G17" s="3">
        <v>2E-3</v>
      </c>
      <c r="H17" s="3">
        <v>0.9466</v>
      </c>
      <c r="I17" s="3">
        <v>0.1142</v>
      </c>
      <c r="J17" s="3">
        <v>48.83</v>
      </c>
      <c r="K17" s="3">
        <v>9.2200000000000006</v>
      </c>
      <c r="L17" s="3">
        <v>1.87</v>
      </c>
      <c r="M17" s="3">
        <v>3.05</v>
      </c>
      <c r="N17" s="3">
        <v>28.66</v>
      </c>
      <c r="O17" s="3">
        <v>0</v>
      </c>
      <c r="P17" s="3">
        <v>93.449200000000005</v>
      </c>
      <c r="Q17" s="3">
        <f t="shared" si="3"/>
        <v>6.5507999999999953</v>
      </c>
      <c r="R17" s="1">
        <f t="shared" si="1"/>
        <v>668</v>
      </c>
      <c r="S17" s="1">
        <f t="shared" si="1"/>
        <v>102.00000000000001</v>
      </c>
    </row>
    <row r="18" spans="1:19" ht="17" x14ac:dyDescent="0.2">
      <c r="A18" s="9" t="s">
        <v>32</v>
      </c>
      <c r="B18" s="2">
        <v>609.16815685848599</v>
      </c>
      <c r="C18" s="2">
        <v>-488.94777938513505</v>
      </c>
      <c r="D18" s="3">
        <v>0.61709999999999998</v>
      </c>
      <c r="E18" s="3">
        <v>1.1599999999999999E-2</v>
      </c>
      <c r="F18" s="3">
        <v>1.2500000000000001E-2</v>
      </c>
      <c r="G18" s="3">
        <v>9.4999999999999998E-3</v>
      </c>
      <c r="H18" s="3">
        <v>1.0741000000000001</v>
      </c>
      <c r="I18" s="3">
        <v>7.5600000000000001E-2</v>
      </c>
      <c r="J18" s="3">
        <v>48.98</v>
      </c>
      <c r="K18" s="3">
        <v>9.23</v>
      </c>
      <c r="L18" s="3">
        <v>1.87</v>
      </c>
      <c r="M18" s="3">
        <v>3.02</v>
      </c>
      <c r="N18" s="3">
        <v>28.63</v>
      </c>
      <c r="O18" s="3">
        <v>0</v>
      </c>
      <c r="P18" s="3">
        <v>93.5304</v>
      </c>
      <c r="Q18" s="3">
        <f t="shared" si="3"/>
        <v>6.4695999999999998</v>
      </c>
      <c r="R18" s="1" t="s">
        <v>21</v>
      </c>
      <c r="S18" s="1">
        <f t="shared" si="1"/>
        <v>125</v>
      </c>
    </row>
    <row r="19" spans="1:19" ht="17" x14ac:dyDescent="0.2">
      <c r="A19" s="9" t="s">
        <v>33</v>
      </c>
      <c r="B19" s="2">
        <v>759.78356111714811</v>
      </c>
      <c r="C19" s="2">
        <v>-338.33237512647293</v>
      </c>
      <c r="D19" s="3">
        <v>0.8054</v>
      </c>
      <c r="E19" s="3">
        <v>0</v>
      </c>
      <c r="F19" s="3">
        <v>6.3E-3</v>
      </c>
      <c r="G19" s="3">
        <v>8.0000000000000002E-3</v>
      </c>
      <c r="H19" s="3">
        <v>1.0371999999999999</v>
      </c>
      <c r="I19" s="3">
        <v>3.9600000000000003E-2</v>
      </c>
      <c r="J19" s="3">
        <v>48.98</v>
      </c>
      <c r="K19" s="3">
        <v>9.3000000000000007</v>
      </c>
      <c r="L19" s="3">
        <v>1.99</v>
      </c>
      <c r="M19" s="3">
        <v>2.92</v>
      </c>
      <c r="N19" s="3">
        <v>28.75</v>
      </c>
      <c r="O19" s="3">
        <v>6.8999999999999999E-3</v>
      </c>
      <c r="P19" s="3">
        <v>93.843500000000006</v>
      </c>
      <c r="Q19" s="3">
        <f t="shared" si="3"/>
        <v>6.1564999999999941</v>
      </c>
      <c r="R19" s="4" t="s">
        <v>21</v>
      </c>
      <c r="S19" s="1">
        <f t="shared" si="1"/>
        <v>63</v>
      </c>
    </row>
    <row r="20" spans="1:19" ht="17" x14ac:dyDescent="0.2">
      <c r="A20" s="9" t="s">
        <v>34</v>
      </c>
      <c r="B20" s="2">
        <v>855.05685223275657</v>
      </c>
      <c r="C20" s="2">
        <v>-243.05908401086447</v>
      </c>
      <c r="D20" s="3">
        <v>0.90229999999999999</v>
      </c>
      <c r="E20" s="3">
        <v>0</v>
      </c>
      <c r="F20" s="3">
        <v>1.14E-2</v>
      </c>
      <c r="G20" s="3">
        <v>3.0000000000000001E-3</v>
      </c>
      <c r="H20" s="3">
        <v>1.0721000000000001</v>
      </c>
      <c r="I20" s="3">
        <v>5.8799999999999998E-2</v>
      </c>
      <c r="J20" s="3">
        <v>48.42</v>
      </c>
      <c r="K20" s="3">
        <v>9.1999999999999993</v>
      </c>
      <c r="L20" s="3">
        <v>1.89</v>
      </c>
      <c r="M20" s="3">
        <v>2.75</v>
      </c>
      <c r="N20" s="3">
        <v>29.02</v>
      </c>
      <c r="O20" s="3">
        <v>0</v>
      </c>
      <c r="P20" s="3">
        <v>93.327699999999993</v>
      </c>
      <c r="Q20" s="3">
        <f t="shared" si="3"/>
        <v>6.672300000000007</v>
      </c>
      <c r="R20" s="4" t="s">
        <v>21</v>
      </c>
      <c r="S20" s="1">
        <f t="shared" si="1"/>
        <v>114</v>
      </c>
    </row>
    <row r="21" spans="1:19" ht="17" x14ac:dyDescent="0.2">
      <c r="A21" s="9" t="s">
        <v>35</v>
      </c>
      <c r="B21" s="2">
        <v>976.85176181440102</v>
      </c>
      <c r="C21" s="2">
        <v>-121.26417442922002</v>
      </c>
      <c r="D21" s="3">
        <v>0.9597</v>
      </c>
      <c r="E21" s="3">
        <v>4.02E-2</v>
      </c>
      <c r="F21" s="3">
        <v>0</v>
      </c>
      <c r="G21" s="3">
        <v>0</v>
      </c>
      <c r="H21" s="3">
        <v>1.1785000000000001</v>
      </c>
      <c r="I21" s="3">
        <v>5.2600000000000001E-2</v>
      </c>
      <c r="J21" s="3">
        <v>48.13</v>
      </c>
      <c r="K21" s="3">
        <v>9.08</v>
      </c>
      <c r="L21" s="3">
        <v>1.9</v>
      </c>
      <c r="M21" s="3">
        <v>2.64</v>
      </c>
      <c r="N21" s="3">
        <v>29.43</v>
      </c>
      <c r="O21" s="3">
        <v>0</v>
      </c>
      <c r="P21" s="3">
        <v>93.411100000000005</v>
      </c>
      <c r="Q21" s="3">
        <f t="shared" si="3"/>
        <v>6.5888999999999953</v>
      </c>
      <c r="R21" s="1" t="s">
        <v>21</v>
      </c>
      <c r="S21" s="4" t="s">
        <v>21</v>
      </c>
    </row>
    <row r="22" spans="1:19" ht="17" x14ac:dyDescent="0.2">
      <c r="A22" s="9" t="s">
        <v>36</v>
      </c>
      <c r="B22" s="2">
        <v>1098.115936243621</v>
      </c>
      <c r="C22" s="2">
        <v>0</v>
      </c>
      <c r="D22" s="3">
        <v>0.87929999999999997</v>
      </c>
      <c r="E22" s="3">
        <v>0</v>
      </c>
      <c r="F22" s="3">
        <v>7.1000000000000004E-3</v>
      </c>
      <c r="G22" s="3">
        <v>0</v>
      </c>
      <c r="H22" s="3">
        <v>1.2859</v>
      </c>
      <c r="I22" s="3">
        <v>1.84E-2</v>
      </c>
      <c r="J22" s="3">
        <v>48.01</v>
      </c>
      <c r="K22" s="3">
        <v>8.93</v>
      </c>
      <c r="L22" s="3">
        <v>1.77</v>
      </c>
      <c r="M22" s="3">
        <v>2.56</v>
      </c>
      <c r="N22" s="3">
        <v>29.84</v>
      </c>
      <c r="O22" s="3">
        <v>2.5000000000000001E-3</v>
      </c>
      <c r="P22" s="3">
        <v>93.303299999999993</v>
      </c>
      <c r="Q22" s="3">
        <f t="shared" si="3"/>
        <v>6.696700000000007</v>
      </c>
      <c r="R22" s="4" t="s">
        <v>21</v>
      </c>
      <c r="S22" s="1">
        <f t="shared" si="1"/>
        <v>71</v>
      </c>
    </row>
    <row r="23" spans="1:19" x14ac:dyDescent="0.2">
      <c r="B23" s="2"/>
      <c r="C23" s="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4"/>
    </row>
    <row r="24" spans="1:19" ht="17" x14ac:dyDescent="0.2">
      <c r="A24" s="9" t="s">
        <v>37</v>
      </c>
      <c r="B24" s="2"/>
      <c r="C24" s="2"/>
      <c r="D24" s="3">
        <f>AVERAGE(D13:D22)</f>
        <v>0.80470000000000008</v>
      </c>
      <c r="E24" s="3">
        <f t="shared" ref="E24:P24" si="4">AVERAGE(E13:E22)</f>
        <v>2.2299999999999997E-2</v>
      </c>
      <c r="F24" s="3">
        <f t="shared" si="4"/>
        <v>6.1700000000000001E-3</v>
      </c>
      <c r="G24" s="3">
        <f t="shared" si="4"/>
        <v>5.6500000000000005E-3</v>
      </c>
      <c r="H24" s="3">
        <f t="shared" si="4"/>
        <v>1.06847</v>
      </c>
      <c r="I24" s="3">
        <f t="shared" si="4"/>
        <v>6.0690000000000001E-2</v>
      </c>
      <c r="J24" s="3">
        <f t="shared" si="4"/>
        <v>48.67</v>
      </c>
      <c r="K24" s="3">
        <f t="shared" si="4"/>
        <v>9.1610000000000014</v>
      </c>
      <c r="L24" s="3">
        <f t="shared" si="4"/>
        <v>1.8720000000000003</v>
      </c>
      <c r="M24" s="3">
        <f t="shared" si="4"/>
        <v>2.8370000000000002</v>
      </c>
      <c r="N24" s="3">
        <f t="shared" si="4"/>
        <v>28.948999999999995</v>
      </c>
      <c r="O24" s="3">
        <f t="shared" si="4"/>
        <v>1.9499999999999999E-3</v>
      </c>
      <c r="P24" s="3">
        <f t="shared" si="4"/>
        <v>93.459010000000006</v>
      </c>
      <c r="Q24" s="3"/>
      <c r="R24" s="4"/>
    </row>
    <row r="25" spans="1:19" x14ac:dyDescent="0.2">
      <c r="B25" s="2"/>
      <c r="C25" s="2"/>
      <c r="Q25" s="3"/>
    </row>
    <row r="26" spans="1:19" ht="17" x14ac:dyDescent="0.2">
      <c r="A26" s="9" t="s">
        <v>38</v>
      </c>
      <c r="B26" s="2">
        <v>0</v>
      </c>
      <c r="C26" s="2">
        <v>-1107.5928681078021</v>
      </c>
      <c r="D26" s="5">
        <v>0.75270000000000004</v>
      </c>
      <c r="E26" s="5">
        <v>5.1900000000000002E-2</v>
      </c>
      <c r="F26" s="5">
        <v>0</v>
      </c>
      <c r="G26" s="5">
        <v>0</v>
      </c>
      <c r="H26" s="5">
        <v>1.2035</v>
      </c>
      <c r="I26" s="5">
        <v>6.3299999999999995E-2</v>
      </c>
      <c r="J26" s="6">
        <v>48.42</v>
      </c>
      <c r="K26" s="3">
        <v>9.09</v>
      </c>
      <c r="L26" s="6">
        <v>2.3199999999999998</v>
      </c>
      <c r="M26" s="6">
        <v>2.83</v>
      </c>
      <c r="N26" s="7">
        <v>29.13</v>
      </c>
      <c r="O26" s="6">
        <v>0</v>
      </c>
      <c r="P26" s="3">
        <v>93.861500000000007</v>
      </c>
      <c r="Q26" s="3">
        <v>6.1384999999999934</v>
      </c>
      <c r="R26" s="1">
        <f t="shared" si="1"/>
        <v>519</v>
      </c>
      <c r="S26" s="1" t="s">
        <v>21</v>
      </c>
    </row>
    <row r="27" spans="1:19" ht="17" x14ac:dyDescent="0.2">
      <c r="A27" s="9" t="s">
        <v>39</v>
      </c>
      <c r="B27" s="2">
        <v>276.64417579266501</v>
      </c>
      <c r="C27" s="2">
        <v>-830.94869231513712</v>
      </c>
      <c r="D27" s="5">
        <v>0.73070000000000002</v>
      </c>
      <c r="E27" s="5">
        <v>0</v>
      </c>
      <c r="F27" s="5">
        <v>0</v>
      </c>
      <c r="G27" s="5">
        <v>5.0000000000000001E-4</v>
      </c>
      <c r="H27" s="5">
        <v>1.0615000000000001</v>
      </c>
      <c r="I27" s="5">
        <v>5.4800000000000001E-2</v>
      </c>
      <c r="J27" s="6">
        <v>48.4</v>
      </c>
      <c r="K27" s="3">
        <v>9.18</v>
      </c>
      <c r="L27" s="6">
        <v>2.36</v>
      </c>
      <c r="M27" s="6">
        <v>2.92</v>
      </c>
      <c r="N27" s="7">
        <v>28.87</v>
      </c>
      <c r="O27" s="6">
        <v>0</v>
      </c>
      <c r="P27" s="3">
        <v>93.577600000000004</v>
      </c>
      <c r="Q27" s="3">
        <v>6.4223999999999961</v>
      </c>
      <c r="R27" s="4" t="s">
        <v>21</v>
      </c>
      <c r="S27" s="1" t="s">
        <v>21</v>
      </c>
    </row>
    <row r="28" spans="1:19" ht="17" x14ac:dyDescent="0.2">
      <c r="A28" s="9" t="s">
        <v>40</v>
      </c>
      <c r="B28" s="2">
        <v>553.0153030834847</v>
      </c>
      <c r="C28" s="2">
        <v>-554.57756502431755</v>
      </c>
      <c r="D28" s="5">
        <v>0.69369999999999998</v>
      </c>
      <c r="E28" s="5">
        <v>4.3400000000000001E-2</v>
      </c>
      <c r="F28" s="5">
        <v>4.4000000000000003E-3</v>
      </c>
      <c r="G28" s="5">
        <v>6.4999999999999997E-3</v>
      </c>
      <c r="H28" s="5">
        <v>1.0063</v>
      </c>
      <c r="I28" s="5">
        <v>2.9000000000000001E-2</v>
      </c>
      <c r="J28" s="6">
        <v>48.77</v>
      </c>
      <c r="K28" s="3">
        <v>9.1300000000000008</v>
      </c>
      <c r="L28" s="6">
        <v>2.2799999999999998</v>
      </c>
      <c r="M28" s="6">
        <v>2.85</v>
      </c>
      <c r="N28" s="7">
        <v>28.96</v>
      </c>
      <c r="O28" s="6">
        <v>5.4000000000000003E-3</v>
      </c>
      <c r="P28" s="3">
        <v>93.778800000000004</v>
      </c>
      <c r="Q28" s="3">
        <v>6.2211999999999961</v>
      </c>
      <c r="R28" s="1">
        <f t="shared" si="1"/>
        <v>434</v>
      </c>
      <c r="S28" s="1" t="s">
        <v>21</v>
      </c>
    </row>
    <row r="29" spans="1:19" ht="17" x14ac:dyDescent="0.2">
      <c r="A29" s="9" t="s">
        <v>41</v>
      </c>
      <c r="B29" s="2">
        <v>863.46175579312876</v>
      </c>
      <c r="C29" s="2">
        <v>-244.13111231467357</v>
      </c>
      <c r="D29" s="5">
        <v>0.74870000000000003</v>
      </c>
      <c r="E29" s="5">
        <v>0</v>
      </c>
      <c r="F29" s="5">
        <v>0</v>
      </c>
      <c r="G29" s="5">
        <v>4.4999999999999997E-3</v>
      </c>
      <c r="H29" s="5">
        <v>1.1225000000000001</v>
      </c>
      <c r="I29" s="5">
        <v>1.2800000000000001E-2</v>
      </c>
      <c r="J29" s="6">
        <v>48.76</v>
      </c>
      <c r="K29" s="3">
        <v>9.15</v>
      </c>
      <c r="L29" s="6">
        <v>2.36</v>
      </c>
      <c r="M29" s="6">
        <v>2.76</v>
      </c>
      <c r="N29" s="7">
        <v>29.32</v>
      </c>
      <c r="O29" s="6">
        <v>1.0699999999999999E-2</v>
      </c>
      <c r="P29" s="3">
        <v>94.249300000000005</v>
      </c>
      <c r="Q29" s="3">
        <v>5.7506999999999948</v>
      </c>
      <c r="R29" s="4" t="s">
        <v>21</v>
      </c>
      <c r="S29" s="1" t="s">
        <v>21</v>
      </c>
    </row>
    <row r="30" spans="1:19" ht="17" x14ac:dyDescent="0.2">
      <c r="A30" s="9" t="s">
        <v>42</v>
      </c>
      <c r="B30" s="2">
        <v>1107.5928681078024</v>
      </c>
      <c r="C30" s="2">
        <v>0</v>
      </c>
      <c r="D30" s="5">
        <v>0.69079999999999997</v>
      </c>
      <c r="E30" s="5">
        <v>0</v>
      </c>
      <c r="F30" s="5">
        <v>0</v>
      </c>
      <c r="G30" s="5">
        <v>4.0000000000000001E-3</v>
      </c>
      <c r="H30" s="5">
        <v>1.0919000000000001</v>
      </c>
      <c r="I30" s="5">
        <v>6.7500000000000004E-2</v>
      </c>
      <c r="J30" s="6">
        <v>48.66</v>
      </c>
      <c r="K30" s="3">
        <v>9.2100000000000009</v>
      </c>
      <c r="L30" s="6">
        <v>2.2400000000000002</v>
      </c>
      <c r="M30" s="6">
        <v>2.73</v>
      </c>
      <c r="N30" s="7">
        <v>29.27</v>
      </c>
      <c r="O30" s="6">
        <v>0</v>
      </c>
      <c r="P30" s="3">
        <v>93.964200000000005</v>
      </c>
      <c r="Q30" s="3">
        <v>6.0357999999999947</v>
      </c>
      <c r="R30" s="4" t="s">
        <v>21</v>
      </c>
      <c r="S30" s="1" t="s">
        <v>21</v>
      </c>
    </row>
    <row r="31" spans="1:19" x14ac:dyDescent="0.2">
      <c r="B31" s="2"/>
      <c r="C31" s="2"/>
      <c r="D31" s="5"/>
      <c r="E31" s="5"/>
      <c r="F31" s="5"/>
      <c r="G31" s="5"/>
      <c r="H31" s="5"/>
      <c r="I31" s="5"/>
      <c r="J31" s="6"/>
      <c r="K31" s="3"/>
      <c r="L31" s="6"/>
      <c r="M31" s="6"/>
      <c r="N31" s="7"/>
      <c r="O31" s="6"/>
      <c r="P31" s="3"/>
      <c r="Q31" s="3"/>
    </row>
    <row r="32" spans="1:19" ht="17" x14ac:dyDescent="0.2">
      <c r="A32" s="9" t="s">
        <v>43</v>
      </c>
      <c r="B32" s="2">
        <v>0</v>
      </c>
      <c r="C32" s="2">
        <v>-304.62413655488859</v>
      </c>
      <c r="D32" s="5">
        <v>0.63729999999999998</v>
      </c>
      <c r="E32" s="5">
        <v>0</v>
      </c>
      <c r="F32" s="5">
        <v>0</v>
      </c>
      <c r="G32" s="5">
        <v>0</v>
      </c>
      <c r="H32" s="5">
        <v>1.1434</v>
      </c>
      <c r="I32" s="5">
        <v>6.8699999999999997E-2</v>
      </c>
      <c r="J32" s="6">
        <v>48.3</v>
      </c>
      <c r="K32" s="6">
        <v>9.18</v>
      </c>
      <c r="L32" s="6">
        <v>2.37</v>
      </c>
      <c r="M32" s="6">
        <v>2.92</v>
      </c>
      <c r="N32" s="7">
        <v>28.53</v>
      </c>
      <c r="O32" s="6">
        <v>0</v>
      </c>
      <c r="P32" s="3">
        <v>93.149500000000003</v>
      </c>
      <c r="Q32" s="3">
        <v>6.8504999999999967</v>
      </c>
      <c r="R32" s="4" t="s">
        <v>21</v>
      </c>
      <c r="S32" s="4" t="s">
        <v>21</v>
      </c>
    </row>
    <row r="33" spans="1:19" ht="17" x14ac:dyDescent="0.2">
      <c r="A33" s="9" t="s">
        <v>44</v>
      </c>
      <c r="B33" s="2">
        <v>29.410882339698063</v>
      </c>
      <c r="C33" s="2">
        <v>-275.21325421519055</v>
      </c>
      <c r="D33" s="5">
        <v>0.5806</v>
      </c>
      <c r="E33" s="5">
        <v>0</v>
      </c>
      <c r="F33" s="5">
        <v>0</v>
      </c>
      <c r="G33" s="5">
        <v>8.5000000000000006E-3</v>
      </c>
      <c r="H33" s="5">
        <v>0.96579999999999999</v>
      </c>
      <c r="I33" s="5">
        <v>5.5500000000000001E-2</v>
      </c>
      <c r="J33" s="6">
        <v>49.13</v>
      </c>
      <c r="K33" s="6">
        <v>9.2799999999999994</v>
      </c>
      <c r="L33" s="6">
        <v>2.42</v>
      </c>
      <c r="M33" s="6">
        <v>3.05</v>
      </c>
      <c r="N33" s="7">
        <v>28.17</v>
      </c>
      <c r="O33" s="6">
        <v>6.1000000000000004E-3</v>
      </c>
      <c r="P33" s="3">
        <v>93.666499999999999</v>
      </c>
      <c r="Q33" s="3">
        <v>6.3335000000000008</v>
      </c>
      <c r="R33" s="4" t="s">
        <v>21</v>
      </c>
      <c r="S33" s="4" t="s">
        <v>21</v>
      </c>
    </row>
    <row r="34" spans="1:19" ht="17" x14ac:dyDescent="0.2">
      <c r="A34" s="9" t="s">
        <v>45</v>
      </c>
      <c r="B34" s="2">
        <v>67.699261777857686</v>
      </c>
      <c r="C34" s="2">
        <v>-236.92487477703094</v>
      </c>
      <c r="D34" s="5">
        <v>0.61550000000000005</v>
      </c>
      <c r="E34" s="5">
        <v>0</v>
      </c>
      <c r="F34" s="5">
        <v>0</v>
      </c>
      <c r="G34" s="5">
        <v>1E-3</v>
      </c>
      <c r="H34" s="5">
        <v>1.0287999999999999</v>
      </c>
      <c r="I34" s="5">
        <v>4.5900000000000003E-2</v>
      </c>
      <c r="J34" s="6">
        <v>48.94</v>
      </c>
      <c r="K34" s="6">
        <v>9.34</v>
      </c>
      <c r="L34" s="6">
        <v>2.46</v>
      </c>
      <c r="M34" s="6">
        <v>3.11</v>
      </c>
      <c r="N34" s="7">
        <v>28.05</v>
      </c>
      <c r="O34" s="6">
        <v>0</v>
      </c>
      <c r="P34" s="3">
        <v>93.591200000000001</v>
      </c>
      <c r="Q34" s="3">
        <v>6.4087999999999994</v>
      </c>
      <c r="R34" s="4" t="s">
        <v>21</v>
      </c>
      <c r="S34" s="4" t="s">
        <v>21</v>
      </c>
    </row>
    <row r="35" spans="1:19" ht="17" x14ac:dyDescent="0.2">
      <c r="A35" s="9" t="s">
        <v>46</v>
      </c>
      <c r="B35" s="2">
        <v>101.12081171199208</v>
      </c>
      <c r="C35" s="2">
        <v>-203.50332484289655</v>
      </c>
      <c r="D35" s="5">
        <v>0.63449999999999995</v>
      </c>
      <c r="E35" s="5">
        <v>0</v>
      </c>
      <c r="F35" s="5">
        <v>0</v>
      </c>
      <c r="G35" s="5">
        <v>5.4999999999999997E-3</v>
      </c>
      <c r="H35" s="5">
        <v>1.0415000000000001</v>
      </c>
      <c r="I35" s="5">
        <v>3.5099999999999999E-2</v>
      </c>
      <c r="J35" s="6">
        <v>49.08</v>
      </c>
      <c r="K35" s="6">
        <v>9.32</v>
      </c>
      <c r="L35" s="6">
        <v>2.31</v>
      </c>
      <c r="M35" s="6">
        <v>3.01</v>
      </c>
      <c r="N35" s="7">
        <v>28.39</v>
      </c>
      <c r="O35" s="6">
        <v>9.7000000000000003E-3</v>
      </c>
      <c r="P35" s="3">
        <v>93.836399999999998</v>
      </c>
      <c r="Q35" s="3">
        <v>6.1636000000000024</v>
      </c>
      <c r="R35" s="4" t="s">
        <v>21</v>
      </c>
      <c r="S35" s="4" t="s">
        <v>21</v>
      </c>
    </row>
    <row r="36" spans="1:19" ht="17" x14ac:dyDescent="0.2">
      <c r="A36" s="9" t="s">
        <v>47</v>
      </c>
      <c r="B36" s="2">
        <v>135.94896124652789</v>
      </c>
      <c r="C36" s="2">
        <v>-168.67517530836074</v>
      </c>
      <c r="D36" s="5">
        <v>0.53320000000000001</v>
      </c>
      <c r="E36" s="5">
        <v>0</v>
      </c>
      <c r="F36" s="5">
        <v>1.1999999999999999E-3</v>
      </c>
      <c r="G36" s="5">
        <v>1.5E-3</v>
      </c>
      <c r="H36" s="5">
        <v>0.99939999999999996</v>
      </c>
      <c r="I36" s="5">
        <v>2.8400000000000002E-2</v>
      </c>
      <c r="J36" s="6">
        <v>48.98</v>
      </c>
      <c r="K36" s="6">
        <v>9.1300000000000008</v>
      </c>
      <c r="L36" s="6">
        <v>2.4700000000000002</v>
      </c>
      <c r="M36" s="6">
        <v>3.36</v>
      </c>
      <c r="N36" s="7">
        <v>27.91</v>
      </c>
      <c r="O36" s="6">
        <v>2.86E-2</v>
      </c>
      <c r="P36" s="3">
        <v>93.442400000000006</v>
      </c>
      <c r="Q36" s="3">
        <v>6.5575999999999937</v>
      </c>
      <c r="R36" s="4" t="s">
        <v>21</v>
      </c>
      <c r="S36" s="4" t="s">
        <v>21</v>
      </c>
    </row>
    <row r="37" spans="1:19" ht="17" x14ac:dyDescent="0.2">
      <c r="A37" s="9" t="s">
        <v>48</v>
      </c>
      <c r="B37" s="2">
        <v>169.37051118066779</v>
      </c>
      <c r="C37" s="2">
        <v>-135.2536253742208</v>
      </c>
      <c r="D37" s="5">
        <v>0.56630000000000003</v>
      </c>
      <c r="E37" s="5">
        <v>0</v>
      </c>
      <c r="F37" s="5">
        <v>0</v>
      </c>
      <c r="G37" s="5">
        <v>5.0000000000000001E-3</v>
      </c>
      <c r="H37" s="5">
        <v>0.94240000000000002</v>
      </c>
      <c r="I37" s="5">
        <v>5.5800000000000002E-2</v>
      </c>
      <c r="J37" s="6">
        <v>49.15</v>
      </c>
      <c r="K37" s="6">
        <v>9.41</v>
      </c>
      <c r="L37" s="6">
        <v>2.4700000000000002</v>
      </c>
      <c r="M37" s="6">
        <v>3.04</v>
      </c>
      <c r="N37" s="7">
        <v>28.27</v>
      </c>
      <c r="O37" s="6">
        <v>0</v>
      </c>
      <c r="P37" s="3">
        <v>93.909599999999998</v>
      </c>
      <c r="Q37" s="3">
        <v>6.0904000000000025</v>
      </c>
      <c r="R37" s="4" t="s">
        <v>21</v>
      </c>
      <c r="S37" s="4" t="s">
        <v>21</v>
      </c>
    </row>
    <row r="38" spans="1:19" ht="17" x14ac:dyDescent="0.2">
      <c r="A38" s="9" t="s">
        <v>49</v>
      </c>
      <c r="B38" s="2">
        <v>202.79206111480218</v>
      </c>
      <c r="C38" s="2">
        <v>-101.83207544008641</v>
      </c>
      <c r="D38" s="5">
        <v>0.59299999999999997</v>
      </c>
      <c r="E38" s="5">
        <v>0</v>
      </c>
      <c r="F38" s="5">
        <v>0</v>
      </c>
      <c r="G38" s="5">
        <v>3.5000000000000001E-3</v>
      </c>
      <c r="H38" s="5">
        <v>0.89239999999999997</v>
      </c>
      <c r="I38" s="5">
        <v>5.8799999999999998E-2</v>
      </c>
      <c r="J38" s="6">
        <v>49.15</v>
      </c>
      <c r="K38" s="6">
        <v>9.3800000000000008</v>
      </c>
      <c r="L38" s="6">
        <v>2.4300000000000002</v>
      </c>
      <c r="M38" s="6">
        <v>3.05</v>
      </c>
      <c r="N38" s="7">
        <v>28.25</v>
      </c>
      <c r="O38" s="6">
        <v>0</v>
      </c>
      <c r="P38" s="3">
        <v>93.8078</v>
      </c>
      <c r="Q38" s="3">
        <v>6.1921999999999997</v>
      </c>
      <c r="R38" s="4" t="s">
        <v>21</v>
      </c>
      <c r="S38" s="4" t="s">
        <v>21</v>
      </c>
    </row>
    <row r="39" spans="1:19" ht="17" x14ac:dyDescent="0.2">
      <c r="A39" s="9" t="s">
        <v>50</v>
      </c>
      <c r="B39" s="2">
        <v>236.99732386777325</v>
      </c>
      <c r="C39" s="2">
        <v>-67.626812687115347</v>
      </c>
      <c r="D39" s="5">
        <v>0.58460000000000001</v>
      </c>
      <c r="E39" s="5">
        <v>0</v>
      </c>
      <c r="F39" s="5">
        <v>3.3E-3</v>
      </c>
      <c r="G39" s="5">
        <v>4.4999999999999997E-3</v>
      </c>
      <c r="H39" s="5">
        <v>0.93979999999999997</v>
      </c>
      <c r="I39" s="5">
        <v>5.8200000000000002E-2</v>
      </c>
      <c r="J39" s="6">
        <v>49.23</v>
      </c>
      <c r="K39" s="6">
        <v>9.4700000000000006</v>
      </c>
      <c r="L39" s="6">
        <v>2.5299999999999998</v>
      </c>
      <c r="M39" s="6">
        <v>2.98</v>
      </c>
      <c r="N39" s="7">
        <v>28.09</v>
      </c>
      <c r="O39" s="6">
        <v>0</v>
      </c>
      <c r="P39" s="3">
        <v>93.8904</v>
      </c>
      <c r="Q39" s="3">
        <v>6.1096000000000004</v>
      </c>
      <c r="R39" s="4" t="s">
        <v>21</v>
      </c>
      <c r="S39" s="4" t="s">
        <v>21</v>
      </c>
    </row>
    <row r="40" spans="1:19" ht="17" x14ac:dyDescent="0.2">
      <c r="A40" s="9" t="s">
        <v>51</v>
      </c>
      <c r="B40" s="2">
        <v>270.41887380191315</v>
      </c>
      <c r="C40" s="2">
        <v>-34.205262752975436</v>
      </c>
      <c r="D40" s="5">
        <v>0.53480000000000005</v>
      </c>
      <c r="E40" s="5">
        <v>0</v>
      </c>
      <c r="F40" s="5">
        <v>0</v>
      </c>
      <c r="G40" s="5">
        <v>1.6E-2</v>
      </c>
      <c r="H40" s="5">
        <v>1.0237000000000001</v>
      </c>
      <c r="I40" s="5">
        <v>7.1599999999999997E-2</v>
      </c>
      <c r="J40" s="6">
        <v>48.15</v>
      </c>
      <c r="K40" s="6">
        <v>8.98</v>
      </c>
      <c r="L40" s="6">
        <v>3.94</v>
      </c>
      <c r="M40" s="6">
        <v>2.74</v>
      </c>
      <c r="N40" s="7">
        <v>28.32</v>
      </c>
      <c r="O40" s="6">
        <v>0.04</v>
      </c>
      <c r="P40" s="3">
        <v>93.816199999999995</v>
      </c>
      <c r="Q40" s="3">
        <v>6.1838000000000051</v>
      </c>
      <c r="R40" s="4" t="s">
        <v>21</v>
      </c>
      <c r="S40" s="4" t="s">
        <v>21</v>
      </c>
    </row>
    <row r="41" spans="1:19" ht="17" x14ac:dyDescent="0.2">
      <c r="A41" s="9" t="s">
        <v>52</v>
      </c>
      <c r="B41" s="2">
        <v>304.62413655488859</v>
      </c>
      <c r="C41" s="2">
        <v>0</v>
      </c>
      <c r="D41" s="5">
        <v>0.62790000000000001</v>
      </c>
      <c r="E41" s="5">
        <v>0</v>
      </c>
      <c r="F41" s="5">
        <v>0</v>
      </c>
      <c r="G41" s="5">
        <v>0</v>
      </c>
      <c r="H41" s="5">
        <v>1.0481</v>
      </c>
      <c r="I41" s="5">
        <v>6.4699999999999994E-2</v>
      </c>
      <c r="J41" s="6">
        <v>48.01</v>
      </c>
      <c r="K41" s="6">
        <v>9.01</v>
      </c>
      <c r="L41" s="6">
        <v>2.65</v>
      </c>
      <c r="M41" s="6">
        <v>2.44</v>
      </c>
      <c r="N41" s="7">
        <v>29.78</v>
      </c>
      <c r="O41" s="6">
        <v>9.7000000000000003E-3</v>
      </c>
      <c r="P41" s="3">
        <v>93.640500000000003</v>
      </c>
      <c r="Q41" s="3">
        <v>6.359499999999997</v>
      </c>
      <c r="R41" s="4" t="s">
        <v>21</v>
      </c>
      <c r="S41" s="4" t="s">
        <v>21</v>
      </c>
    </row>
    <row r="43" spans="1:19" ht="17" x14ac:dyDescent="0.2">
      <c r="A43" s="9" t="s">
        <v>53</v>
      </c>
      <c r="D43" s="3">
        <f>AVERAGE(D26:D41)</f>
        <v>0.63495333333333337</v>
      </c>
      <c r="E43" s="3">
        <f t="shared" ref="E43:P43" si="5">AVERAGE(E26:E41)</f>
        <v>6.3533333333333332E-3</v>
      </c>
      <c r="F43" s="3">
        <f t="shared" si="5"/>
        <v>5.933333333333333E-4</v>
      </c>
      <c r="G43" s="3">
        <f t="shared" si="5"/>
        <v>4.0666666666666663E-3</v>
      </c>
      <c r="H43" s="3">
        <f t="shared" si="5"/>
        <v>1.0340666666666665</v>
      </c>
      <c r="I43" s="3">
        <f t="shared" si="5"/>
        <v>5.1340000000000004E-2</v>
      </c>
      <c r="J43" s="3">
        <f t="shared" si="5"/>
        <v>48.741999999999997</v>
      </c>
      <c r="K43" s="3">
        <f t="shared" si="5"/>
        <v>9.2173333333333307</v>
      </c>
      <c r="L43" s="3">
        <f t="shared" si="5"/>
        <v>2.5073333333333334</v>
      </c>
      <c r="M43" s="3">
        <f t="shared" si="5"/>
        <v>2.9193333333333329</v>
      </c>
      <c r="N43" s="3">
        <f t="shared" si="5"/>
        <v>28.620666666666661</v>
      </c>
      <c r="O43" s="3">
        <f t="shared" si="5"/>
        <v>7.3466666666666671E-3</v>
      </c>
      <c r="P43" s="3">
        <f t="shared" si="5"/>
        <v>93.745460000000008</v>
      </c>
    </row>
  </sheetData>
  <mergeCells count="2">
    <mergeCell ref="D3:Q3"/>
    <mergeCell ref="A3:C3"/>
  </mergeCells>
  <pageMargins left="0.75" right="0.75" top="1" bottom="1" header="0.5" footer="0.5"/>
  <pageSetup scale="40" orientation="portrait" horizontalDpi="4294967292" verticalDpi="4294967292"/>
  <rowBreaks count="1" manualBreakCount="1">
    <brk id="48" max="16383" man="1"/>
  </rowBreaks>
  <colBreaks count="1" manualBreakCount="1">
    <brk id="1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TS3 ME Phengite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2019-10-29T00:52:14Z</dcterms:created>
  <dcterms:modified xsi:type="dcterms:W3CDTF">2020-01-03T19:46:18Z</dcterms:modified>
</cp:coreProperties>
</file>