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ewactivefiles/19-12 December 2019/6907R1 Almeida/AM-19-126907/"/>
    </mc:Choice>
  </mc:AlternateContent>
  <xr:revisionPtr revIDLastSave="0" documentId="13_ncr:1_{1D119CA6-FF97-2041-BC44-383766B7CB8A}" xr6:coauthVersionLast="36" xr6:coauthVersionMax="36" xr10:uidLastSave="{00000000-0000-0000-0000-000000000000}"/>
  <bookViews>
    <workbookView xWindow="0" yWindow="460" windowWidth="24720" windowHeight="20480" firstSheet="7" activeTab="14" xr2:uid="{00000000-000D-0000-FFFF-FFFF00000000}"/>
  </bookViews>
  <sheets>
    <sheet name="Scap-SSMF3-1" sheetId="1" r:id="rId1"/>
    <sheet name="Scap-SSMF3-3" sheetId="2" r:id="rId2"/>
    <sheet name="Scap-SSMF3-7" sheetId="3" r:id="rId3"/>
    <sheet name="Plag-SSM1F-1" sheetId="4" r:id="rId4"/>
    <sheet name="Plag-SSM1FP-1" sheetId="5" r:id="rId5"/>
    <sheet name="Plag-SSM1FP-4" sheetId="6" r:id="rId6"/>
    <sheet name="Plag-SSM1-10" sheetId="7" r:id="rId7"/>
    <sheet name="Scap-REVSS4-3" sheetId="8" r:id="rId8"/>
    <sheet name="Scap-REVSS4-6" sheetId="9" r:id="rId9"/>
    <sheet name="Scap-REVSS4-10" sheetId="10" r:id="rId10"/>
    <sheet name="Scap-REVSS5-1" sheetId="11" r:id="rId11"/>
    <sheet name="Plag-REVSS4-4" sheetId="13" r:id="rId12"/>
    <sheet name="Plag-REVSS4-7" sheetId="14" r:id="rId13"/>
    <sheet name="Plag-REVSS4-8" sheetId="15" r:id="rId14"/>
    <sheet name="Plag-REVSS5-2" sheetId="16" r:id="rId15"/>
  </sheets>
  <calcPr calcId="181029"/>
</workbook>
</file>

<file path=xl/calcChain.xml><?xml version="1.0" encoding="utf-8"?>
<calcChain xmlns="http://schemas.openxmlformats.org/spreadsheetml/2006/main">
  <c r="Q17" i="16" l="1"/>
  <c r="R17" i="16"/>
  <c r="Q18" i="16"/>
  <c r="R18" i="16"/>
  <c r="Q19" i="16"/>
  <c r="R19" i="16"/>
  <c r="Q20" i="16"/>
  <c r="R20" i="16"/>
  <c r="Q21" i="16"/>
  <c r="R21" i="16"/>
  <c r="R16" i="16"/>
  <c r="Q16" i="16"/>
  <c r="Q9" i="16"/>
  <c r="R9" i="16"/>
  <c r="Q10" i="16"/>
  <c r="R10" i="16"/>
  <c r="Q11" i="16"/>
  <c r="R11" i="16"/>
  <c r="Q12" i="16"/>
  <c r="R12" i="16"/>
  <c r="Q13" i="16"/>
  <c r="R13" i="16"/>
  <c r="R8" i="16"/>
  <c r="Q8" i="16"/>
  <c r="J17" i="15"/>
  <c r="K17" i="15"/>
  <c r="J18" i="15"/>
  <c r="K18" i="15"/>
  <c r="J19" i="15"/>
  <c r="K19" i="15"/>
  <c r="J20" i="15"/>
  <c r="K20" i="15"/>
  <c r="J21" i="15"/>
  <c r="K21" i="15"/>
  <c r="K16" i="15"/>
  <c r="J16" i="15"/>
  <c r="J9" i="15"/>
  <c r="K9" i="15"/>
  <c r="J10" i="15"/>
  <c r="K10" i="15"/>
  <c r="J11" i="15"/>
  <c r="K11" i="15"/>
  <c r="J12" i="15"/>
  <c r="K12" i="15"/>
  <c r="J13" i="15"/>
  <c r="K13" i="15"/>
  <c r="K8" i="15"/>
  <c r="J8" i="15"/>
  <c r="L17" i="14"/>
  <c r="M17" i="14"/>
  <c r="L18" i="14"/>
  <c r="M18" i="14"/>
  <c r="L19" i="14"/>
  <c r="M19" i="14"/>
  <c r="L20" i="14"/>
  <c r="M20" i="14"/>
  <c r="L21" i="14"/>
  <c r="M21" i="14"/>
  <c r="M16" i="14"/>
  <c r="L16" i="14"/>
  <c r="L9" i="14"/>
  <c r="M9" i="14"/>
  <c r="L10" i="14"/>
  <c r="M10" i="14"/>
  <c r="L11" i="14"/>
  <c r="M11" i="14"/>
  <c r="L12" i="14"/>
  <c r="M12" i="14"/>
  <c r="L13" i="14"/>
  <c r="M13" i="14"/>
  <c r="M8" i="14"/>
  <c r="L8" i="14"/>
  <c r="M17" i="13"/>
  <c r="N17" i="13"/>
  <c r="M18" i="13"/>
  <c r="N18" i="13"/>
  <c r="M19" i="13"/>
  <c r="N19" i="13"/>
  <c r="M20" i="13"/>
  <c r="N20" i="13"/>
  <c r="M21" i="13"/>
  <c r="N21" i="13"/>
  <c r="N16" i="13"/>
  <c r="M16" i="13"/>
  <c r="M9" i="13"/>
  <c r="N9" i="13"/>
  <c r="M10" i="13"/>
  <c r="N10" i="13"/>
  <c r="M11" i="13"/>
  <c r="N11" i="13"/>
  <c r="M12" i="13"/>
  <c r="N12" i="13"/>
  <c r="M13" i="13"/>
  <c r="N13" i="13"/>
  <c r="N8" i="13"/>
  <c r="M8" i="13"/>
  <c r="N18" i="11"/>
  <c r="O18" i="11"/>
  <c r="N19" i="11"/>
  <c r="O19" i="11"/>
  <c r="N20" i="11"/>
  <c r="O20" i="11"/>
  <c r="N21" i="11"/>
  <c r="O21" i="11"/>
  <c r="N22" i="11"/>
  <c r="O22" i="11"/>
  <c r="O17" i="11"/>
  <c r="N17" i="11"/>
  <c r="N9" i="11"/>
  <c r="O9" i="11"/>
  <c r="N10" i="11"/>
  <c r="O10" i="11"/>
  <c r="N11" i="11"/>
  <c r="O11" i="11"/>
  <c r="N12" i="11"/>
  <c r="O12" i="11"/>
  <c r="N13" i="11"/>
  <c r="O13" i="11"/>
  <c r="O8" i="11"/>
  <c r="N8" i="11"/>
  <c r="R18" i="10"/>
  <c r="S18" i="10"/>
  <c r="R19" i="10"/>
  <c r="S19" i="10"/>
  <c r="R20" i="10"/>
  <c r="S20" i="10"/>
  <c r="R21" i="10"/>
  <c r="S21" i="10"/>
  <c r="R22" i="10"/>
  <c r="S22" i="10"/>
  <c r="S17" i="10"/>
  <c r="R17" i="10"/>
  <c r="R9" i="10"/>
  <c r="S9" i="10"/>
  <c r="R10" i="10"/>
  <c r="S10" i="10"/>
  <c r="R11" i="10"/>
  <c r="S11" i="10"/>
  <c r="R12" i="10"/>
  <c r="S12" i="10"/>
  <c r="R13" i="10"/>
  <c r="S13" i="10"/>
  <c r="S8" i="10"/>
  <c r="R8" i="10"/>
  <c r="P18" i="9"/>
  <c r="Q18" i="9"/>
  <c r="P19" i="9"/>
  <c r="Q19" i="9"/>
  <c r="P20" i="9"/>
  <c r="Q20" i="9"/>
  <c r="P21" i="9"/>
  <c r="Q21" i="9"/>
  <c r="P22" i="9"/>
  <c r="Q22" i="9"/>
  <c r="Q17" i="9"/>
  <c r="P17" i="9"/>
  <c r="P9" i="9"/>
  <c r="Q9" i="9"/>
  <c r="P10" i="9"/>
  <c r="Q10" i="9"/>
  <c r="P11" i="9"/>
  <c r="Q11" i="9"/>
  <c r="P12" i="9"/>
  <c r="Q12" i="9"/>
  <c r="P13" i="9"/>
  <c r="Q13" i="9"/>
  <c r="Q8" i="9"/>
  <c r="P8" i="9"/>
  <c r="I18" i="8" l="1"/>
  <c r="J18" i="8"/>
  <c r="I19" i="8"/>
  <c r="J19" i="8"/>
  <c r="I20" i="8"/>
  <c r="J20" i="8"/>
  <c r="I21" i="8"/>
  <c r="J21" i="8"/>
  <c r="I22" i="8"/>
  <c r="J22" i="8"/>
  <c r="J17" i="8"/>
  <c r="I17" i="8"/>
  <c r="I9" i="8"/>
  <c r="J9" i="8"/>
  <c r="I10" i="8"/>
  <c r="J10" i="8"/>
  <c r="I11" i="8"/>
  <c r="J11" i="8"/>
  <c r="I12" i="8"/>
  <c r="J12" i="8"/>
  <c r="I13" i="8"/>
  <c r="J13" i="8"/>
  <c r="J8" i="8"/>
  <c r="I8" i="8"/>
  <c r="Q17" i="7" l="1"/>
  <c r="R17" i="7"/>
  <c r="Q18" i="7"/>
  <c r="R18" i="7"/>
  <c r="Q19" i="7"/>
  <c r="R19" i="7"/>
  <c r="Q20" i="7"/>
  <c r="R20" i="7"/>
  <c r="Q21" i="7"/>
  <c r="R21" i="7"/>
  <c r="Q9" i="7"/>
  <c r="R9" i="7"/>
  <c r="Q10" i="7"/>
  <c r="R10" i="7"/>
  <c r="Q11" i="7"/>
  <c r="R11" i="7"/>
  <c r="Q12" i="7"/>
  <c r="R12" i="7"/>
  <c r="Q13" i="7"/>
  <c r="R13" i="7"/>
  <c r="R23" i="7"/>
  <c r="Q23" i="7"/>
  <c r="R16" i="7"/>
  <c r="Q16" i="7"/>
  <c r="R8" i="7"/>
  <c r="Q8" i="7"/>
  <c r="U23" i="6"/>
  <c r="T23" i="6"/>
  <c r="T17" i="6"/>
  <c r="U17" i="6"/>
  <c r="T18" i="6"/>
  <c r="U18" i="6"/>
  <c r="T19" i="6"/>
  <c r="U19" i="6"/>
  <c r="T20" i="6"/>
  <c r="U20" i="6"/>
  <c r="T21" i="6"/>
  <c r="U21" i="6"/>
  <c r="U16" i="6"/>
  <c r="T16" i="6"/>
  <c r="T9" i="6"/>
  <c r="U9" i="6"/>
  <c r="T10" i="6"/>
  <c r="U10" i="6"/>
  <c r="T11" i="6"/>
  <c r="U11" i="6"/>
  <c r="T12" i="6"/>
  <c r="U12" i="6"/>
  <c r="T13" i="6"/>
  <c r="U13" i="6"/>
  <c r="U8" i="6"/>
  <c r="T8" i="6"/>
  <c r="Z21" i="5"/>
  <c r="Y21" i="5"/>
  <c r="Y16" i="5"/>
  <c r="Z16" i="5"/>
  <c r="Y17" i="5"/>
  <c r="Z17" i="5"/>
  <c r="Y18" i="5"/>
  <c r="Z18" i="5"/>
  <c r="Y19" i="5"/>
  <c r="Z19" i="5"/>
  <c r="Z15" i="5"/>
  <c r="Y15" i="5"/>
  <c r="Y9" i="5"/>
  <c r="Z9" i="5"/>
  <c r="Y10" i="5"/>
  <c r="Z10" i="5"/>
  <c r="Y11" i="5"/>
  <c r="Z11" i="5"/>
  <c r="Y12" i="5"/>
  <c r="Z12" i="5"/>
  <c r="Z8" i="5"/>
  <c r="Y8" i="5"/>
  <c r="Q23" i="4"/>
  <c r="P23" i="4"/>
  <c r="P17" i="4"/>
  <c r="Q17" i="4"/>
  <c r="P18" i="4"/>
  <c r="Q18" i="4"/>
  <c r="P19" i="4"/>
  <c r="Q19" i="4"/>
  <c r="P20" i="4"/>
  <c r="Q20" i="4"/>
  <c r="P21" i="4"/>
  <c r="Q21" i="4"/>
  <c r="P9" i="4"/>
  <c r="Q9" i="4"/>
  <c r="P10" i="4"/>
  <c r="Q10" i="4"/>
  <c r="P11" i="4"/>
  <c r="Q11" i="4"/>
  <c r="P12" i="4"/>
  <c r="Q12" i="4"/>
  <c r="P13" i="4"/>
  <c r="Q13" i="4"/>
  <c r="Q16" i="4"/>
  <c r="P16" i="4"/>
  <c r="Q8" i="4"/>
  <c r="P8" i="4"/>
  <c r="T24" i="3"/>
  <c r="S24" i="3"/>
  <c r="S18" i="3"/>
  <c r="T18" i="3"/>
  <c r="S19" i="3"/>
  <c r="T19" i="3"/>
  <c r="S20" i="3"/>
  <c r="T20" i="3"/>
  <c r="S21" i="3"/>
  <c r="T21" i="3"/>
  <c r="S22" i="3"/>
  <c r="T22" i="3"/>
  <c r="T17" i="3"/>
  <c r="S17" i="3"/>
  <c r="S9" i="3"/>
  <c r="T9" i="3"/>
  <c r="S10" i="3"/>
  <c r="T10" i="3"/>
  <c r="S11" i="3"/>
  <c r="T11" i="3"/>
  <c r="S12" i="3"/>
  <c r="T12" i="3"/>
  <c r="S13" i="3"/>
  <c r="T13" i="3"/>
  <c r="S14" i="3"/>
  <c r="T14" i="3"/>
  <c r="T8" i="3"/>
  <c r="S8" i="3"/>
  <c r="T24" i="2"/>
  <c r="S24" i="2"/>
  <c r="S18" i="2"/>
  <c r="T18" i="2"/>
  <c r="S19" i="2"/>
  <c r="T19" i="2"/>
  <c r="S20" i="2"/>
  <c r="T20" i="2"/>
  <c r="S21" i="2"/>
  <c r="T21" i="2"/>
  <c r="S22" i="2"/>
  <c r="T22" i="2"/>
  <c r="T17" i="2"/>
  <c r="S17" i="2"/>
  <c r="S9" i="2"/>
  <c r="T9" i="2"/>
  <c r="S10" i="2"/>
  <c r="T10" i="2"/>
  <c r="S11" i="2"/>
  <c r="T11" i="2"/>
  <c r="S12" i="2"/>
  <c r="T12" i="2"/>
  <c r="S13" i="2"/>
  <c r="T13" i="2"/>
  <c r="S14" i="2"/>
  <c r="T14" i="2"/>
  <c r="T8" i="2"/>
  <c r="S8" i="2"/>
  <c r="R9" i="1"/>
  <c r="S9" i="1"/>
  <c r="R10" i="1"/>
  <c r="S10" i="1"/>
  <c r="R11" i="1"/>
  <c r="S11" i="1"/>
  <c r="R12" i="1"/>
  <c r="S12" i="1"/>
  <c r="R13" i="1"/>
  <c r="S13" i="1"/>
  <c r="R14" i="1"/>
  <c r="S14" i="1"/>
  <c r="R17" i="1"/>
  <c r="S17" i="1"/>
  <c r="R18" i="1"/>
  <c r="S18" i="1"/>
  <c r="R19" i="1"/>
  <c r="S19" i="1"/>
  <c r="R20" i="1"/>
  <c r="S20" i="1"/>
  <c r="R21" i="1"/>
  <c r="S21" i="1"/>
  <c r="R22" i="1"/>
  <c r="S22" i="1"/>
  <c r="R24" i="1"/>
  <c r="S24" i="1"/>
  <c r="S8" i="1"/>
  <c r="R8" i="1"/>
  <c r="O23" i="16" l="1"/>
  <c r="N23" i="16"/>
  <c r="M23" i="16"/>
  <c r="L23" i="16"/>
  <c r="K23" i="16"/>
  <c r="J23" i="16"/>
  <c r="I23" i="16"/>
  <c r="H23" i="16"/>
  <c r="G23" i="16"/>
  <c r="F23" i="16"/>
  <c r="E23" i="16"/>
  <c r="D23" i="16"/>
  <c r="C23" i="16"/>
  <c r="H23" i="15"/>
  <c r="G23" i="15"/>
  <c r="F23" i="15"/>
  <c r="E23" i="15"/>
  <c r="D23" i="15"/>
  <c r="C23" i="15"/>
  <c r="J23" i="14"/>
  <c r="I23" i="14"/>
  <c r="H23" i="14"/>
  <c r="G23" i="14"/>
  <c r="F23" i="14"/>
  <c r="E23" i="14"/>
  <c r="D23" i="14"/>
  <c r="C23" i="14"/>
  <c r="K23" i="13"/>
  <c r="J23" i="13"/>
  <c r="I23" i="13"/>
  <c r="H23" i="13"/>
  <c r="G23" i="13"/>
  <c r="F23" i="13"/>
  <c r="E23" i="13"/>
  <c r="D23" i="13"/>
  <c r="C23" i="13"/>
  <c r="L24" i="11"/>
  <c r="K24" i="11"/>
  <c r="J24" i="11"/>
  <c r="I24" i="11"/>
  <c r="H24" i="11"/>
  <c r="G24" i="11"/>
  <c r="F24" i="11"/>
  <c r="E24" i="11"/>
  <c r="D24" i="11"/>
  <c r="C24" i="11"/>
  <c r="L14" i="11"/>
  <c r="K14" i="11"/>
  <c r="J14" i="11"/>
  <c r="I14" i="11"/>
  <c r="H14" i="11"/>
  <c r="G14" i="11"/>
  <c r="F14" i="11"/>
  <c r="E14" i="11"/>
  <c r="D14" i="11"/>
  <c r="C14" i="11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N24" i="9"/>
  <c r="M24" i="9"/>
  <c r="L24" i="9"/>
  <c r="K24" i="9"/>
  <c r="J24" i="9"/>
  <c r="I24" i="9"/>
  <c r="H24" i="9"/>
  <c r="G24" i="9"/>
  <c r="F24" i="9"/>
  <c r="E24" i="9"/>
  <c r="D24" i="9"/>
  <c r="C24" i="9"/>
  <c r="N14" i="9"/>
  <c r="M14" i="9"/>
  <c r="L14" i="9"/>
  <c r="K14" i="9"/>
  <c r="J14" i="9"/>
  <c r="I14" i="9"/>
  <c r="H14" i="9"/>
  <c r="G14" i="9"/>
  <c r="F14" i="9"/>
  <c r="E14" i="9"/>
  <c r="D14" i="9"/>
  <c r="C14" i="9"/>
  <c r="G24" i="8"/>
  <c r="F24" i="8"/>
  <c r="E24" i="8"/>
  <c r="D24" i="8"/>
  <c r="C24" i="8"/>
  <c r="P14" i="9" l="1"/>
  <c r="Q14" i="9"/>
  <c r="Q24" i="9"/>
  <c r="P24" i="9"/>
  <c r="N14" i="11"/>
  <c r="O14" i="11"/>
  <c r="M23" i="14"/>
  <c r="L23" i="14"/>
  <c r="K23" i="15"/>
  <c r="J23" i="15"/>
  <c r="S24" i="10"/>
  <c r="R24" i="10"/>
  <c r="O24" i="11"/>
  <c r="N24" i="11"/>
  <c r="R14" i="10"/>
  <c r="S14" i="10"/>
  <c r="N23" i="13"/>
  <c r="M23" i="13"/>
  <c r="R23" i="16"/>
  <c r="Q23" i="16"/>
  <c r="I24" i="8"/>
  <c r="J24" i="8"/>
  <c r="G14" i="8"/>
  <c r="F14" i="8"/>
  <c r="E14" i="8"/>
  <c r="D14" i="8"/>
  <c r="C14" i="8"/>
  <c r="J14" i="8" l="1"/>
  <c r="I14" i="8"/>
</calcChain>
</file>

<file path=xl/sharedStrings.xml><?xml version="1.0" encoding="utf-8"?>
<sst xmlns="http://schemas.openxmlformats.org/spreadsheetml/2006/main" count="533" uniqueCount="227">
  <si>
    <t xml:space="preserve">   SiO2  </t>
  </si>
  <si>
    <t xml:space="preserve">   Al2O3 </t>
  </si>
  <si>
    <t xml:space="preserve">   CaO   </t>
  </si>
  <si>
    <t xml:space="preserve">   Na2O  </t>
  </si>
  <si>
    <t xml:space="preserve">   Cl    </t>
  </si>
  <si>
    <t>Total</t>
  </si>
  <si>
    <t>Sample code</t>
  </si>
  <si>
    <t>SSMF3-1</t>
  </si>
  <si>
    <t xml:space="preserve">REVSS1-scap-1 </t>
  </si>
  <si>
    <t>Microprobe Group:  03062018</t>
  </si>
  <si>
    <t xml:space="preserve">REVSS1-scap-2 </t>
  </si>
  <si>
    <t xml:space="preserve">REVSS1-scap-3 </t>
  </si>
  <si>
    <t xml:space="preserve">REVSS1-scap-4 </t>
  </si>
  <si>
    <t xml:space="preserve">REVSS1-scap-5 </t>
  </si>
  <si>
    <t xml:space="preserve">REVSS1-scap-6 </t>
  </si>
  <si>
    <t xml:space="preserve">REVSS1-scap-7 </t>
  </si>
  <si>
    <t xml:space="preserve">REVSS1-scap-8 </t>
  </si>
  <si>
    <t xml:space="preserve">REVSS1-scap-9 </t>
  </si>
  <si>
    <t xml:space="preserve">REVSS1-scap-10 </t>
  </si>
  <si>
    <t xml:space="preserve">REVSS1-scap-11 </t>
  </si>
  <si>
    <t xml:space="preserve">REVSS1-scap-12 </t>
  </si>
  <si>
    <t xml:space="preserve">REVSS1-scap-14 </t>
  </si>
  <si>
    <t xml:space="preserve">REVSS1-scap-15 </t>
  </si>
  <si>
    <t>Scapolite Analyses</t>
  </si>
  <si>
    <t>Total - O = Cl</t>
  </si>
  <si>
    <t>Si</t>
  </si>
  <si>
    <t>Al</t>
  </si>
  <si>
    <t>Ca</t>
  </si>
  <si>
    <t>Na</t>
  </si>
  <si>
    <t>Cl</t>
  </si>
  <si>
    <t>Cations per Si + Al = 12</t>
  </si>
  <si>
    <t>Cation Sum</t>
  </si>
  <si>
    <t>Ca/(Ca+Na)</t>
  </si>
  <si>
    <t xml:space="preserve">REVSS4-scap-1 </t>
  </si>
  <si>
    <t xml:space="preserve">REVSS4-scap-2 </t>
  </si>
  <si>
    <t xml:space="preserve">REVSS4-scap-3 </t>
  </si>
  <si>
    <t xml:space="preserve">REVSS4-scap-4 </t>
  </si>
  <si>
    <t xml:space="preserve">REVSS4-scap-5 </t>
  </si>
  <si>
    <t xml:space="preserve">REVSS4-scap-6 </t>
  </si>
  <si>
    <t xml:space="preserve">REVSS4-scap-8 </t>
  </si>
  <si>
    <t xml:space="preserve">REVSS4-scap-9 </t>
  </si>
  <si>
    <t xml:space="preserve">REVSS4-scap-10 </t>
  </si>
  <si>
    <t xml:space="preserve">REVSS4-scap-11 </t>
  </si>
  <si>
    <t xml:space="preserve">REVSS4-scap-12 </t>
  </si>
  <si>
    <t xml:space="preserve">REVSS4-scap-13 </t>
  </si>
  <si>
    <t xml:space="preserve">REVSS4-scap-14 </t>
  </si>
  <si>
    <t xml:space="preserve">REVSS4-scap-15 </t>
  </si>
  <si>
    <t xml:space="preserve">REVSS4-scap-16 </t>
  </si>
  <si>
    <t>SSMF3-3</t>
  </si>
  <si>
    <t xml:space="preserve">  Total  </t>
  </si>
  <si>
    <t>SSMF3-7</t>
  </si>
  <si>
    <t xml:space="preserve">REVSS5-scap-1 </t>
  </si>
  <si>
    <t xml:space="preserve">REVSS5-scap-2 </t>
  </si>
  <si>
    <t xml:space="preserve">REVSS5-scap-3 </t>
  </si>
  <si>
    <t xml:space="preserve">REVSS5-scap-4 </t>
  </si>
  <si>
    <t xml:space="preserve">REVSS5-scap-5 </t>
  </si>
  <si>
    <t xml:space="preserve">REVSS5-scap-6 </t>
  </si>
  <si>
    <t xml:space="preserve">REVSS5-scap-7 </t>
  </si>
  <si>
    <t xml:space="preserve">REVSS5-scap-8 </t>
  </si>
  <si>
    <t xml:space="preserve">REVSS5-scap-9 </t>
  </si>
  <si>
    <t xml:space="preserve">REVSS5-scap-10 </t>
  </si>
  <si>
    <t xml:space="preserve">REVSS5-scap-11 </t>
  </si>
  <si>
    <t xml:space="preserve">REVSS5-scap-12 </t>
  </si>
  <si>
    <t xml:space="preserve">REVSS5-scap-13 </t>
  </si>
  <si>
    <t xml:space="preserve">REVSS5-scap-14 </t>
  </si>
  <si>
    <t xml:space="preserve">REVSS5-scap-15 </t>
  </si>
  <si>
    <t>Plagioclase Analyses</t>
  </si>
  <si>
    <t xml:space="preserve">SSM1F-1-pl-1 </t>
  </si>
  <si>
    <t xml:space="preserve">SSM1F-1-pl-2 </t>
  </si>
  <si>
    <t xml:space="preserve">SSM1F-1-pl-3 </t>
  </si>
  <si>
    <t xml:space="preserve">SSM1F-1-pl-4 </t>
  </si>
  <si>
    <t xml:space="preserve">SSM1F-1-pl-5 </t>
  </si>
  <si>
    <t xml:space="preserve">SSM1F-1-pl-6 </t>
  </si>
  <si>
    <t xml:space="preserve">SSM1F-1-pl-7 </t>
  </si>
  <si>
    <t xml:space="preserve">SSM1F-1-pl-8 </t>
  </si>
  <si>
    <t xml:space="preserve">SSM1F-1-pl-9 </t>
  </si>
  <si>
    <t xml:space="preserve">SSM1F-1-pl-10 </t>
  </si>
  <si>
    <t xml:space="preserve">SSM1F-1-pl-11 </t>
  </si>
  <si>
    <t xml:space="preserve">SSM1F-1-pl-12 </t>
  </si>
  <si>
    <t>weight %</t>
  </si>
  <si>
    <t>Cations per 8 oxygens</t>
  </si>
  <si>
    <t xml:space="preserve">SSM1FP-1-1 </t>
  </si>
  <si>
    <t xml:space="preserve">SSM1FP-1-2 </t>
  </si>
  <si>
    <t xml:space="preserve">SSM1FP-1-3 </t>
  </si>
  <si>
    <t xml:space="preserve">SSM1FP-1-4 </t>
  </si>
  <si>
    <t xml:space="preserve">SSM1FP-1-5 </t>
  </si>
  <si>
    <t xml:space="preserve">SSM1FP-1-6 </t>
  </si>
  <si>
    <t xml:space="preserve">SSM1FP-1-7 </t>
  </si>
  <si>
    <t xml:space="preserve">SSM1FP-1-8 </t>
  </si>
  <si>
    <t xml:space="preserve">SSM1FP-1-9 </t>
  </si>
  <si>
    <t xml:space="preserve">SSM1FP-1-10 </t>
  </si>
  <si>
    <t xml:space="preserve">SSM1FP-1-11 </t>
  </si>
  <si>
    <t xml:space="preserve">SSM1FP-1-12 </t>
  </si>
  <si>
    <t xml:space="preserve">SSM1FP-1-13 </t>
  </si>
  <si>
    <t xml:space="preserve">SSM1FP-1-14 </t>
  </si>
  <si>
    <t xml:space="preserve">SSM1FP-1-15 </t>
  </si>
  <si>
    <t xml:space="preserve">SSM1FP-1-16 </t>
  </si>
  <si>
    <t xml:space="preserve">SSM1FP-1-17 </t>
  </si>
  <si>
    <t xml:space="preserve">SSM1FP-1-18 </t>
  </si>
  <si>
    <t xml:space="preserve">SSM1FP-1-19 </t>
  </si>
  <si>
    <t xml:space="preserve">SSM1FP-1-20 </t>
  </si>
  <si>
    <t xml:space="preserve">SSM1FP-1-21 </t>
  </si>
  <si>
    <t>SSM1F-1</t>
  </si>
  <si>
    <t xml:space="preserve">SSM1FP-4-pl-1 </t>
  </si>
  <si>
    <t xml:space="preserve">SSM1FP-4-pl-2 </t>
  </si>
  <si>
    <t xml:space="preserve">SSM1FP-4-pl-3 </t>
  </si>
  <si>
    <t xml:space="preserve">SSM1FP-4-pl-4 </t>
  </si>
  <si>
    <t xml:space="preserve">SSM1FP-4-pl-5 </t>
  </si>
  <si>
    <t xml:space="preserve">SSM1FP-4-pl-6 </t>
  </si>
  <si>
    <t xml:space="preserve">SSM1FP-4-pl-7 </t>
  </si>
  <si>
    <t xml:space="preserve">SSM1FP-4-pl-8 </t>
  </si>
  <si>
    <t xml:space="preserve">SSM1FP-4-pl-9 </t>
  </si>
  <si>
    <t xml:space="preserve">SSM1FP-4-pl-10 </t>
  </si>
  <si>
    <t xml:space="preserve">SSM1FP-4-pl-11 </t>
  </si>
  <si>
    <t xml:space="preserve">SSM1FP-4-pl-12 </t>
  </si>
  <si>
    <t xml:space="preserve">SSM1FP-4-pl-13 </t>
  </si>
  <si>
    <t xml:space="preserve">SSM1FP-4-pl-14 </t>
  </si>
  <si>
    <t xml:space="preserve">SSM1FP-4-pl-15 </t>
  </si>
  <si>
    <t xml:space="preserve">SSM1FP-4-pl-16 </t>
  </si>
  <si>
    <t xml:space="preserve">   Cl</t>
  </si>
  <si>
    <t>SSM1FP-4</t>
  </si>
  <si>
    <t>SSM1FP-1</t>
  </si>
  <si>
    <t xml:space="preserve">SSM1-10-pl-1 </t>
  </si>
  <si>
    <t xml:space="preserve">SSM1-10-pl-2 </t>
  </si>
  <si>
    <t xml:space="preserve">SSM1-10-pl-3b </t>
  </si>
  <si>
    <t xml:space="preserve">SSM1-10-pl-4 </t>
  </si>
  <si>
    <t xml:space="preserve">SSM1-10-pl-5 </t>
  </si>
  <si>
    <t xml:space="preserve">SSM1-10-pl-6 </t>
  </si>
  <si>
    <t xml:space="preserve">SSM1-10-pl-8 </t>
  </si>
  <si>
    <t xml:space="preserve">SSM1-10-pl-9 </t>
  </si>
  <si>
    <t xml:space="preserve">SSM1-10-pl-10 </t>
  </si>
  <si>
    <t xml:space="preserve">SSM1-10-pl-11 </t>
  </si>
  <si>
    <t xml:space="preserve">SSM1-10-pl-12 </t>
  </si>
  <si>
    <t xml:space="preserve">SSM1-10-pl-13 </t>
  </si>
  <si>
    <t xml:space="preserve">SSM1-10-pl-14 </t>
  </si>
  <si>
    <t>SSM1-10</t>
  </si>
  <si>
    <t>REVSS4-3</t>
  </si>
  <si>
    <t>Microprobe Group:  03012016</t>
  </si>
  <si>
    <t>REVSS4-3-23</t>
  </si>
  <si>
    <t>REVSS4-3-24</t>
  </si>
  <si>
    <t>REVSS4-3-26</t>
  </si>
  <si>
    <t>REVSS4-3-29</t>
  </si>
  <si>
    <t>REVSS4-3-32</t>
  </si>
  <si>
    <t>REVSS4-6</t>
  </si>
  <si>
    <t>REVSS4-6-7</t>
  </si>
  <si>
    <t>REVSS4-6-33</t>
  </si>
  <si>
    <t>REVSS4-6-32</t>
  </si>
  <si>
    <t>REVSS4-6-30</t>
  </si>
  <si>
    <t>REVSS4-6-28</t>
  </si>
  <si>
    <t>REVSS4-6-27</t>
  </si>
  <si>
    <t>REVSS4-6-26</t>
  </si>
  <si>
    <t>REVSS4-6-24</t>
  </si>
  <si>
    <t>REVSS4-6-19</t>
  </si>
  <si>
    <t>REVSS4-6-18</t>
  </si>
  <si>
    <t>REVSS4-6-14</t>
  </si>
  <si>
    <t>REVSS4-6-8</t>
  </si>
  <si>
    <t>REVSS4-10</t>
  </si>
  <si>
    <t>REVSS4-10-33</t>
  </si>
  <si>
    <t>REVSS4-10-32</t>
  </si>
  <si>
    <t>REVSS4-10-30</t>
  </si>
  <si>
    <t>REVSS4-10-29</t>
  </si>
  <si>
    <t>REVSS4-10-26</t>
  </si>
  <si>
    <t>REVSS4-10-19</t>
  </si>
  <si>
    <t>REVSS4-10-16</t>
  </si>
  <si>
    <t>REVSS4-10-15</t>
  </si>
  <si>
    <t>REVSS4-10-13</t>
  </si>
  <si>
    <t>REVSS4-10-12</t>
  </si>
  <si>
    <t>REVSS4-10-11</t>
  </si>
  <si>
    <t>REVSS4-10-10</t>
  </si>
  <si>
    <t>REVSS4-10-8</t>
  </si>
  <si>
    <t>REVSS4-10-7</t>
  </si>
  <si>
    <t>REVSS5-1</t>
  </si>
  <si>
    <t>REVSS5-1-6</t>
  </si>
  <si>
    <t>REVSS5-1-9</t>
  </si>
  <si>
    <t>REVSS5-1-10</t>
  </si>
  <si>
    <t>REVSS5-1-12</t>
  </si>
  <si>
    <t>REVSS5-1-15</t>
  </si>
  <si>
    <t>REVSS5-1-16</t>
  </si>
  <si>
    <t>REVSS5-1-17</t>
  </si>
  <si>
    <t>REVSS5-1-19</t>
  </si>
  <si>
    <t>REVSS5-1-28</t>
  </si>
  <si>
    <t>REVSS5-1-30</t>
  </si>
  <si>
    <t>Microprobe Group:  01212016</t>
  </si>
  <si>
    <t>REVSS4-4</t>
  </si>
  <si>
    <t>REVSS4-4-4</t>
  </si>
  <si>
    <t>REVSS4-4-6</t>
  </si>
  <si>
    <t>REVSS4-4-7</t>
  </si>
  <si>
    <t>REVSS4-4-8</t>
  </si>
  <si>
    <t>REVSS4-4-9</t>
  </si>
  <si>
    <t>REVSS4-4-11</t>
  </si>
  <si>
    <t>REVSS4-4-12</t>
  </si>
  <si>
    <t>REVSS4-4-13</t>
  </si>
  <si>
    <t>REVSS4-4-15</t>
  </si>
  <si>
    <t>REVSS4-7</t>
  </si>
  <si>
    <t>REVSS4-7-2</t>
  </si>
  <si>
    <t>REVSS4-7-3</t>
  </si>
  <si>
    <t>REVSS4-7-6</t>
  </si>
  <si>
    <t>REVSS4-7-8</t>
  </si>
  <si>
    <t>REVSS4-7-12</t>
  </si>
  <si>
    <t>REVSS4-7-13</t>
  </si>
  <si>
    <t>REVSS4-7-14</t>
  </si>
  <si>
    <t>REVSS4-7-15</t>
  </si>
  <si>
    <t>REVSS4-8</t>
  </si>
  <si>
    <t>REVSS4-8-3</t>
  </si>
  <si>
    <t>REVSS4-8-8</t>
  </si>
  <si>
    <t>REVSS4-8-12</t>
  </si>
  <si>
    <t>REVSS4-8-16</t>
  </si>
  <si>
    <t>REVSS4-8-17</t>
  </si>
  <si>
    <t>REVSS4-8-18</t>
  </si>
  <si>
    <t>REVSS5-2</t>
  </si>
  <si>
    <t>REVSS5-2-2</t>
  </si>
  <si>
    <t>REVSS5-2-3</t>
  </si>
  <si>
    <t>REVSS5-2-4</t>
  </si>
  <si>
    <t>REVSS5-2-5</t>
  </si>
  <si>
    <t>REVSS5-2-6</t>
  </si>
  <si>
    <t>REVSS5-2-7</t>
  </si>
  <si>
    <t>REVSS5-2-8</t>
  </si>
  <si>
    <t>REVSS5-2-9</t>
  </si>
  <si>
    <t>REVSS5-2-10</t>
  </si>
  <si>
    <t>REVSS5-2-11</t>
  </si>
  <si>
    <t>REVSS5-2-12</t>
  </si>
  <si>
    <t>REVSS5-2-13</t>
  </si>
  <si>
    <t>REVSS5-2-14</t>
  </si>
  <si>
    <t>Average</t>
  </si>
  <si>
    <t>Std dev</t>
  </si>
  <si>
    <t>American Mineralogist: December 2019 Deposit AM-19-126907</t>
  </si>
  <si>
    <t>ALMEIDA AND JENKINS: COMPARING CL-RICH SCAPOLITE AND THE END-MEMBER MARIALITE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</si>
</sst>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4"/>
  <sheetViews>
    <sheetView workbookViewId="0">
      <selection activeCell="E1" sqref="E1:E2"/>
    </sheetView>
  </sheetViews>
  <sheetFormatPr baseColWidth="10" defaultColWidth="8.83203125" defaultRowHeight="15" x14ac:dyDescent="0.2"/>
  <cols>
    <col min="2" max="2" width="13.1640625" customWidth="1"/>
    <col min="3" max="3" width="14.5" customWidth="1"/>
    <col min="4" max="4" width="13.83203125" customWidth="1"/>
    <col min="5" max="5" width="16.6640625" customWidth="1"/>
    <col min="6" max="6" width="14.5" customWidth="1"/>
    <col min="7" max="7" width="14.33203125" customWidth="1"/>
    <col min="8" max="8" width="14.1640625" customWidth="1"/>
    <col min="9" max="9" width="14.5" customWidth="1"/>
    <col min="10" max="10" width="14" customWidth="1"/>
    <col min="11" max="11" width="15.1640625" customWidth="1"/>
    <col min="12" max="13" width="15.5" customWidth="1"/>
    <col min="14" max="14" width="15.83203125" customWidth="1"/>
    <col min="15" max="15" width="15.5" customWidth="1"/>
    <col min="16" max="16" width="17" customWidth="1"/>
  </cols>
  <sheetData>
    <row r="1" spans="2:19" ht="16" x14ac:dyDescent="0.2">
      <c r="E1" s="6" t="s">
        <v>225</v>
      </c>
    </row>
    <row r="2" spans="2:19" ht="16" x14ac:dyDescent="0.2">
      <c r="C2" t="s">
        <v>6</v>
      </c>
      <c r="E2" s="6" t="s">
        <v>226</v>
      </c>
    </row>
    <row r="3" spans="2:19" x14ac:dyDescent="0.2">
      <c r="C3" t="s">
        <v>7</v>
      </c>
    </row>
    <row r="4" spans="2:19" x14ac:dyDescent="0.2">
      <c r="C4" t="s">
        <v>23</v>
      </c>
    </row>
    <row r="5" spans="2:19" x14ac:dyDescent="0.2">
      <c r="C5" t="s">
        <v>9</v>
      </c>
    </row>
    <row r="7" spans="2:19" x14ac:dyDescent="0.2">
      <c r="B7" t="s">
        <v>79</v>
      </c>
      <c r="C7" t="s">
        <v>8</v>
      </c>
      <c r="D7" t="s">
        <v>10</v>
      </c>
      <c r="E7" t="s">
        <v>11</v>
      </c>
      <c r="F7" t="s">
        <v>12</v>
      </c>
      <c r="G7" t="s">
        <v>13</v>
      </c>
      <c r="H7" t="s">
        <v>14</v>
      </c>
      <c r="I7" t="s">
        <v>15</v>
      </c>
      <c r="J7" t="s">
        <v>16</v>
      </c>
      <c r="K7" t="s">
        <v>17</v>
      </c>
      <c r="L7" t="s">
        <v>18</v>
      </c>
      <c r="M7" t="s">
        <v>19</v>
      </c>
      <c r="N7" t="s">
        <v>20</v>
      </c>
      <c r="O7" t="s">
        <v>21</v>
      </c>
      <c r="P7" t="s">
        <v>22</v>
      </c>
      <c r="R7" t="s">
        <v>223</v>
      </c>
      <c r="S7" t="s">
        <v>224</v>
      </c>
    </row>
    <row r="8" spans="2:19" x14ac:dyDescent="0.2">
      <c r="B8" t="s">
        <v>0</v>
      </c>
      <c r="C8" s="1">
        <v>63.390999999999998</v>
      </c>
      <c r="D8" s="1">
        <v>62.485999999999997</v>
      </c>
      <c r="E8" s="1">
        <v>65.870999999999995</v>
      </c>
      <c r="F8" s="1">
        <v>61.893999999999998</v>
      </c>
      <c r="G8" s="1">
        <v>63.82</v>
      </c>
      <c r="H8" s="1">
        <v>67.337000000000003</v>
      </c>
      <c r="I8" s="1">
        <v>63.555</v>
      </c>
      <c r="J8" s="1">
        <v>61.512999999999998</v>
      </c>
      <c r="K8" s="1">
        <v>65.363</v>
      </c>
      <c r="L8" s="1">
        <v>63.671999999999997</v>
      </c>
      <c r="M8" s="1">
        <v>67.759</v>
      </c>
      <c r="N8" s="1">
        <v>63.673999999999999</v>
      </c>
      <c r="O8" s="1">
        <v>65.331999999999994</v>
      </c>
      <c r="P8" s="1">
        <v>67.643000000000001</v>
      </c>
      <c r="R8" s="1">
        <f xml:space="preserve"> AVERAGE(C8:P8)</f>
        <v>64.522142857142867</v>
      </c>
      <c r="S8" s="1">
        <f xml:space="preserve"> STDEV(C8:P8)</f>
        <v>2.0677121454601752</v>
      </c>
    </row>
    <row r="9" spans="2:19" x14ac:dyDescent="0.2">
      <c r="B9" t="s">
        <v>1</v>
      </c>
      <c r="C9" s="1">
        <v>22.766999999999999</v>
      </c>
      <c r="D9" s="1">
        <v>19.776</v>
      </c>
      <c r="E9" s="1">
        <v>22.298999999999999</v>
      </c>
      <c r="F9" s="1">
        <v>20.326000000000001</v>
      </c>
      <c r="G9" s="1">
        <v>19.66</v>
      </c>
      <c r="H9" s="1">
        <v>18.516999999999999</v>
      </c>
      <c r="I9" s="1">
        <v>19.298999999999999</v>
      </c>
      <c r="J9" s="1">
        <v>20.12</v>
      </c>
      <c r="K9" s="1">
        <v>19.728999999999999</v>
      </c>
      <c r="L9" s="1">
        <v>21.577000000000002</v>
      </c>
      <c r="M9" s="1">
        <v>18.673999999999999</v>
      </c>
      <c r="N9" s="1">
        <v>20.282</v>
      </c>
      <c r="O9" s="1">
        <v>15.843</v>
      </c>
      <c r="P9" s="1">
        <v>20.722999999999999</v>
      </c>
      <c r="R9" s="1">
        <f t="shared" ref="R9:R24" si="0" xml:space="preserve"> AVERAGE(C9:P9)</f>
        <v>19.970857142857145</v>
      </c>
      <c r="S9" s="1">
        <f t="shared" ref="S9:S24" si="1" xml:space="preserve"> STDEV(C9:P9)</f>
        <v>1.7121396805501257</v>
      </c>
    </row>
    <row r="10" spans="2:19" x14ac:dyDescent="0.2">
      <c r="B10" t="s">
        <v>2</v>
      </c>
      <c r="C10" s="1">
        <v>0.68400000000000005</v>
      </c>
      <c r="D10" s="1">
        <v>2.6309999999999998</v>
      </c>
      <c r="E10" s="1">
        <v>1.1659999999999999</v>
      </c>
      <c r="F10" s="1">
        <v>1.77</v>
      </c>
      <c r="G10" s="1">
        <v>2.645</v>
      </c>
      <c r="H10" s="1">
        <v>0.48599999999999999</v>
      </c>
      <c r="I10" s="1">
        <v>2.1360000000000001</v>
      </c>
      <c r="J10" s="1">
        <v>3.262</v>
      </c>
      <c r="K10" s="1">
        <v>1.8740000000000001</v>
      </c>
      <c r="L10" s="1">
        <v>2.2559999999999998</v>
      </c>
      <c r="M10" s="1">
        <v>0.41799999999999998</v>
      </c>
      <c r="N10" s="1">
        <v>2.125</v>
      </c>
      <c r="O10" s="1">
        <v>4.1710000000000003</v>
      </c>
      <c r="P10" s="1">
        <v>1.0940000000000001</v>
      </c>
      <c r="R10" s="1">
        <f t="shared" si="0"/>
        <v>1.9084285714285714</v>
      </c>
      <c r="S10" s="1">
        <f t="shared" si="1"/>
        <v>1.0818174674902565</v>
      </c>
    </row>
    <row r="11" spans="2:19" x14ac:dyDescent="0.2">
      <c r="B11" t="s">
        <v>3</v>
      </c>
      <c r="C11" s="1">
        <v>7.806</v>
      </c>
      <c r="D11" s="1">
        <v>8.9670000000000005</v>
      </c>
      <c r="E11" s="1">
        <v>9.0410000000000004</v>
      </c>
      <c r="F11" s="1">
        <v>8.5459999999999994</v>
      </c>
      <c r="G11" s="1">
        <v>9.0039999999999996</v>
      </c>
      <c r="H11" s="1">
        <v>9.1029999999999998</v>
      </c>
      <c r="I11" s="1">
        <v>8.4149999999999991</v>
      </c>
      <c r="J11" s="1">
        <v>9.4670000000000005</v>
      </c>
      <c r="K11" s="1">
        <v>8.7110000000000003</v>
      </c>
      <c r="L11" s="1">
        <v>9.0329999999999995</v>
      </c>
      <c r="M11" s="1">
        <v>10.494999999999999</v>
      </c>
      <c r="N11" s="1">
        <v>10.233000000000001</v>
      </c>
      <c r="O11" s="1">
        <v>9.1530000000000005</v>
      </c>
      <c r="P11" s="1">
        <v>9.8059999999999992</v>
      </c>
      <c r="R11" s="1">
        <f t="shared" si="0"/>
        <v>9.127142857142859</v>
      </c>
      <c r="S11" s="1">
        <f t="shared" si="1"/>
        <v>0.70667780245562861</v>
      </c>
    </row>
    <row r="12" spans="2:19" x14ac:dyDescent="0.2">
      <c r="B12" t="s">
        <v>4</v>
      </c>
      <c r="C12" s="1">
        <v>4.2359999999999998</v>
      </c>
      <c r="D12" s="1">
        <v>4.1180000000000003</v>
      </c>
      <c r="E12" s="1">
        <v>4.056</v>
      </c>
      <c r="F12" s="1">
        <v>4.1029999999999998</v>
      </c>
      <c r="G12" s="1">
        <v>4.47</v>
      </c>
      <c r="H12" s="1">
        <v>3.89</v>
      </c>
      <c r="I12" s="1">
        <v>4.13</v>
      </c>
      <c r="J12" s="1">
        <v>3.867</v>
      </c>
      <c r="K12" s="1">
        <v>3.5950000000000002</v>
      </c>
      <c r="L12" s="1">
        <v>3.9470000000000001</v>
      </c>
      <c r="M12" s="1">
        <v>4.3170000000000002</v>
      </c>
      <c r="N12" s="1">
        <v>3.8610000000000002</v>
      </c>
      <c r="O12" s="1">
        <v>4.0119999999999996</v>
      </c>
      <c r="P12" s="1">
        <v>4.0430000000000001</v>
      </c>
      <c r="R12" s="1">
        <f t="shared" si="0"/>
        <v>4.0460714285714285</v>
      </c>
      <c r="S12" s="1">
        <f t="shared" si="1"/>
        <v>0.21659514316797598</v>
      </c>
    </row>
    <row r="13" spans="2:19" x14ac:dyDescent="0.2">
      <c r="B13" t="s">
        <v>5</v>
      </c>
      <c r="C13" s="1">
        <v>98.884</v>
      </c>
      <c r="D13" s="1">
        <v>97.977999999999994</v>
      </c>
      <c r="E13" s="1">
        <v>102.43299999999998</v>
      </c>
      <c r="F13" s="1">
        <v>96.638999999999996</v>
      </c>
      <c r="G13" s="1">
        <v>99.599000000000004</v>
      </c>
      <c r="H13" s="1">
        <v>99.332999999999998</v>
      </c>
      <c r="I13" s="1">
        <v>97.534999999999997</v>
      </c>
      <c r="J13" s="1">
        <v>98.228999999999999</v>
      </c>
      <c r="K13" s="1">
        <v>99.271999999999991</v>
      </c>
      <c r="L13" s="1">
        <v>100.485</v>
      </c>
      <c r="M13" s="1">
        <v>101.66300000000001</v>
      </c>
      <c r="N13" s="1">
        <v>100.17500000000001</v>
      </c>
      <c r="O13" s="1">
        <v>98.51100000000001</v>
      </c>
      <c r="P13" s="1">
        <v>103.309</v>
      </c>
      <c r="R13" s="1">
        <f t="shared" si="0"/>
        <v>99.574642857142862</v>
      </c>
      <c r="S13" s="1">
        <f t="shared" si="1"/>
        <v>1.8925584883612259</v>
      </c>
    </row>
    <row r="14" spans="2:19" x14ac:dyDescent="0.2">
      <c r="B14" t="s">
        <v>24</v>
      </c>
      <c r="C14" s="1">
        <v>97.928358399999993</v>
      </c>
      <c r="D14" s="1">
        <v>97.048979199999991</v>
      </c>
      <c r="E14" s="1">
        <v>101.51796639999998</v>
      </c>
      <c r="F14" s="1">
        <v>95.713363199999989</v>
      </c>
      <c r="G14" s="1">
        <v>98.590568000000005</v>
      </c>
      <c r="H14" s="1">
        <v>98.455416</v>
      </c>
      <c r="I14" s="1">
        <v>96.60327199999999</v>
      </c>
      <c r="J14" s="1">
        <v>97.356604799999999</v>
      </c>
      <c r="K14" s="1">
        <v>98.460967999999994</v>
      </c>
      <c r="L14" s="1">
        <v>99.594556799999992</v>
      </c>
      <c r="M14" s="1">
        <v>100.68908480000002</v>
      </c>
      <c r="N14" s="1">
        <v>99.303958400000013</v>
      </c>
      <c r="O14" s="1">
        <v>97.605892800000007</v>
      </c>
      <c r="P14" s="1">
        <v>102.39689919999999</v>
      </c>
      <c r="R14" s="1">
        <f t="shared" si="0"/>
        <v>98.661849142857136</v>
      </c>
      <c r="S14" s="1">
        <f t="shared" si="1"/>
        <v>1.8908150419652674</v>
      </c>
    </row>
    <row r="15" spans="2:19" x14ac:dyDescent="0.2">
      <c r="R15" s="1"/>
      <c r="S15" s="1"/>
    </row>
    <row r="16" spans="2:19" x14ac:dyDescent="0.2">
      <c r="B16" t="s">
        <v>30</v>
      </c>
      <c r="R16" s="1"/>
      <c r="S16" s="1"/>
    </row>
    <row r="17" spans="2:19" x14ac:dyDescent="0.2">
      <c r="B17" s="2" t="s">
        <v>25</v>
      </c>
      <c r="C17" s="1">
        <v>8.4312730080368876</v>
      </c>
      <c r="D17" s="1">
        <v>8.7400463051677697</v>
      </c>
      <c r="E17" s="1">
        <v>8.5777795601348803</v>
      </c>
      <c r="F17" s="1">
        <v>8.6515753297460414</v>
      </c>
      <c r="G17" s="1">
        <v>8.8037735259907617</v>
      </c>
      <c r="H17" s="1">
        <v>9.0628627838751452</v>
      </c>
      <c r="I17" s="1">
        <v>8.8373608620027664</v>
      </c>
      <c r="J17" s="1">
        <v>8.6612516072311934</v>
      </c>
      <c r="K17" s="1">
        <v>8.8513489793117497</v>
      </c>
      <c r="L17" s="1">
        <v>8.5752361682585327</v>
      </c>
      <c r="M17" s="1">
        <v>9.0579898587670176</v>
      </c>
      <c r="N17" s="1">
        <v>8.7247546592341845</v>
      </c>
      <c r="O17" s="1">
        <v>9.3327531228955003</v>
      </c>
      <c r="P17" s="1">
        <v>8.8166987633970315</v>
      </c>
      <c r="R17" s="1">
        <f t="shared" si="0"/>
        <v>8.7946217524321035</v>
      </c>
      <c r="S17" s="1">
        <f t="shared" si="1"/>
        <v>0.23366639388023105</v>
      </c>
    </row>
    <row r="18" spans="2:19" x14ac:dyDescent="0.2">
      <c r="B18" s="2" t="s">
        <v>26</v>
      </c>
      <c r="C18" s="1">
        <v>3.5687269919631128</v>
      </c>
      <c r="D18" s="1">
        <v>3.2599536948322312</v>
      </c>
      <c r="E18" s="1">
        <v>3.4222204398651201</v>
      </c>
      <c r="F18" s="1">
        <v>3.3484246702539573</v>
      </c>
      <c r="G18" s="1">
        <v>3.1962264740092374</v>
      </c>
      <c r="H18" s="1">
        <v>2.9371372161248521</v>
      </c>
      <c r="I18" s="1">
        <v>3.1626391379972345</v>
      </c>
      <c r="J18" s="1">
        <v>3.3387483927688058</v>
      </c>
      <c r="K18" s="1">
        <v>3.1486510206882476</v>
      </c>
      <c r="L18" s="1">
        <v>3.4247638317414677</v>
      </c>
      <c r="M18" s="1">
        <v>2.9420101412329833</v>
      </c>
      <c r="N18" s="1">
        <v>3.2752453407658155</v>
      </c>
      <c r="O18" s="1">
        <v>2.6672468771044979</v>
      </c>
      <c r="P18" s="1">
        <v>3.1833012366029676</v>
      </c>
      <c r="R18" s="1">
        <f t="shared" si="0"/>
        <v>3.2053782475678951</v>
      </c>
      <c r="S18" s="1">
        <f t="shared" si="1"/>
        <v>0.23366639388023158</v>
      </c>
    </row>
    <row r="19" spans="2:19" x14ac:dyDescent="0.2">
      <c r="B19" s="2" t="s">
        <v>27</v>
      </c>
      <c r="C19" s="1">
        <v>9.7470340562961152E-2</v>
      </c>
      <c r="D19" s="1">
        <v>0.39427813140483303</v>
      </c>
      <c r="E19" s="1">
        <v>0.16267844312858473</v>
      </c>
      <c r="F19" s="1">
        <v>0.26507620347345967</v>
      </c>
      <c r="G19" s="1">
        <v>0.39092061285528074</v>
      </c>
      <c r="H19" s="1">
        <v>7.0080750258739707E-2</v>
      </c>
      <c r="I19" s="1">
        <v>0.31821815029339801</v>
      </c>
      <c r="J19" s="1">
        <v>0.49209452820095678</v>
      </c>
      <c r="K19" s="1">
        <v>0.27189292440658369</v>
      </c>
      <c r="L19" s="1">
        <v>0.32552738222335642</v>
      </c>
      <c r="M19" s="1">
        <v>5.9867614903117823E-2</v>
      </c>
      <c r="N19" s="1">
        <v>0.3119613974971544</v>
      </c>
      <c r="O19" s="1">
        <v>0.63837349446992775</v>
      </c>
      <c r="P19" s="1">
        <v>0.15277464971786572</v>
      </c>
      <c r="R19" s="1">
        <f t="shared" si="0"/>
        <v>0.28222961595687279</v>
      </c>
      <c r="S19" s="1">
        <f t="shared" si="1"/>
        <v>0.16625845143344864</v>
      </c>
    </row>
    <row r="20" spans="2:19" x14ac:dyDescent="0.2">
      <c r="B20" s="2" t="s">
        <v>28</v>
      </c>
      <c r="C20" s="1">
        <v>2.0128774921923824</v>
      </c>
      <c r="D20" s="1">
        <v>2.4316520235138008</v>
      </c>
      <c r="E20" s="1">
        <v>2.2825502182417474</v>
      </c>
      <c r="F20" s="1">
        <v>2.3159691970405323</v>
      </c>
      <c r="G20" s="1">
        <v>2.4080793629053834</v>
      </c>
      <c r="H20" s="1">
        <v>2.3753052627562026</v>
      </c>
      <c r="I20" s="1">
        <v>2.2685598102698892</v>
      </c>
      <c r="J20" s="1">
        <v>2.5843383440970111</v>
      </c>
      <c r="K20" s="1">
        <v>2.2870136042436684</v>
      </c>
      <c r="L20" s="1">
        <v>2.3585921872308937</v>
      </c>
      <c r="M20" s="1">
        <v>2.7200101990046082</v>
      </c>
      <c r="N20" s="1">
        <v>2.7184247265926755</v>
      </c>
      <c r="O20" s="1">
        <v>2.5349566334221283</v>
      </c>
      <c r="P20" s="1">
        <v>2.4779827482107524</v>
      </c>
      <c r="R20" s="1">
        <f t="shared" si="0"/>
        <v>2.4125937006944054</v>
      </c>
      <c r="S20" s="1">
        <f t="shared" si="1"/>
        <v>0.18892593558518625</v>
      </c>
    </row>
    <row r="21" spans="2:19" x14ac:dyDescent="0.2">
      <c r="B21" s="2" t="s">
        <v>29</v>
      </c>
      <c r="C21" s="1">
        <v>0.95483284005169866</v>
      </c>
      <c r="D21" s="1">
        <v>0.97616492353429851</v>
      </c>
      <c r="E21" s="1">
        <v>0.89512650647424397</v>
      </c>
      <c r="F21" s="1">
        <v>0.97197256513745178</v>
      </c>
      <c r="G21" s="1">
        <v>1.0450219966517176</v>
      </c>
      <c r="H21" s="1">
        <v>0.88729306869062818</v>
      </c>
      <c r="I21" s="1">
        <v>0.97325975325556313</v>
      </c>
      <c r="J21" s="1">
        <v>0.92277063489379141</v>
      </c>
      <c r="K21" s="1">
        <v>0.82505372297570934</v>
      </c>
      <c r="L21" s="1">
        <v>0.90088752096977354</v>
      </c>
      <c r="M21" s="1">
        <v>0.97803126354505587</v>
      </c>
      <c r="N21" s="1">
        <v>0.89659587965115251</v>
      </c>
      <c r="O21" s="1">
        <v>0.97129375277144803</v>
      </c>
      <c r="P21" s="1">
        <v>0.89308486658849895</v>
      </c>
      <c r="R21" s="1">
        <f t="shared" si="0"/>
        <v>0.93509923537078798</v>
      </c>
      <c r="S21" s="1">
        <f t="shared" si="1"/>
        <v>5.5947299279160742E-2</v>
      </c>
    </row>
    <row r="22" spans="2:19" x14ac:dyDescent="0.2">
      <c r="B22" s="2" t="s">
        <v>31</v>
      </c>
      <c r="C22" s="1">
        <v>14.110347832755343</v>
      </c>
      <c r="D22" s="1">
        <v>14.825930154918634</v>
      </c>
      <c r="E22" s="1">
        <v>14.445228661370331</v>
      </c>
      <c r="F22" s="1">
        <v>14.58104540051399</v>
      </c>
      <c r="G22" s="1">
        <v>14.798999975760664</v>
      </c>
      <c r="H22" s="1">
        <v>14.445386013014939</v>
      </c>
      <c r="I22" s="1">
        <v>14.586777960563285</v>
      </c>
      <c r="J22" s="1">
        <v>15.076432872297968</v>
      </c>
      <c r="K22" s="1">
        <v>14.558906528650249</v>
      </c>
      <c r="L22" s="1">
        <v>14.68411956945425</v>
      </c>
      <c r="M22" s="1">
        <v>14.779877813907726</v>
      </c>
      <c r="N22" s="1">
        <v>15.03038612408983</v>
      </c>
      <c r="O22" s="1">
        <v>15.173330127892054</v>
      </c>
      <c r="P22" s="1">
        <v>14.630757397928619</v>
      </c>
      <c r="R22" s="1">
        <f t="shared" si="0"/>
        <v>14.694823316651277</v>
      </c>
      <c r="S22" s="1">
        <f t="shared" si="1"/>
        <v>0.28228636799051204</v>
      </c>
    </row>
    <row r="23" spans="2:19" x14ac:dyDescent="0.2">
      <c r="R23" s="1"/>
      <c r="S23" s="1"/>
    </row>
    <row r="24" spans="2:19" x14ac:dyDescent="0.2">
      <c r="B24" s="2" t="s">
        <v>32</v>
      </c>
      <c r="C24" s="1">
        <v>4.618686031283311E-2</v>
      </c>
      <c r="D24" s="1">
        <v>0.13952154150681242</v>
      </c>
      <c r="E24" s="1">
        <v>6.6528928643187921E-2</v>
      </c>
      <c r="F24" s="1">
        <v>0.10270110065505711</v>
      </c>
      <c r="G24" s="1">
        <v>0.13966438593806813</v>
      </c>
      <c r="H24" s="1">
        <v>2.865835900170886E-2</v>
      </c>
      <c r="I24" s="1">
        <v>0.12301718784711772</v>
      </c>
      <c r="J24" s="1">
        <v>0.15995620532860272</v>
      </c>
      <c r="K24" s="1">
        <v>0.10625355844865472</v>
      </c>
      <c r="L24" s="1">
        <v>0.12127901675019062</v>
      </c>
      <c r="M24" s="1">
        <v>2.1536059823780818E-2</v>
      </c>
      <c r="N24" s="1">
        <v>0.10294443833980112</v>
      </c>
      <c r="O24" s="1">
        <v>0.20116832120898159</v>
      </c>
      <c r="P24" s="1">
        <v>5.8072496475028844E-2</v>
      </c>
      <c r="R24" s="1">
        <f t="shared" si="0"/>
        <v>0.10124917573427325</v>
      </c>
      <c r="S24" s="1">
        <f t="shared" si="1"/>
        <v>5.1888272970847665E-2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S24"/>
  <sheetViews>
    <sheetView topLeftCell="B1" workbookViewId="0">
      <selection activeCell="E1" sqref="E1:E2"/>
    </sheetView>
  </sheetViews>
  <sheetFormatPr baseColWidth="10" defaultColWidth="8.83203125" defaultRowHeight="15" x14ac:dyDescent="0.2"/>
  <cols>
    <col min="2" max="2" width="20.33203125" customWidth="1"/>
    <col min="3" max="3" width="18.83203125" customWidth="1"/>
    <col min="4" max="21" width="13.6640625" customWidth="1"/>
  </cols>
  <sheetData>
    <row r="1" spans="2:19" ht="16" x14ac:dyDescent="0.2">
      <c r="E1" s="6" t="s">
        <v>225</v>
      </c>
    </row>
    <row r="2" spans="2:19" ht="16" x14ac:dyDescent="0.2">
      <c r="C2" t="s">
        <v>6</v>
      </c>
      <c r="E2" s="6" t="s">
        <v>226</v>
      </c>
    </row>
    <row r="3" spans="2:19" x14ac:dyDescent="0.2">
      <c r="C3" t="s">
        <v>156</v>
      </c>
    </row>
    <row r="4" spans="2:19" x14ac:dyDescent="0.2">
      <c r="C4" t="s">
        <v>23</v>
      </c>
    </row>
    <row r="5" spans="2:19" x14ac:dyDescent="0.2">
      <c r="C5" t="s">
        <v>137</v>
      </c>
    </row>
    <row r="7" spans="2:19" x14ac:dyDescent="0.2">
      <c r="B7" t="s">
        <v>79</v>
      </c>
      <c r="C7" t="s">
        <v>170</v>
      </c>
      <c r="D7" t="s">
        <v>169</v>
      </c>
      <c r="E7" t="s">
        <v>168</v>
      </c>
      <c r="F7" t="s">
        <v>167</v>
      </c>
      <c r="G7" t="s">
        <v>166</v>
      </c>
      <c r="H7" t="s">
        <v>165</v>
      </c>
      <c r="I7" t="s">
        <v>164</v>
      </c>
      <c r="J7" t="s">
        <v>163</v>
      </c>
      <c r="K7" t="s">
        <v>162</v>
      </c>
      <c r="L7" t="s">
        <v>161</v>
      </c>
      <c r="M7" t="s">
        <v>160</v>
      </c>
      <c r="N7" t="s">
        <v>159</v>
      </c>
      <c r="O7" t="s">
        <v>158</v>
      </c>
      <c r="P7" t="s">
        <v>157</v>
      </c>
      <c r="R7" t="s">
        <v>223</v>
      </c>
      <c r="S7" t="s">
        <v>224</v>
      </c>
    </row>
    <row r="8" spans="2:19" x14ac:dyDescent="0.2">
      <c r="B8" t="s">
        <v>0</v>
      </c>
      <c r="C8" s="1">
        <v>56.612000000000002</v>
      </c>
      <c r="D8" s="1">
        <v>52.651000000000003</v>
      </c>
      <c r="E8" s="1">
        <v>50.619</v>
      </c>
      <c r="F8" s="1">
        <v>56.420999999999999</v>
      </c>
      <c r="G8">
        <v>62.76</v>
      </c>
      <c r="H8" s="1">
        <v>62.625</v>
      </c>
      <c r="I8" s="1">
        <v>55.771000000000001</v>
      </c>
      <c r="J8">
        <v>59.37</v>
      </c>
      <c r="K8" s="1">
        <v>57.195999999999998</v>
      </c>
      <c r="L8" s="1">
        <v>64.986000000000004</v>
      </c>
      <c r="M8" s="1">
        <v>52.445</v>
      </c>
      <c r="N8" s="1">
        <v>63.085000000000001</v>
      </c>
      <c r="O8" s="1">
        <v>56.179000000000002</v>
      </c>
      <c r="P8" s="1">
        <v>53.273000000000003</v>
      </c>
      <c r="R8" s="1">
        <f xml:space="preserve"> AVERAGE(C8:P8)</f>
        <v>57.428071428571435</v>
      </c>
      <c r="S8" s="1">
        <f xml:space="preserve"> STDEV(C8:P8)</f>
        <v>4.5204774503497829</v>
      </c>
    </row>
    <row r="9" spans="2:19" x14ac:dyDescent="0.2">
      <c r="B9" t="s">
        <v>1</v>
      </c>
      <c r="C9" s="1">
        <v>21.492000000000001</v>
      </c>
      <c r="D9" s="1">
        <v>21.709</v>
      </c>
      <c r="E9" s="1">
        <v>20.797000000000001</v>
      </c>
      <c r="F9">
        <v>18.920000000000002</v>
      </c>
      <c r="G9" s="1">
        <v>18.805</v>
      </c>
      <c r="H9" s="1">
        <v>19.021000000000001</v>
      </c>
      <c r="I9" s="1">
        <v>20.396000000000001</v>
      </c>
      <c r="J9" s="1">
        <v>20.856000000000002</v>
      </c>
      <c r="K9" s="1">
        <v>20.777000000000001</v>
      </c>
      <c r="L9" s="1">
        <v>18.524000000000001</v>
      </c>
      <c r="M9" s="1">
        <v>19.719000000000001</v>
      </c>
      <c r="N9" s="1">
        <v>20.082000000000001</v>
      </c>
      <c r="O9" s="1">
        <v>21.029</v>
      </c>
      <c r="P9" s="1">
        <v>22.004000000000001</v>
      </c>
      <c r="R9" s="1">
        <f t="shared" ref="R9:R14" si="0" xml:space="preserve"> AVERAGE(C9:P9)</f>
        <v>20.295071428571429</v>
      </c>
      <c r="S9" s="1">
        <f t="shared" ref="S9:S14" si="1" xml:space="preserve"> STDEV(C9:P9)</f>
        <v>1.1418028567735603</v>
      </c>
    </row>
    <row r="10" spans="2:19" x14ac:dyDescent="0.2">
      <c r="B10" t="s">
        <v>2</v>
      </c>
      <c r="C10" s="1">
        <v>7.9690000000000003</v>
      </c>
      <c r="D10" s="1">
        <v>4.931</v>
      </c>
      <c r="E10" s="1">
        <v>4.2549999999999999</v>
      </c>
      <c r="F10" s="1">
        <v>5.8070000000000004</v>
      </c>
      <c r="G10" s="1">
        <v>1.0669999999999999</v>
      </c>
      <c r="H10" s="1">
        <v>1.329</v>
      </c>
      <c r="I10" s="1">
        <v>4.7610000000000001</v>
      </c>
      <c r="J10" s="1">
        <v>4.9720000000000004</v>
      </c>
      <c r="K10" s="1">
        <v>5.7539999999999996</v>
      </c>
      <c r="L10" s="1">
        <v>1.127</v>
      </c>
      <c r="M10">
        <v>4.46</v>
      </c>
      <c r="N10" s="1">
        <v>1.7769999999999999</v>
      </c>
      <c r="O10" s="1">
        <v>6.3959999999999999</v>
      </c>
      <c r="P10" s="1">
        <v>4.9450000000000003</v>
      </c>
      <c r="R10" s="1">
        <f t="shared" si="0"/>
        <v>4.253571428571429</v>
      </c>
      <c r="S10" s="1">
        <f t="shared" si="1"/>
        <v>2.1380844667162209</v>
      </c>
    </row>
    <row r="11" spans="2:19" x14ac:dyDescent="0.2">
      <c r="B11" t="s">
        <v>3</v>
      </c>
      <c r="C11" s="1">
        <v>10.106</v>
      </c>
      <c r="D11" s="1">
        <v>11.368</v>
      </c>
      <c r="E11" s="1">
        <v>11.202</v>
      </c>
      <c r="F11" s="1">
        <v>10.984</v>
      </c>
      <c r="G11" s="1">
        <v>14.413</v>
      </c>
      <c r="H11" s="1">
        <v>13.787000000000001</v>
      </c>
      <c r="I11" s="1">
        <v>11.164999999999999</v>
      </c>
      <c r="J11" s="1">
        <v>11.609</v>
      </c>
      <c r="K11" s="1">
        <v>10.643000000000001</v>
      </c>
      <c r="L11" s="1">
        <v>14.404</v>
      </c>
      <c r="M11" s="1">
        <v>10.993</v>
      </c>
      <c r="N11" s="1">
        <v>13.256</v>
      </c>
      <c r="O11" s="1">
        <v>10.631</v>
      </c>
      <c r="P11" s="1">
        <v>11.382999999999999</v>
      </c>
      <c r="R11" s="1">
        <f t="shared" si="0"/>
        <v>11.853142857142858</v>
      </c>
      <c r="S11" s="1">
        <f t="shared" si="1"/>
        <v>1.4593709317659667</v>
      </c>
    </row>
    <row r="12" spans="2:19" x14ac:dyDescent="0.2">
      <c r="B12" t="s">
        <v>4</v>
      </c>
      <c r="C12" s="1">
        <v>2.6930000000000001</v>
      </c>
      <c r="D12" s="1">
        <v>4.008</v>
      </c>
      <c r="E12" s="1">
        <v>4.2210000000000001</v>
      </c>
      <c r="F12" s="1">
        <v>4.4660000000000002</v>
      </c>
      <c r="G12" s="1">
        <v>3.9729999999999999</v>
      </c>
      <c r="H12" s="1">
        <v>3.6880000000000002</v>
      </c>
      <c r="I12" s="1">
        <v>3.593</v>
      </c>
      <c r="J12" s="1">
        <v>3.8079999999999998</v>
      </c>
      <c r="K12" s="1">
        <v>3.415</v>
      </c>
      <c r="L12">
        <v>4.57</v>
      </c>
      <c r="M12" s="1">
        <v>3.7909999999999999</v>
      </c>
      <c r="N12" s="1">
        <v>3.8879999999999999</v>
      </c>
      <c r="O12" s="1">
        <v>3.4649999999999999</v>
      </c>
      <c r="P12" s="1">
        <v>3.8220000000000001</v>
      </c>
      <c r="R12" s="1">
        <f t="shared" si="0"/>
        <v>3.8143571428571428</v>
      </c>
      <c r="S12" s="1">
        <f t="shared" si="1"/>
        <v>0.46687745174195078</v>
      </c>
    </row>
    <row r="13" spans="2:19" x14ac:dyDescent="0.2">
      <c r="B13" t="s">
        <v>49</v>
      </c>
      <c r="C13" s="1">
        <v>98.263999999999996</v>
      </c>
      <c r="D13" s="1">
        <v>93.763000000000005</v>
      </c>
      <c r="E13" s="1">
        <v>90.141000000000005</v>
      </c>
      <c r="F13">
        <v>95.59</v>
      </c>
      <c r="G13" s="1">
        <v>100.121</v>
      </c>
      <c r="H13" s="1">
        <v>99.617999999999995</v>
      </c>
      <c r="I13" s="1">
        <v>94.875</v>
      </c>
      <c r="J13" s="1">
        <v>99.756</v>
      </c>
      <c r="K13" s="1">
        <v>97.013999999999996</v>
      </c>
      <c r="L13">
        <v>102.58</v>
      </c>
      <c r="M13" s="1">
        <v>90.552000000000007</v>
      </c>
      <c r="N13" s="1">
        <v>101.211</v>
      </c>
      <c r="O13" s="1">
        <v>96.918000000000006</v>
      </c>
      <c r="P13" s="1">
        <v>94.563999999999993</v>
      </c>
      <c r="R13" s="1">
        <f t="shared" si="0"/>
        <v>96.78335714285717</v>
      </c>
      <c r="S13" s="1">
        <f t="shared" si="1"/>
        <v>3.7779230681409048</v>
      </c>
    </row>
    <row r="14" spans="2:19" x14ac:dyDescent="0.2">
      <c r="B14" t="s">
        <v>24</v>
      </c>
      <c r="C14" s="1">
        <f t="shared" ref="C14:P14" si="2">C13-(C12*0.2256)</f>
        <v>97.6564592</v>
      </c>
      <c r="D14" s="1">
        <f t="shared" si="2"/>
        <v>92.858795200000003</v>
      </c>
      <c r="E14" s="1">
        <f t="shared" si="2"/>
        <v>89.18874240000001</v>
      </c>
      <c r="F14" s="1">
        <f t="shared" si="2"/>
        <v>94.582470400000005</v>
      </c>
      <c r="G14" s="1">
        <f t="shared" si="2"/>
        <v>99.224691199999995</v>
      </c>
      <c r="H14" s="1">
        <f t="shared" si="2"/>
        <v>98.785987199999994</v>
      </c>
      <c r="I14" s="1">
        <f t="shared" si="2"/>
        <v>94.064419200000003</v>
      </c>
      <c r="J14" s="1">
        <f t="shared" si="2"/>
        <v>98.896915199999995</v>
      </c>
      <c r="K14" s="1">
        <f t="shared" si="2"/>
        <v>96.24357599999999</v>
      </c>
      <c r="L14" s="1">
        <f t="shared" si="2"/>
        <v>101.549008</v>
      </c>
      <c r="M14" s="1">
        <f t="shared" si="2"/>
        <v>89.696750400000013</v>
      </c>
      <c r="N14" s="1">
        <f t="shared" si="2"/>
        <v>100.3338672</v>
      </c>
      <c r="O14" s="1">
        <f t="shared" si="2"/>
        <v>96.136296000000002</v>
      </c>
      <c r="P14" s="1">
        <f t="shared" si="2"/>
        <v>93.701756799999998</v>
      </c>
      <c r="R14" s="1">
        <f t="shared" si="0"/>
        <v>95.922838171428566</v>
      </c>
      <c r="S14" s="1">
        <f t="shared" si="1"/>
        <v>3.7814722028940153</v>
      </c>
    </row>
    <row r="16" spans="2:19" x14ac:dyDescent="0.2">
      <c r="B16" t="s">
        <v>30</v>
      </c>
    </row>
    <row r="17" spans="2:19" x14ac:dyDescent="0.2">
      <c r="B17" s="2" t="s">
        <v>25</v>
      </c>
      <c r="C17" s="1">
        <v>8.2906436839575974</v>
      </c>
      <c r="D17" s="1">
        <v>8.0757417150531516</v>
      </c>
      <c r="E17" s="1">
        <v>8.0851375218209593</v>
      </c>
      <c r="F17" s="1">
        <v>8.600887218962308</v>
      </c>
      <c r="G17" s="1">
        <v>8.8683394592229536</v>
      </c>
      <c r="H17" s="1">
        <v>8.8368217256585027</v>
      </c>
      <c r="I17" s="1">
        <v>8.3857368473441909</v>
      </c>
      <c r="J17" s="1">
        <v>8.4865309199711429</v>
      </c>
      <c r="K17" s="1">
        <v>8.4026921601591713</v>
      </c>
      <c r="L17" s="1">
        <v>8.982464207118932</v>
      </c>
      <c r="M17" s="1">
        <v>8.3153085009178103</v>
      </c>
      <c r="N17" s="1">
        <v>8.7262227906926597</v>
      </c>
      <c r="O17" s="1">
        <v>8.3266817796606709</v>
      </c>
      <c r="P17" s="1">
        <v>8.0711109282374736</v>
      </c>
      <c r="R17" s="1">
        <f t="shared" ref="R17" si="3" xml:space="preserve"> AVERAGE(C17:P17)</f>
        <v>8.4610228184841088</v>
      </c>
      <c r="S17" s="1">
        <f t="shared" ref="S17" si="4" xml:space="preserve"> STDEV(C17:P17)</f>
        <v>0.30239031857886717</v>
      </c>
    </row>
    <row r="18" spans="2:19" x14ac:dyDescent="0.2">
      <c r="B18" s="2" t="s">
        <v>26</v>
      </c>
      <c r="C18" s="1">
        <v>3.7093563160424035</v>
      </c>
      <c r="D18" s="1">
        <v>3.9242582849468475</v>
      </c>
      <c r="E18" s="1">
        <v>3.9148624781790424</v>
      </c>
      <c r="F18" s="1">
        <v>3.3991127810376911</v>
      </c>
      <c r="G18" s="1">
        <v>3.1316605407770468</v>
      </c>
      <c r="H18" s="1">
        <v>3.1631782743414978</v>
      </c>
      <c r="I18" s="1">
        <v>3.6142631526558078</v>
      </c>
      <c r="J18" s="1">
        <v>3.5134690800288571</v>
      </c>
      <c r="K18" s="1">
        <v>3.5973078398408291</v>
      </c>
      <c r="L18" s="1">
        <v>3.017535792881068</v>
      </c>
      <c r="M18" s="1">
        <v>3.6846914990821884</v>
      </c>
      <c r="N18" s="1">
        <v>3.2737772093073403</v>
      </c>
      <c r="O18" s="1">
        <v>3.6733182203393278</v>
      </c>
      <c r="P18" s="1">
        <v>3.9288890717625256</v>
      </c>
      <c r="R18" s="1">
        <f t="shared" ref="R18:R22" si="5" xml:space="preserve"> AVERAGE(C18:P18)</f>
        <v>3.5389771815158917</v>
      </c>
      <c r="S18" s="1">
        <f t="shared" ref="S18:S22" si="6" xml:space="preserve"> STDEV(C18:P18)</f>
        <v>0.30239031857886706</v>
      </c>
    </row>
    <row r="19" spans="2:19" x14ac:dyDescent="0.2">
      <c r="B19" s="2" t="s">
        <v>27</v>
      </c>
      <c r="C19" s="1">
        <v>1.250358099541129</v>
      </c>
      <c r="D19" s="1">
        <v>0.81032946593068034</v>
      </c>
      <c r="E19" s="1">
        <v>0.7281556890509826</v>
      </c>
      <c r="F19" s="1">
        <v>0.94842967105964293</v>
      </c>
      <c r="G19" s="1">
        <v>0.16153797171200182</v>
      </c>
      <c r="H19" s="1">
        <v>0.20092046202436062</v>
      </c>
      <c r="I19" s="1">
        <v>0.76697606649734429</v>
      </c>
      <c r="J19" s="1">
        <v>0.76145650547806654</v>
      </c>
      <c r="K19" s="1">
        <v>0.9056773061849076</v>
      </c>
      <c r="L19" s="1">
        <v>0.16689773300644128</v>
      </c>
      <c r="M19" s="1">
        <v>0.75763489269935191</v>
      </c>
      <c r="N19" s="1">
        <v>0.26335310898468861</v>
      </c>
      <c r="O19" s="1">
        <v>1.0156808185524999</v>
      </c>
      <c r="P19" s="1">
        <v>0.8026815681392715</v>
      </c>
      <c r="R19" s="1">
        <f t="shared" si="5"/>
        <v>0.68143495420438349</v>
      </c>
      <c r="S19" s="1">
        <f t="shared" si="6"/>
        <v>0.34537796576635932</v>
      </c>
    </row>
    <row r="20" spans="2:19" x14ac:dyDescent="0.2">
      <c r="B20" s="2" t="s">
        <v>28</v>
      </c>
      <c r="C20" s="1">
        <v>2.869341856976225</v>
      </c>
      <c r="D20" s="1">
        <v>3.3805168789636735</v>
      </c>
      <c r="E20" s="1">
        <v>3.4689070725794648</v>
      </c>
      <c r="F20" s="1">
        <v>3.2462820119478413</v>
      </c>
      <c r="G20" s="1">
        <v>3.9485442345179882</v>
      </c>
      <c r="H20" s="1">
        <v>3.7717367880916748</v>
      </c>
      <c r="I20" s="1">
        <v>3.2547285451201269</v>
      </c>
      <c r="J20" s="1">
        <v>3.2172233165861157</v>
      </c>
      <c r="K20" s="1">
        <v>3.0313780749168613</v>
      </c>
      <c r="L20" s="1">
        <v>3.8599532899363282</v>
      </c>
      <c r="M20" s="1">
        <v>3.3791988752911353</v>
      </c>
      <c r="N20" s="1">
        <v>3.5549699357462976</v>
      </c>
      <c r="O20" s="1">
        <v>3.0548882547753209</v>
      </c>
      <c r="P20" s="1">
        <v>3.3435370906335575</v>
      </c>
      <c r="R20" s="1">
        <f t="shared" si="5"/>
        <v>3.3843718732916162</v>
      </c>
      <c r="S20" s="1">
        <f t="shared" si="6"/>
        <v>0.31558414092762405</v>
      </c>
    </row>
    <row r="21" spans="2:19" x14ac:dyDescent="0.2">
      <c r="B21" s="2" t="s">
        <v>29</v>
      </c>
      <c r="C21" s="1">
        <v>0.66837770167172783</v>
      </c>
      <c r="D21" s="1">
        <v>1.0418599795627481</v>
      </c>
      <c r="E21" s="1">
        <v>1.1426021817945413</v>
      </c>
      <c r="F21" s="1">
        <v>1.1537907135480809</v>
      </c>
      <c r="G21" s="1">
        <v>0.95144521312041341</v>
      </c>
      <c r="H21" s="1">
        <v>0.88195233401630946</v>
      </c>
      <c r="I21" s="1">
        <v>0.91557908223118722</v>
      </c>
      <c r="J21" s="1">
        <v>0.92249906667145365</v>
      </c>
      <c r="K21" s="1">
        <v>0.85025530515975789</v>
      </c>
      <c r="L21" s="1">
        <v>1.0705272729874522</v>
      </c>
      <c r="M21" s="1">
        <v>1.0186709182634108</v>
      </c>
      <c r="N21" s="1">
        <v>0.9114488314534076</v>
      </c>
      <c r="O21" s="1">
        <v>0.87037628407869039</v>
      </c>
      <c r="P21" s="1">
        <v>0.98134720870288372</v>
      </c>
      <c r="R21" s="1">
        <f t="shared" si="5"/>
        <v>0.95576657809014731</v>
      </c>
      <c r="S21" s="1">
        <f t="shared" si="6"/>
        <v>0.12724417941247965</v>
      </c>
    </row>
    <row r="22" spans="2:19" x14ac:dyDescent="0.2">
      <c r="B22" s="2" t="s">
        <v>31</v>
      </c>
      <c r="C22" s="1">
        <v>16.119699956517355</v>
      </c>
      <c r="D22" s="1">
        <v>16.190846344894354</v>
      </c>
      <c r="E22" s="1">
        <v>16.197062761630448</v>
      </c>
      <c r="F22" s="1">
        <v>16.194711683007483</v>
      </c>
      <c r="G22" s="1">
        <v>16.11008220622999</v>
      </c>
      <c r="H22" s="1">
        <v>15.972657250116034</v>
      </c>
      <c r="I22" s="1">
        <v>16.021704611617469</v>
      </c>
      <c r="J22" s="1">
        <v>15.978679822064183</v>
      </c>
      <c r="K22" s="1">
        <v>15.937055381101768</v>
      </c>
      <c r="L22" s="1">
        <v>16.026851022942772</v>
      </c>
      <c r="M22" s="1">
        <v>16.136833767990485</v>
      </c>
      <c r="N22" s="1">
        <v>15.818323044730986</v>
      </c>
      <c r="O22" s="1">
        <v>16.070569073327817</v>
      </c>
      <c r="P22" s="1">
        <v>16.146218658772831</v>
      </c>
      <c r="R22" s="1">
        <f t="shared" si="5"/>
        <v>16.065806827495997</v>
      </c>
      <c r="S22" s="1">
        <f t="shared" si="6"/>
        <v>0.11212406795606965</v>
      </c>
    </row>
    <row r="24" spans="2:19" x14ac:dyDescent="0.2">
      <c r="B24" s="2" t="s">
        <v>32</v>
      </c>
      <c r="C24" s="1">
        <f t="shared" ref="C24:P24" si="7">C19/(C19+C20)</f>
        <v>0.30350707885001815</v>
      </c>
      <c r="D24" s="1">
        <f t="shared" si="7"/>
        <v>0.19335699742795218</v>
      </c>
      <c r="E24" s="1">
        <f t="shared" si="7"/>
        <v>0.17349173229139739</v>
      </c>
      <c r="F24" s="1">
        <f t="shared" si="7"/>
        <v>0.22610127768773058</v>
      </c>
      <c r="G24" s="1">
        <f t="shared" si="7"/>
        <v>3.93028566356034E-2</v>
      </c>
      <c r="H24" s="1">
        <f t="shared" si="7"/>
        <v>5.0575836115358819E-2</v>
      </c>
      <c r="I24" s="1">
        <f t="shared" si="7"/>
        <v>0.19070919934840208</v>
      </c>
      <c r="J24" s="1">
        <f t="shared" si="7"/>
        <v>0.19138421273693107</v>
      </c>
      <c r="K24" s="1">
        <f t="shared" si="7"/>
        <v>0.23003925993325944</v>
      </c>
      <c r="L24" s="1">
        <f t="shared" si="7"/>
        <v>4.1446214934585446E-2</v>
      </c>
      <c r="M24" s="1">
        <f t="shared" si="7"/>
        <v>0.18314366377534705</v>
      </c>
      <c r="N24" s="1">
        <f t="shared" si="7"/>
        <v>6.8970882217023813E-2</v>
      </c>
      <c r="O24" s="1">
        <f t="shared" si="7"/>
        <v>0.24951813868181044</v>
      </c>
      <c r="P24" s="1">
        <f t="shared" si="7"/>
        <v>0.19359364138717275</v>
      </c>
      <c r="R24" s="1">
        <f t="shared" ref="R24" si="8" xml:space="preserve"> AVERAGE(C24:P24)</f>
        <v>0.16679578514447085</v>
      </c>
      <c r="S24" s="1">
        <f t="shared" ref="S24" si="9" xml:space="preserve"> STDEV(C24:P24)</f>
        <v>8.3668644985708765E-2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O24"/>
  <sheetViews>
    <sheetView workbookViewId="0">
      <selection activeCell="E1" sqref="E1:E2"/>
    </sheetView>
  </sheetViews>
  <sheetFormatPr baseColWidth="10" defaultColWidth="8.83203125" defaultRowHeight="15" x14ac:dyDescent="0.2"/>
  <cols>
    <col min="2" max="2" width="20.33203125" customWidth="1"/>
    <col min="3" max="3" width="18" customWidth="1"/>
    <col min="4" max="60" width="13.6640625" customWidth="1"/>
  </cols>
  <sheetData>
    <row r="1" spans="2:15" ht="16" x14ac:dyDescent="0.2">
      <c r="E1" s="6" t="s">
        <v>225</v>
      </c>
    </row>
    <row r="2" spans="2:15" ht="16" x14ac:dyDescent="0.2">
      <c r="C2" t="s">
        <v>6</v>
      </c>
      <c r="E2" s="6" t="s">
        <v>226</v>
      </c>
    </row>
    <row r="3" spans="2:15" x14ac:dyDescent="0.2">
      <c r="C3" t="s">
        <v>171</v>
      </c>
    </row>
    <row r="4" spans="2:15" x14ac:dyDescent="0.2">
      <c r="C4" t="s">
        <v>23</v>
      </c>
    </row>
    <row r="5" spans="2:15" x14ac:dyDescent="0.2">
      <c r="C5" t="s">
        <v>137</v>
      </c>
    </row>
    <row r="7" spans="2:15" x14ac:dyDescent="0.2">
      <c r="B7" t="s">
        <v>79</v>
      </c>
      <c r="C7" t="s">
        <v>172</v>
      </c>
      <c r="D7" t="s">
        <v>173</v>
      </c>
      <c r="E7" t="s">
        <v>174</v>
      </c>
      <c r="F7" t="s">
        <v>175</v>
      </c>
      <c r="G7" t="s">
        <v>176</v>
      </c>
      <c r="H7" t="s">
        <v>177</v>
      </c>
      <c r="I7" t="s">
        <v>178</v>
      </c>
      <c r="J7" t="s">
        <v>179</v>
      </c>
      <c r="K7" t="s">
        <v>180</v>
      </c>
      <c r="L7" t="s">
        <v>181</v>
      </c>
      <c r="N7" t="s">
        <v>223</v>
      </c>
      <c r="O7" t="s">
        <v>224</v>
      </c>
    </row>
    <row r="8" spans="2:15" x14ac:dyDescent="0.2">
      <c r="B8" t="s">
        <v>0</v>
      </c>
      <c r="C8" s="1">
        <v>62.009</v>
      </c>
      <c r="D8" s="1">
        <v>60.167999999999999</v>
      </c>
      <c r="E8" s="1">
        <v>62.366</v>
      </c>
      <c r="F8" s="1">
        <v>59.238</v>
      </c>
      <c r="G8" s="1">
        <v>58.637</v>
      </c>
      <c r="H8" s="1">
        <v>54.207999999999998</v>
      </c>
      <c r="I8" s="1">
        <v>57.116999999999997</v>
      </c>
      <c r="J8" s="1">
        <v>65.844999999999999</v>
      </c>
      <c r="K8" s="1">
        <v>53.747</v>
      </c>
      <c r="L8" s="1">
        <v>62.412999999999997</v>
      </c>
      <c r="N8" s="1">
        <f xml:space="preserve"> AVERAGE(C8:L8)</f>
        <v>59.574799999999996</v>
      </c>
      <c r="O8" s="1">
        <f xml:space="preserve"> STDEV(C8:L8)</f>
        <v>3.8186425685924923</v>
      </c>
    </row>
    <row r="9" spans="2:15" x14ac:dyDescent="0.2">
      <c r="B9" t="s">
        <v>1</v>
      </c>
      <c r="C9" s="1">
        <v>18.117999999999999</v>
      </c>
      <c r="D9" s="1">
        <v>17.661999999999999</v>
      </c>
      <c r="E9" s="1">
        <v>18.59</v>
      </c>
      <c r="F9">
        <v>18.32</v>
      </c>
      <c r="G9" s="1">
        <v>19.417000000000002</v>
      </c>
      <c r="H9" s="1">
        <v>23.355</v>
      </c>
      <c r="I9" s="1">
        <v>21.387</v>
      </c>
      <c r="J9" s="1">
        <v>19.225000000000001</v>
      </c>
      <c r="K9" s="1">
        <v>20.992999999999999</v>
      </c>
      <c r="L9" s="1">
        <v>18.369</v>
      </c>
      <c r="N9" s="1">
        <f t="shared" ref="N9:N14" si="0" xml:space="preserve"> AVERAGE(C9:L9)</f>
        <v>19.543599999999998</v>
      </c>
      <c r="O9" s="1">
        <f t="shared" ref="O9:O14" si="1" xml:space="preserve"> STDEV(C9:L9)</f>
        <v>1.8105301985882478</v>
      </c>
    </row>
    <row r="10" spans="2:15" x14ac:dyDescent="0.2">
      <c r="B10" t="s">
        <v>2</v>
      </c>
      <c r="C10" s="1">
        <v>1.8779999999999999</v>
      </c>
      <c r="D10" s="1">
        <v>2.0529999999999999</v>
      </c>
      <c r="E10" s="1">
        <v>1.1579999999999999</v>
      </c>
      <c r="F10" s="1">
        <v>2.633</v>
      </c>
      <c r="G10" s="1">
        <v>2.5960000000000001</v>
      </c>
      <c r="H10" s="1">
        <v>8.1329999999999991</v>
      </c>
      <c r="I10" s="1">
        <v>5.4409999999999998</v>
      </c>
      <c r="J10" s="1">
        <v>1.054</v>
      </c>
      <c r="K10">
        <v>5.62</v>
      </c>
      <c r="L10" s="1">
        <v>1.5660000000000001</v>
      </c>
      <c r="N10" s="1">
        <f t="shared" si="0"/>
        <v>3.2131999999999996</v>
      </c>
      <c r="O10" s="1">
        <f t="shared" si="1"/>
        <v>2.3665695191328924</v>
      </c>
    </row>
    <row r="11" spans="2:15" x14ac:dyDescent="0.2">
      <c r="B11" t="s">
        <v>3</v>
      </c>
      <c r="C11" s="1">
        <v>12.975</v>
      </c>
      <c r="D11" s="1">
        <v>13.114000000000001</v>
      </c>
      <c r="E11" s="1">
        <v>14.211</v>
      </c>
      <c r="F11" s="1">
        <v>11.882</v>
      </c>
      <c r="G11" s="1">
        <v>13.211</v>
      </c>
      <c r="H11" s="1">
        <v>10.058</v>
      </c>
      <c r="I11" s="1">
        <v>11.807</v>
      </c>
      <c r="J11" s="1">
        <v>14.724</v>
      </c>
      <c r="K11" s="1">
        <v>10.788</v>
      </c>
      <c r="L11" s="1">
        <v>13.045999999999999</v>
      </c>
      <c r="N11" s="1">
        <f t="shared" si="0"/>
        <v>12.5816</v>
      </c>
      <c r="O11" s="1">
        <f t="shared" si="1"/>
        <v>1.4518130580606994</v>
      </c>
    </row>
    <row r="12" spans="2:15" x14ac:dyDescent="0.2">
      <c r="B12" t="s">
        <v>4</v>
      </c>
      <c r="C12" s="1">
        <v>4.0190000000000001</v>
      </c>
      <c r="D12" s="1">
        <v>3.448</v>
      </c>
      <c r="E12" s="1">
        <v>3.4529999999999998</v>
      </c>
      <c r="F12" s="1">
        <v>4.0510000000000002</v>
      </c>
      <c r="G12">
        <v>3.48</v>
      </c>
      <c r="H12" s="1">
        <v>2.1749999999999998</v>
      </c>
      <c r="I12" s="1">
        <v>2.9670000000000001</v>
      </c>
      <c r="J12" s="1">
        <v>2.8519999999999999</v>
      </c>
      <c r="K12" s="1">
        <v>2.9670000000000001</v>
      </c>
      <c r="L12" s="1">
        <v>4.2789999999999999</v>
      </c>
      <c r="N12" s="1">
        <f t="shared" si="0"/>
        <v>3.3691000000000004</v>
      </c>
      <c r="O12" s="1">
        <f t="shared" si="1"/>
        <v>0.64614024105538548</v>
      </c>
    </row>
    <row r="13" spans="2:15" x14ac:dyDescent="0.2">
      <c r="B13" t="s">
        <v>49</v>
      </c>
      <c r="C13" s="1">
        <v>98.091999999999999</v>
      </c>
      <c r="D13" s="1">
        <v>95.667000000000002</v>
      </c>
      <c r="E13" s="1">
        <v>98.998999999999995</v>
      </c>
      <c r="F13">
        <v>95.21</v>
      </c>
      <c r="G13" s="1">
        <v>96.555999999999997</v>
      </c>
      <c r="H13" s="1">
        <v>97.438000000000002</v>
      </c>
      <c r="I13" s="1">
        <v>98.049000000000007</v>
      </c>
      <c r="J13" s="1">
        <v>103.056</v>
      </c>
      <c r="K13" s="1">
        <v>93.444999999999993</v>
      </c>
      <c r="L13" s="1">
        <v>98.706999999999994</v>
      </c>
      <c r="N13" s="1">
        <f t="shared" si="0"/>
        <v>97.521899999999988</v>
      </c>
      <c r="O13" s="1">
        <f t="shared" si="1"/>
        <v>2.6068723043354298</v>
      </c>
    </row>
    <row r="14" spans="2:15" x14ac:dyDescent="0.2">
      <c r="B14" t="s">
        <v>24</v>
      </c>
      <c r="C14" s="1">
        <f t="shared" ref="C14:L14" si="2">C13-(C12*0.2256)</f>
        <v>97.185313600000001</v>
      </c>
      <c r="D14" s="1">
        <f t="shared" si="2"/>
        <v>94.889131200000008</v>
      </c>
      <c r="E14" s="1">
        <f t="shared" si="2"/>
        <v>98.220003199999994</v>
      </c>
      <c r="F14" s="1">
        <f t="shared" si="2"/>
        <v>94.296094399999987</v>
      </c>
      <c r="G14" s="1">
        <f t="shared" si="2"/>
        <v>95.770911999999996</v>
      </c>
      <c r="H14" s="1">
        <f t="shared" si="2"/>
        <v>96.947320000000005</v>
      </c>
      <c r="I14" s="1">
        <f t="shared" si="2"/>
        <v>97.379644800000008</v>
      </c>
      <c r="J14" s="1">
        <f t="shared" si="2"/>
        <v>102.41258879999999</v>
      </c>
      <c r="K14" s="1">
        <f t="shared" si="2"/>
        <v>92.775644799999995</v>
      </c>
      <c r="L14" s="1">
        <f t="shared" si="2"/>
        <v>97.741657599999996</v>
      </c>
      <c r="N14" s="1">
        <f t="shared" si="0"/>
        <v>96.761831040000018</v>
      </c>
      <c r="O14" s="1">
        <f t="shared" si="1"/>
        <v>2.6261778315306339</v>
      </c>
    </row>
    <row r="16" spans="2:15" x14ac:dyDescent="0.2">
      <c r="B16" t="s">
        <v>30</v>
      </c>
    </row>
    <row r="17" spans="2:15" x14ac:dyDescent="0.2">
      <c r="B17" s="2" t="s">
        <v>25</v>
      </c>
      <c r="C17" s="1">
        <v>8.9262605251515321</v>
      </c>
      <c r="D17" s="1">
        <v>8.9156202903386621</v>
      </c>
      <c r="E17" s="1">
        <v>8.8803623393083786</v>
      </c>
      <c r="F17" s="1">
        <v>8.7945950797103798</v>
      </c>
      <c r="G17" s="1">
        <v>8.6314883963077538</v>
      </c>
      <c r="H17" s="1">
        <v>7.958826518536152</v>
      </c>
      <c r="I17" s="1">
        <v>8.3258608636508935</v>
      </c>
      <c r="J17" s="1">
        <v>8.9279027150004353</v>
      </c>
      <c r="K17" s="1">
        <v>8.2173626880377135</v>
      </c>
      <c r="L17" s="1">
        <v>8.9096214703006318</v>
      </c>
      <c r="N17" s="1">
        <f t="shared" ref="N17" si="3" xml:space="preserve"> AVERAGE(C17:L17)</f>
        <v>8.6487900886342537</v>
      </c>
      <c r="O17" s="1">
        <f t="shared" ref="O17" si="4" xml:space="preserve"> STDEV(C17:L17)</f>
        <v>0.35524198844675398</v>
      </c>
    </row>
    <row r="18" spans="2:15" x14ac:dyDescent="0.2">
      <c r="B18" s="2" t="s">
        <v>26</v>
      </c>
      <c r="C18" s="1">
        <v>3.0737394748484679</v>
      </c>
      <c r="D18" s="1">
        <v>3.0843797096613379</v>
      </c>
      <c r="E18" s="1">
        <v>3.1196376606916218</v>
      </c>
      <c r="F18" s="1">
        <v>3.2054049202896193</v>
      </c>
      <c r="G18" s="1">
        <v>3.3685116036922471</v>
      </c>
      <c r="H18" s="1">
        <v>4.0411734814638463</v>
      </c>
      <c r="I18" s="1">
        <v>3.6741391363491074</v>
      </c>
      <c r="J18" s="1">
        <v>3.0720972849995638</v>
      </c>
      <c r="K18" s="1">
        <v>3.7826373119622869</v>
      </c>
      <c r="L18" s="1">
        <v>3.0903785296993691</v>
      </c>
      <c r="N18" s="1">
        <f t="shared" ref="N18:N22" si="5" xml:space="preserve"> AVERAGE(C18:L18)</f>
        <v>3.3512099113657472</v>
      </c>
      <c r="O18" s="1">
        <f t="shared" ref="O18:O22" si="6" xml:space="preserve"> STDEV(C18:L18)</f>
        <v>0.35524198844675231</v>
      </c>
    </row>
    <row r="19" spans="2:15" x14ac:dyDescent="0.2">
      <c r="B19" s="2" t="s">
        <v>27</v>
      </c>
      <c r="C19" s="1">
        <v>0.28964180876706019</v>
      </c>
      <c r="D19" s="1">
        <v>0.32593107579632535</v>
      </c>
      <c r="E19" s="1">
        <v>0.17666161155097568</v>
      </c>
      <c r="F19" s="1">
        <v>0.41881010591394191</v>
      </c>
      <c r="G19" s="1">
        <v>0.40942039120114293</v>
      </c>
      <c r="H19" s="1">
        <v>1.279343770613786</v>
      </c>
      <c r="I19" s="1">
        <v>0.84975419798019691</v>
      </c>
      <c r="J19" s="1">
        <v>0.15311512406405817</v>
      </c>
      <c r="K19" s="1">
        <v>0.92058814010973622</v>
      </c>
      <c r="L19" s="1">
        <v>0.23951172859900208</v>
      </c>
      <c r="N19" s="1">
        <f t="shared" si="5"/>
        <v>0.50627779545962259</v>
      </c>
      <c r="O19" s="1">
        <f t="shared" si="6"/>
        <v>0.37834184745212557</v>
      </c>
    </row>
    <row r="20" spans="2:15" x14ac:dyDescent="0.2">
      <c r="B20" s="2" t="s">
        <v>28</v>
      </c>
      <c r="C20" s="1">
        <v>3.6211410727619975</v>
      </c>
      <c r="D20" s="1">
        <v>3.7674232619056025</v>
      </c>
      <c r="E20" s="1">
        <v>3.9231117828846331</v>
      </c>
      <c r="F20" s="1">
        <v>3.4200169348084652</v>
      </c>
      <c r="G20" s="1">
        <v>3.7702737839431069</v>
      </c>
      <c r="H20" s="1">
        <v>2.8629946252418237</v>
      </c>
      <c r="I20" s="1">
        <v>3.3367722957634554</v>
      </c>
      <c r="J20" s="1">
        <v>3.8705769270962462</v>
      </c>
      <c r="K20" s="1">
        <v>3.1977345753155464</v>
      </c>
      <c r="L20" s="1">
        <v>3.6106452162387508</v>
      </c>
      <c r="N20" s="1">
        <f t="shared" si="5"/>
        <v>3.5380690475959624</v>
      </c>
      <c r="O20" s="1">
        <f t="shared" si="6"/>
        <v>0.33391944589528405</v>
      </c>
    </row>
    <row r="21" spans="2:15" x14ac:dyDescent="0.2">
      <c r="B21" s="2" t="s">
        <v>29</v>
      </c>
      <c r="C21" s="1">
        <v>0.98047987399334491</v>
      </c>
      <c r="D21" s="1">
        <v>0.86588275878771293</v>
      </c>
      <c r="E21" s="1">
        <v>0.83326899229215978</v>
      </c>
      <c r="F21" s="1">
        <v>1.0192566439533297</v>
      </c>
      <c r="G21" s="1">
        <v>0.86815853461788373</v>
      </c>
      <c r="H21" s="1">
        <v>0.54119124475088687</v>
      </c>
      <c r="I21" s="1">
        <v>0.73297160986932963</v>
      </c>
      <c r="J21" s="1">
        <v>0.65536314564862097</v>
      </c>
      <c r="K21" s="1">
        <v>0.76877919298523612</v>
      </c>
      <c r="L21" s="1">
        <v>1.0352192238961466</v>
      </c>
      <c r="N21" s="1">
        <f t="shared" si="5"/>
        <v>0.83005712207946514</v>
      </c>
      <c r="O21" s="1">
        <f t="shared" si="6"/>
        <v>0.16000087609028488</v>
      </c>
    </row>
    <row r="22" spans="2:15" x14ac:dyDescent="0.2">
      <c r="B22" s="2" t="s">
        <v>31</v>
      </c>
      <c r="C22" s="1">
        <v>15.910782881529057</v>
      </c>
      <c r="D22" s="1">
        <v>16.093354337701928</v>
      </c>
      <c r="E22" s="1">
        <v>16.099773394435609</v>
      </c>
      <c r="F22" s="1">
        <v>15.838827040722407</v>
      </c>
      <c r="G22" s="1">
        <v>16.179694175144249</v>
      </c>
      <c r="H22" s="1">
        <v>16.14233839585561</v>
      </c>
      <c r="I22" s="1">
        <v>16.186526493743653</v>
      </c>
      <c r="J22" s="1">
        <v>16.023692051160303</v>
      </c>
      <c r="K22" s="1">
        <v>16.118322715425283</v>
      </c>
      <c r="L22" s="1">
        <v>15.850156944837753</v>
      </c>
      <c r="N22" s="1">
        <f t="shared" si="5"/>
        <v>16.044346843055585</v>
      </c>
      <c r="O22" s="1">
        <f t="shared" si="6"/>
        <v>0.13220212747638008</v>
      </c>
    </row>
    <row r="24" spans="2:15" x14ac:dyDescent="0.2">
      <c r="B24" s="2" t="s">
        <v>32</v>
      </c>
      <c r="C24" s="1">
        <f t="shared" ref="C24:L24" si="7">C19/(C19+C20)</f>
        <v>7.4062359773298017E-2</v>
      </c>
      <c r="D24" s="1">
        <f t="shared" si="7"/>
        <v>7.9624447068833065E-2</v>
      </c>
      <c r="E24" s="1">
        <f t="shared" si="7"/>
        <v>4.3090579540505464E-2</v>
      </c>
      <c r="F24" s="1">
        <f t="shared" si="7"/>
        <v>0.10909845676066939</v>
      </c>
      <c r="G24" s="1">
        <f t="shared" si="7"/>
        <v>9.7954628746734315E-2</v>
      </c>
      <c r="H24" s="1">
        <f t="shared" si="7"/>
        <v>0.30884578910640503</v>
      </c>
      <c r="I24" s="1">
        <f t="shared" si="7"/>
        <v>0.20297356274947029</v>
      </c>
      <c r="J24" s="1">
        <f t="shared" si="7"/>
        <v>3.8053390298570355E-2</v>
      </c>
      <c r="K24" s="1">
        <f t="shared" si="7"/>
        <v>0.22353472608196776</v>
      </c>
      <c r="L24" s="1">
        <f t="shared" si="7"/>
        <v>6.2208302682345638E-2</v>
      </c>
      <c r="N24" s="1">
        <f t="shared" ref="N24" si="8" xml:space="preserve"> AVERAGE(C24:L24)</f>
        <v>0.12394462428087993</v>
      </c>
      <c r="O24" s="1">
        <f t="shared" ref="O24" si="9" xml:space="preserve"> STDEV(C24:L24)</f>
        <v>9.032451571655635E-2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N23"/>
  <sheetViews>
    <sheetView workbookViewId="0">
      <selection activeCell="E1" sqref="E1:E2"/>
    </sheetView>
  </sheetViews>
  <sheetFormatPr baseColWidth="10" defaultColWidth="8.83203125" defaultRowHeight="15" x14ac:dyDescent="0.2"/>
  <cols>
    <col min="2" max="2" width="20.5" customWidth="1"/>
    <col min="3" max="3" width="18.33203125" customWidth="1"/>
    <col min="4" max="22" width="13.6640625" customWidth="1"/>
  </cols>
  <sheetData>
    <row r="1" spans="2:14" ht="16" x14ac:dyDescent="0.2">
      <c r="E1" s="6" t="s">
        <v>225</v>
      </c>
    </row>
    <row r="2" spans="2:14" ht="16" x14ac:dyDescent="0.2">
      <c r="C2" t="s">
        <v>6</v>
      </c>
      <c r="E2" s="6" t="s">
        <v>226</v>
      </c>
    </row>
    <row r="3" spans="2:14" x14ac:dyDescent="0.2">
      <c r="C3" t="s">
        <v>183</v>
      </c>
    </row>
    <row r="4" spans="2:14" x14ac:dyDescent="0.2">
      <c r="C4" t="s">
        <v>66</v>
      </c>
    </row>
    <row r="5" spans="2:14" x14ac:dyDescent="0.2">
      <c r="C5" t="s">
        <v>182</v>
      </c>
    </row>
    <row r="7" spans="2:14" x14ac:dyDescent="0.2">
      <c r="B7" t="s">
        <v>79</v>
      </c>
      <c r="C7" t="s">
        <v>184</v>
      </c>
      <c r="D7" t="s">
        <v>185</v>
      </c>
      <c r="E7" t="s">
        <v>186</v>
      </c>
      <c r="F7" t="s">
        <v>187</v>
      </c>
      <c r="G7" t="s">
        <v>188</v>
      </c>
      <c r="H7" t="s">
        <v>189</v>
      </c>
      <c r="I7" t="s">
        <v>190</v>
      </c>
      <c r="J7" t="s">
        <v>191</v>
      </c>
      <c r="K7" t="s">
        <v>192</v>
      </c>
      <c r="M7" t="s">
        <v>223</v>
      </c>
      <c r="N7" t="s">
        <v>224</v>
      </c>
    </row>
    <row r="8" spans="2:14" x14ac:dyDescent="0.2">
      <c r="B8" t="s">
        <v>0</v>
      </c>
      <c r="C8" s="1">
        <v>71.272999999999996</v>
      </c>
      <c r="D8">
        <v>69.48</v>
      </c>
      <c r="E8" s="1">
        <v>68.575999999999993</v>
      </c>
      <c r="F8" s="1">
        <v>69.213999999999999</v>
      </c>
      <c r="G8" s="1">
        <v>67.132999999999996</v>
      </c>
      <c r="H8" s="1">
        <v>68.593000000000004</v>
      </c>
      <c r="I8">
        <v>65.856999999999999</v>
      </c>
      <c r="J8" s="1">
        <v>70.671000000000006</v>
      </c>
      <c r="K8" s="1">
        <v>70.885999999999996</v>
      </c>
      <c r="M8" s="1">
        <f xml:space="preserve"> AVERAGE(C8:K8)</f>
        <v>69.075888888888883</v>
      </c>
      <c r="N8" s="1">
        <f xml:space="preserve"> STDEV(C8:K8)</f>
        <v>1.7835951365461593</v>
      </c>
    </row>
    <row r="9" spans="2:14" x14ac:dyDescent="0.2">
      <c r="B9" t="s">
        <v>1</v>
      </c>
      <c r="C9" s="1">
        <v>22.215</v>
      </c>
      <c r="D9" s="1">
        <v>21.245999999999999</v>
      </c>
      <c r="E9" s="1">
        <v>21.655999999999999</v>
      </c>
      <c r="F9" s="1">
        <v>21.428000000000001</v>
      </c>
      <c r="G9" s="1">
        <v>20.872</v>
      </c>
      <c r="H9" s="1">
        <v>20.033999999999999</v>
      </c>
      <c r="I9">
        <v>18.777000000000001</v>
      </c>
      <c r="J9" s="1">
        <v>19.994</v>
      </c>
      <c r="K9" s="1">
        <v>20.795999999999999</v>
      </c>
      <c r="M9" s="1">
        <f t="shared" ref="M9:M13" si="0" xml:space="preserve"> AVERAGE(C9:K9)</f>
        <v>20.779777777777777</v>
      </c>
      <c r="N9" s="1">
        <f t="shared" ref="N9:N13" si="1" xml:space="preserve"> STDEV(C9:K9)</f>
        <v>1.040354600338002</v>
      </c>
    </row>
    <row r="10" spans="2:14" x14ac:dyDescent="0.2">
      <c r="B10" t="s">
        <v>2</v>
      </c>
      <c r="C10" s="1">
        <v>2.4780000000000002</v>
      </c>
      <c r="D10" s="1">
        <v>1.6919999999999999</v>
      </c>
      <c r="E10" s="1">
        <v>2.008</v>
      </c>
      <c r="F10" s="1">
        <v>2.0219999999999998</v>
      </c>
      <c r="G10" s="1">
        <v>2.1179999999999999</v>
      </c>
      <c r="H10">
        <v>0.91</v>
      </c>
      <c r="I10">
        <v>0.85699999999999998</v>
      </c>
      <c r="J10" s="1">
        <v>1.046</v>
      </c>
      <c r="K10">
        <v>1.88</v>
      </c>
      <c r="M10" s="1">
        <f t="shared" si="0"/>
        <v>1.6678888888888888</v>
      </c>
      <c r="N10" s="1">
        <f t="shared" si="1"/>
        <v>0.58781426582817109</v>
      </c>
    </row>
    <row r="11" spans="2:14" x14ac:dyDescent="0.2">
      <c r="B11" t="s">
        <v>3</v>
      </c>
      <c r="C11" s="1">
        <v>11.887</v>
      </c>
      <c r="D11" s="1">
        <v>10.887</v>
      </c>
      <c r="E11" s="1">
        <v>11.303000000000001</v>
      </c>
      <c r="F11" s="1">
        <v>11.090999999999999</v>
      </c>
      <c r="G11" s="1">
        <v>10.653</v>
      </c>
      <c r="H11" s="1">
        <v>11.039</v>
      </c>
      <c r="I11">
        <v>10.8</v>
      </c>
      <c r="J11" s="1">
        <v>11.933</v>
      </c>
      <c r="K11" s="1">
        <v>10.736000000000001</v>
      </c>
      <c r="M11" s="1">
        <f t="shared" si="0"/>
        <v>11.147666666666666</v>
      </c>
      <c r="N11" s="1">
        <f t="shared" si="1"/>
        <v>0.47506499555323994</v>
      </c>
    </row>
    <row r="12" spans="2:14" x14ac:dyDescent="0.2">
      <c r="B12" t="s">
        <v>119</v>
      </c>
      <c r="C12" s="1">
        <v>6.0000000000000001E-3</v>
      </c>
      <c r="D12" s="1">
        <v>3.9E-2</v>
      </c>
      <c r="E12" s="1">
        <v>5.2999999999999999E-2</v>
      </c>
      <c r="F12" s="1">
        <v>3.3000000000000002E-2</v>
      </c>
      <c r="G12" s="1">
        <v>2.5999999999999999E-2</v>
      </c>
      <c r="H12" s="1">
        <v>1.9E-2</v>
      </c>
      <c r="I12">
        <v>7.6999999999999999E-2</v>
      </c>
      <c r="J12">
        <v>0</v>
      </c>
      <c r="K12">
        <v>0</v>
      </c>
      <c r="M12" s="1">
        <f t="shared" si="0"/>
        <v>2.8111111111111111E-2</v>
      </c>
      <c r="N12" s="1">
        <f t="shared" si="1"/>
        <v>2.5760650440373418E-2</v>
      </c>
    </row>
    <row r="13" spans="2:14" x14ac:dyDescent="0.2">
      <c r="B13" t="s">
        <v>49</v>
      </c>
      <c r="C13" s="1">
        <v>107.858</v>
      </c>
      <c r="D13" s="1">
        <v>103.33499999999999</v>
      </c>
      <c r="E13" s="1">
        <v>103.584</v>
      </c>
      <c r="F13" s="1">
        <v>103.78100000000001</v>
      </c>
      <c r="G13" s="1">
        <v>100.79600000000001</v>
      </c>
      <c r="H13" s="1">
        <v>100.59099999999999</v>
      </c>
      <c r="I13">
        <v>96.350999999999999</v>
      </c>
      <c r="J13" s="1">
        <v>103.64400000000001</v>
      </c>
      <c r="K13" s="1">
        <v>104.298</v>
      </c>
      <c r="M13" s="1">
        <f t="shared" si="0"/>
        <v>102.69311111111112</v>
      </c>
      <c r="N13" s="1">
        <f t="shared" si="1"/>
        <v>3.1777629098331297</v>
      </c>
    </row>
    <row r="15" spans="2:14" x14ac:dyDescent="0.2">
      <c r="B15" t="s">
        <v>80</v>
      </c>
    </row>
    <row r="16" spans="2:14" x14ac:dyDescent="0.2">
      <c r="B16" s="2" t="s">
        <v>25</v>
      </c>
      <c r="C16" s="1">
        <v>2.9091672168223393</v>
      </c>
      <c r="D16" s="1">
        <v>2.9427411743299352</v>
      </c>
      <c r="E16" s="1">
        <v>2.9097121757171216</v>
      </c>
      <c r="F16" s="1">
        <v>2.9261914857472449</v>
      </c>
      <c r="G16" s="1">
        <v>2.9226455883337028</v>
      </c>
      <c r="H16" s="1">
        <v>2.9778044415343641</v>
      </c>
      <c r="I16" s="1">
        <v>2.9884830699034239</v>
      </c>
      <c r="J16" s="1">
        <v>2.9854309642930486</v>
      </c>
      <c r="K16" s="1">
        <v>2.969721141506263</v>
      </c>
      <c r="M16" s="1">
        <f t="shared" ref="M16" si="2" xml:space="preserve"> AVERAGE(C16:K16)</f>
        <v>2.9479885842430491</v>
      </c>
      <c r="N16" s="1">
        <f t="shared" ref="N16" si="3" xml:space="preserve"> STDEV(C16:K16)</f>
        <v>3.2634573034728942E-2</v>
      </c>
    </row>
    <row r="17" spans="2:14" x14ac:dyDescent="0.2">
      <c r="B17" s="2" t="s">
        <v>26</v>
      </c>
      <c r="C17" s="1">
        <v>1.0686412445855871</v>
      </c>
      <c r="D17" s="1">
        <v>1.060501780614221</v>
      </c>
      <c r="E17" s="1">
        <v>1.0829242863172128</v>
      </c>
      <c r="F17" s="1">
        <v>1.0676585940074839</v>
      </c>
      <c r="G17" s="1">
        <v>1.0708931338674572</v>
      </c>
      <c r="H17" s="1">
        <v>1.0250050708553071</v>
      </c>
      <c r="I17" s="1">
        <v>1.0041926345427845</v>
      </c>
      <c r="J17" s="1">
        <v>0.99542249946093442</v>
      </c>
      <c r="K17" s="1">
        <v>1.0267790003308004</v>
      </c>
      <c r="M17" s="1">
        <f t="shared" ref="M17:M21" si="4" xml:space="preserve"> AVERAGE(C17:K17)</f>
        <v>1.0446686938424208</v>
      </c>
      <c r="N17" s="1">
        <f t="shared" ref="N17:N21" si="5" xml:space="preserve"> STDEV(C17:K17)</f>
        <v>3.2162313322595774E-2</v>
      </c>
    </row>
    <row r="18" spans="2:14" x14ac:dyDescent="0.2">
      <c r="B18" s="2" t="s">
        <v>27</v>
      </c>
      <c r="C18" s="1">
        <v>0.10836668295650748</v>
      </c>
      <c r="D18" s="1">
        <v>7.6779176063863905E-2</v>
      </c>
      <c r="E18" s="1">
        <v>9.128352931627215E-2</v>
      </c>
      <c r="F18" s="1">
        <v>9.158846437561749E-2</v>
      </c>
      <c r="G18" s="1">
        <v>9.8790887597007479E-2</v>
      </c>
      <c r="H18" s="1">
        <v>4.2326133799479367E-2</v>
      </c>
      <c r="I18" s="1">
        <v>4.1665875416510088E-2</v>
      </c>
      <c r="J18" s="1">
        <v>4.7342186644423391E-2</v>
      </c>
      <c r="K18" s="1">
        <v>8.4384733291141281E-2</v>
      </c>
      <c r="M18" s="1">
        <f t="shared" si="4"/>
        <v>7.5836407717869189E-2</v>
      </c>
      <c r="N18" s="1">
        <f t="shared" si="5"/>
        <v>2.5613265266593528E-2</v>
      </c>
    </row>
    <row r="19" spans="2:14" x14ac:dyDescent="0.2">
      <c r="B19" s="2" t="s">
        <v>28</v>
      </c>
      <c r="C19" s="1">
        <v>0.94067403304086838</v>
      </c>
      <c r="D19" s="1">
        <v>0.89397160870986914</v>
      </c>
      <c r="E19" s="1">
        <v>0.9298113795473314</v>
      </c>
      <c r="F19" s="1">
        <v>0.90908134623733372</v>
      </c>
      <c r="G19" s="1">
        <v>0.89915646986880315</v>
      </c>
      <c r="H19" s="1">
        <v>0.92911475369766516</v>
      </c>
      <c r="I19" s="1">
        <v>0.95015806592493124</v>
      </c>
      <c r="J19" s="1">
        <v>0.97732427115615661</v>
      </c>
      <c r="K19" s="1">
        <v>0.87200896640026415</v>
      </c>
      <c r="M19" s="1">
        <f t="shared" si="4"/>
        <v>0.9223667660648025</v>
      </c>
      <c r="N19" s="1">
        <f t="shared" si="5"/>
        <v>3.2183478919073534E-2</v>
      </c>
    </row>
    <row r="20" spans="2:14" x14ac:dyDescent="0.2">
      <c r="B20" s="2" t="s">
        <v>29</v>
      </c>
      <c r="C20" s="1">
        <v>4.1505031011633222E-4</v>
      </c>
      <c r="D20" s="1">
        <v>2.7993855073733288E-3</v>
      </c>
      <c r="E20" s="1">
        <v>3.8111812077416892E-3</v>
      </c>
      <c r="F20" s="1">
        <v>2.3644415381400144E-3</v>
      </c>
      <c r="G20" s="1">
        <v>1.918312222478601E-3</v>
      </c>
      <c r="H20" s="1">
        <v>1.397899093956656E-3</v>
      </c>
      <c r="I20" s="1">
        <v>5.9216867292824944E-3</v>
      </c>
      <c r="J20" s="1">
        <v>0</v>
      </c>
      <c r="K20" s="1">
        <v>0</v>
      </c>
      <c r="M20" s="1">
        <f t="shared" si="4"/>
        <v>2.0697729565654572E-3</v>
      </c>
      <c r="N20" s="1">
        <f t="shared" si="5"/>
        <v>1.9451635059273753E-3</v>
      </c>
    </row>
    <row r="21" spans="2:14" x14ac:dyDescent="0.2">
      <c r="B21" s="2" t="s">
        <v>31</v>
      </c>
      <c r="C21" s="1">
        <v>5.0268491774053023</v>
      </c>
      <c r="D21" s="1">
        <v>4.9739937397178888</v>
      </c>
      <c r="E21" s="1">
        <v>5.0137313708979381</v>
      </c>
      <c r="F21" s="1">
        <v>4.9945198903676795</v>
      </c>
      <c r="G21" s="1">
        <v>4.9914860796669709</v>
      </c>
      <c r="H21" s="1">
        <v>4.9742503998868157</v>
      </c>
      <c r="I21" s="1">
        <v>4.9844996457876496</v>
      </c>
      <c r="J21" s="1">
        <v>5.0055199215545629</v>
      </c>
      <c r="K21" s="1">
        <v>4.9528938415284687</v>
      </c>
      <c r="M21" s="1">
        <f t="shared" si="4"/>
        <v>4.9908604518681416</v>
      </c>
      <c r="N21" s="1">
        <f t="shared" si="5"/>
        <v>2.2608774333978947E-2</v>
      </c>
    </row>
    <row r="23" spans="2:14" x14ac:dyDescent="0.2">
      <c r="B23" s="2" t="s">
        <v>32</v>
      </c>
      <c r="C23" s="1">
        <f t="shared" ref="C23:K23" si="6">C18/(C18+C19)</f>
        <v>0.10330074067094509</v>
      </c>
      <c r="D23" s="1">
        <f t="shared" si="6"/>
        <v>7.909257171680778E-2</v>
      </c>
      <c r="E23" s="1">
        <f t="shared" si="6"/>
        <v>8.9397693127138744E-2</v>
      </c>
      <c r="F23" s="1">
        <f t="shared" si="6"/>
        <v>9.1527158513471901E-2</v>
      </c>
      <c r="G23" s="1">
        <f t="shared" si="6"/>
        <v>9.8994087070762168E-2</v>
      </c>
      <c r="H23" s="1">
        <f t="shared" si="6"/>
        <v>4.3570467687982485E-2</v>
      </c>
      <c r="I23" s="1">
        <f t="shared" si="6"/>
        <v>4.2009346296034165E-2</v>
      </c>
      <c r="J23" s="1">
        <f t="shared" si="6"/>
        <v>4.6202533794306264E-2</v>
      </c>
      <c r="K23" s="1">
        <f t="shared" si="6"/>
        <v>8.823221369857337E-2</v>
      </c>
      <c r="M23" s="1">
        <f t="shared" ref="M23" si="7" xml:space="preserve"> AVERAGE(C23:K23)</f>
        <v>7.5814090286224656E-2</v>
      </c>
      <c r="N23" s="1">
        <f t="shared" ref="N23" si="8" xml:space="preserve"> STDEV(C23:K23)</f>
        <v>2.4870809701098687E-2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M23"/>
  <sheetViews>
    <sheetView topLeftCell="C1" workbookViewId="0">
      <selection activeCell="E1" sqref="E1:E2"/>
    </sheetView>
  </sheetViews>
  <sheetFormatPr baseColWidth="10" defaultColWidth="8.83203125" defaultRowHeight="15" x14ac:dyDescent="0.2"/>
  <cols>
    <col min="2" max="2" width="20" customWidth="1"/>
    <col min="3" max="3" width="18" customWidth="1"/>
    <col min="4" max="20" width="13.6640625" customWidth="1"/>
  </cols>
  <sheetData>
    <row r="1" spans="2:13" ht="16" x14ac:dyDescent="0.2">
      <c r="E1" s="6" t="s">
        <v>225</v>
      </c>
    </row>
    <row r="2" spans="2:13" ht="16" x14ac:dyDescent="0.2">
      <c r="C2" t="s">
        <v>6</v>
      </c>
      <c r="E2" s="6" t="s">
        <v>226</v>
      </c>
    </row>
    <row r="3" spans="2:13" x14ac:dyDescent="0.2">
      <c r="C3" t="s">
        <v>193</v>
      </c>
    </row>
    <row r="4" spans="2:13" x14ac:dyDescent="0.2">
      <c r="C4" t="s">
        <v>66</v>
      </c>
    </row>
    <row r="5" spans="2:13" x14ac:dyDescent="0.2">
      <c r="C5" t="s">
        <v>182</v>
      </c>
    </row>
    <row r="7" spans="2:13" x14ac:dyDescent="0.2">
      <c r="B7" t="s">
        <v>79</v>
      </c>
      <c r="C7" t="s">
        <v>194</v>
      </c>
      <c r="D7" t="s">
        <v>195</v>
      </c>
      <c r="E7" t="s">
        <v>196</v>
      </c>
      <c r="F7" t="s">
        <v>197</v>
      </c>
      <c r="G7" t="s">
        <v>198</v>
      </c>
      <c r="H7" t="s">
        <v>199</v>
      </c>
      <c r="I7" t="s">
        <v>200</v>
      </c>
      <c r="J7" t="s">
        <v>201</v>
      </c>
      <c r="L7" t="s">
        <v>223</v>
      </c>
      <c r="M7" t="s">
        <v>224</v>
      </c>
    </row>
    <row r="8" spans="2:13" x14ac:dyDescent="0.2">
      <c r="B8" t="s">
        <v>0</v>
      </c>
      <c r="C8" s="1">
        <v>69.016000000000005</v>
      </c>
      <c r="D8" s="1">
        <v>64.652000000000001</v>
      </c>
      <c r="E8" s="1">
        <v>67.938000000000002</v>
      </c>
      <c r="F8">
        <v>62.633000000000003</v>
      </c>
      <c r="G8" s="1">
        <v>58.713999999999999</v>
      </c>
      <c r="H8" s="1">
        <v>63.478999999999999</v>
      </c>
      <c r="I8" s="1">
        <v>66.674000000000007</v>
      </c>
      <c r="J8" s="1">
        <v>62.790999999999997</v>
      </c>
      <c r="L8" s="1">
        <f xml:space="preserve"> AVERAGE(C8:J8)</f>
        <v>64.487124999999992</v>
      </c>
      <c r="M8" s="1">
        <f xml:space="preserve"> STDEV(C8:J8)</f>
        <v>3.3357106947824069</v>
      </c>
    </row>
    <row r="9" spans="2:13" x14ac:dyDescent="0.2">
      <c r="B9" t="s">
        <v>1</v>
      </c>
      <c r="C9" s="1">
        <v>19.913</v>
      </c>
      <c r="D9" s="1">
        <v>18.241</v>
      </c>
      <c r="E9">
        <v>22.51</v>
      </c>
      <c r="F9">
        <v>20.695</v>
      </c>
      <c r="G9">
        <v>16.579999999999998</v>
      </c>
      <c r="H9" s="1">
        <v>18.975999999999999</v>
      </c>
      <c r="I9" s="1">
        <v>20.007000000000001</v>
      </c>
      <c r="J9" s="1">
        <v>19.925000000000001</v>
      </c>
      <c r="L9" s="1">
        <f t="shared" ref="L9:L13" si="0" xml:space="preserve"> AVERAGE(C9:J9)</f>
        <v>19.605875000000001</v>
      </c>
      <c r="M9" s="1">
        <f t="shared" ref="M9:M13" si="1" xml:space="preserve"> STDEV(C9:J9)</f>
        <v>1.7481724692211753</v>
      </c>
    </row>
    <row r="10" spans="2:13" x14ac:dyDescent="0.2">
      <c r="B10" t="s">
        <v>2</v>
      </c>
      <c r="C10" s="1">
        <v>0.73699999999999999</v>
      </c>
      <c r="D10" s="1">
        <v>1.3460000000000001</v>
      </c>
      <c r="E10" s="1">
        <v>2.6579999999999999</v>
      </c>
      <c r="F10">
        <v>3.91</v>
      </c>
      <c r="G10" s="1">
        <v>1.2989999999999999</v>
      </c>
      <c r="H10" s="1">
        <v>1.1679999999999999</v>
      </c>
      <c r="I10" s="1">
        <v>1.083</v>
      </c>
      <c r="J10">
        <v>2.2599999999999998</v>
      </c>
      <c r="L10" s="1">
        <f t="shared" si="0"/>
        <v>1.8076249999999998</v>
      </c>
      <c r="M10" s="1">
        <f t="shared" si="1"/>
        <v>1.0623422824118416</v>
      </c>
    </row>
    <row r="11" spans="2:13" x14ac:dyDescent="0.2">
      <c r="B11" t="s">
        <v>3</v>
      </c>
      <c r="C11" s="1">
        <v>11.493</v>
      </c>
      <c r="D11" s="1">
        <v>11.061999999999999</v>
      </c>
      <c r="E11" s="1">
        <v>11.898999999999999</v>
      </c>
      <c r="F11">
        <v>9.8559999999999999</v>
      </c>
      <c r="G11" s="1">
        <v>8.9160000000000004</v>
      </c>
      <c r="H11" s="1">
        <v>9.6449999999999996</v>
      </c>
      <c r="I11" s="1">
        <v>11.045999999999999</v>
      </c>
      <c r="J11" s="1">
        <v>9.8759999999999994</v>
      </c>
      <c r="L11" s="1">
        <f t="shared" si="0"/>
        <v>10.474125000000001</v>
      </c>
      <c r="M11" s="1">
        <f t="shared" si="1"/>
        <v>1.041705118337924</v>
      </c>
    </row>
    <row r="12" spans="2:13" x14ac:dyDescent="0.2">
      <c r="B12" t="s">
        <v>119</v>
      </c>
      <c r="C12" s="1">
        <v>6.6000000000000003E-2</v>
      </c>
      <c r="D12" s="1">
        <v>0.13800000000000001</v>
      </c>
      <c r="E12" s="1">
        <v>0.34899999999999998</v>
      </c>
      <c r="F12">
        <v>2.4E-2</v>
      </c>
      <c r="G12" s="1">
        <v>0.106</v>
      </c>
      <c r="H12" s="1">
        <v>0</v>
      </c>
      <c r="I12" s="1">
        <v>0.125</v>
      </c>
      <c r="J12" s="1">
        <v>0.123</v>
      </c>
      <c r="L12" s="1">
        <f t="shared" si="0"/>
        <v>0.11637499999999999</v>
      </c>
      <c r="M12" s="1">
        <f t="shared" si="1"/>
        <v>0.10651752035631105</v>
      </c>
    </row>
    <row r="13" spans="2:13" x14ac:dyDescent="0.2">
      <c r="B13" t="s">
        <v>49</v>
      </c>
      <c r="C13" s="1">
        <v>101.21</v>
      </c>
      <c r="D13" s="1">
        <v>95.408000000000001</v>
      </c>
      <c r="E13" s="1">
        <v>105.27500000000001</v>
      </c>
      <c r="F13">
        <v>97.113</v>
      </c>
      <c r="G13" s="1">
        <v>85.590999999999994</v>
      </c>
      <c r="H13" s="1">
        <v>93.268000000000001</v>
      </c>
      <c r="I13" s="1">
        <v>98.906999999999996</v>
      </c>
      <c r="J13" s="1">
        <v>94.947000000000003</v>
      </c>
      <c r="L13" s="1">
        <f t="shared" si="0"/>
        <v>96.464875000000006</v>
      </c>
      <c r="M13" s="1">
        <f t="shared" si="1"/>
        <v>5.835857763798372</v>
      </c>
    </row>
    <row r="15" spans="2:13" x14ac:dyDescent="0.2">
      <c r="B15" t="s">
        <v>80</v>
      </c>
    </row>
    <row r="16" spans="2:13" x14ac:dyDescent="0.2">
      <c r="B16" s="2" t="s">
        <v>25</v>
      </c>
      <c r="C16" s="1">
        <v>2.9818179342173261</v>
      </c>
      <c r="D16" s="1">
        <v>2.9773686022944919</v>
      </c>
      <c r="E16" s="1">
        <v>2.8597708024939803</v>
      </c>
      <c r="F16" s="1">
        <v>2.8535373468276455</v>
      </c>
      <c r="G16" s="1">
        <v>2.9961309743423139</v>
      </c>
      <c r="H16" s="1">
        <v>2.967958366139229</v>
      </c>
      <c r="I16" s="1">
        <v>2.9536982583340965</v>
      </c>
      <c r="J16" s="1">
        <v>2.906984657145109</v>
      </c>
      <c r="L16" s="1">
        <f t="shared" ref="L16" si="2" xml:space="preserve"> AVERAGE(C16:J16)</f>
        <v>2.9371583677242743</v>
      </c>
      <c r="M16" s="1">
        <f t="shared" ref="M16" si="3" xml:space="preserve"> STDEV(C16:J16)</f>
        <v>5.6319343615282784E-2</v>
      </c>
    </row>
    <row r="17" spans="2:13" x14ac:dyDescent="0.2">
      <c r="B17" s="2" t="s">
        <v>26</v>
      </c>
      <c r="C17" s="1">
        <v>1.0139347322129366</v>
      </c>
      <c r="D17" s="1">
        <v>0.99001380857557142</v>
      </c>
      <c r="E17" s="1">
        <v>1.1166985029616545</v>
      </c>
      <c r="F17" s="1">
        <v>1.1111885212050843</v>
      </c>
      <c r="G17" s="1">
        <v>0.99711585261402935</v>
      </c>
      <c r="H17" s="1">
        <v>1.0456211720024031</v>
      </c>
      <c r="I17" s="1">
        <v>1.0445603993793686</v>
      </c>
      <c r="J17" s="1">
        <v>1.0871404092317125</v>
      </c>
      <c r="L17" s="1">
        <f t="shared" ref="L17:L21" si="4" xml:space="preserve"> AVERAGE(C17:J17)</f>
        <v>1.050784174772845</v>
      </c>
      <c r="M17" s="1">
        <f t="shared" ref="M17:M21" si="5" xml:space="preserve"> STDEV(C17:J17)</f>
        <v>4.9730357383366362E-2</v>
      </c>
    </row>
    <row r="18" spans="2:13" x14ac:dyDescent="0.2">
      <c r="B18" s="2" t="s">
        <v>27</v>
      </c>
      <c r="C18" s="1">
        <v>3.4115336379379149E-2</v>
      </c>
      <c r="D18" s="1">
        <v>6.6411995887957612E-2</v>
      </c>
      <c r="E18" s="1">
        <v>0.11987380180159292</v>
      </c>
      <c r="F18" s="1">
        <v>0.19085693130665807</v>
      </c>
      <c r="G18" s="1">
        <v>7.1019745139376339E-2</v>
      </c>
      <c r="H18" s="1">
        <v>5.8508828587818057E-2</v>
      </c>
      <c r="I18" s="1">
        <v>5.1403051976115749E-2</v>
      </c>
      <c r="J18" s="1">
        <v>0.1120997416275724</v>
      </c>
      <c r="L18" s="1">
        <f t="shared" si="4"/>
        <v>8.8036179088308783E-2</v>
      </c>
      <c r="M18" s="1">
        <f t="shared" si="5"/>
        <v>5.0770166127532081E-2</v>
      </c>
    </row>
    <row r="19" spans="2:13" x14ac:dyDescent="0.2">
      <c r="B19" s="2" t="s">
        <v>28</v>
      </c>
      <c r="C19" s="1">
        <v>0.96269339373312646</v>
      </c>
      <c r="D19" s="1">
        <v>0.98766017331940437</v>
      </c>
      <c r="E19" s="1">
        <v>0.97107367753593055</v>
      </c>
      <c r="F19" s="1">
        <v>0.87057118646085196</v>
      </c>
      <c r="G19" s="1">
        <v>0.8820890545099046</v>
      </c>
      <c r="H19" s="1">
        <v>0.87428536226023879</v>
      </c>
      <c r="I19" s="1">
        <v>0.94871966457327683</v>
      </c>
      <c r="J19" s="1">
        <v>0.88644066046927983</v>
      </c>
      <c r="L19" s="1">
        <f t="shared" si="4"/>
        <v>0.92294164660775169</v>
      </c>
      <c r="M19" s="1">
        <f t="shared" si="5"/>
        <v>4.907900785387749E-2</v>
      </c>
    </row>
    <row r="20" spans="2:13" x14ac:dyDescent="0.2">
      <c r="B20" s="2" t="s">
        <v>29</v>
      </c>
      <c r="C20" s="1">
        <v>4.8326030068539328E-3</v>
      </c>
      <c r="D20" s="1">
        <v>1.0770492760390667E-2</v>
      </c>
      <c r="E20" s="1">
        <v>2.489715619168319E-2</v>
      </c>
      <c r="F20" s="1">
        <v>1.8530939379506096E-3</v>
      </c>
      <c r="G20" s="1">
        <v>9.1670761275723812E-3</v>
      </c>
      <c r="H20" s="1">
        <v>0</v>
      </c>
      <c r="I20" s="1">
        <v>9.3848098151189489E-3</v>
      </c>
      <c r="J20" s="1">
        <v>9.6506440633271923E-3</v>
      </c>
      <c r="L20" s="1">
        <f t="shared" si="4"/>
        <v>8.8194844878621143E-3</v>
      </c>
      <c r="M20" s="1">
        <f t="shared" si="5"/>
        <v>7.6123802123156904E-3</v>
      </c>
    </row>
    <row r="21" spans="2:13" x14ac:dyDescent="0.2">
      <c r="B21" s="2" t="s">
        <v>31</v>
      </c>
      <c r="C21" s="1">
        <v>4.9925613965427686</v>
      </c>
      <c r="D21" s="1">
        <v>5.0214545800774246</v>
      </c>
      <c r="E21" s="1">
        <v>5.0674167847931582</v>
      </c>
      <c r="F21" s="1">
        <v>5.0261539858002395</v>
      </c>
      <c r="G21" s="1">
        <v>4.9463556266056248</v>
      </c>
      <c r="H21" s="1">
        <v>4.9463737289896894</v>
      </c>
      <c r="I21" s="1">
        <v>4.9983813742628573</v>
      </c>
      <c r="J21" s="1">
        <v>4.9926654684736738</v>
      </c>
      <c r="L21" s="1">
        <f t="shared" si="4"/>
        <v>4.99892036819318</v>
      </c>
      <c r="M21" s="1">
        <f t="shared" si="5"/>
        <v>4.061187700204804E-2</v>
      </c>
    </row>
    <row r="23" spans="2:13" x14ac:dyDescent="0.2">
      <c r="B23" s="2" t="s">
        <v>32</v>
      </c>
      <c r="C23" s="1">
        <f t="shared" ref="C23:J23" si="6">C18/(C18+C19)</f>
        <v>3.4224556174913011E-2</v>
      </c>
      <c r="D23" s="1">
        <f t="shared" si="6"/>
        <v>6.3005169691462304E-2</v>
      </c>
      <c r="E23" s="1">
        <f t="shared" si="6"/>
        <v>0.10988045169175892</v>
      </c>
      <c r="F23" s="1">
        <f t="shared" si="6"/>
        <v>0.17981145224236694</v>
      </c>
      <c r="G23" s="1">
        <f t="shared" si="6"/>
        <v>7.4513786007966501E-2</v>
      </c>
      <c r="H23" s="1">
        <f t="shared" si="6"/>
        <v>6.2724263467619071E-2</v>
      </c>
      <c r="I23" s="1">
        <f t="shared" si="6"/>
        <v>5.139674474495063E-2</v>
      </c>
      <c r="J23" s="1">
        <f t="shared" si="6"/>
        <v>0.11226360134469493</v>
      </c>
      <c r="L23" s="1">
        <f t="shared" ref="L23" si="7" xml:space="preserve"> AVERAGE(C23:J23)</f>
        <v>8.5977503170716535E-2</v>
      </c>
      <c r="M23" s="1">
        <f t="shared" ref="M23" si="8" xml:space="preserve"> STDEV(C23:J23)</f>
        <v>4.6508331593080723E-2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K23"/>
  <sheetViews>
    <sheetView topLeftCell="B1" workbookViewId="0">
      <selection activeCell="E1" sqref="E1:E2"/>
    </sheetView>
  </sheetViews>
  <sheetFormatPr baseColWidth="10" defaultColWidth="8.83203125" defaultRowHeight="15" x14ac:dyDescent="0.2"/>
  <cols>
    <col min="2" max="2" width="20" customWidth="1"/>
    <col min="3" max="3" width="18.5" customWidth="1"/>
    <col min="4" max="28" width="13.6640625" customWidth="1"/>
  </cols>
  <sheetData>
    <row r="1" spans="2:11" ht="16" x14ac:dyDescent="0.2">
      <c r="E1" s="6" t="s">
        <v>225</v>
      </c>
    </row>
    <row r="2" spans="2:11" ht="16" x14ac:dyDescent="0.2">
      <c r="C2" t="s">
        <v>6</v>
      </c>
      <c r="E2" s="6" t="s">
        <v>226</v>
      </c>
    </row>
    <row r="3" spans="2:11" x14ac:dyDescent="0.2">
      <c r="C3" t="s">
        <v>202</v>
      </c>
    </row>
    <row r="4" spans="2:11" x14ac:dyDescent="0.2">
      <c r="C4" t="s">
        <v>66</v>
      </c>
    </row>
    <row r="5" spans="2:11" x14ac:dyDescent="0.2">
      <c r="C5" t="s">
        <v>182</v>
      </c>
    </row>
    <row r="7" spans="2:11" x14ac:dyDescent="0.2">
      <c r="B7" t="s">
        <v>79</v>
      </c>
      <c r="C7" t="s">
        <v>203</v>
      </c>
      <c r="D7" t="s">
        <v>204</v>
      </c>
      <c r="E7" t="s">
        <v>205</v>
      </c>
      <c r="F7" t="s">
        <v>206</v>
      </c>
      <c r="G7" t="s">
        <v>207</v>
      </c>
      <c r="H7" t="s">
        <v>208</v>
      </c>
      <c r="J7" t="s">
        <v>223</v>
      </c>
      <c r="K7" t="s">
        <v>224</v>
      </c>
    </row>
    <row r="8" spans="2:11" x14ac:dyDescent="0.2">
      <c r="B8" t="s">
        <v>0</v>
      </c>
      <c r="C8">
        <v>54.19</v>
      </c>
      <c r="D8" s="1">
        <v>59.151000000000003</v>
      </c>
      <c r="E8" s="1">
        <v>50.170999999999999</v>
      </c>
      <c r="F8">
        <v>66.614000000000004</v>
      </c>
      <c r="G8" s="1">
        <v>68.796999999999997</v>
      </c>
      <c r="H8" s="1">
        <v>67.718999999999994</v>
      </c>
      <c r="J8" s="1">
        <f xml:space="preserve"> AVERAGE(C8:H8)</f>
        <v>61.106999999999999</v>
      </c>
      <c r="K8" s="1">
        <f xml:space="preserve"> STDEV(C8:H8)</f>
        <v>7.8031867080059136</v>
      </c>
    </row>
    <row r="9" spans="2:11" x14ac:dyDescent="0.2">
      <c r="B9" t="s">
        <v>1</v>
      </c>
      <c r="C9" s="1">
        <v>20.233000000000001</v>
      </c>
      <c r="D9" s="1">
        <v>18.366</v>
      </c>
      <c r="E9" s="1">
        <v>18.645</v>
      </c>
      <c r="F9">
        <v>20.22</v>
      </c>
      <c r="G9" s="1">
        <v>19.518000000000001</v>
      </c>
      <c r="H9" s="1">
        <v>20.286999999999999</v>
      </c>
      <c r="J9" s="1">
        <f t="shared" ref="J9:J13" si="0" xml:space="preserve"> AVERAGE(C9:H9)</f>
        <v>19.544833333333333</v>
      </c>
      <c r="K9" s="1">
        <f t="shared" ref="K9:K13" si="1" xml:space="preserve"> STDEV(C9:H9)</f>
        <v>0.85793972204733981</v>
      </c>
    </row>
    <row r="10" spans="2:11" x14ac:dyDescent="0.2">
      <c r="B10" t="s">
        <v>2</v>
      </c>
      <c r="C10" s="1">
        <v>2.468</v>
      </c>
      <c r="D10" s="1">
        <v>2.032</v>
      </c>
      <c r="E10" s="1">
        <v>2.3980000000000001</v>
      </c>
      <c r="F10">
        <v>3.093</v>
      </c>
      <c r="G10" s="1">
        <v>1.145</v>
      </c>
      <c r="H10">
        <v>1.39</v>
      </c>
      <c r="J10" s="1">
        <f t="shared" si="0"/>
        <v>2.0876666666666668</v>
      </c>
      <c r="K10" s="1">
        <f t="shared" si="1"/>
        <v>0.72527420102101114</v>
      </c>
    </row>
    <row r="11" spans="2:11" x14ac:dyDescent="0.2">
      <c r="B11" t="s">
        <v>3</v>
      </c>
      <c r="C11" s="1">
        <v>9.0579999999999998</v>
      </c>
      <c r="D11" s="1">
        <v>10.231</v>
      </c>
      <c r="E11" s="1">
        <v>8.5419999999999998</v>
      </c>
      <c r="F11">
        <v>10.930999999999999</v>
      </c>
      <c r="G11" s="1">
        <v>11.914999999999999</v>
      </c>
      <c r="H11" s="1">
        <v>10.879</v>
      </c>
      <c r="J11" s="1">
        <f t="shared" si="0"/>
        <v>10.259333333333332</v>
      </c>
      <c r="K11" s="1">
        <f t="shared" si="1"/>
        <v>1.2625049174821656</v>
      </c>
    </row>
    <row r="12" spans="2:11" x14ac:dyDescent="0.2">
      <c r="B12" t="s">
        <v>119</v>
      </c>
      <c r="C12" s="1">
        <v>6.6000000000000003E-2</v>
      </c>
      <c r="D12" s="1">
        <v>0.115</v>
      </c>
      <c r="E12">
        <v>0.21</v>
      </c>
      <c r="F12">
        <v>0.11600000000000001</v>
      </c>
      <c r="G12" s="1">
        <v>6.7000000000000004E-2</v>
      </c>
      <c r="H12" s="1">
        <v>2.5999999999999999E-2</v>
      </c>
      <c r="J12" s="1">
        <f t="shared" si="0"/>
        <v>0.10000000000000002</v>
      </c>
      <c r="K12" s="1">
        <f t="shared" si="1"/>
        <v>6.3721268035091677E-2</v>
      </c>
    </row>
    <row r="13" spans="2:11" x14ac:dyDescent="0.2">
      <c r="B13" t="s">
        <v>49</v>
      </c>
      <c r="C13" s="5">
        <v>86</v>
      </c>
      <c r="D13" s="1">
        <v>89.869</v>
      </c>
      <c r="E13" s="1">
        <v>79.918999999999997</v>
      </c>
      <c r="F13">
        <v>100.94799999999999</v>
      </c>
      <c r="G13" s="1">
        <v>101.42700000000001</v>
      </c>
      <c r="H13" s="1">
        <v>100.295</v>
      </c>
      <c r="J13" s="1">
        <f t="shared" si="0"/>
        <v>93.076333333333324</v>
      </c>
      <c r="K13" s="1">
        <f t="shared" si="1"/>
        <v>9.1354564126083329</v>
      </c>
    </row>
    <row r="15" spans="2:11" x14ac:dyDescent="0.2">
      <c r="B15" t="s">
        <v>80</v>
      </c>
    </row>
    <row r="16" spans="2:11" x14ac:dyDescent="0.2">
      <c r="B16" s="2" t="s">
        <v>25</v>
      </c>
      <c r="C16" s="1">
        <v>2.7866063815123989</v>
      </c>
      <c r="D16" s="1">
        <v>2.9055370492884336</v>
      </c>
      <c r="E16" s="1">
        <v>2.7843333546900628</v>
      </c>
      <c r="F16" s="1">
        <v>2.9139499506416406</v>
      </c>
      <c r="G16" s="1">
        <v>2.97701979773188</v>
      </c>
      <c r="H16" s="1">
        <v>2.95496026454853</v>
      </c>
      <c r="J16" s="1">
        <f t="shared" ref="J16" si="2" xml:space="preserve"> AVERAGE(C16:H16)</f>
        <v>2.8870677997354908</v>
      </c>
      <c r="K16" s="1">
        <f t="shared" ref="K16" si="3" xml:space="preserve"> STDEV(C16:H16)</f>
        <v>8.2959477684601046E-2</v>
      </c>
    </row>
    <row r="17" spans="2:11" x14ac:dyDescent="0.2">
      <c r="B17" s="2" t="s">
        <v>26</v>
      </c>
      <c r="C17" s="1">
        <v>1.2261927010967097</v>
      </c>
      <c r="D17" s="1">
        <v>1.0632144618438601</v>
      </c>
      <c r="E17" s="1">
        <v>1.2194747969653259</v>
      </c>
      <c r="F17" s="1">
        <v>1.0424127039384898</v>
      </c>
      <c r="G17" s="1">
        <v>0.99538136237103247</v>
      </c>
      <c r="H17" s="1">
        <v>1.0432800602847305</v>
      </c>
      <c r="J17" s="1">
        <f t="shared" ref="J17:J21" si="4" xml:space="preserve"> AVERAGE(C17:H17)</f>
        <v>1.0983260144166915</v>
      </c>
      <c r="K17" s="1">
        <f t="shared" ref="K17:K21" si="5" xml:space="preserve"> STDEV(C17:H17)</f>
        <v>9.9008782377472446E-2</v>
      </c>
    </row>
    <row r="18" spans="2:11" x14ac:dyDescent="0.2">
      <c r="B18" s="2" t="s">
        <v>27</v>
      </c>
      <c r="C18" s="1">
        <v>0.13597293255848883</v>
      </c>
      <c r="D18" s="1">
        <v>0.10693967565357788</v>
      </c>
      <c r="E18" s="1">
        <v>0.14258324152976998</v>
      </c>
      <c r="F18" s="1">
        <v>0.1449597154838945</v>
      </c>
      <c r="G18" s="1">
        <v>5.308459904177297E-2</v>
      </c>
      <c r="H18" s="1">
        <v>6.4984045113882047E-2</v>
      </c>
      <c r="J18" s="1">
        <f t="shared" si="4"/>
        <v>0.10808736823023103</v>
      </c>
      <c r="K18" s="1">
        <f t="shared" si="5"/>
        <v>4.0525691221544057E-2</v>
      </c>
    </row>
    <row r="19" spans="2:11" x14ac:dyDescent="0.2">
      <c r="B19" s="2" t="s">
        <v>28</v>
      </c>
      <c r="C19" s="1">
        <v>0.90305050554329824</v>
      </c>
      <c r="D19" s="1">
        <v>0.97432906600753089</v>
      </c>
      <c r="E19" s="1">
        <v>0.91907570728422772</v>
      </c>
      <c r="F19" s="1">
        <v>0.92704265465017865</v>
      </c>
      <c r="G19" s="1">
        <v>0.99960752387583462</v>
      </c>
      <c r="H19" s="1">
        <v>0.9203506707239254</v>
      </c>
      <c r="J19" s="1">
        <f t="shared" si="4"/>
        <v>0.94057602134749929</v>
      </c>
      <c r="K19" s="1">
        <f t="shared" si="5"/>
        <v>3.7647392945000191E-2</v>
      </c>
    </row>
    <row r="20" spans="2:11" x14ac:dyDescent="0.2">
      <c r="B20" s="2" t="s">
        <v>29</v>
      </c>
      <c r="C20" s="1">
        <v>5.751832874040002E-3</v>
      </c>
      <c r="D20" s="1">
        <v>9.5734398639489432E-3</v>
      </c>
      <c r="E20" s="1">
        <v>1.9751205796477024E-2</v>
      </c>
      <c r="F20" s="1">
        <v>8.5996427791379462E-3</v>
      </c>
      <c r="G20" s="1">
        <v>4.9135216242525426E-3</v>
      </c>
      <c r="H20" s="1">
        <v>1.9227388596483931E-3</v>
      </c>
      <c r="J20" s="1">
        <f t="shared" si="4"/>
        <v>8.4187302995841415E-3</v>
      </c>
      <c r="K20" s="1">
        <f t="shared" si="5"/>
        <v>6.1868864368870369E-3</v>
      </c>
    </row>
    <row r="21" spans="2:11" x14ac:dyDescent="0.2">
      <c r="B21" s="2" t="s">
        <v>31</v>
      </c>
      <c r="C21" s="1">
        <v>5.0518225207108953</v>
      </c>
      <c r="D21" s="1">
        <v>5.0500202527934031</v>
      </c>
      <c r="E21" s="1">
        <v>5.0654671004693865</v>
      </c>
      <c r="F21" s="1">
        <v>5.028365024714204</v>
      </c>
      <c r="G21" s="1">
        <v>5.0250932830205199</v>
      </c>
      <c r="H21" s="1">
        <v>4.9835750406710684</v>
      </c>
      <c r="J21" s="1">
        <f t="shared" si="4"/>
        <v>5.0340572037299127</v>
      </c>
      <c r="K21" s="1">
        <f t="shared" si="5"/>
        <v>2.9045511183497873E-2</v>
      </c>
    </row>
    <row r="22" spans="2:11" x14ac:dyDescent="0.2">
      <c r="D22" s="1"/>
    </row>
    <row r="23" spans="2:11" x14ac:dyDescent="0.2">
      <c r="B23" s="2" t="s">
        <v>32</v>
      </c>
      <c r="C23" s="1">
        <f t="shared" ref="C23:H23" si="6">C18/(C18+C19)</f>
        <v>0.13086608787853768</v>
      </c>
      <c r="D23" s="1">
        <f t="shared" si="6"/>
        <v>9.8902031967825904E-2</v>
      </c>
      <c r="E23" s="1">
        <f t="shared" si="6"/>
        <v>0.13430230272071161</v>
      </c>
      <c r="F23" s="1">
        <f t="shared" si="6"/>
        <v>0.13522331621875491</v>
      </c>
      <c r="G23" s="1">
        <f t="shared" si="6"/>
        <v>5.0427468664480363E-2</v>
      </c>
      <c r="H23" s="1">
        <f t="shared" si="6"/>
        <v>6.5951238771311954E-2</v>
      </c>
      <c r="J23" s="1">
        <f t="shared" ref="J23" si="7" xml:space="preserve"> AVERAGE(C23:H23)</f>
        <v>0.10261207437027041</v>
      </c>
      <c r="K23" s="1">
        <f t="shared" ref="K23" si="8" xml:space="preserve"> STDEV(C23:H23)</f>
        <v>3.727483682389332E-2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R23"/>
  <sheetViews>
    <sheetView tabSelected="1" workbookViewId="0">
      <selection activeCell="E42" sqref="E42"/>
    </sheetView>
  </sheetViews>
  <sheetFormatPr baseColWidth="10" defaultColWidth="8.83203125" defaultRowHeight="15" x14ac:dyDescent="0.2"/>
  <cols>
    <col min="2" max="2" width="19.83203125" customWidth="1"/>
    <col min="3" max="3" width="17.83203125" customWidth="1"/>
    <col min="4" max="34" width="13.6640625" customWidth="1"/>
  </cols>
  <sheetData>
    <row r="1" spans="2:18" ht="16" x14ac:dyDescent="0.2">
      <c r="E1" s="6" t="s">
        <v>225</v>
      </c>
    </row>
    <row r="2" spans="2:18" ht="16" x14ac:dyDescent="0.2">
      <c r="C2" t="s">
        <v>6</v>
      </c>
      <c r="E2" s="6" t="s">
        <v>226</v>
      </c>
    </row>
    <row r="3" spans="2:18" x14ac:dyDescent="0.2">
      <c r="C3" t="s">
        <v>209</v>
      </c>
    </row>
    <row r="4" spans="2:18" x14ac:dyDescent="0.2">
      <c r="C4" t="s">
        <v>66</v>
      </c>
    </row>
    <row r="5" spans="2:18" x14ac:dyDescent="0.2">
      <c r="C5" t="s">
        <v>182</v>
      </c>
    </row>
    <row r="7" spans="2:18" x14ac:dyDescent="0.2">
      <c r="B7" t="s">
        <v>79</v>
      </c>
      <c r="C7" t="s">
        <v>210</v>
      </c>
      <c r="D7" t="s">
        <v>211</v>
      </c>
      <c r="E7" t="s">
        <v>212</v>
      </c>
      <c r="F7" t="s">
        <v>213</v>
      </c>
      <c r="G7" t="s">
        <v>214</v>
      </c>
      <c r="H7" t="s">
        <v>215</v>
      </c>
      <c r="I7" t="s">
        <v>216</v>
      </c>
      <c r="J7" t="s">
        <v>217</v>
      </c>
      <c r="K7" t="s">
        <v>218</v>
      </c>
      <c r="L7" t="s">
        <v>219</v>
      </c>
      <c r="M7" t="s">
        <v>220</v>
      </c>
      <c r="N7" t="s">
        <v>221</v>
      </c>
      <c r="O7" t="s">
        <v>222</v>
      </c>
      <c r="Q7" t="s">
        <v>223</v>
      </c>
      <c r="R7" t="s">
        <v>224</v>
      </c>
    </row>
    <row r="8" spans="2:18" x14ac:dyDescent="0.2">
      <c r="B8" t="s">
        <v>0</v>
      </c>
      <c r="C8" s="1">
        <v>69.268000000000001</v>
      </c>
      <c r="D8" s="1">
        <v>65.284999999999997</v>
      </c>
      <c r="E8" s="1">
        <v>59.610999999999997</v>
      </c>
      <c r="F8" s="1">
        <v>70.007000000000005</v>
      </c>
      <c r="G8" s="1">
        <v>71.484999999999999</v>
      </c>
      <c r="H8" s="1">
        <v>65.715999999999994</v>
      </c>
      <c r="I8" s="1">
        <v>66.938000000000002</v>
      </c>
      <c r="J8" s="1">
        <v>69.546000000000006</v>
      </c>
      <c r="K8" s="1">
        <v>61.625999999999998</v>
      </c>
      <c r="L8" s="1">
        <v>70.974000000000004</v>
      </c>
      <c r="M8" s="1">
        <v>69.087999999999994</v>
      </c>
      <c r="N8">
        <v>65.584000000000003</v>
      </c>
      <c r="O8">
        <v>67.42</v>
      </c>
      <c r="Q8" s="1">
        <f xml:space="preserve"> AVERAGE(C8:O8)</f>
        <v>67.119076923076918</v>
      </c>
      <c r="R8" s="1">
        <f xml:space="preserve"> STDEV(C8:O8)</f>
        <v>3.5473426782484787</v>
      </c>
    </row>
    <row r="9" spans="2:18" x14ac:dyDescent="0.2">
      <c r="B9" t="s">
        <v>1</v>
      </c>
      <c r="C9" s="1">
        <v>21.8</v>
      </c>
      <c r="D9" s="1">
        <v>20.132999999999999</v>
      </c>
      <c r="E9" s="1">
        <v>19.120999999999999</v>
      </c>
      <c r="F9" s="1">
        <v>21.356000000000002</v>
      </c>
      <c r="G9" s="1">
        <v>19.440999999999999</v>
      </c>
      <c r="H9" s="1">
        <v>21.817</v>
      </c>
      <c r="I9" s="1">
        <v>22.888999999999999</v>
      </c>
      <c r="J9" s="1">
        <v>24.274999999999999</v>
      </c>
      <c r="K9" s="1">
        <v>19.545999999999999</v>
      </c>
      <c r="L9" s="1">
        <v>19.623000000000001</v>
      </c>
      <c r="M9" s="1">
        <v>20.087</v>
      </c>
      <c r="N9">
        <v>22.120999999999999</v>
      </c>
      <c r="O9" s="1">
        <v>21.616</v>
      </c>
      <c r="Q9" s="1">
        <f t="shared" ref="Q9:Q13" si="0" xml:space="preserve"> AVERAGE(C9:O9)</f>
        <v>21.063461538461539</v>
      </c>
      <c r="R9" s="1">
        <f t="shared" ref="R9:R13" si="1" xml:space="preserve"> STDEV(C9:O9)</f>
        <v>1.5510356011057371</v>
      </c>
    </row>
    <row r="10" spans="2:18" x14ac:dyDescent="0.2">
      <c r="B10" t="s">
        <v>2</v>
      </c>
      <c r="C10">
        <v>1.56</v>
      </c>
      <c r="D10" s="1">
        <v>2.234</v>
      </c>
      <c r="E10" s="1">
        <v>2.4569999999999999</v>
      </c>
      <c r="F10" s="1">
        <v>1.599</v>
      </c>
      <c r="G10" s="1">
        <v>0.53200000000000003</v>
      </c>
      <c r="H10" s="1">
        <v>3.4689999999999999</v>
      </c>
      <c r="I10" s="1">
        <v>2.8319999999999999</v>
      </c>
      <c r="J10" s="1">
        <v>4.1440000000000001</v>
      </c>
      <c r="K10" s="1">
        <v>2.4220000000000002</v>
      </c>
      <c r="L10" s="1">
        <v>0.247</v>
      </c>
      <c r="M10" s="1">
        <v>0.91800000000000004</v>
      </c>
      <c r="N10">
        <v>3.141</v>
      </c>
      <c r="O10">
        <v>1.53</v>
      </c>
      <c r="Q10" s="1">
        <f t="shared" si="0"/>
        <v>2.0834615384615387</v>
      </c>
      <c r="R10" s="1">
        <f t="shared" si="1"/>
        <v>1.1573674593219885</v>
      </c>
    </row>
    <row r="11" spans="2:18" x14ac:dyDescent="0.2">
      <c r="B11" t="s">
        <v>3</v>
      </c>
      <c r="C11" s="1">
        <v>12.154</v>
      </c>
      <c r="D11" s="1">
        <v>11.279</v>
      </c>
      <c r="E11" s="1">
        <v>9.5660000000000007</v>
      </c>
      <c r="F11" s="1">
        <v>11.525</v>
      </c>
      <c r="G11" s="1">
        <v>12.917</v>
      </c>
      <c r="H11" s="1">
        <v>10.388999999999999</v>
      </c>
      <c r="I11" s="1">
        <v>9.9109999999999996</v>
      </c>
      <c r="J11" s="1">
        <v>11.509</v>
      </c>
      <c r="K11" s="1">
        <v>10.423</v>
      </c>
      <c r="L11" s="1">
        <v>11.926</v>
      </c>
      <c r="M11" s="1">
        <v>11.013999999999999</v>
      </c>
      <c r="N11">
        <v>10.053000000000001</v>
      </c>
      <c r="O11" s="1">
        <v>10.845000000000001</v>
      </c>
      <c r="Q11" s="1">
        <f t="shared" si="0"/>
        <v>11.039307692307691</v>
      </c>
      <c r="R11" s="1">
        <f t="shared" si="1"/>
        <v>0.97151508691453892</v>
      </c>
    </row>
    <row r="12" spans="2:18" x14ac:dyDescent="0.2">
      <c r="B12" t="s">
        <v>119</v>
      </c>
      <c r="C12" s="1">
        <v>1.6E-2</v>
      </c>
      <c r="D12" s="1">
        <v>0.16900000000000001</v>
      </c>
      <c r="E12" s="1">
        <v>0.14699999999999999</v>
      </c>
      <c r="F12" s="1">
        <v>3.9E-2</v>
      </c>
      <c r="G12">
        <v>0.06</v>
      </c>
      <c r="H12" s="1">
        <v>1.6E-2</v>
      </c>
      <c r="I12" s="1">
        <v>3.4000000000000002E-2</v>
      </c>
      <c r="J12" s="1">
        <v>6.4000000000000001E-2</v>
      </c>
      <c r="K12" s="1">
        <v>0.214</v>
      </c>
      <c r="L12" s="1">
        <v>3.9E-2</v>
      </c>
      <c r="M12" s="1">
        <v>1.6E-2</v>
      </c>
      <c r="N12">
        <v>0.104</v>
      </c>
      <c r="O12" s="1">
        <v>3.6999999999999998E-2</v>
      </c>
      <c r="Q12" s="1">
        <f t="shared" si="0"/>
        <v>7.3461538461538453E-2</v>
      </c>
      <c r="R12" s="1">
        <f t="shared" si="1"/>
        <v>6.4972578042093235E-2</v>
      </c>
    </row>
    <row r="13" spans="2:18" x14ac:dyDescent="0.2">
      <c r="B13" t="s">
        <v>49</v>
      </c>
      <c r="C13" s="1">
        <v>104.794</v>
      </c>
      <c r="D13" s="1">
        <v>99.061999999999998</v>
      </c>
      <c r="E13" s="1">
        <v>90.869</v>
      </c>
      <c r="F13" s="1">
        <v>104.517</v>
      </c>
      <c r="G13" s="1">
        <v>104.42100000000001</v>
      </c>
      <c r="H13" s="1">
        <v>101.40300000000001</v>
      </c>
      <c r="I13" s="1">
        <v>102.596</v>
      </c>
      <c r="J13" s="1">
        <v>109.524</v>
      </c>
      <c r="K13" s="1">
        <v>94.183000000000007</v>
      </c>
      <c r="L13" s="1">
        <v>102.8</v>
      </c>
      <c r="M13" s="1">
        <v>101.119</v>
      </c>
      <c r="N13">
        <v>100.98</v>
      </c>
      <c r="O13">
        <v>101.44</v>
      </c>
      <c r="Q13" s="1">
        <f t="shared" si="0"/>
        <v>101.36215384615386</v>
      </c>
      <c r="R13" s="1">
        <f t="shared" si="1"/>
        <v>4.7297181178542731</v>
      </c>
    </row>
    <row r="15" spans="2:18" x14ac:dyDescent="0.2">
      <c r="B15" t="s">
        <v>80</v>
      </c>
    </row>
    <row r="16" spans="2:18" x14ac:dyDescent="0.2">
      <c r="B16" s="2" t="s">
        <v>25</v>
      </c>
      <c r="C16" s="1">
        <v>2.9084763109870484</v>
      </c>
      <c r="D16" s="1">
        <v>2.9098284340329617</v>
      </c>
      <c r="E16" s="1">
        <v>2.8914638493802705</v>
      </c>
      <c r="F16" s="1">
        <v>2.9375765314967688</v>
      </c>
      <c r="G16" s="1">
        <v>3.0031100850745829</v>
      </c>
      <c r="H16" s="1">
        <v>2.8605186289518141</v>
      </c>
      <c r="I16" s="1">
        <v>2.8639504297078604</v>
      </c>
      <c r="J16" s="1">
        <v>2.815601856282663</v>
      </c>
      <c r="K16" s="1">
        <v>2.8914716066397506</v>
      </c>
      <c r="L16" s="1">
        <v>3.0127507203759372</v>
      </c>
      <c r="M16" s="1">
        <v>2.9820107083668268</v>
      </c>
      <c r="N16" s="1">
        <v>2.8610576277531314</v>
      </c>
      <c r="O16" s="1">
        <v>2.9122336641148627</v>
      </c>
      <c r="Q16" s="1">
        <f t="shared" ref="Q16" si="2" xml:space="preserve"> AVERAGE(C16:O16)</f>
        <v>2.9115423425511135</v>
      </c>
      <c r="R16" s="1">
        <f t="shared" ref="R16" si="3" xml:space="preserve"> STDEV(C16:O16)</f>
        <v>5.8957503003063974E-2</v>
      </c>
    </row>
    <row r="17" spans="2:18" x14ac:dyDescent="0.2">
      <c r="B17" s="2" t="s">
        <v>26</v>
      </c>
      <c r="C17" s="1">
        <v>1.0787761716111255</v>
      </c>
      <c r="D17" s="1">
        <v>1.0575585902961802</v>
      </c>
      <c r="E17" s="1">
        <v>1.0930598188654181</v>
      </c>
      <c r="F17" s="1">
        <v>1.0561110913373482</v>
      </c>
      <c r="G17" s="1">
        <v>0.96253581910270003</v>
      </c>
      <c r="H17" s="1">
        <v>1.1192076240938404</v>
      </c>
      <c r="I17" s="1">
        <v>1.1541481307864627</v>
      </c>
      <c r="J17" s="1">
        <v>1.1582446264864981</v>
      </c>
      <c r="K17" s="1">
        <v>1.0808235916355156</v>
      </c>
      <c r="L17" s="1">
        <v>0.9816830433012238</v>
      </c>
      <c r="M17" s="1">
        <v>1.0217946545996255</v>
      </c>
      <c r="N17" s="1">
        <v>1.1373010211722319</v>
      </c>
      <c r="O17" s="1">
        <v>1.1004106124660429</v>
      </c>
      <c r="Q17" s="1">
        <f t="shared" ref="Q17:Q21" si="4" xml:space="preserve"> AVERAGE(C17:O17)</f>
        <v>1.0770503689041702</v>
      </c>
      <c r="R17" s="1">
        <f t="shared" ref="R17:R21" si="5" xml:space="preserve"> STDEV(C17:O17)</f>
        <v>6.1130497256602558E-2</v>
      </c>
    </row>
    <row r="18" spans="2:18" x14ac:dyDescent="0.2">
      <c r="B18" s="2" t="s">
        <v>27</v>
      </c>
      <c r="C18" s="1">
        <v>7.0179183880892892E-2</v>
      </c>
      <c r="D18" s="1">
        <v>0.10668122063241287</v>
      </c>
      <c r="E18" s="1">
        <v>0.12768719555697944</v>
      </c>
      <c r="F18" s="1">
        <v>7.1886446968000506E-2</v>
      </c>
      <c r="G18" s="1">
        <v>2.3945218024317049E-2</v>
      </c>
      <c r="H18" s="1">
        <v>0.16178147542925184</v>
      </c>
      <c r="I18" s="1">
        <v>0.12981857752706702</v>
      </c>
      <c r="J18" s="1">
        <v>0.17975031737578331</v>
      </c>
      <c r="K18" s="1">
        <v>0.12175307083190459</v>
      </c>
      <c r="L18" s="1">
        <v>1.1233412389206113E-2</v>
      </c>
      <c r="M18" s="1">
        <v>4.2452189257198972E-2</v>
      </c>
      <c r="N18" s="1">
        <v>0.14680723982486965</v>
      </c>
      <c r="O18" s="1">
        <v>7.080757694020208E-2</v>
      </c>
      <c r="Q18" s="1">
        <f t="shared" si="4"/>
        <v>9.7291009587545094E-2</v>
      </c>
      <c r="R18" s="1">
        <f t="shared" si="5"/>
        <v>5.3192716038231176E-2</v>
      </c>
    </row>
    <row r="19" spans="2:18" x14ac:dyDescent="0.2">
      <c r="B19" s="2" t="s">
        <v>28</v>
      </c>
      <c r="C19" s="1">
        <v>0.98940787345664261</v>
      </c>
      <c r="D19" s="1">
        <v>0.97464805171478852</v>
      </c>
      <c r="E19" s="1">
        <v>0.89959075476870187</v>
      </c>
      <c r="F19" s="1">
        <v>0.93758770606487918</v>
      </c>
      <c r="G19" s="1">
        <v>1.0520617663449341</v>
      </c>
      <c r="H19" s="1">
        <v>0.87673966105271883</v>
      </c>
      <c r="I19" s="1">
        <v>0.82211673375503724</v>
      </c>
      <c r="J19" s="1">
        <v>0.9033580606582885</v>
      </c>
      <c r="K19" s="1">
        <v>0.94813665687064352</v>
      </c>
      <c r="L19" s="1">
        <v>0.98148116381416872</v>
      </c>
      <c r="M19" s="1">
        <v>0.92166882421941854</v>
      </c>
      <c r="N19" s="1">
        <v>0.85025194582103902</v>
      </c>
      <c r="O19" s="1">
        <v>0.90821835226201764</v>
      </c>
      <c r="Q19" s="1">
        <f t="shared" si="4"/>
        <v>0.92809750390794454</v>
      </c>
      <c r="R19" s="1">
        <f t="shared" si="5"/>
        <v>6.2199387711740273E-2</v>
      </c>
    </row>
    <row r="20" spans="2:18" x14ac:dyDescent="0.2">
      <c r="B20" s="2" t="s">
        <v>29</v>
      </c>
      <c r="C20" s="1">
        <v>1.1385673143397427E-3</v>
      </c>
      <c r="D20" s="1">
        <v>1.2765755620269619E-2</v>
      </c>
      <c r="E20" s="1">
        <v>1.2084106413631009E-2</v>
      </c>
      <c r="F20" s="1">
        <v>2.7734361782761974E-3</v>
      </c>
      <c r="G20" s="1">
        <v>4.2718247545475325E-3</v>
      </c>
      <c r="H20" s="1">
        <v>1.1803192466399702E-3</v>
      </c>
      <c r="I20" s="1">
        <v>2.4653440090254886E-3</v>
      </c>
      <c r="J20" s="1">
        <v>4.3912170840502314E-3</v>
      </c>
      <c r="K20" s="1">
        <v>1.7016669834220292E-2</v>
      </c>
      <c r="L20" s="1">
        <v>2.8056556721649806E-3</v>
      </c>
      <c r="M20" s="1">
        <v>1.1703948643258673E-3</v>
      </c>
      <c r="N20" s="1">
        <v>7.6889651167761051E-3</v>
      </c>
      <c r="O20" s="1">
        <v>2.7086010374379795E-3</v>
      </c>
      <c r="Q20" s="1">
        <f t="shared" si="4"/>
        <v>5.5739120881311546E-3</v>
      </c>
      <c r="R20" s="1">
        <f t="shared" si="5"/>
        <v>5.1990032191964351E-3</v>
      </c>
    </row>
    <row r="21" spans="2:18" x14ac:dyDescent="0.2">
      <c r="B21" s="2" t="s">
        <v>31</v>
      </c>
      <c r="C21" s="1">
        <v>5.0468395399357098</v>
      </c>
      <c r="D21" s="1">
        <v>5.0487162966763428</v>
      </c>
      <c r="E21" s="1">
        <v>5.0118016185713694</v>
      </c>
      <c r="F21" s="1">
        <v>5.0031617758669968</v>
      </c>
      <c r="G21" s="1">
        <v>5.0416528885465342</v>
      </c>
      <c r="H21" s="1">
        <v>5.0182473895276249</v>
      </c>
      <c r="I21" s="1">
        <v>4.9700338717764279</v>
      </c>
      <c r="J21" s="1">
        <v>5.0569548608032324</v>
      </c>
      <c r="K21" s="1">
        <v>5.0421849259778142</v>
      </c>
      <c r="L21" s="1">
        <v>4.9871483398805356</v>
      </c>
      <c r="M21" s="1">
        <v>4.9679263764430699</v>
      </c>
      <c r="N21" s="1">
        <v>4.9954178345712723</v>
      </c>
      <c r="O21" s="1">
        <v>4.9916702057831248</v>
      </c>
      <c r="Q21" s="1">
        <f t="shared" si="4"/>
        <v>5.0139812249507729</v>
      </c>
      <c r="R21" s="1">
        <f t="shared" si="5"/>
        <v>3.0888120926179166E-2</v>
      </c>
    </row>
    <row r="23" spans="2:18" x14ac:dyDescent="0.2">
      <c r="B23" s="2" t="s">
        <v>32</v>
      </c>
      <c r="C23" s="1">
        <f t="shared" ref="C23:O23" si="6">C18/(C18+C19)</f>
        <v>6.6232579376002187E-2</v>
      </c>
      <c r="D23" s="1">
        <f t="shared" si="6"/>
        <v>9.8657479604564752E-2</v>
      </c>
      <c r="E23" s="1">
        <f t="shared" si="6"/>
        <v>0.12429663803890501</v>
      </c>
      <c r="F23" s="1">
        <f t="shared" si="6"/>
        <v>7.1211775707207325E-2</v>
      </c>
      <c r="G23" s="1">
        <f t="shared" si="6"/>
        <v>2.2253775646589868E-2</v>
      </c>
      <c r="H23" s="1">
        <f t="shared" si="6"/>
        <v>0.15578062857467945</v>
      </c>
      <c r="I23" s="1">
        <f t="shared" si="6"/>
        <v>0.13637331863676977</v>
      </c>
      <c r="J23" s="1">
        <f t="shared" si="6"/>
        <v>0.16595783120249194</v>
      </c>
      <c r="K23" s="1">
        <f t="shared" si="6"/>
        <v>0.11379964465436433</v>
      </c>
      <c r="L23" s="1">
        <f t="shared" si="6"/>
        <v>1.1315853175207889E-2</v>
      </c>
      <c r="M23" s="1">
        <f t="shared" si="6"/>
        <v>4.4032013267832952E-2</v>
      </c>
      <c r="N23" s="1">
        <f t="shared" si="6"/>
        <v>0.1472402460539651</v>
      </c>
      <c r="O23" s="1">
        <f t="shared" si="6"/>
        <v>7.2324516469038924E-2</v>
      </c>
      <c r="Q23" s="1">
        <f t="shared" ref="Q23" si="7" xml:space="preserve"> AVERAGE(C23:O23)</f>
        <v>9.4575100031355344E-2</v>
      </c>
      <c r="R23" s="1">
        <f t="shared" ref="R23" si="8" xml:space="preserve"> STDEV(C23:O23)</f>
        <v>5.0984679165416671E-2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24"/>
  <sheetViews>
    <sheetView workbookViewId="0">
      <selection activeCell="E1" sqref="E1:E2"/>
    </sheetView>
  </sheetViews>
  <sheetFormatPr baseColWidth="10" defaultColWidth="8.83203125" defaultRowHeight="15" x14ac:dyDescent="0.2"/>
  <cols>
    <col min="2" max="2" width="13.33203125" customWidth="1"/>
    <col min="3" max="3" width="14.5" customWidth="1"/>
    <col min="4" max="4" width="17.33203125" customWidth="1"/>
    <col min="5" max="6" width="14.6640625" customWidth="1"/>
    <col min="7" max="7" width="14.5" customWidth="1"/>
    <col min="8" max="8" width="15" customWidth="1"/>
    <col min="9" max="9" width="15.6640625" customWidth="1"/>
    <col min="10" max="10" width="15.5" customWidth="1"/>
    <col min="11" max="11" width="16" customWidth="1"/>
    <col min="12" max="12" width="15.5" customWidth="1"/>
    <col min="13" max="13" width="17.5" customWidth="1"/>
    <col min="14" max="14" width="15.6640625" customWidth="1"/>
    <col min="15" max="15" width="14.6640625" customWidth="1"/>
    <col min="16" max="16" width="15.83203125" customWidth="1"/>
    <col min="17" max="17" width="14.5" customWidth="1"/>
  </cols>
  <sheetData>
    <row r="1" spans="2:20" ht="16" x14ac:dyDescent="0.2">
      <c r="E1" s="6" t="s">
        <v>225</v>
      </c>
    </row>
    <row r="2" spans="2:20" ht="16" x14ac:dyDescent="0.2">
      <c r="C2" t="s">
        <v>6</v>
      </c>
      <c r="E2" s="6" t="s">
        <v>226</v>
      </c>
    </row>
    <row r="3" spans="2:20" x14ac:dyDescent="0.2">
      <c r="C3" t="s">
        <v>48</v>
      </c>
    </row>
    <row r="4" spans="2:20" x14ac:dyDescent="0.2">
      <c r="C4" t="s">
        <v>23</v>
      </c>
    </row>
    <row r="5" spans="2:20" x14ac:dyDescent="0.2">
      <c r="C5" t="s">
        <v>9</v>
      </c>
    </row>
    <row r="7" spans="2:20" x14ac:dyDescent="0.2">
      <c r="B7" t="s">
        <v>79</v>
      </c>
      <c r="C7" t="s">
        <v>33</v>
      </c>
      <c r="D7" t="s">
        <v>34</v>
      </c>
      <c r="E7" t="s">
        <v>35</v>
      </c>
      <c r="F7" t="s">
        <v>36</v>
      </c>
      <c r="G7" t="s">
        <v>37</v>
      </c>
      <c r="H7" t="s">
        <v>38</v>
      </c>
      <c r="I7" t="s">
        <v>39</v>
      </c>
      <c r="J7" t="s">
        <v>40</v>
      </c>
      <c r="K7" t="s">
        <v>41</v>
      </c>
      <c r="L7" t="s">
        <v>42</v>
      </c>
      <c r="M7" t="s">
        <v>43</v>
      </c>
      <c r="N7" t="s">
        <v>44</v>
      </c>
      <c r="O7" t="s">
        <v>45</v>
      </c>
      <c r="P7" t="s">
        <v>46</v>
      </c>
      <c r="Q7" t="s">
        <v>47</v>
      </c>
      <c r="S7" t="s">
        <v>223</v>
      </c>
      <c r="T7" t="s">
        <v>224</v>
      </c>
    </row>
    <row r="8" spans="2:20" x14ac:dyDescent="0.2">
      <c r="B8" t="s">
        <v>0</v>
      </c>
      <c r="C8" s="1">
        <v>65.876000000000005</v>
      </c>
      <c r="D8" s="1">
        <v>65.334999999999994</v>
      </c>
      <c r="E8" s="1">
        <v>58.185000000000002</v>
      </c>
      <c r="F8" s="1">
        <v>63.838000000000001</v>
      </c>
      <c r="G8" s="1">
        <v>65.736999999999995</v>
      </c>
      <c r="H8" s="1">
        <v>63.289000000000001</v>
      </c>
      <c r="I8" s="1">
        <v>62.917999999999999</v>
      </c>
      <c r="J8" s="1">
        <v>66.335999999999999</v>
      </c>
      <c r="K8" s="1">
        <v>65.537999999999997</v>
      </c>
      <c r="L8" s="1">
        <v>59.732999999999997</v>
      </c>
      <c r="M8" s="1">
        <v>65.977000000000004</v>
      </c>
      <c r="N8" s="1">
        <v>64.831999999999994</v>
      </c>
      <c r="O8" s="1">
        <v>66.081999999999994</v>
      </c>
      <c r="P8" s="1">
        <v>66.262</v>
      </c>
      <c r="Q8" s="1">
        <v>66.887</v>
      </c>
      <c r="R8" s="3"/>
      <c r="S8" s="1">
        <f xml:space="preserve"> AVERAGE(C8:Q8)</f>
        <v>64.454999999999984</v>
      </c>
      <c r="T8" s="1">
        <f xml:space="preserve"> STDEV(C8:Q8)</f>
        <v>2.5234136176446151</v>
      </c>
    </row>
    <row r="9" spans="2:20" x14ac:dyDescent="0.2">
      <c r="B9" t="s">
        <v>1</v>
      </c>
      <c r="C9" s="1">
        <v>16.635000000000002</v>
      </c>
      <c r="D9" s="1">
        <v>13.635</v>
      </c>
      <c r="E9" s="1">
        <v>15.599</v>
      </c>
      <c r="F9" s="1">
        <v>20.713000000000001</v>
      </c>
      <c r="G9" s="1">
        <v>17.643000000000001</v>
      </c>
      <c r="H9" s="1">
        <v>16.841000000000001</v>
      </c>
      <c r="I9" s="1">
        <v>23.167999999999999</v>
      </c>
      <c r="J9" s="1">
        <v>17.882000000000001</v>
      </c>
      <c r="K9" s="1">
        <v>18.972999999999999</v>
      </c>
      <c r="L9" s="1">
        <v>22.655999999999999</v>
      </c>
      <c r="M9" s="1">
        <v>18.273</v>
      </c>
      <c r="N9" s="1">
        <v>18.303000000000001</v>
      </c>
      <c r="O9" s="1">
        <v>17.545000000000002</v>
      </c>
      <c r="P9" s="1">
        <v>17.815999999999999</v>
      </c>
      <c r="Q9" s="1">
        <v>17.757999999999999</v>
      </c>
      <c r="R9" s="3"/>
      <c r="S9" s="1">
        <f t="shared" ref="S9:S14" si="0" xml:space="preserve"> AVERAGE(C9:Q9)</f>
        <v>18.229333333333333</v>
      </c>
      <c r="T9" s="1">
        <f t="shared" ref="T9:T14" si="1" xml:space="preserve"> STDEV(C9:Q9)</f>
        <v>2.4572987395182682</v>
      </c>
    </row>
    <row r="10" spans="2:20" x14ac:dyDescent="0.2">
      <c r="B10" t="s">
        <v>2</v>
      </c>
      <c r="C10" s="1">
        <v>3.4239999999999999</v>
      </c>
      <c r="D10" s="1">
        <v>2.4220000000000002</v>
      </c>
      <c r="E10" s="1">
        <v>1.099</v>
      </c>
      <c r="F10" s="1">
        <v>2.8050000000000002</v>
      </c>
      <c r="G10" s="1">
        <v>0.26200000000000001</v>
      </c>
      <c r="H10" s="1">
        <v>0.86299999999999999</v>
      </c>
      <c r="I10" s="1">
        <v>1.4910000000000001</v>
      </c>
      <c r="J10" s="1">
        <v>0.72399999999999998</v>
      </c>
      <c r="K10" s="1">
        <v>0.80100000000000005</v>
      </c>
      <c r="L10" s="1">
        <v>2.5539999999999998</v>
      </c>
      <c r="M10" s="1">
        <v>1.0569999999999999</v>
      </c>
      <c r="N10" s="1">
        <v>0.48599999999999999</v>
      </c>
      <c r="O10" s="1">
        <v>0.187</v>
      </c>
      <c r="P10" s="1">
        <v>0.30299999999999999</v>
      </c>
      <c r="Q10" s="1">
        <v>0.29099999999999998</v>
      </c>
      <c r="R10" s="3"/>
      <c r="S10" s="1">
        <f t="shared" si="0"/>
        <v>1.2512666666666667</v>
      </c>
      <c r="T10" s="1">
        <f t="shared" si="1"/>
        <v>1.0512153827605364</v>
      </c>
    </row>
    <row r="11" spans="2:20" x14ac:dyDescent="0.2">
      <c r="B11" t="s">
        <v>3</v>
      </c>
      <c r="C11" s="1">
        <v>8.8640000000000008</v>
      </c>
      <c r="D11" s="1">
        <v>7.6349999999999998</v>
      </c>
      <c r="E11" s="1">
        <v>8.6359999999999992</v>
      </c>
      <c r="F11" s="1">
        <v>8.4619999999999997</v>
      </c>
      <c r="G11" s="1">
        <v>9.08</v>
      </c>
      <c r="H11" s="1">
        <v>7.5369999999999999</v>
      </c>
      <c r="I11" s="1">
        <v>7.2060000000000004</v>
      </c>
      <c r="J11" s="1">
        <v>8.4339999999999993</v>
      </c>
      <c r="K11" s="1">
        <v>8.6649999999999991</v>
      </c>
      <c r="L11" s="1">
        <v>7.0880000000000001</v>
      </c>
      <c r="M11" s="1">
        <v>7.7270000000000003</v>
      </c>
      <c r="N11" s="1">
        <v>7.3659999999999997</v>
      </c>
      <c r="O11" s="1">
        <v>8.83</v>
      </c>
      <c r="P11" s="1">
        <v>10.202</v>
      </c>
      <c r="Q11" s="1">
        <v>9.2789999999999999</v>
      </c>
      <c r="R11" s="3"/>
      <c r="S11" s="1">
        <f t="shared" si="0"/>
        <v>8.3340666666666667</v>
      </c>
      <c r="T11" s="1">
        <f t="shared" si="1"/>
        <v>0.88427585116432594</v>
      </c>
    </row>
    <row r="12" spans="2:20" x14ac:dyDescent="0.2">
      <c r="B12" t="s">
        <v>4</v>
      </c>
      <c r="C12" s="1">
        <v>3.99</v>
      </c>
      <c r="D12" s="1">
        <v>3.294</v>
      </c>
      <c r="E12" s="1">
        <v>4.0999999999999996</v>
      </c>
      <c r="F12" s="1">
        <v>3.9409999999999998</v>
      </c>
      <c r="G12" s="1">
        <v>4.3440000000000003</v>
      </c>
      <c r="H12" s="1">
        <v>3.9350000000000001</v>
      </c>
      <c r="I12" s="1">
        <v>3.9020000000000001</v>
      </c>
      <c r="J12" s="1">
        <v>4.3209999999999997</v>
      </c>
      <c r="K12" s="1">
        <v>4.2530000000000001</v>
      </c>
      <c r="L12" s="1">
        <v>3.7149999999999999</v>
      </c>
      <c r="M12" s="1">
        <v>4.0439999999999996</v>
      </c>
      <c r="N12" s="1">
        <v>4.2670000000000003</v>
      </c>
      <c r="O12" s="1">
        <v>4.4240000000000004</v>
      </c>
      <c r="P12" s="1">
        <v>4.165</v>
      </c>
      <c r="Q12" s="1">
        <v>4.2759999999999998</v>
      </c>
      <c r="R12" s="3"/>
      <c r="S12" s="1">
        <f t="shared" si="0"/>
        <v>4.0647333333333338</v>
      </c>
      <c r="T12" s="1">
        <f t="shared" si="1"/>
        <v>0.29105754626550279</v>
      </c>
    </row>
    <row r="13" spans="2:20" x14ac:dyDescent="0.2">
      <c r="B13" t="s">
        <v>49</v>
      </c>
      <c r="C13" s="1">
        <v>98.789000000000016</v>
      </c>
      <c r="D13" s="1">
        <v>92.320999999999998</v>
      </c>
      <c r="E13" s="1">
        <v>87.619</v>
      </c>
      <c r="F13" s="1">
        <v>99.759000000000015</v>
      </c>
      <c r="G13" s="1">
        <v>97.065999999999988</v>
      </c>
      <c r="H13" s="1">
        <v>92.465000000000003</v>
      </c>
      <c r="I13" s="1">
        <v>98.685000000000002</v>
      </c>
      <c r="J13" s="1">
        <v>97.697000000000003</v>
      </c>
      <c r="K13" s="1">
        <v>98.23</v>
      </c>
      <c r="L13" s="1">
        <v>95.745999999999995</v>
      </c>
      <c r="M13" s="1">
        <v>97.078000000000003</v>
      </c>
      <c r="N13" s="1">
        <v>95.253999999999991</v>
      </c>
      <c r="O13" s="1">
        <v>97.067999999999998</v>
      </c>
      <c r="P13" s="1">
        <v>98.748000000000005</v>
      </c>
      <c r="Q13" s="1">
        <v>98.490999999999985</v>
      </c>
      <c r="R13" s="3"/>
      <c r="S13" s="1">
        <f t="shared" si="0"/>
        <v>96.334399999999988</v>
      </c>
      <c r="T13" s="1">
        <f t="shared" si="1"/>
        <v>3.2665216712232974</v>
      </c>
    </row>
    <row r="14" spans="2:20" x14ac:dyDescent="0.2">
      <c r="B14" t="s">
        <v>24</v>
      </c>
      <c r="C14" s="1">
        <v>97.888856000000018</v>
      </c>
      <c r="D14" s="1">
        <v>91.577873600000004</v>
      </c>
      <c r="E14" s="1">
        <v>86.694040000000001</v>
      </c>
      <c r="F14" s="1">
        <v>98.869910400000009</v>
      </c>
      <c r="G14" s="1">
        <v>96.085993599999995</v>
      </c>
      <c r="H14" s="1">
        <v>91.577264</v>
      </c>
      <c r="I14" s="1">
        <v>97.8047088</v>
      </c>
      <c r="J14" s="1">
        <v>96.722182400000008</v>
      </c>
      <c r="K14" s="1">
        <v>97.2705232</v>
      </c>
      <c r="L14" s="1">
        <v>94.907895999999994</v>
      </c>
      <c r="M14" s="1">
        <v>96.165673600000005</v>
      </c>
      <c r="N14" s="1">
        <v>94.291364799999997</v>
      </c>
      <c r="O14" s="1">
        <v>96.069945599999997</v>
      </c>
      <c r="P14" s="1">
        <v>97.80837600000001</v>
      </c>
      <c r="Q14" s="1">
        <v>97.526334399999982</v>
      </c>
      <c r="R14" s="3"/>
      <c r="S14" s="1">
        <f t="shared" si="0"/>
        <v>95.417396159999996</v>
      </c>
      <c r="T14" s="1">
        <f t="shared" si="1"/>
        <v>3.2466903221889249</v>
      </c>
    </row>
    <row r="16" spans="2:20" x14ac:dyDescent="0.2">
      <c r="B16" t="s">
        <v>30</v>
      </c>
    </row>
    <row r="17" spans="2:20" x14ac:dyDescent="0.2">
      <c r="B17" s="2" t="s">
        <v>25</v>
      </c>
      <c r="C17" s="1">
        <v>9.2478195768475668</v>
      </c>
      <c r="D17" s="1">
        <v>9.6311858919771094</v>
      </c>
      <c r="E17" s="1">
        <v>9.1188404682154882</v>
      </c>
      <c r="F17" s="1">
        <v>8.6806229097093652</v>
      </c>
      <c r="G17" s="1">
        <v>9.116435924831956</v>
      </c>
      <c r="H17" s="1">
        <v>9.1351730689520583</v>
      </c>
      <c r="I17" s="1">
        <v>8.3683998388987693</v>
      </c>
      <c r="J17" s="1">
        <v>9.1068196089294347</v>
      </c>
      <c r="K17" s="1">
        <v>8.9473384467770813</v>
      </c>
      <c r="L17" s="1">
        <v>8.2930002531151832</v>
      </c>
      <c r="M17" s="1">
        <v>9.0469979378796523</v>
      </c>
      <c r="N17" s="1">
        <v>9.0041630140641669</v>
      </c>
      <c r="O17" s="1">
        <v>9.140038494921578</v>
      </c>
      <c r="P17" s="1">
        <v>9.1124839389391781</v>
      </c>
      <c r="Q17" s="1">
        <v>9.14012807562146</v>
      </c>
      <c r="S17" s="1">
        <f t="shared" ref="S17" si="2" xml:space="preserve"> AVERAGE(C17:Q17)</f>
        <v>9.0059631633120016</v>
      </c>
      <c r="T17" s="1">
        <f t="shared" ref="T17" si="3" xml:space="preserve"> STDEV(C17:Q17)</f>
        <v>0.33533641462659874</v>
      </c>
    </row>
    <row r="18" spans="2:20" x14ac:dyDescent="0.2">
      <c r="B18" s="2" t="s">
        <v>26</v>
      </c>
      <c r="C18" s="1">
        <v>2.7521804231524318</v>
      </c>
      <c r="D18" s="1">
        <v>2.3688141080228893</v>
      </c>
      <c r="E18" s="1">
        <v>2.8811595317845136</v>
      </c>
      <c r="F18" s="1">
        <v>3.319377090290633</v>
      </c>
      <c r="G18" s="1">
        <v>2.8835640751680462</v>
      </c>
      <c r="H18" s="1">
        <v>2.8648269310479426</v>
      </c>
      <c r="I18" s="1">
        <v>3.6316001611012312</v>
      </c>
      <c r="J18" s="1">
        <v>2.8931803910705645</v>
      </c>
      <c r="K18" s="1">
        <v>3.0526615532229187</v>
      </c>
      <c r="L18" s="1">
        <v>3.7069997468848177</v>
      </c>
      <c r="M18" s="1">
        <v>2.9530020621203485</v>
      </c>
      <c r="N18" s="1">
        <v>2.9958369859358323</v>
      </c>
      <c r="O18" s="1">
        <v>2.8599615050784224</v>
      </c>
      <c r="P18" s="1">
        <v>2.8875160610608224</v>
      </c>
      <c r="Q18" s="1">
        <v>2.85987192437854</v>
      </c>
      <c r="S18" s="1">
        <f t="shared" ref="S18:S22" si="4" xml:space="preserve"> AVERAGE(C18:Q18)</f>
        <v>2.994036836687997</v>
      </c>
      <c r="T18" s="1">
        <f t="shared" ref="T18:T22" si="5" xml:space="preserve"> STDEV(C18:Q18)</f>
        <v>0.33533641462659725</v>
      </c>
    </row>
    <row r="19" spans="2:20" x14ac:dyDescent="0.2">
      <c r="B19" s="2" t="s">
        <v>27</v>
      </c>
      <c r="C19" s="1">
        <v>0.51498753319116297</v>
      </c>
      <c r="D19" s="1">
        <v>0.38252413445634276</v>
      </c>
      <c r="E19" s="1">
        <v>0.18453430102455956</v>
      </c>
      <c r="F19" s="1">
        <v>0.40865358794758394</v>
      </c>
      <c r="G19" s="1">
        <v>3.8928469289239903E-2</v>
      </c>
      <c r="H19" s="1">
        <v>0.1334597091893821</v>
      </c>
      <c r="I19" s="1">
        <v>0.21246920324609581</v>
      </c>
      <c r="J19" s="1">
        <v>0.10648951578535797</v>
      </c>
      <c r="K19" s="1">
        <v>0.11716125903635558</v>
      </c>
      <c r="L19" s="1">
        <v>0.37989981054353095</v>
      </c>
      <c r="M19" s="1">
        <v>0.15528794651530536</v>
      </c>
      <c r="N19" s="1">
        <v>7.2317104879180902E-2</v>
      </c>
      <c r="O19" s="1">
        <v>2.7711324582017159E-2</v>
      </c>
      <c r="P19" s="1">
        <v>4.4644266989264672E-2</v>
      </c>
      <c r="Q19" s="1">
        <v>4.2604393306894389E-2</v>
      </c>
      <c r="S19" s="1">
        <f t="shared" si="4"/>
        <v>0.18811150399881829</v>
      </c>
      <c r="T19" s="1">
        <f t="shared" si="5"/>
        <v>0.15801886528513556</v>
      </c>
    </row>
    <row r="20" spans="2:20" x14ac:dyDescent="0.2">
      <c r="B20" s="2" t="s">
        <v>28</v>
      </c>
      <c r="C20" s="1">
        <v>2.4124877794176713</v>
      </c>
      <c r="D20" s="1">
        <v>2.1820573393804592</v>
      </c>
      <c r="E20" s="1">
        <v>2.6240038041566276</v>
      </c>
      <c r="F20" s="1">
        <v>2.2308372450928275</v>
      </c>
      <c r="G20" s="1">
        <v>2.4413176965541594</v>
      </c>
      <c r="H20" s="1">
        <v>2.1091637991425878</v>
      </c>
      <c r="I20" s="1">
        <v>1.858168179100391</v>
      </c>
      <c r="J20" s="1">
        <v>2.244782653419537</v>
      </c>
      <c r="K20" s="1">
        <v>2.293467001859836</v>
      </c>
      <c r="L20" s="1">
        <v>1.9078503578993096</v>
      </c>
      <c r="M20" s="1">
        <v>2.0542159021401343</v>
      </c>
      <c r="N20" s="1">
        <v>1.983393527219824</v>
      </c>
      <c r="O20" s="1">
        <v>2.3678206142995424</v>
      </c>
      <c r="P20" s="1">
        <v>2.7200745204230734</v>
      </c>
      <c r="Q20" s="1">
        <v>2.4583005930822024</v>
      </c>
      <c r="S20" s="1">
        <f t="shared" si="4"/>
        <v>2.2591960675458784</v>
      </c>
      <c r="T20" s="1">
        <f t="shared" si="5"/>
        <v>0.25165165685996443</v>
      </c>
    </row>
    <row r="21" spans="2:20" x14ac:dyDescent="0.2">
      <c r="B21" s="2" t="s">
        <v>29</v>
      </c>
      <c r="C21" s="1">
        <v>0.94927243444087928</v>
      </c>
      <c r="D21" s="1">
        <v>0.82293078938073638</v>
      </c>
      <c r="E21" s="1">
        <v>1.0889759356130964</v>
      </c>
      <c r="F21" s="1">
        <v>0.90820502380760459</v>
      </c>
      <c r="G21" s="1">
        <v>1.0209650293728361</v>
      </c>
      <c r="H21" s="1">
        <v>0.96258508795644593</v>
      </c>
      <c r="I21" s="1">
        <v>0.87955018684198161</v>
      </c>
      <c r="J21" s="1">
        <v>1.0053275096098149</v>
      </c>
      <c r="K21" s="1">
        <v>0.98401543556638804</v>
      </c>
      <c r="L21" s="1">
        <v>0.87410180375979607</v>
      </c>
      <c r="M21" s="1">
        <v>0.93978589149205627</v>
      </c>
      <c r="N21" s="1">
        <v>1.0043438378227054</v>
      </c>
      <c r="O21" s="1">
        <v>1.037016845718211</v>
      </c>
      <c r="P21" s="1">
        <v>0.97071801213663844</v>
      </c>
      <c r="Q21" s="1">
        <v>0.99027110521893458</v>
      </c>
      <c r="S21" s="1">
        <f t="shared" si="4"/>
        <v>0.96253766191587498</v>
      </c>
      <c r="T21" s="1">
        <f t="shared" si="5"/>
        <v>6.9522440024545093E-2</v>
      </c>
    </row>
    <row r="22" spans="2:20" x14ac:dyDescent="0.2">
      <c r="B22" s="2" t="s">
        <v>31</v>
      </c>
      <c r="C22" s="1">
        <v>14.927475312608834</v>
      </c>
      <c r="D22" s="1">
        <v>14.5645814738368</v>
      </c>
      <c r="E22" s="1">
        <v>14.808538105181189</v>
      </c>
      <c r="F22" s="1">
        <v>14.639490833040409</v>
      </c>
      <c r="G22" s="1">
        <v>14.480246165843402</v>
      </c>
      <c r="H22" s="1">
        <v>14.242623508331969</v>
      </c>
      <c r="I22" s="1">
        <v>14.070637382346487</v>
      </c>
      <c r="J22" s="1">
        <v>14.351272169204893</v>
      </c>
      <c r="K22" s="1">
        <v>14.410628260896193</v>
      </c>
      <c r="L22" s="1">
        <v>14.287750168442841</v>
      </c>
      <c r="M22" s="1">
        <v>14.209503848655439</v>
      </c>
      <c r="N22" s="1">
        <v>14.055710632099006</v>
      </c>
      <c r="O22" s="1">
        <v>14.395531938881559</v>
      </c>
      <c r="P22" s="1">
        <v>14.764718787412338</v>
      </c>
      <c r="Q22" s="1">
        <v>14.500904986389095</v>
      </c>
      <c r="S22" s="1">
        <f t="shared" si="4"/>
        <v>14.447307571544695</v>
      </c>
      <c r="T22" s="1">
        <f t="shared" si="5"/>
        <v>0.26033301037880097</v>
      </c>
    </row>
    <row r="24" spans="2:20" x14ac:dyDescent="0.2">
      <c r="B24" s="2" t="s">
        <v>32</v>
      </c>
      <c r="C24" s="1">
        <v>0.17591524375050296</v>
      </c>
      <c r="D24" s="1">
        <v>0.14915655375302178</v>
      </c>
      <c r="E24" s="1">
        <v>6.5704752477500988E-2</v>
      </c>
      <c r="F24" s="1">
        <v>0.15482288585062393</v>
      </c>
      <c r="G24" s="1">
        <v>1.5695405490528159E-2</v>
      </c>
      <c r="H24" s="1">
        <v>5.9510528046077364E-2</v>
      </c>
      <c r="I24" s="1">
        <v>0.10261053193453</v>
      </c>
      <c r="J24" s="1">
        <v>4.529016979832174E-2</v>
      </c>
      <c r="K24" s="1">
        <v>4.860196030092126E-2</v>
      </c>
      <c r="L24" s="1">
        <v>0.16605825923820614</v>
      </c>
      <c r="M24" s="1">
        <v>7.0281817617020001E-2</v>
      </c>
      <c r="N24" s="1">
        <v>3.5178640295954862E-2</v>
      </c>
      <c r="O24" s="1">
        <v>1.1567921150304174E-2</v>
      </c>
      <c r="P24" s="1">
        <v>1.614785098308311E-2</v>
      </c>
      <c r="Q24" s="1">
        <v>1.7035590531733178E-2</v>
      </c>
      <c r="R24" s="3"/>
      <c r="S24" s="3">
        <f t="shared" ref="S24" si="6" xml:space="preserve"> AVERAGE(C24:Q24)</f>
        <v>7.5571874081221957E-2</v>
      </c>
      <c r="T24" s="3">
        <f t="shared" ref="T24" si="7" xml:space="preserve"> STDEV(C24:Q24)</f>
        <v>5.914980136375305E-2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24"/>
  <sheetViews>
    <sheetView topLeftCell="C1" workbookViewId="0">
      <selection activeCell="E1" sqref="E1:E2"/>
    </sheetView>
  </sheetViews>
  <sheetFormatPr baseColWidth="10" defaultColWidth="8.83203125" defaultRowHeight="15" x14ac:dyDescent="0.2"/>
  <cols>
    <col min="2" max="2" width="17" customWidth="1"/>
    <col min="3" max="3" width="14.6640625" customWidth="1"/>
    <col min="4" max="4" width="15" customWidth="1"/>
    <col min="5" max="5" width="15.1640625" customWidth="1"/>
    <col min="6" max="6" width="14.5" customWidth="1"/>
    <col min="7" max="7" width="15.1640625" customWidth="1"/>
    <col min="8" max="8" width="15" customWidth="1"/>
    <col min="9" max="9" width="14.83203125" customWidth="1"/>
    <col min="10" max="10" width="15.6640625" customWidth="1"/>
    <col min="11" max="11" width="14.83203125" customWidth="1"/>
    <col min="12" max="12" width="16.1640625" customWidth="1"/>
    <col min="13" max="13" width="15.5" customWidth="1"/>
    <col min="14" max="14" width="16.33203125" customWidth="1"/>
    <col min="15" max="15" width="15.83203125" customWidth="1"/>
    <col min="16" max="16" width="16.1640625" customWidth="1"/>
    <col min="17" max="17" width="15.83203125" customWidth="1"/>
  </cols>
  <sheetData>
    <row r="1" spans="2:20" ht="16" x14ac:dyDescent="0.2">
      <c r="E1" s="6" t="s">
        <v>225</v>
      </c>
    </row>
    <row r="2" spans="2:20" ht="16" x14ac:dyDescent="0.2">
      <c r="C2" t="s">
        <v>6</v>
      </c>
      <c r="E2" s="6" t="s">
        <v>226</v>
      </c>
    </row>
    <row r="3" spans="2:20" x14ac:dyDescent="0.2">
      <c r="C3" t="s">
        <v>50</v>
      </c>
    </row>
    <row r="4" spans="2:20" x14ac:dyDescent="0.2">
      <c r="C4" t="s">
        <v>23</v>
      </c>
    </row>
    <row r="5" spans="2:20" x14ac:dyDescent="0.2">
      <c r="C5" t="s">
        <v>9</v>
      </c>
    </row>
    <row r="7" spans="2:20" x14ac:dyDescent="0.2">
      <c r="B7" t="s">
        <v>79</v>
      </c>
      <c r="C7" t="s">
        <v>51</v>
      </c>
      <c r="D7" t="s">
        <v>52</v>
      </c>
      <c r="E7" t="s">
        <v>53</v>
      </c>
      <c r="F7" t="s">
        <v>54</v>
      </c>
      <c r="G7" t="s">
        <v>55</v>
      </c>
      <c r="H7" t="s">
        <v>56</v>
      </c>
      <c r="I7" t="s">
        <v>57</v>
      </c>
      <c r="J7" t="s">
        <v>58</v>
      </c>
      <c r="K7" t="s">
        <v>59</v>
      </c>
      <c r="L7" t="s">
        <v>60</v>
      </c>
      <c r="M7" t="s">
        <v>61</v>
      </c>
      <c r="N7" t="s">
        <v>62</v>
      </c>
      <c r="O7" t="s">
        <v>63</v>
      </c>
      <c r="P7" t="s">
        <v>64</v>
      </c>
      <c r="Q7" t="s">
        <v>65</v>
      </c>
      <c r="S7" t="s">
        <v>223</v>
      </c>
      <c r="T7" t="s">
        <v>224</v>
      </c>
    </row>
    <row r="8" spans="2:20" x14ac:dyDescent="0.2">
      <c r="B8" t="s">
        <v>0</v>
      </c>
      <c r="C8" s="1">
        <v>62.506999999999998</v>
      </c>
      <c r="D8" s="1">
        <v>66.370999999999995</v>
      </c>
      <c r="E8" s="1">
        <v>65.933999999999997</v>
      </c>
      <c r="F8" s="1">
        <v>73.028000000000006</v>
      </c>
      <c r="G8" s="1">
        <v>70.013000000000005</v>
      </c>
      <c r="H8" s="1">
        <v>66.25</v>
      </c>
      <c r="I8" s="1">
        <v>66.863</v>
      </c>
      <c r="J8" s="1">
        <v>59.47</v>
      </c>
      <c r="K8" s="1">
        <v>67.652000000000001</v>
      </c>
      <c r="L8" s="1">
        <v>66.161000000000001</v>
      </c>
      <c r="M8" s="1">
        <v>67.936000000000007</v>
      </c>
      <c r="N8" s="1">
        <v>65.302000000000007</v>
      </c>
      <c r="O8" s="1">
        <v>67.582999999999998</v>
      </c>
      <c r="P8" s="1">
        <v>62.253</v>
      </c>
      <c r="Q8" s="1">
        <v>62.503999999999998</v>
      </c>
      <c r="S8" s="1">
        <f xml:space="preserve"> AVERAGE(C8:Q8)</f>
        <v>65.988466666666667</v>
      </c>
      <c r="T8" s="1">
        <f xml:space="preserve"> STDEV(C8:Q8)</f>
        <v>3.3492473752997691</v>
      </c>
    </row>
    <row r="9" spans="2:20" x14ac:dyDescent="0.2">
      <c r="B9" t="s">
        <v>1</v>
      </c>
      <c r="C9" s="1">
        <v>16.908000000000001</v>
      </c>
      <c r="D9" s="1">
        <v>17.719000000000001</v>
      </c>
      <c r="E9" s="1">
        <v>18.015000000000001</v>
      </c>
      <c r="F9" s="1">
        <v>14.881</v>
      </c>
      <c r="G9" s="1">
        <v>15.194000000000001</v>
      </c>
      <c r="H9" s="1">
        <v>18.582999999999998</v>
      </c>
      <c r="I9" s="1">
        <v>17.664000000000001</v>
      </c>
      <c r="J9" s="1">
        <v>26.414999999999999</v>
      </c>
      <c r="K9" s="1">
        <v>17.875</v>
      </c>
      <c r="L9" s="1">
        <v>17.815000000000001</v>
      </c>
      <c r="M9" s="1">
        <v>17.745999999999999</v>
      </c>
      <c r="N9" s="1">
        <v>16.181999999999999</v>
      </c>
      <c r="O9" s="1">
        <v>17.605</v>
      </c>
      <c r="P9" s="1">
        <v>16.378</v>
      </c>
      <c r="Q9" s="1">
        <v>18.989999999999998</v>
      </c>
      <c r="S9" s="1">
        <f t="shared" ref="S9:S14" si="0" xml:space="preserve"> AVERAGE(C9:Q9)</f>
        <v>17.864666666666665</v>
      </c>
      <c r="T9" s="1">
        <f t="shared" ref="T9:T14" si="1" xml:space="preserve"> STDEV(C9:Q9)</f>
        <v>2.6328993976404425</v>
      </c>
    </row>
    <row r="10" spans="2:20" x14ac:dyDescent="0.2">
      <c r="B10" t="s">
        <v>2</v>
      </c>
      <c r="C10" s="1">
        <v>0.36299999999999999</v>
      </c>
      <c r="D10" s="1">
        <v>0.49099999999999999</v>
      </c>
      <c r="E10" s="1">
        <v>2.2669999999999999</v>
      </c>
      <c r="F10" s="1">
        <v>0.39100000000000001</v>
      </c>
      <c r="G10" s="1">
        <v>1.9650000000000001</v>
      </c>
      <c r="H10" s="1">
        <v>0.34799999999999998</v>
      </c>
      <c r="I10" s="1">
        <v>1.4890000000000001</v>
      </c>
      <c r="J10" s="1">
        <v>3.0830000000000002</v>
      </c>
      <c r="K10" s="1">
        <v>0.94599999999999995</v>
      </c>
      <c r="L10" s="1">
        <v>0.34100000000000003</v>
      </c>
      <c r="M10" s="1">
        <v>0.85699999999999998</v>
      </c>
      <c r="N10" s="1">
        <v>2.7789999999999999</v>
      </c>
      <c r="O10" s="1">
        <v>0.51400000000000001</v>
      </c>
      <c r="P10" s="1">
        <v>2.637</v>
      </c>
      <c r="Q10" s="1">
        <v>2.9830000000000001</v>
      </c>
      <c r="S10" s="1">
        <f t="shared" si="0"/>
        <v>1.4302666666666666</v>
      </c>
      <c r="T10" s="1">
        <f t="shared" si="1"/>
        <v>1.0779994345788784</v>
      </c>
    </row>
    <row r="11" spans="2:20" x14ac:dyDescent="0.2">
      <c r="B11" t="s">
        <v>3</v>
      </c>
      <c r="C11" s="1">
        <v>7.3120000000000003</v>
      </c>
      <c r="D11" s="1">
        <v>9.2319999999999993</v>
      </c>
      <c r="E11" s="1">
        <v>8.0020000000000007</v>
      </c>
      <c r="F11" s="1">
        <v>7.8230000000000004</v>
      </c>
      <c r="G11" s="1">
        <v>8.0530000000000008</v>
      </c>
      <c r="H11" s="1">
        <v>8.6560000000000006</v>
      </c>
      <c r="I11" s="1">
        <v>9.6579999999999995</v>
      </c>
      <c r="J11" s="1">
        <v>7.7210000000000001</v>
      </c>
      <c r="K11" s="1">
        <v>6.923</v>
      </c>
      <c r="L11" s="1">
        <v>7.75</v>
      </c>
      <c r="M11" s="1">
        <v>8.4239999999999995</v>
      </c>
      <c r="N11" s="1">
        <v>7.1619999999999999</v>
      </c>
      <c r="O11" s="1">
        <v>8.7889999999999997</v>
      </c>
      <c r="P11" s="1">
        <v>8.2829999999999995</v>
      </c>
      <c r="Q11" s="1">
        <v>9.4220000000000006</v>
      </c>
      <c r="S11" s="1">
        <f t="shared" si="0"/>
        <v>8.2140000000000004</v>
      </c>
      <c r="T11" s="1">
        <f t="shared" si="1"/>
        <v>0.8204813047404379</v>
      </c>
    </row>
    <row r="12" spans="2:20" x14ac:dyDescent="0.2">
      <c r="B12" t="s">
        <v>4</v>
      </c>
      <c r="C12" s="1">
        <v>4.0570000000000004</v>
      </c>
      <c r="D12" s="1">
        <v>4.2350000000000003</v>
      </c>
      <c r="E12" s="1">
        <v>4.3339999999999996</v>
      </c>
      <c r="F12" s="1">
        <v>3.5510000000000002</v>
      </c>
      <c r="G12" s="1">
        <v>3.9409999999999998</v>
      </c>
      <c r="H12" s="1">
        <v>4.2729999999999997</v>
      </c>
      <c r="I12" s="1">
        <v>4.2080000000000002</v>
      </c>
      <c r="J12" s="1">
        <v>3.5169999999999999</v>
      </c>
      <c r="K12" s="1">
        <v>4.7110000000000003</v>
      </c>
      <c r="L12" s="1">
        <v>4.4379999999999997</v>
      </c>
      <c r="M12" s="1">
        <v>4.6589999999999998</v>
      </c>
      <c r="N12" s="1">
        <v>4.0339999999999998</v>
      </c>
      <c r="O12" s="1">
        <v>4.359</v>
      </c>
      <c r="P12" s="1">
        <v>4.1360000000000001</v>
      </c>
      <c r="Q12" s="1">
        <v>4.1379999999999999</v>
      </c>
      <c r="S12" s="1">
        <f t="shared" si="0"/>
        <v>4.1727333333333334</v>
      </c>
      <c r="T12" s="1">
        <f t="shared" si="1"/>
        <v>0.33571511448732555</v>
      </c>
    </row>
    <row r="13" spans="2:20" x14ac:dyDescent="0.2">
      <c r="B13" t="s">
        <v>49</v>
      </c>
      <c r="C13" s="1">
        <v>91.146999999999991</v>
      </c>
      <c r="D13" s="1">
        <v>98.048000000000002</v>
      </c>
      <c r="E13" s="1">
        <v>98.551999999999992</v>
      </c>
      <c r="F13" s="1">
        <v>99.674000000000021</v>
      </c>
      <c r="G13" s="1">
        <v>99.166000000000011</v>
      </c>
      <c r="H13" s="1">
        <v>98.11</v>
      </c>
      <c r="I13" s="1">
        <v>99.882000000000005</v>
      </c>
      <c r="J13" s="1">
        <v>100.20599999999999</v>
      </c>
      <c r="K13" s="1">
        <v>98.106999999999999</v>
      </c>
      <c r="L13" s="1">
        <v>96.504999999999995</v>
      </c>
      <c r="M13" s="1">
        <v>99.622</v>
      </c>
      <c r="N13" s="1">
        <v>95.459000000000017</v>
      </c>
      <c r="O13" s="1">
        <v>98.85</v>
      </c>
      <c r="P13" s="1">
        <v>93.686999999999998</v>
      </c>
      <c r="Q13" s="1">
        <v>98.037000000000006</v>
      </c>
      <c r="S13" s="1">
        <f t="shared" si="0"/>
        <v>97.670133333333325</v>
      </c>
      <c r="T13" s="1">
        <f t="shared" si="1"/>
        <v>2.5196457479650003</v>
      </c>
    </row>
    <row r="14" spans="2:20" x14ac:dyDescent="0.2">
      <c r="B14" t="s">
        <v>24</v>
      </c>
      <c r="C14" s="1">
        <v>90.231740799999997</v>
      </c>
      <c r="D14" s="1">
        <v>97.092584000000002</v>
      </c>
      <c r="E14" s="1">
        <v>97.574249599999987</v>
      </c>
      <c r="F14" s="1">
        <v>98.872894400000021</v>
      </c>
      <c r="G14" s="1">
        <v>98.276910400000006</v>
      </c>
      <c r="H14" s="1">
        <v>97.146011200000004</v>
      </c>
      <c r="I14" s="1">
        <v>98.932675200000006</v>
      </c>
      <c r="J14" s="1">
        <v>99.412564799999984</v>
      </c>
      <c r="K14" s="1">
        <v>97.044198399999999</v>
      </c>
      <c r="L14" s="1">
        <v>95.503787199999991</v>
      </c>
      <c r="M14" s="1">
        <v>98.570929599999999</v>
      </c>
      <c r="N14" s="1">
        <v>94.548929600000022</v>
      </c>
      <c r="O14" s="1">
        <v>97.86660959999999</v>
      </c>
      <c r="P14" s="1">
        <v>92.753918400000003</v>
      </c>
      <c r="Q14" s="1">
        <v>97.103467200000011</v>
      </c>
      <c r="S14" s="1">
        <f t="shared" si="0"/>
        <v>96.728764693333318</v>
      </c>
      <c r="T14" s="1">
        <f t="shared" si="1"/>
        <v>2.5251095041447025</v>
      </c>
    </row>
    <row r="16" spans="2:20" x14ac:dyDescent="0.2">
      <c r="B16" t="s">
        <v>30</v>
      </c>
    </row>
    <row r="17" spans="2:20" x14ac:dyDescent="0.2">
      <c r="B17" s="2" t="s">
        <v>25</v>
      </c>
      <c r="C17" s="1">
        <v>9.0992457011487389</v>
      </c>
      <c r="D17" s="1">
        <v>9.1280301230689744</v>
      </c>
      <c r="E17" s="1">
        <v>9.0771001312955715</v>
      </c>
      <c r="F17" s="1">
        <v>9.6762398337442406</v>
      </c>
      <c r="G17" s="1">
        <v>9.5559536479957963</v>
      </c>
      <c r="H17" s="1">
        <v>9.0186475112911157</v>
      </c>
      <c r="I17" s="1">
        <v>9.1508935813506547</v>
      </c>
      <c r="J17" s="1">
        <v>7.8767372911958962</v>
      </c>
      <c r="K17" s="1">
        <v>9.1505823361868952</v>
      </c>
      <c r="L17" s="1">
        <v>9.1092610065308577</v>
      </c>
      <c r="M17" s="1">
        <v>9.1753476587883984</v>
      </c>
      <c r="N17" s="1">
        <v>9.2876123252104303</v>
      </c>
      <c r="O17" s="1">
        <v>9.1813205839034495</v>
      </c>
      <c r="P17" s="1">
        <v>9.1599017418041431</v>
      </c>
      <c r="Q17" s="1">
        <v>8.8361161145763845</v>
      </c>
      <c r="S17" s="1">
        <f t="shared" ref="S17" si="2" xml:space="preserve"> AVERAGE(C17:Q17)</f>
        <v>9.0988659725394356</v>
      </c>
      <c r="T17" s="1">
        <f t="shared" ref="T17" si="3" xml:space="preserve"> STDEV(C17:Q17)</f>
        <v>0.39371612676439505</v>
      </c>
    </row>
    <row r="18" spans="2:20" x14ac:dyDescent="0.2">
      <c r="B18" s="2" t="s">
        <v>26</v>
      </c>
      <c r="C18" s="1">
        <v>2.9007542988512616</v>
      </c>
      <c r="D18" s="1">
        <v>2.8719698769310238</v>
      </c>
      <c r="E18" s="1">
        <v>2.9228998687044285</v>
      </c>
      <c r="F18" s="1">
        <v>2.3237601662557594</v>
      </c>
      <c r="G18" s="1">
        <v>2.4440463520042019</v>
      </c>
      <c r="H18" s="1">
        <v>2.981352488708886</v>
      </c>
      <c r="I18" s="1">
        <v>2.849106418649344</v>
      </c>
      <c r="J18" s="1">
        <v>4.1232627088041047</v>
      </c>
      <c r="K18" s="1">
        <v>2.8494176638131048</v>
      </c>
      <c r="L18" s="1">
        <v>2.8907389934691428</v>
      </c>
      <c r="M18" s="1">
        <v>2.8246523412116016</v>
      </c>
      <c r="N18" s="1">
        <v>2.712387674789567</v>
      </c>
      <c r="O18" s="1">
        <v>2.8186794160965492</v>
      </c>
      <c r="P18" s="1">
        <v>2.8400982581958569</v>
      </c>
      <c r="Q18" s="1">
        <v>3.1638838854236155</v>
      </c>
      <c r="S18" s="1">
        <f t="shared" ref="S18:S22" si="4" xml:space="preserve"> AVERAGE(C18:Q18)</f>
        <v>2.9011340274605635</v>
      </c>
      <c r="T18" s="1">
        <f t="shared" ref="T18:T22" si="5" xml:space="preserve"> STDEV(C18:Q18)</f>
        <v>0.39371612676439249</v>
      </c>
    </row>
    <row r="19" spans="2:20" x14ac:dyDescent="0.2">
      <c r="B19" s="2" t="s">
        <v>27</v>
      </c>
      <c r="C19" s="1">
        <v>5.6615349685953283E-2</v>
      </c>
      <c r="D19" s="1">
        <v>7.2348749344213883E-2</v>
      </c>
      <c r="E19" s="1">
        <v>0.3343798164985724</v>
      </c>
      <c r="F19" s="1">
        <v>5.5506623170610475E-2</v>
      </c>
      <c r="G19" s="1">
        <v>0.2873483677282031</v>
      </c>
      <c r="H19" s="1">
        <v>5.0755791763736055E-2</v>
      </c>
      <c r="I19" s="1">
        <v>0.21833490751071424</v>
      </c>
      <c r="J19" s="1">
        <v>0.43749468334265823</v>
      </c>
      <c r="K19" s="1">
        <v>0.13709135273719625</v>
      </c>
      <c r="L19" s="1">
        <v>5.0302120902099248E-2</v>
      </c>
      <c r="M19" s="1">
        <v>0.12400928708846481</v>
      </c>
      <c r="N19" s="1">
        <v>0.42346446839276858</v>
      </c>
      <c r="O19" s="1">
        <v>7.4813786722904091E-2</v>
      </c>
      <c r="P19" s="1">
        <v>0.41571097682843605</v>
      </c>
      <c r="Q19" s="1">
        <v>0.45181192440030282</v>
      </c>
      <c r="S19" s="1">
        <f t="shared" si="4"/>
        <v>0.21266588040778889</v>
      </c>
      <c r="T19" s="1">
        <f t="shared" si="5"/>
        <v>0.16206641851347559</v>
      </c>
    </row>
    <row r="20" spans="2:20" x14ac:dyDescent="0.2">
      <c r="B20" s="2" t="s">
        <v>28</v>
      </c>
      <c r="C20" s="1">
        <v>2.0636505934459919</v>
      </c>
      <c r="D20" s="1">
        <v>2.4616014933498849</v>
      </c>
      <c r="E20" s="1">
        <v>2.1357946630141793</v>
      </c>
      <c r="F20" s="1">
        <v>2.0096193092121615</v>
      </c>
      <c r="G20" s="1">
        <v>2.1309648875336706</v>
      </c>
      <c r="H20" s="1">
        <v>2.2845255822386434</v>
      </c>
      <c r="I20" s="1">
        <v>2.5626429150977938</v>
      </c>
      <c r="J20" s="1">
        <v>1.9826462013866066</v>
      </c>
      <c r="K20" s="1">
        <v>1.8154557670728695</v>
      </c>
      <c r="L20" s="1">
        <v>2.0687405875824103</v>
      </c>
      <c r="M20" s="1">
        <v>2.2057899922921651</v>
      </c>
      <c r="N20" s="1">
        <v>1.9748547581677249</v>
      </c>
      <c r="O20" s="1">
        <v>2.314890206868546</v>
      </c>
      <c r="P20" s="1">
        <v>2.362878761339803</v>
      </c>
      <c r="Q20" s="1">
        <v>2.5823788151716442</v>
      </c>
      <c r="S20" s="1">
        <f t="shared" si="4"/>
        <v>2.1970956355849398</v>
      </c>
      <c r="T20" s="1">
        <f t="shared" si="5"/>
        <v>0.22673144850074795</v>
      </c>
    </row>
    <row r="21" spans="2:20" x14ac:dyDescent="0.2">
      <c r="B21" s="2" t="s">
        <v>29</v>
      </c>
      <c r="C21" s="1">
        <v>1.0008928597233471</v>
      </c>
      <c r="D21" s="1">
        <v>0.98709275639200489</v>
      </c>
      <c r="E21" s="1">
        <v>1.0111892786258962</v>
      </c>
      <c r="F21" s="1">
        <v>0.797395419065696</v>
      </c>
      <c r="G21" s="1">
        <v>0.91160695291053861</v>
      </c>
      <c r="H21" s="1">
        <v>0.98581238520234393</v>
      </c>
      <c r="I21" s="1">
        <v>0.97602113973403448</v>
      </c>
      <c r="J21" s="1">
        <v>0.78945365088216601</v>
      </c>
      <c r="K21" s="1">
        <v>1.0799087098768516</v>
      </c>
      <c r="L21" s="1">
        <v>1.0355575274920585</v>
      </c>
      <c r="M21" s="1">
        <v>1.0664023995353364</v>
      </c>
      <c r="N21" s="1">
        <v>0.97234265352360383</v>
      </c>
      <c r="O21" s="1">
        <v>1.0035994197784182</v>
      </c>
      <c r="P21" s="1">
        <v>1.0313757282174856</v>
      </c>
      <c r="Q21" s="1">
        <v>0.99140233185435922</v>
      </c>
      <c r="S21" s="1">
        <f t="shared" si="4"/>
        <v>0.97600354752094265</v>
      </c>
      <c r="T21" s="1">
        <f t="shared" si="5"/>
        <v>8.431166398850512E-2</v>
      </c>
    </row>
    <row r="22" spans="2:20" x14ac:dyDescent="0.2">
      <c r="B22" s="2" t="s">
        <v>31</v>
      </c>
      <c r="C22" s="1">
        <v>14.120265943131946</v>
      </c>
      <c r="D22" s="1">
        <v>14.533950242694097</v>
      </c>
      <c r="E22" s="1">
        <v>14.470174479512751</v>
      </c>
      <c r="F22" s="1">
        <v>14.06512593238277</v>
      </c>
      <c r="G22" s="1">
        <v>14.418313255261872</v>
      </c>
      <c r="H22" s="1">
        <v>14.335281374002381</v>
      </c>
      <c r="I22" s="1">
        <v>14.780977822608506</v>
      </c>
      <c r="J22" s="1">
        <v>14.420140884729264</v>
      </c>
      <c r="K22" s="1">
        <v>13.952547119810065</v>
      </c>
      <c r="L22" s="1">
        <v>14.11904270848451</v>
      </c>
      <c r="M22" s="1">
        <v>14.32979927938063</v>
      </c>
      <c r="N22" s="1">
        <v>14.39831922656049</v>
      </c>
      <c r="O22" s="1">
        <v>14.389703993591448</v>
      </c>
      <c r="P22" s="1">
        <v>14.77858973816824</v>
      </c>
      <c r="Q22" s="1">
        <v>15.034190739571947</v>
      </c>
      <c r="S22" s="1">
        <f t="shared" si="4"/>
        <v>14.409761515992727</v>
      </c>
      <c r="T22" s="1">
        <f t="shared" si="5"/>
        <v>0.29174589860139744</v>
      </c>
    </row>
    <row r="23" spans="2:20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20" x14ac:dyDescent="0.2">
      <c r="B24" s="2" t="s">
        <v>32</v>
      </c>
      <c r="C24" s="1">
        <v>2.6702003995934618E-2</v>
      </c>
      <c r="D24" s="1">
        <v>2.8551764010682629E-2</v>
      </c>
      <c r="E24" s="1">
        <v>0.13536688168057248</v>
      </c>
      <c r="F24" s="1">
        <v>2.6878081525307337E-2</v>
      </c>
      <c r="G24" s="1">
        <v>0.11882181396598547</v>
      </c>
      <c r="H24" s="1">
        <v>2.1734336739365583E-2</v>
      </c>
      <c r="I24" s="1">
        <v>7.8510121776490818E-2</v>
      </c>
      <c r="J24" s="1">
        <v>0.18077240300479436</v>
      </c>
      <c r="K24" s="1">
        <v>7.0211546418675844E-2</v>
      </c>
      <c r="L24" s="1">
        <v>2.373813453626622E-2</v>
      </c>
      <c r="M24" s="1">
        <v>5.3227455337453919E-2</v>
      </c>
      <c r="N24" s="1">
        <v>0.1765671824263664</v>
      </c>
      <c r="O24" s="1">
        <v>3.1306717034216267E-2</v>
      </c>
      <c r="P24" s="1">
        <v>0.14961221914772127</v>
      </c>
      <c r="Q24" s="1">
        <v>0.14890689583478292</v>
      </c>
      <c r="S24" s="3">
        <f t="shared" ref="S24" si="6" xml:space="preserve"> AVERAGE(C24:Q24)</f>
        <v>8.4727170495641074E-2</v>
      </c>
      <c r="T24" s="3">
        <f t="shared" ref="T24" si="7" xml:space="preserve"> STDEV(C24:Q24)</f>
        <v>6.0573102890217487E-2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23"/>
  <sheetViews>
    <sheetView topLeftCell="C1" workbookViewId="0">
      <selection activeCell="F1" sqref="F1:F2"/>
    </sheetView>
  </sheetViews>
  <sheetFormatPr baseColWidth="10" defaultColWidth="8.83203125" defaultRowHeight="15" x14ac:dyDescent="0.2"/>
  <cols>
    <col min="2" max="2" width="20.5" customWidth="1"/>
    <col min="3" max="3" width="14" customWidth="1"/>
    <col min="4" max="5" width="13.5" customWidth="1"/>
    <col min="6" max="6" width="14.1640625" customWidth="1"/>
    <col min="7" max="7" width="13.5" customWidth="1"/>
    <col min="8" max="8" width="13.33203125" customWidth="1"/>
    <col min="9" max="9" width="13.1640625" customWidth="1"/>
    <col min="10" max="11" width="13.5" customWidth="1"/>
    <col min="12" max="12" width="14.6640625" customWidth="1"/>
    <col min="13" max="13" width="14.33203125" customWidth="1"/>
    <col min="14" max="14" width="14.5" customWidth="1"/>
  </cols>
  <sheetData>
    <row r="1" spans="2:17" ht="16" x14ac:dyDescent="0.2">
      <c r="F1" s="6" t="s">
        <v>225</v>
      </c>
    </row>
    <row r="2" spans="2:17" ht="16" x14ac:dyDescent="0.2">
      <c r="C2" t="s">
        <v>6</v>
      </c>
      <c r="F2" s="6" t="s">
        <v>226</v>
      </c>
    </row>
    <row r="3" spans="2:17" x14ac:dyDescent="0.2">
      <c r="C3" t="s">
        <v>102</v>
      </c>
    </row>
    <row r="4" spans="2:17" x14ac:dyDescent="0.2">
      <c r="C4" t="s">
        <v>66</v>
      </c>
    </row>
    <row r="5" spans="2:17" x14ac:dyDescent="0.2">
      <c r="C5" t="s">
        <v>9</v>
      </c>
    </row>
    <row r="7" spans="2:17" x14ac:dyDescent="0.2">
      <c r="B7" t="s">
        <v>79</v>
      </c>
      <c r="C7" t="s">
        <v>67</v>
      </c>
      <c r="D7" t="s">
        <v>68</v>
      </c>
      <c r="E7" t="s">
        <v>69</v>
      </c>
      <c r="F7" t="s">
        <v>70</v>
      </c>
      <c r="G7" t="s">
        <v>71</v>
      </c>
      <c r="H7" t="s">
        <v>72</v>
      </c>
      <c r="I7" t="s">
        <v>73</v>
      </c>
      <c r="J7" t="s">
        <v>74</v>
      </c>
      <c r="K7" t="s">
        <v>75</v>
      </c>
      <c r="L7" t="s">
        <v>76</v>
      </c>
      <c r="M7" t="s">
        <v>77</v>
      </c>
      <c r="N7" t="s">
        <v>78</v>
      </c>
      <c r="P7" t="s">
        <v>223</v>
      </c>
      <c r="Q7" t="s">
        <v>224</v>
      </c>
    </row>
    <row r="8" spans="2:17" x14ac:dyDescent="0.2">
      <c r="B8" t="s">
        <v>0</v>
      </c>
      <c r="C8" s="1">
        <v>68.218000000000004</v>
      </c>
      <c r="D8" s="1">
        <v>70.296999999999997</v>
      </c>
      <c r="E8" s="1">
        <v>71.069999999999993</v>
      </c>
      <c r="F8" s="1">
        <v>70.426000000000002</v>
      </c>
      <c r="G8" s="1">
        <v>70.486999999999995</v>
      </c>
      <c r="H8" s="1">
        <v>70.11</v>
      </c>
      <c r="I8" s="1">
        <v>70.087000000000003</v>
      </c>
      <c r="J8" s="1">
        <v>69.183000000000007</v>
      </c>
      <c r="K8" s="1">
        <v>69.591999999999999</v>
      </c>
      <c r="L8" s="1">
        <v>70.578999999999994</v>
      </c>
      <c r="M8" s="1">
        <v>69.176000000000002</v>
      </c>
      <c r="N8" s="1">
        <v>65.441999999999993</v>
      </c>
      <c r="P8" s="1">
        <f xml:space="preserve"> AVERAGE(C8:N8)</f>
        <v>69.555583333333331</v>
      </c>
      <c r="Q8" s="1">
        <f xml:space="preserve"> STDEV(C8:N8)</f>
        <v>1.510581071721218</v>
      </c>
    </row>
    <row r="9" spans="2:17" x14ac:dyDescent="0.2">
      <c r="B9" t="s">
        <v>1</v>
      </c>
      <c r="C9" s="1">
        <v>18.911999999999999</v>
      </c>
      <c r="D9" s="1">
        <v>19.323</v>
      </c>
      <c r="E9" s="1">
        <v>19.285</v>
      </c>
      <c r="F9" s="1">
        <v>19.567</v>
      </c>
      <c r="G9" s="1">
        <v>18.928000000000001</v>
      </c>
      <c r="H9" s="1">
        <v>19.132999999999999</v>
      </c>
      <c r="I9" s="1">
        <v>19.571000000000002</v>
      </c>
      <c r="J9" s="1">
        <v>19.355</v>
      </c>
      <c r="K9" s="1">
        <v>19.3</v>
      </c>
      <c r="L9" s="1">
        <v>19.800999999999998</v>
      </c>
      <c r="M9" s="1">
        <v>19.448</v>
      </c>
      <c r="N9" s="1">
        <v>18.335999999999999</v>
      </c>
      <c r="P9" s="1">
        <f t="shared" ref="P9:P13" si="0" xml:space="preserve"> AVERAGE(C9:N9)</f>
        <v>19.246583333333334</v>
      </c>
      <c r="Q9" s="1">
        <f t="shared" ref="Q9:Q13" si="1" xml:space="preserve"> STDEV(C9:N9)</f>
        <v>0.38533184242660118</v>
      </c>
    </row>
    <row r="10" spans="2:17" x14ac:dyDescent="0.2">
      <c r="B10" t="s">
        <v>2</v>
      </c>
      <c r="C10" s="1">
        <v>0.16300000000000001</v>
      </c>
      <c r="D10" s="1">
        <v>0.19600000000000001</v>
      </c>
      <c r="E10" s="1">
        <v>0.157</v>
      </c>
      <c r="F10" s="1">
        <v>0.372</v>
      </c>
      <c r="G10" s="1">
        <v>8.5000000000000006E-2</v>
      </c>
      <c r="H10" s="1">
        <v>0.125</v>
      </c>
      <c r="I10" s="1">
        <v>0.16800000000000001</v>
      </c>
      <c r="J10" s="1">
        <v>0.154</v>
      </c>
      <c r="K10" s="1">
        <v>0.33900000000000002</v>
      </c>
      <c r="L10" s="1">
        <v>9.1999999999999998E-2</v>
      </c>
      <c r="M10" s="1">
        <v>0.17100000000000001</v>
      </c>
      <c r="N10" s="1">
        <v>0.69399999999999995</v>
      </c>
      <c r="P10" s="1">
        <f t="shared" si="0"/>
        <v>0.2263333333333333</v>
      </c>
      <c r="Q10" s="1">
        <f t="shared" si="1"/>
        <v>0.17118535054853337</v>
      </c>
    </row>
    <row r="11" spans="2:17" x14ac:dyDescent="0.2">
      <c r="B11" t="s">
        <v>3</v>
      </c>
      <c r="C11" s="1">
        <v>10.994</v>
      </c>
      <c r="D11" s="1">
        <v>9.7629999999999999</v>
      </c>
      <c r="E11" s="1">
        <v>9.4269999999999996</v>
      </c>
      <c r="F11" s="1">
        <v>9.9049999999999994</v>
      </c>
      <c r="G11" s="1">
        <v>10.597</v>
      </c>
      <c r="H11" s="1">
        <v>9.8350000000000009</v>
      </c>
      <c r="I11" s="1">
        <v>10.172000000000001</v>
      </c>
      <c r="J11" s="1">
        <v>9.6839999999999993</v>
      </c>
      <c r="K11" s="1">
        <v>9.8279999999999994</v>
      </c>
      <c r="L11" s="1">
        <v>10.808</v>
      </c>
      <c r="M11" s="1">
        <v>9.6679999999999993</v>
      </c>
      <c r="N11" s="1">
        <v>10.122</v>
      </c>
      <c r="P11" s="1">
        <f t="shared" si="0"/>
        <v>10.066916666666668</v>
      </c>
      <c r="Q11" s="1">
        <f t="shared" si="1"/>
        <v>0.49068179993543559</v>
      </c>
    </row>
    <row r="12" spans="2:17" x14ac:dyDescent="0.2">
      <c r="B12" t="s">
        <v>4</v>
      </c>
      <c r="C12" s="1">
        <v>4.0000000000000001E-3</v>
      </c>
      <c r="D12" s="1">
        <v>2.5000000000000001E-2</v>
      </c>
      <c r="E12" s="1">
        <v>1.0999999999999999E-2</v>
      </c>
      <c r="F12" s="1">
        <v>0</v>
      </c>
      <c r="G12" s="1">
        <v>8.0000000000000002E-3</v>
      </c>
      <c r="H12" s="1">
        <v>0</v>
      </c>
      <c r="I12" s="1">
        <v>3.0000000000000001E-3</v>
      </c>
      <c r="J12" s="1">
        <v>3.0000000000000001E-3</v>
      </c>
      <c r="K12" s="1">
        <v>4.0000000000000001E-3</v>
      </c>
      <c r="L12" s="1">
        <v>8.0000000000000002E-3</v>
      </c>
      <c r="M12" s="1">
        <v>0</v>
      </c>
      <c r="N12" s="1">
        <v>2.1999999999999999E-2</v>
      </c>
      <c r="P12" s="1">
        <f t="shared" si="0"/>
        <v>7.3333333333333332E-3</v>
      </c>
      <c r="Q12" s="1">
        <f t="shared" si="1"/>
        <v>8.3266639978645321E-3</v>
      </c>
    </row>
    <row r="13" spans="2:17" x14ac:dyDescent="0.2">
      <c r="B13" t="s">
        <v>49</v>
      </c>
      <c r="C13" s="1">
        <v>98.367999999999995</v>
      </c>
      <c r="D13" s="1">
        <v>99.606999999999999</v>
      </c>
      <c r="E13" s="1">
        <v>99.947999999999993</v>
      </c>
      <c r="F13" s="1">
        <v>100.315</v>
      </c>
      <c r="G13" s="1">
        <v>100.184</v>
      </c>
      <c r="H13" s="1">
        <v>99.203000000000003</v>
      </c>
      <c r="I13" s="1">
        <v>100</v>
      </c>
      <c r="J13" s="1">
        <v>98.399000000000001</v>
      </c>
      <c r="K13" s="1">
        <v>99.072999999999993</v>
      </c>
      <c r="L13" s="1">
        <v>101.33499999999999</v>
      </c>
      <c r="M13" s="1">
        <v>98.471999999999994</v>
      </c>
      <c r="N13" s="1">
        <v>94.611000000000004</v>
      </c>
      <c r="P13" s="1">
        <f t="shared" si="0"/>
        <v>99.126250000000013</v>
      </c>
      <c r="Q13" s="1">
        <f t="shared" si="1"/>
        <v>1.6789731236681524</v>
      </c>
    </row>
    <row r="15" spans="2:17" x14ac:dyDescent="0.2">
      <c r="B15" t="s">
        <v>80</v>
      </c>
    </row>
    <row r="16" spans="2:17" x14ac:dyDescent="0.2">
      <c r="B16" s="2" t="s">
        <v>25</v>
      </c>
      <c r="C16" s="1">
        <v>3.0201556076759708</v>
      </c>
      <c r="D16" s="1">
        <v>3.0493109274853181</v>
      </c>
      <c r="E16" s="1">
        <v>3.0643763419284191</v>
      </c>
      <c r="F16" s="1">
        <v>3.0381767049988748</v>
      </c>
      <c r="G16" s="1">
        <v>3.0514101209996456</v>
      </c>
      <c r="H16" s="1">
        <v>3.0530547551032341</v>
      </c>
      <c r="I16" s="1">
        <v>3.0338700988217795</v>
      </c>
      <c r="J16" s="1">
        <v>3.0387698029534143</v>
      </c>
      <c r="K16" s="1">
        <v>3.0390713936052478</v>
      </c>
      <c r="L16" s="1">
        <v>3.0236616659498567</v>
      </c>
      <c r="M16" s="1">
        <v>3.035910232627467</v>
      </c>
      <c r="N16" s="1">
        <v>3.0113546222781196</v>
      </c>
      <c r="P16" s="1">
        <f xml:space="preserve"> AVERAGE(C16:N16)</f>
        <v>3.0382601895356118</v>
      </c>
      <c r="Q16" s="1">
        <f xml:space="preserve"> STDEV(C16:N16)</f>
        <v>1.5034790983269103E-2</v>
      </c>
    </row>
    <row r="17" spans="2:17" x14ac:dyDescent="0.2">
      <c r="B17" s="2" t="s">
        <v>26</v>
      </c>
      <c r="C17" s="1">
        <v>0.98675597546449778</v>
      </c>
      <c r="D17" s="1">
        <v>0.98782824854190321</v>
      </c>
      <c r="E17" s="1">
        <v>0.9799804172095552</v>
      </c>
      <c r="F17" s="1">
        <v>0.99482392419644516</v>
      </c>
      <c r="G17" s="1">
        <v>0.96569115037473985</v>
      </c>
      <c r="H17" s="1">
        <v>0.98192805016235651</v>
      </c>
      <c r="I17" s="1">
        <v>0.99842281504547103</v>
      </c>
      <c r="J17" s="1">
        <v>1.0019211767485423</v>
      </c>
      <c r="K17" s="1">
        <v>0.99330097688902019</v>
      </c>
      <c r="L17" s="1">
        <v>0.99973934861519975</v>
      </c>
      <c r="M17" s="1">
        <v>1.0058897776277718</v>
      </c>
      <c r="N17" s="1">
        <v>0.99437891613581941</v>
      </c>
      <c r="P17" s="1">
        <f t="shared" ref="P17:P21" si="2" xml:space="preserve"> AVERAGE(C17:N17)</f>
        <v>0.99088839808427698</v>
      </c>
      <c r="Q17" s="1">
        <f t="shared" ref="Q17:Q21" si="3" xml:space="preserve"> STDEV(C17:N17)</f>
        <v>1.1184313616345594E-2</v>
      </c>
    </row>
    <row r="18" spans="2:17" x14ac:dyDescent="0.2">
      <c r="B18" s="2" t="s">
        <v>27</v>
      </c>
      <c r="C18" s="1">
        <v>7.7315892561821351E-3</v>
      </c>
      <c r="D18" s="1">
        <v>9.1090235003772214E-3</v>
      </c>
      <c r="E18" s="1">
        <v>7.2528094942869064E-3</v>
      </c>
      <c r="F18" s="1">
        <v>1.7193875570198341E-2</v>
      </c>
      <c r="G18" s="1">
        <v>3.942405696221939E-3</v>
      </c>
      <c r="H18" s="1">
        <v>5.831972556016733E-3</v>
      </c>
      <c r="I18" s="1">
        <v>7.7914739864065104E-3</v>
      </c>
      <c r="J18" s="1">
        <v>7.2471952978944579E-3</v>
      </c>
      <c r="K18" s="1">
        <v>1.5861056620513715E-2</v>
      </c>
      <c r="L18" s="1">
        <v>4.2227595525381346E-3</v>
      </c>
      <c r="M18" s="1">
        <v>8.0404512457121283E-3</v>
      </c>
      <c r="N18" s="1">
        <v>3.4214928849433758E-2</v>
      </c>
      <c r="P18" s="1">
        <f t="shared" si="2"/>
        <v>1.070329513548183E-2</v>
      </c>
      <c r="Q18" s="1">
        <f t="shared" si="3"/>
        <v>8.4410063168518408E-3</v>
      </c>
    </row>
    <row r="19" spans="2:17" x14ac:dyDescent="0.2">
      <c r="B19" s="2" t="s">
        <v>28</v>
      </c>
      <c r="C19" s="1">
        <v>0.94364646439025834</v>
      </c>
      <c r="D19" s="1">
        <v>0.82105349743226497</v>
      </c>
      <c r="E19" s="1">
        <v>0.78804776166908541</v>
      </c>
      <c r="F19" s="1">
        <v>0.82843365627477006</v>
      </c>
      <c r="G19" s="1">
        <v>0.8894012534847523</v>
      </c>
      <c r="H19" s="1">
        <v>0.83033288398795779</v>
      </c>
      <c r="I19" s="1">
        <v>0.85366821160365514</v>
      </c>
      <c r="J19" s="1">
        <v>0.82466286734492689</v>
      </c>
      <c r="K19" s="1">
        <v>0.83208938167091839</v>
      </c>
      <c r="L19" s="1">
        <v>0.89768977124989568</v>
      </c>
      <c r="M19" s="1">
        <v>0.82260883411539321</v>
      </c>
      <c r="N19" s="1">
        <v>0.90301490478119451</v>
      </c>
      <c r="P19" s="1">
        <f t="shared" si="2"/>
        <v>0.85288745733375604</v>
      </c>
      <c r="Q19" s="1">
        <f t="shared" si="3"/>
        <v>4.5288308069281129E-2</v>
      </c>
    </row>
    <row r="20" spans="2:17" x14ac:dyDescent="0.2">
      <c r="B20" s="2" t="s">
        <v>29</v>
      </c>
      <c r="C20" s="1">
        <v>3.0012085506219782E-4</v>
      </c>
      <c r="D20" s="1">
        <v>1.8378530108457566E-3</v>
      </c>
      <c r="E20" s="1">
        <v>8.0381168875698285E-4</v>
      </c>
      <c r="F20" s="1">
        <v>0</v>
      </c>
      <c r="G20" s="1">
        <v>5.8693146072530508E-4</v>
      </c>
      <c r="H20" s="1">
        <v>0</v>
      </c>
      <c r="I20" s="1">
        <v>2.2008305823287017E-4</v>
      </c>
      <c r="J20" s="1">
        <v>2.2331891700000175E-4</v>
      </c>
      <c r="K20" s="1">
        <v>2.9603797367137326E-4</v>
      </c>
      <c r="L20" s="1">
        <v>5.8083600138416833E-4</v>
      </c>
      <c r="M20" s="1">
        <v>0</v>
      </c>
      <c r="N20" s="1">
        <v>1.7156704288397648E-3</v>
      </c>
      <c r="P20" s="1">
        <f t="shared" si="2"/>
        <v>5.4705528287653509E-4</v>
      </c>
      <c r="Q20" s="1">
        <f t="shared" si="3"/>
        <v>6.276931829671587E-4</v>
      </c>
    </row>
    <row r="21" spans="2:17" x14ac:dyDescent="0.2">
      <c r="B21" s="2" t="s">
        <v>31</v>
      </c>
      <c r="C21" s="1">
        <v>4.9582896367869091</v>
      </c>
      <c r="D21" s="1">
        <v>4.8673016969598635</v>
      </c>
      <c r="E21" s="1">
        <v>4.839657330301347</v>
      </c>
      <c r="F21" s="1">
        <v>4.8786281610402886</v>
      </c>
      <c r="G21" s="1">
        <v>4.9104449305553599</v>
      </c>
      <c r="H21" s="1">
        <v>4.871147661809565</v>
      </c>
      <c r="I21" s="1">
        <v>4.8937525994573123</v>
      </c>
      <c r="J21" s="1">
        <v>4.8726010423447779</v>
      </c>
      <c r="K21" s="1">
        <v>4.8803228087857002</v>
      </c>
      <c r="L21" s="1">
        <v>4.9253135453674899</v>
      </c>
      <c r="M21" s="1">
        <v>4.8724492956163443</v>
      </c>
      <c r="N21" s="1">
        <v>4.9429633720445665</v>
      </c>
      <c r="P21" s="1">
        <f t="shared" si="2"/>
        <v>4.8927393400891264</v>
      </c>
      <c r="Q21" s="1">
        <f t="shared" si="3"/>
        <v>3.47672715055738E-2</v>
      </c>
    </row>
    <row r="22" spans="2:17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7" x14ac:dyDescent="0.2">
      <c r="B23" s="2" t="s">
        <v>32</v>
      </c>
      <c r="C23" s="1">
        <v>8.1267265169177594E-3</v>
      </c>
      <c r="D23" s="1">
        <v>1.097257858635166E-2</v>
      </c>
      <c r="E23" s="1">
        <v>9.1195829064694822E-3</v>
      </c>
      <c r="F23" s="1">
        <v>2.0332681851884818E-2</v>
      </c>
      <c r="G23" s="1">
        <v>4.413089694772528E-3</v>
      </c>
      <c r="H23" s="1">
        <v>6.9746683448541052E-3</v>
      </c>
      <c r="I23" s="1">
        <v>9.0445021592272141E-3</v>
      </c>
      <c r="J23" s="1">
        <v>8.7115129667640831E-3</v>
      </c>
      <c r="K23" s="1">
        <v>1.8705169434752304E-2</v>
      </c>
      <c r="L23" s="1">
        <v>4.6820056361575714E-3</v>
      </c>
      <c r="M23" s="1">
        <v>9.6797184893943899E-3</v>
      </c>
      <c r="N23" s="1">
        <v>3.6506444440519384E-2</v>
      </c>
      <c r="P23" s="1">
        <f t="shared" ref="P23" si="4" xml:space="preserve"> AVERAGE(C23:N23)</f>
        <v>1.2272390085672109E-2</v>
      </c>
      <c r="Q23" s="1">
        <f t="shared" ref="Q23" si="5" xml:space="preserve"> STDEV(C23:N23)</f>
        <v>9.0439533800674814E-3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Z21"/>
  <sheetViews>
    <sheetView workbookViewId="0">
      <selection activeCell="F1" sqref="F1:F2"/>
    </sheetView>
  </sheetViews>
  <sheetFormatPr baseColWidth="10" defaultColWidth="8.83203125" defaultRowHeight="15" x14ac:dyDescent="0.2"/>
  <cols>
    <col min="2" max="2" width="20.1640625" customWidth="1"/>
    <col min="3" max="3" width="13.5" customWidth="1"/>
    <col min="4" max="4" width="13" customWidth="1"/>
    <col min="5" max="6" width="13.33203125" customWidth="1"/>
    <col min="7" max="7" width="13.6640625" customWidth="1"/>
    <col min="8" max="8" width="12.6640625" customWidth="1"/>
    <col min="9" max="9" width="12.1640625" customWidth="1"/>
    <col min="10" max="10" width="12" customWidth="1"/>
    <col min="11" max="11" width="13.33203125" customWidth="1"/>
    <col min="12" max="12" width="13.83203125" customWidth="1"/>
    <col min="13" max="13" width="12.83203125" customWidth="1"/>
    <col min="14" max="14" width="12.5" customWidth="1"/>
    <col min="15" max="15" width="12.33203125" customWidth="1"/>
    <col min="16" max="16" width="13" customWidth="1"/>
    <col min="17" max="17" width="13.5" customWidth="1"/>
    <col min="18" max="18" width="13.1640625" customWidth="1"/>
    <col min="19" max="19" width="12.6640625" customWidth="1"/>
    <col min="20" max="20" width="13.1640625" customWidth="1"/>
    <col min="21" max="21" width="12.1640625" customWidth="1"/>
    <col min="22" max="22" width="13" customWidth="1"/>
    <col min="23" max="23" width="14.6640625" customWidth="1"/>
  </cols>
  <sheetData>
    <row r="1" spans="2:26" ht="16" x14ac:dyDescent="0.2">
      <c r="F1" s="6" t="s">
        <v>225</v>
      </c>
    </row>
    <row r="2" spans="2:26" ht="16" x14ac:dyDescent="0.2">
      <c r="C2" t="s">
        <v>6</v>
      </c>
      <c r="F2" s="6" t="s">
        <v>226</v>
      </c>
    </row>
    <row r="3" spans="2:26" x14ac:dyDescent="0.2">
      <c r="C3" t="s">
        <v>121</v>
      </c>
    </row>
    <row r="4" spans="2:26" x14ac:dyDescent="0.2">
      <c r="C4" t="s">
        <v>66</v>
      </c>
    </row>
    <row r="5" spans="2:26" x14ac:dyDescent="0.2">
      <c r="C5" t="s">
        <v>9</v>
      </c>
    </row>
    <row r="7" spans="2:26" x14ac:dyDescent="0.2">
      <c r="B7" t="s">
        <v>79</v>
      </c>
      <c r="C7" t="s">
        <v>81</v>
      </c>
      <c r="D7" t="s">
        <v>82</v>
      </c>
      <c r="E7" t="s">
        <v>83</v>
      </c>
      <c r="F7" t="s">
        <v>84</v>
      </c>
      <c r="G7" t="s">
        <v>85</v>
      </c>
      <c r="H7" t="s">
        <v>86</v>
      </c>
      <c r="I7" t="s">
        <v>87</v>
      </c>
      <c r="J7" t="s">
        <v>88</v>
      </c>
      <c r="K7" t="s">
        <v>89</v>
      </c>
      <c r="L7" t="s">
        <v>90</v>
      </c>
      <c r="M7" t="s">
        <v>91</v>
      </c>
      <c r="N7" t="s">
        <v>92</v>
      </c>
      <c r="O7" t="s">
        <v>93</v>
      </c>
      <c r="P7" t="s">
        <v>94</v>
      </c>
      <c r="Q7" t="s">
        <v>95</v>
      </c>
      <c r="R7" t="s">
        <v>96</v>
      </c>
      <c r="S7" t="s">
        <v>97</v>
      </c>
      <c r="T7" t="s">
        <v>98</v>
      </c>
      <c r="U7" t="s">
        <v>99</v>
      </c>
      <c r="V7" t="s">
        <v>100</v>
      </c>
      <c r="W7" t="s">
        <v>101</v>
      </c>
      <c r="Y7" t="s">
        <v>223</v>
      </c>
      <c r="Z7" t="s">
        <v>224</v>
      </c>
    </row>
    <row r="8" spans="2:26" x14ac:dyDescent="0.2">
      <c r="B8" t="s">
        <v>0</v>
      </c>
      <c r="C8" s="1">
        <v>69.649000000000001</v>
      </c>
      <c r="D8" s="1">
        <v>59.944000000000003</v>
      </c>
      <c r="E8" s="1">
        <v>68.697000000000003</v>
      </c>
      <c r="F8" s="1">
        <v>68.941000000000003</v>
      </c>
      <c r="G8" s="1">
        <v>64.558999999999997</v>
      </c>
      <c r="H8" s="1">
        <v>65.165000000000006</v>
      </c>
      <c r="I8" s="1">
        <v>56.658999999999999</v>
      </c>
      <c r="J8" s="1">
        <v>57.829000000000001</v>
      </c>
      <c r="K8" s="1">
        <v>70.168999999999997</v>
      </c>
      <c r="L8" s="1">
        <v>69.572999999999993</v>
      </c>
      <c r="M8" s="1">
        <v>54.031999999999996</v>
      </c>
      <c r="N8" s="1">
        <v>70.412999999999997</v>
      </c>
      <c r="O8" s="1">
        <v>67.058000000000007</v>
      </c>
      <c r="P8" s="1">
        <v>61.113999999999997</v>
      </c>
      <c r="Q8" s="1">
        <v>60.481000000000002</v>
      </c>
      <c r="R8" s="1">
        <v>63.223999999999997</v>
      </c>
      <c r="S8" s="1">
        <v>68.841999999999999</v>
      </c>
      <c r="T8" s="1">
        <v>68.17</v>
      </c>
      <c r="U8" s="1">
        <v>57.177999999999997</v>
      </c>
      <c r="V8" s="1">
        <v>63.284999999999997</v>
      </c>
      <c r="W8" s="1">
        <v>70.289000000000001</v>
      </c>
      <c r="Y8" s="1">
        <f xml:space="preserve"> AVERAGE(C8:W8)</f>
        <v>64.536714285714297</v>
      </c>
      <c r="Z8" s="1">
        <f xml:space="preserve"> STDEV(C8:W8)</f>
        <v>5.2446840814567395</v>
      </c>
    </row>
    <row r="9" spans="2:26" x14ac:dyDescent="0.2">
      <c r="B9" t="s">
        <v>1</v>
      </c>
      <c r="C9" s="1">
        <v>18.75</v>
      </c>
      <c r="D9" s="1">
        <v>24.82</v>
      </c>
      <c r="E9" s="1">
        <v>20.821000000000002</v>
      </c>
      <c r="F9" s="1">
        <v>21.047000000000001</v>
      </c>
      <c r="G9" s="1">
        <v>22.356000000000002</v>
      </c>
      <c r="H9" s="1">
        <v>18.716000000000001</v>
      </c>
      <c r="I9" s="1">
        <v>26.832000000000001</v>
      </c>
      <c r="J9" s="1">
        <v>27.611000000000001</v>
      </c>
      <c r="K9" s="1">
        <v>19.896000000000001</v>
      </c>
      <c r="L9" s="1">
        <v>18.806000000000001</v>
      </c>
      <c r="M9" s="1">
        <v>28.969000000000001</v>
      </c>
      <c r="N9" s="1">
        <v>18.047999999999998</v>
      </c>
      <c r="O9" s="1">
        <v>19.513000000000002</v>
      </c>
      <c r="P9" s="1">
        <v>22.376000000000001</v>
      </c>
      <c r="Q9" s="1">
        <v>25.858000000000001</v>
      </c>
      <c r="R9" s="1">
        <v>23.323</v>
      </c>
      <c r="S9" s="1">
        <v>19.635000000000002</v>
      </c>
      <c r="T9" s="1">
        <v>20.577000000000002</v>
      </c>
      <c r="U9" s="1">
        <v>27.315999999999999</v>
      </c>
      <c r="V9" s="1">
        <v>24.045999999999999</v>
      </c>
      <c r="W9" s="1">
        <v>19.584</v>
      </c>
      <c r="Y9" s="1">
        <f t="shared" ref="Y9:Y12" si="0" xml:space="preserve"> AVERAGE(C9:W9)</f>
        <v>22.328571428571422</v>
      </c>
      <c r="Z9" s="1">
        <f t="shared" ref="Z9:Z12" si="1" xml:space="preserve"> STDEV(C9:W9)</f>
        <v>3.4056194821417094</v>
      </c>
    </row>
    <row r="10" spans="2:26" x14ac:dyDescent="0.2">
      <c r="B10" t="s">
        <v>2</v>
      </c>
      <c r="C10" s="1">
        <v>1.58</v>
      </c>
      <c r="D10" s="1">
        <v>6.56</v>
      </c>
      <c r="E10" s="1">
        <v>1.5820000000000001</v>
      </c>
      <c r="F10" s="1">
        <v>1.381</v>
      </c>
      <c r="G10" s="1">
        <v>2.9769999999999999</v>
      </c>
      <c r="H10" s="1">
        <v>1.679</v>
      </c>
      <c r="I10" s="1">
        <v>8.9939999999999998</v>
      </c>
      <c r="J10" s="1">
        <v>9.1590000000000007</v>
      </c>
      <c r="K10" s="1">
        <v>0.55200000000000005</v>
      </c>
      <c r="L10" s="1">
        <v>0.91200000000000003</v>
      </c>
      <c r="M10" s="1">
        <v>11.019</v>
      </c>
      <c r="N10" s="1">
        <v>1.44</v>
      </c>
      <c r="O10" s="1">
        <v>0.68500000000000005</v>
      </c>
      <c r="P10" s="1">
        <v>4.4420000000000002</v>
      </c>
      <c r="Q10" s="1">
        <v>6.7489999999999997</v>
      </c>
      <c r="R10" s="1">
        <v>4.0250000000000004</v>
      </c>
      <c r="S10" s="1">
        <v>0.71599999999999997</v>
      </c>
      <c r="T10" s="1">
        <v>1.06</v>
      </c>
      <c r="U10" s="1">
        <v>8.6669999999999998</v>
      </c>
      <c r="V10" s="1">
        <v>4.8730000000000002</v>
      </c>
      <c r="W10" s="1">
        <v>0.50600000000000001</v>
      </c>
      <c r="Y10" s="1">
        <f t="shared" si="0"/>
        <v>3.788476190476191</v>
      </c>
      <c r="Z10" s="1">
        <f t="shared" si="1"/>
        <v>3.4083068908044001</v>
      </c>
    </row>
    <row r="11" spans="2:26" x14ac:dyDescent="0.2">
      <c r="B11" t="s">
        <v>3</v>
      </c>
      <c r="C11" s="1">
        <v>10.262</v>
      </c>
      <c r="D11" s="1">
        <v>7.1970000000000001</v>
      </c>
      <c r="E11" s="1">
        <v>8.9960000000000004</v>
      </c>
      <c r="F11" s="1">
        <v>10.742000000000001</v>
      </c>
      <c r="G11" s="1">
        <v>9.5570000000000004</v>
      </c>
      <c r="H11" s="1">
        <v>9.0869999999999997</v>
      </c>
      <c r="I11" s="1">
        <v>5.99</v>
      </c>
      <c r="J11" s="1">
        <v>6.2590000000000003</v>
      </c>
      <c r="K11" s="1">
        <v>10.712999999999999</v>
      </c>
      <c r="L11" s="1">
        <v>11.336</v>
      </c>
      <c r="M11" s="1">
        <v>5.0590000000000002</v>
      </c>
      <c r="N11" s="1">
        <v>9.7850000000000001</v>
      </c>
      <c r="O11" s="1">
        <v>10.305</v>
      </c>
      <c r="P11" s="1">
        <v>7.9569999999999999</v>
      </c>
      <c r="Q11" s="1">
        <v>7.641</v>
      </c>
      <c r="R11" s="1">
        <v>8.8460000000000001</v>
      </c>
      <c r="S11" s="1">
        <v>10.752000000000001</v>
      </c>
      <c r="T11" s="1">
        <v>10.691000000000001</v>
      </c>
      <c r="U11" s="1">
        <v>6.5410000000000004</v>
      </c>
      <c r="V11" s="1">
        <v>8.81</v>
      </c>
      <c r="W11" s="1">
        <v>11.505000000000001</v>
      </c>
      <c r="Y11" s="1">
        <f t="shared" si="0"/>
        <v>8.9538571428571423</v>
      </c>
      <c r="Z11" s="1">
        <f t="shared" si="1"/>
        <v>1.9001520014386863</v>
      </c>
    </row>
    <row r="12" spans="2:26" x14ac:dyDescent="0.2">
      <c r="B12" t="s">
        <v>49</v>
      </c>
      <c r="C12" s="1">
        <v>100.241</v>
      </c>
      <c r="D12" s="1">
        <v>98.521000000000001</v>
      </c>
      <c r="E12" s="1">
        <v>100.096</v>
      </c>
      <c r="F12" s="1">
        <v>102.111</v>
      </c>
      <c r="G12" s="1">
        <v>99.448999999999998</v>
      </c>
      <c r="H12" s="1">
        <v>94.647000000000006</v>
      </c>
      <c r="I12" s="1">
        <v>98.474999999999994</v>
      </c>
      <c r="J12" s="1">
        <v>100.858</v>
      </c>
      <c r="K12" s="1">
        <v>101.33</v>
      </c>
      <c r="L12" s="1">
        <v>100.627</v>
      </c>
      <c r="M12" s="1">
        <v>99.078999999999994</v>
      </c>
      <c r="N12" s="1">
        <v>99.686000000000007</v>
      </c>
      <c r="O12" s="1">
        <v>97.561000000000007</v>
      </c>
      <c r="P12" s="1">
        <v>95.888999999999996</v>
      </c>
      <c r="Q12" s="1">
        <v>100.729</v>
      </c>
      <c r="R12" s="1">
        <v>99.418000000000006</v>
      </c>
      <c r="S12" s="1">
        <v>99.944999999999993</v>
      </c>
      <c r="T12" s="1">
        <v>100.498</v>
      </c>
      <c r="U12" s="1">
        <v>99.701999999999998</v>
      </c>
      <c r="V12" s="1">
        <v>101.014</v>
      </c>
      <c r="W12" s="1">
        <v>101.884</v>
      </c>
      <c r="Y12" s="1">
        <f t="shared" si="0"/>
        <v>99.607619047619039</v>
      </c>
      <c r="Z12" s="1">
        <f t="shared" si="1"/>
        <v>1.8336220569187767</v>
      </c>
    </row>
    <row r="14" spans="2:26" x14ac:dyDescent="0.2">
      <c r="B14" t="s">
        <v>80</v>
      </c>
    </row>
    <row r="15" spans="2:26" x14ac:dyDescent="0.2">
      <c r="B15" s="2" t="s">
        <v>25</v>
      </c>
      <c r="C15" s="1">
        <v>3.0268220016364089</v>
      </c>
      <c r="D15" s="1">
        <v>2.6976011795385091</v>
      </c>
      <c r="E15" s="1">
        <v>2.9768463693758136</v>
      </c>
      <c r="F15" s="1">
        <v>2.949638513767681</v>
      </c>
      <c r="G15" s="1">
        <v>2.8519735258282095</v>
      </c>
      <c r="H15" s="1">
        <v>2.9956827282847738</v>
      </c>
      <c r="I15" s="1">
        <v>2.5725683114250999</v>
      </c>
      <c r="J15" s="1">
        <v>2.5652039989785123</v>
      </c>
      <c r="K15" s="1">
        <v>3.0101479102674782</v>
      </c>
      <c r="L15" s="1">
        <v>3.0190514786798599</v>
      </c>
      <c r="M15" s="1">
        <v>2.4562061436291214</v>
      </c>
      <c r="N15" s="1">
        <v>3.065442507203159</v>
      </c>
      <c r="O15" s="1">
        <v>2.991416496561432</v>
      </c>
      <c r="P15" s="1">
        <v>2.8056983522725858</v>
      </c>
      <c r="Q15" s="1">
        <v>2.6685982688674947</v>
      </c>
      <c r="R15" s="1">
        <v>2.8011489718032072</v>
      </c>
      <c r="S15" s="1">
        <v>2.9999024487444768</v>
      </c>
      <c r="T15" s="1">
        <v>2.9604484640546618</v>
      </c>
      <c r="U15" s="1">
        <v>2.5658805315439994</v>
      </c>
      <c r="V15" s="1">
        <v>2.7689832955761227</v>
      </c>
      <c r="W15" s="1">
        <v>3.0087307507357246</v>
      </c>
      <c r="Y15" s="1">
        <f t="shared" ref="Y15" si="2" xml:space="preserve"> AVERAGE(C15:W15)</f>
        <v>2.8456186785130635</v>
      </c>
      <c r="Z15" s="1">
        <f t="shared" ref="Z15" si="3" xml:space="preserve"> STDEV(C15:W15)</f>
        <v>0.1896750295730005</v>
      </c>
    </row>
    <row r="16" spans="2:26" x14ac:dyDescent="0.2">
      <c r="B16" s="2" t="s">
        <v>26</v>
      </c>
      <c r="C16" s="1">
        <v>0.96031837241904272</v>
      </c>
      <c r="D16" s="1">
        <v>1.3163633105922281</v>
      </c>
      <c r="E16" s="1">
        <v>1.0633156430455031</v>
      </c>
      <c r="F16" s="1">
        <v>1.0612638878067802</v>
      </c>
      <c r="G16" s="1">
        <v>1.1639243790643423</v>
      </c>
      <c r="H16" s="1">
        <v>1.0139964189128767</v>
      </c>
      <c r="I16" s="1">
        <v>1.4357969439874694</v>
      </c>
      <c r="J16" s="1">
        <v>1.4434452997209641</v>
      </c>
      <c r="K16" s="1">
        <v>1.0058895350212198</v>
      </c>
      <c r="L16" s="1">
        <v>0.96176327242989901</v>
      </c>
      <c r="M16" s="1">
        <v>1.551991157761579</v>
      </c>
      <c r="N16" s="1">
        <v>0.92600083487184215</v>
      </c>
      <c r="O16" s="1">
        <v>1.0258699325662068</v>
      </c>
      <c r="P16" s="1">
        <v>1.2106669574015854</v>
      </c>
      <c r="Q16" s="1">
        <v>1.3446248607562243</v>
      </c>
      <c r="R16" s="1">
        <v>1.217813035430122</v>
      </c>
      <c r="S16" s="1">
        <v>1.0083853509196632</v>
      </c>
      <c r="T16" s="1">
        <v>1.0531451634556066</v>
      </c>
      <c r="U16" s="1">
        <v>1.4446629804401134</v>
      </c>
      <c r="V16" s="1">
        <v>1.2399505424610968</v>
      </c>
      <c r="W16" s="1">
        <v>0.98795992701113333</v>
      </c>
      <c r="Y16" s="1">
        <f t="shared" ref="Y16:Y19" si="4" xml:space="preserve"> AVERAGE(C16:W16)</f>
        <v>1.1636737050512143</v>
      </c>
      <c r="Z16" s="1">
        <f t="shared" ref="Z16:Z19" si="5" xml:space="preserve"> STDEV(C16:W16)</f>
        <v>0.19258091847024342</v>
      </c>
    </row>
    <row r="17" spans="2:26" x14ac:dyDescent="0.2">
      <c r="B17" s="2" t="s">
        <v>27</v>
      </c>
      <c r="C17" s="1">
        <v>7.3566469800299433E-2</v>
      </c>
      <c r="D17" s="1">
        <v>0.31629089861555343</v>
      </c>
      <c r="E17" s="1">
        <v>7.3447321387110742E-2</v>
      </c>
      <c r="F17" s="1">
        <v>6.3304666866768125E-2</v>
      </c>
      <c r="G17" s="1">
        <v>0.14090239080952247</v>
      </c>
      <c r="H17" s="1">
        <v>8.2695703192114889E-2</v>
      </c>
      <c r="I17" s="1">
        <v>0.4375238442660313</v>
      </c>
      <c r="J17" s="1">
        <v>0.43528641907921117</v>
      </c>
      <c r="K17" s="1">
        <v>2.5370700531043712E-2</v>
      </c>
      <c r="L17" s="1">
        <v>4.2400937446834264E-2</v>
      </c>
      <c r="M17" s="1">
        <v>0.53666934110262676</v>
      </c>
      <c r="N17" s="1">
        <v>6.7166644388292548E-2</v>
      </c>
      <c r="O17" s="1">
        <v>3.2739172017963274E-2</v>
      </c>
      <c r="P17" s="1">
        <v>0.2184890387324826</v>
      </c>
      <c r="Q17" s="1">
        <v>0.31904687662235037</v>
      </c>
      <c r="R17" s="1">
        <v>0.19106051960786433</v>
      </c>
      <c r="S17" s="1">
        <v>3.3428547638282187E-2</v>
      </c>
      <c r="T17" s="1">
        <v>4.9319754822559049E-2</v>
      </c>
      <c r="U17" s="1">
        <v>0.41670345402502157</v>
      </c>
      <c r="V17" s="1">
        <v>0.22843718260443174</v>
      </c>
      <c r="W17" s="1">
        <v>2.3205840848997676E-2</v>
      </c>
      <c r="Y17" s="1">
        <f t="shared" si="4"/>
        <v>0.18128836782882674</v>
      </c>
      <c r="Z17" s="1">
        <f t="shared" si="5"/>
        <v>0.16496323866854806</v>
      </c>
    </row>
    <row r="18" spans="2:26" x14ac:dyDescent="0.2">
      <c r="B18" s="2" t="s">
        <v>28</v>
      </c>
      <c r="C18" s="1">
        <v>0.86462393659663817</v>
      </c>
      <c r="D18" s="1">
        <v>0.62792355283816981</v>
      </c>
      <c r="E18" s="1">
        <v>0.75577295058601657</v>
      </c>
      <c r="F18" s="1">
        <v>0.89104494777539933</v>
      </c>
      <c r="G18" s="1">
        <v>0.81852797787509068</v>
      </c>
      <c r="H18" s="1">
        <v>0.80988842373804559</v>
      </c>
      <c r="I18" s="1">
        <v>0.52728823380512968</v>
      </c>
      <c r="J18" s="1">
        <v>0.53827526676463433</v>
      </c>
      <c r="K18" s="1">
        <v>0.89099835280433892</v>
      </c>
      <c r="L18" s="1">
        <v>0.95370239309719373</v>
      </c>
      <c r="M18" s="1">
        <v>0.44586326999352488</v>
      </c>
      <c r="N18" s="1">
        <v>0.82589417779525465</v>
      </c>
      <c r="O18" s="1">
        <v>0.89124587201972483</v>
      </c>
      <c r="P18" s="1">
        <v>0.7082276412399342</v>
      </c>
      <c r="Q18" s="1">
        <v>0.65363858901664962</v>
      </c>
      <c r="R18" s="1">
        <v>0.75984396728107584</v>
      </c>
      <c r="S18" s="1">
        <v>0.90837705698653504</v>
      </c>
      <c r="T18" s="1">
        <v>0.90013114376941605</v>
      </c>
      <c r="U18" s="1">
        <v>0.56908202445361888</v>
      </c>
      <c r="V18" s="1">
        <v>0.7473408251033582</v>
      </c>
      <c r="W18" s="1">
        <v>0.9547855343257019</v>
      </c>
      <c r="Y18" s="1">
        <f t="shared" si="4"/>
        <v>0.76392743513645012</v>
      </c>
      <c r="Z18" s="1">
        <f t="shared" si="5"/>
        <v>0.15159413734239158</v>
      </c>
    </row>
    <row r="19" spans="2:26" x14ac:dyDescent="0.2">
      <c r="B19" s="2" t="s">
        <v>31</v>
      </c>
      <c r="C19" s="1">
        <v>4.9253307804523896</v>
      </c>
      <c r="D19" s="1">
        <v>4.9581789415844604</v>
      </c>
      <c r="E19" s="1">
        <v>4.8693822843944439</v>
      </c>
      <c r="F19" s="1">
        <v>4.9652520162166294</v>
      </c>
      <c r="G19" s="1">
        <v>4.9753282735771647</v>
      </c>
      <c r="H19" s="1">
        <v>4.9022632741278107</v>
      </c>
      <c r="I19" s="1">
        <v>4.9731773334837293</v>
      </c>
      <c r="J19" s="1">
        <v>4.9822109845433209</v>
      </c>
      <c r="K19" s="1">
        <v>4.932406498624081</v>
      </c>
      <c r="L19" s="1">
        <v>4.9769180816537872</v>
      </c>
      <c r="M19" s="1">
        <v>4.9907299124868514</v>
      </c>
      <c r="N19" s="1">
        <v>4.8845041642585487</v>
      </c>
      <c r="O19" s="1">
        <v>4.941271473165326</v>
      </c>
      <c r="P19" s="1">
        <v>4.9430819896465881</v>
      </c>
      <c r="Q19" s="1">
        <v>4.9859085952627185</v>
      </c>
      <c r="R19" s="1">
        <v>4.969866494122269</v>
      </c>
      <c r="S19" s="1">
        <v>4.9500934042889577</v>
      </c>
      <c r="T19" s="1">
        <v>4.9630445261022427</v>
      </c>
      <c r="U19" s="1">
        <v>4.9963289904627528</v>
      </c>
      <c r="V19" s="1">
        <v>4.984711845745009</v>
      </c>
      <c r="W19" s="1">
        <v>4.9746820529215574</v>
      </c>
      <c r="Y19" s="1">
        <f t="shared" si="4"/>
        <v>4.9545081865295542</v>
      </c>
      <c r="Z19" s="1">
        <f t="shared" si="5"/>
        <v>3.492643331577059E-2</v>
      </c>
    </row>
    <row r="20" spans="2:26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2:26" x14ac:dyDescent="0.2">
      <c r="B21" s="2" t="s">
        <v>32</v>
      </c>
      <c r="C21" s="1">
        <v>7.8413155046881067E-2</v>
      </c>
      <c r="D21" s="1">
        <v>0.33497782005834414</v>
      </c>
      <c r="E21" s="1">
        <v>8.8573957812612375E-2</v>
      </c>
      <c r="F21" s="1">
        <v>6.6332784019097812E-2</v>
      </c>
      <c r="G21" s="1">
        <v>0.1468604657602206</v>
      </c>
      <c r="H21" s="1">
        <v>9.2647517132673982E-2</v>
      </c>
      <c r="I21" s="1">
        <v>0.45348089458075913</v>
      </c>
      <c r="J21" s="1">
        <v>0.44710717914286219</v>
      </c>
      <c r="K21" s="1">
        <v>2.7686116678318544E-2</v>
      </c>
      <c r="L21" s="1">
        <v>4.2566806220471855E-2</v>
      </c>
      <c r="M21" s="1">
        <v>0.54621020721530811</v>
      </c>
      <c r="N21" s="1">
        <v>7.5209484863605472E-2</v>
      </c>
      <c r="O21" s="1">
        <v>3.5432577863920366E-2</v>
      </c>
      <c r="P21" s="1">
        <v>0.2357668135842616</v>
      </c>
      <c r="Q21" s="1">
        <v>0.32800621361475202</v>
      </c>
      <c r="R21" s="1">
        <v>0.2009250374166959</v>
      </c>
      <c r="S21" s="1">
        <v>3.5494105656335484E-2</v>
      </c>
      <c r="T21" s="1">
        <v>5.1945556000525868E-2</v>
      </c>
      <c r="U21" s="1">
        <v>0.4227121043293503</v>
      </c>
      <c r="V21" s="1">
        <v>0.23410773844048385</v>
      </c>
      <c r="W21" s="1">
        <v>2.3728062882816727E-2</v>
      </c>
      <c r="Y21" s="1">
        <f t="shared" ref="Y21" si="6" xml:space="preserve"> AVERAGE(C21:W21)</f>
        <v>0.18896117134858559</v>
      </c>
      <c r="Z21" s="1">
        <f t="shared" ref="Z21" si="7" xml:space="preserve"> STDEV(C21:W21)</f>
        <v>0.16820622952353115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23"/>
  <sheetViews>
    <sheetView topLeftCell="B1" workbookViewId="0">
      <selection activeCell="F1" sqref="F1:F2"/>
    </sheetView>
  </sheetViews>
  <sheetFormatPr baseColWidth="10" defaultColWidth="8.83203125" defaultRowHeight="15" x14ac:dyDescent="0.2"/>
  <cols>
    <col min="2" max="2" width="21.5" customWidth="1"/>
    <col min="3" max="3" width="13.5" customWidth="1"/>
    <col min="4" max="4" width="14.6640625" customWidth="1"/>
    <col min="5" max="5" width="14.1640625" customWidth="1"/>
    <col min="6" max="6" width="14.33203125" customWidth="1"/>
    <col min="7" max="7" width="15.83203125" customWidth="1"/>
    <col min="8" max="9" width="14.5" customWidth="1"/>
    <col min="10" max="10" width="15.1640625" customWidth="1"/>
    <col min="11" max="11" width="14" customWidth="1"/>
    <col min="12" max="12" width="15.33203125" customWidth="1"/>
    <col min="13" max="13" width="16" customWidth="1"/>
    <col min="14" max="14" width="16.5" customWidth="1"/>
    <col min="15" max="15" width="14.6640625" customWidth="1"/>
    <col min="16" max="16" width="16" customWidth="1"/>
    <col min="17" max="17" width="14.5" customWidth="1"/>
    <col min="18" max="18" width="16.83203125" customWidth="1"/>
  </cols>
  <sheetData>
    <row r="1" spans="2:21" ht="16" x14ac:dyDescent="0.2">
      <c r="F1" s="6" t="s">
        <v>225</v>
      </c>
    </row>
    <row r="2" spans="2:21" ht="16" x14ac:dyDescent="0.2">
      <c r="C2" t="s">
        <v>6</v>
      </c>
      <c r="F2" s="6" t="s">
        <v>226</v>
      </c>
    </row>
    <row r="3" spans="2:21" x14ac:dyDescent="0.2">
      <c r="C3" t="s">
        <v>120</v>
      </c>
    </row>
    <row r="4" spans="2:21" x14ac:dyDescent="0.2">
      <c r="C4" t="s">
        <v>66</v>
      </c>
    </row>
    <row r="5" spans="2:21" x14ac:dyDescent="0.2">
      <c r="C5" t="s">
        <v>9</v>
      </c>
    </row>
    <row r="7" spans="2:21" x14ac:dyDescent="0.2">
      <c r="B7" t="s">
        <v>79</v>
      </c>
      <c r="C7" t="s">
        <v>103</v>
      </c>
      <c r="D7" t="s">
        <v>104</v>
      </c>
      <c r="E7" t="s">
        <v>105</v>
      </c>
      <c r="F7" t="s">
        <v>106</v>
      </c>
      <c r="G7" t="s">
        <v>107</v>
      </c>
      <c r="H7" t="s">
        <v>108</v>
      </c>
      <c r="I7" t="s">
        <v>109</v>
      </c>
      <c r="J7" t="s">
        <v>110</v>
      </c>
      <c r="K7" t="s">
        <v>111</v>
      </c>
      <c r="L7" t="s">
        <v>112</v>
      </c>
      <c r="M7" t="s">
        <v>113</v>
      </c>
      <c r="N7" t="s">
        <v>114</v>
      </c>
      <c r="O7" t="s">
        <v>115</v>
      </c>
      <c r="P7" t="s">
        <v>116</v>
      </c>
      <c r="Q7" t="s">
        <v>117</v>
      </c>
      <c r="R7" t="s">
        <v>118</v>
      </c>
      <c r="T7" t="s">
        <v>223</v>
      </c>
      <c r="U7" t="s">
        <v>224</v>
      </c>
    </row>
    <row r="8" spans="2:21" x14ac:dyDescent="0.2">
      <c r="B8" t="s">
        <v>0</v>
      </c>
      <c r="C8" s="1">
        <v>66.715999999999994</v>
      </c>
      <c r="D8" s="1">
        <v>65.843000000000004</v>
      </c>
      <c r="E8" s="1">
        <v>63.567</v>
      </c>
      <c r="F8" s="1">
        <v>66.067999999999998</v>
      </c>
      <c r="G8" s="1">
        <v>68.141000000000005</v>
      </c>
      <c r="H8" s="1">
        <v>59.238</v>
      </c>
      <c r="I8" s="1">
        <v>56.582000000000001</v>
      </c>
      <c r="J8" s="1">
        <v>61.386000000000003</v>
      </c>
      <c r="K8" s="1">
        <v>62.23</v>
      </c>
      <c r="L8" s="1">
        <v>68.028999999999996</v>
      </c>
      <c r="M8" s="1">
        <v>68.960999999999999</v>
      </c>
      <c r="N8" s="1">
        <v>69.406000000000006</v>
      </c>
      <c r="O8" s="1">
        <v>63.304000000000002</v>
      </c>
      <c r="P8" s="1">
        <v>64.194999999999993</v>
      </c>
      <c r="Q8" s="1">
        <v>67.853999999999999</v>
      </c>
      <c r="R8" s="1">
        <v>67.712000000000003</v>
      </c>
      <c r="T8" s="1">
        <f xml:space="preserve"> AVERAGE(C8:R8)</f>
        <v>64.952000000000012</v>
      </c>
      <c r="U8" s="1">
        <f xml:space="preserve"> STDEV(C8:R8)</f>
        <v>3.6948396266504813</v>
      </c>
    </row>
    <row r="9" spans="2:21" x14ac:dyDescent="0.2">
      <c r="B9" t="s">
        <v>1</v>
      </c>
      <c r="C9" s="1">
        <v>21.087</v>
      </c>
      <c r="D9" s="1">
        <v>18.991</v>
      </c>
      <c r="E9" s="1">
        <v>23.004999999999999</v>
      </c>
      <c r="F9" s="1">
        <v>20.228000000000002</v>
      </c>
      <c r="G9" s="1">
        <v>20.792999999999999</v>
      </c>
      <c r="H9" s="1">
        <v>27.907</v>
      </c>
      <c r="I9" s="1">
        <v>23.321999999999999</v>
      </c>
      <c r="J9" s="1">
        <v>21.442</v>
      </c>
      <c r="K9" s="1">
        <v>24.234999999999999</v>
      </c>
      <c r="L9" s="1">
        <v>20.794</v>
      </c>
      <c r="M9" s="1">
        <v>20.143000000000001</v>
      </c>
      <c r="N9" s="1">
        <v>19.41</v>
      </c>
      <c r="O9" s="1">
        <v>22.047000000000001</v>
      </c>
      <c r="P9" s="1">
        <v>20.536000000000001</v>
      </c>
      <c r="Q9" s="1">
        <v>20.780999999999999</v>
      </c>
      <c r="R9" s="1">
        <v>20.93</v>
      </c>
      <c r="T9" s="1">
        <f t="shared" ref="T9:T13" si="0" xml:space="preserve"> AVERAGE(C9:R9)</f>
        <v>21.603187500000008</v>
      </c>
      <c r="U9" s="1">
        <f t="shared" ref="U9:U13" si="1" xml:space="preserve"> STDEV(C9:R9)</f>
        <v>2.1803580506803617</v>
      </c>
    </row>
    <row r="10" spans="2:21" x14ac:dyDescent="0.2">
      <c r="B10" t="s">
        <v>2</v>
      </c>
      <c r="C10" s="1">
        <v>1.863</v>
      </c>
      <c r="D10" s="1">
        <v>1.8540000000000001</v>
      </c>
      <c r="E10" s="1">
        <v>3.9239999999999999</v>
      </c>
      <c r="F10" s="1">
        <v>1.28</v>
      </c>
      <c r="G10" s="1">
        <v>1.4550000000000001</v>
      </c>
      <c r="H10" s="1">
        <v>7.7949999999999999</v>
      </c>
      <c r="I10" s="1">
        <v>6.032</v>
      </c>
      <c r="J10" s="1">
        <v>3.504</v>
      </c>
      <c r="K10" s="1">
        <v>5.4359999999999999</v>
      </c>
      <c r="L10" s="1">
        <v>1.696</v>
      </c>
      <c r="M10" s="1">
        <v>0.995</v>
      </c>
      <c r="N10" s="1">
        <v>0.95099999999999996</v>
      </c>
      <c r="O10" s="1">
        <v>1.871</v>
      </c>
      <c r="P10" s="1">
        <v>2.1659999999999999</v>
      </c>
      <c r="Q10" s="1">
        <v>1.417</v>
      </c>
      <c r="R10" s="1">
        <v>1.661</v>
      </c>
      <c r="T10" s="1">
        <f t="shared" si="0"/>
        <v>2.7437499999999999</v>
      </c>
      <c r="U10" s="1">
        <f t="shared" si="1"/>
        <v>2.0382291496950651</v>
      </c>
    </row>
    <row r="11" spans="2:21" x14ac:dyDescent="0.2">
      <c r="B11" t="s">
        <v>3</v>
      </c>
      <c r="C11" s="1">
        <v>9.5939999999999994</v>
      </c>
      <c r="D11" s="1">
        <v>8.7390000000000008</v>
      </c>
      <c r="E11" s="1">
        <v>9.1150000000000002</v>
      </c>
      <c r="F11" s="1">
        <v>9.1660000000000004</v>
      </c>
      <c r="G11" s="1">
        <v>10.367000000000001</v>
      </c>
      <c r="H11" s="1">
        <v>6.7409999999999997</v>
      </c>
      <c r="I11" s="1">
        <v>7.0919999999999996</v>
      </c>
      <c r="J11" s="1">
        <v>8.4269999999999996</v>
      </c>
      <c r="K11" s="1">
        <v>8.4190000000000005</v>
      </c>
      <c r="L11" s="1">
        <v>9.8249999999999993</v>
      </c>
      <c r="M11" s="1">
        <v>10.125</v>
      </c>
      <c r="N11" s="1">
        <v>10.180999999999999</v>
      </c>
      <c r="O11" s="1">
        <v>9.7100000000000009</v>
      </c>
      <c r="P11" s="1">
        <v>9.625</v>
      </c>
      <c r="Q11" s="1">
        <v>10.282999999999999</v>
      </c>
      <c r="R11" s="1">
        <v>10.435</v>
      </c>
      <c r="T11" s="1">
        <f t="shared" si="0"/>
        <v>9.2402499999999996</v>
      </c>
      <c r="U11" s="1">
        <f t="shared" si="1"/>
        <v>1.1182543240843403</v>
      </c>
    </row>
    <row r="12" spans="2:21" x14ac:dyDescent="0.2">
      <c r="B12" t="s">
        <v>119</v>
      </c>
      <c r="C12" s="1">
        <v>4.0000000000000001E-3</v>
      </c>
      <c r="D12" s="1">
        <v>4.0000000000000001E-3</v>
      </c>
      <c r="E12" s="1">
        <v>1E-3</v>
      </c>
      <c r="F12" s="1">
        <v>0</v>
      </c>
      <c r="G12" s="1">
        <v>2E-3</v>
      </c>
      <c r="H12" s="1">
        <v>0</v>
      </c>
      <c r="I12" s="1">
        <v>0</v>
      </c>
      <c r="J12" s="1">
        <v>2E-3</v>
      </c>
      <c r="K12" s="1">
        <v>0.02</v>
      </c>
      <c r="L12" s="1">
        <v>0</v>
      </c>
      <c r="M12" s="1">
        <v>1.6E-2</v>
      </c>
      <c r="N12" s="1">
        <v>0</v>
      </c>
      <c r="O12" s="1">
        <v>0</v>
      </c>
      <c r="P12" s="1">
        <v>0</v>
      </c>
      <c r="Q12" s="1">
        <v>1.0999999999999999E-2</v>
      </c>
      <c r="R12" s="1">
        <v>0</v>
      </c>
      <c r="T12" s="1">
        <f t="shared" si="0"/>
        <v>3.7499999999999999E-3</v>
      </c>
      <c r="U12" s="1">
        <f t="shared" si="1"/>
        <v>6.2875538433744904E-3</v>
      </c>
    </row>
    <row r="13" spans="2:21" x14ac:dyDescent="0.2">
      <c r="B13" t="s">
        <v>49</v>
      </c>
      <c r="C13" s="1">
        <v>99.343999999999994</v>
      </c>
      <c r="D13" s="1">
        <v>95.43</v>
      </c>
      <c r="E13" s="1">
        <v>99.619</v>
      </c>
      <c r="F13" s="1">
        <v>96.820999999999998</v>
      </c>
      <c r="G13" s="1">
        <v>100.758</v>
      </c>
      <c r="H13" s="1">
        <v>101.681</v>
      </c>
      <c r="I13" s="1">
        <v>93.028000000000006</v>
      </c>
      <c r="J13" s="1">
        <v>94.760999999999996</v>
      </c>
      <c r="K13" s="1">
        <v>100.33499999999999</v>
      </c>
      <c r="L13" s="1">
        <v>100.34399999999999</v>
      </c>
      <c r="M13" s="1">
        <v>100.236</v>
      </c>
      <c r="N13" s="1">
        <v>99.951999999999998</v>
      </c>
      <c r="O13" s="1">
        <v>96.950999999999993</v>
      </c>
      <c r="P13" s="1">
        <v>96.531000000000006</v>
      </c>
      <c r="Q13" s="1">
        <v>100.36499999999999</v>
      </c>
      <c r="R13" s="1">
        <v>100.797</v>
      </c>
      <c r="T13" s="1">
        <f t="shared" si="0"/>
        <v>98.559562500000013</v>
      </c>
      <c r="U13" s="1">
        <f t="shared" si="1"/>
        <v>2.5847277346946984</v>
      </c>
    </row>
    <row r="15" spans="2:21" x14ac:dyDescent="0.2">
      <c r="B15" t="s">
        <v>80</v>
      </c>
    </row>
    <row r="16" spans="2:21" x14ac:dyDescent="0.2">
      <c r="B16" s="2" t="s">
        <v>25</v>
      </c>
      <c r="C16" s="1">
        <v>2.9324773954453791</v>
      </c>
      <c r="D16" s="1">
        <v>2.9976997189761785</v>
      </c>
      <c r="E16" s="1">
        <v>2.8120412665864993</v>
      </c>
      <c r="F16" s="1">
        <v>2.966818575424488</v>
      </c>
      <c r="G16" s="1">
        <v>2.9522502781489015</v>
      </c>
      <c r="H16" s="1">
        <v>2.5939465472941343</v>
      </c>
      <c r="I16" s="1">
        <v>2.6987158623007228</v>
      </c>
      <c r="J16" s="1">
        <v>2.8452325168430588</v>
      </c>
      <c r="K16" s="1">
        <v>2.7461283542714177</v>
      </c>
      <c r="L16" s="1">
        <v>2.9552309368201435</v>
      </c>
      <c r="M16" s="1">
        <v>2.9916090160534869</v>
      </c>
      <c r="N16" s="1">
        <v>3.017436611052263</v>
      </c>
      <c r="O16" s="1">
        <v>2.8611986539005443</v>
      </c>
      <c r="P16" s="1">
        <v>2.9122547610234069</v>
      </c>
      <c r="Q16" s="1">
        <v>2.9512814907550373</v>
      </c>
      <c r="R16" s="1">
        <v>2.9389029831973432</v>
      </c>
      <c r="T16" s="1">
        <f t="shared" ref="T16" si="2" xml:space="preserve"> AVERAGE(C16:R16)</f>
        <v>2.8858265605058127</v>
      </c>
      <c r="U16" s="1">
        <f t="shared" ref="U16" si="3" xml:space="preserve"> STDEV(C16:R16)</f>
        <v>0.11950184096125865</v>
      </c>
    </row>
    <row r="17" spans="2:21" x14ac:dyDescent="0.2">
      <c r="B17" s="2" t="s">
        <v>26</v>
      </c>
      <c r="C17" s="1">
        <v>1.0923490616401832</v>
      </c>
      <c r="D17" s="1">
        <v>1.0189862397785934</v>
      </c>
      <c r="E17" s="1">
        <v>1.1993727583278773</v>
      </c>
      <c r="F17" s="1">
        <v>1.0705198958084292</v>
      </c>
      <c r="G17" s="1">
        <v>1.0617048268975138</v>
      </c>
      <c r="H17" s="1">
        <v>1.4401766199942296</v>
      </c>
      <c r="I17" s="1">
        <v>1.3109515071287934</v>
      </c>
      <c r="J17" s="1">
        <v>1.1712664106203594</v>
      </c>
      <c r="K17" s="1">
        <v>1.2603931210382084</v>
      </c>
      <c r="L17" s="1">
        <v>1.0645776541171972</v>
      </c>
      <c r="M17" s="1">
        <v>1.0298344231468648</v>
      </c>
      <c r="N17" s="1">
        <v>0.99450883051236982</v>
      </c>
      <c r="O17" s="1">
        <v>1.174379144839325</v>
      </c>
      <c r="P17" s="1">
        <v>1.0979586516881297</v>
      </c>
      <c r="Q17" s="1">
        <v>1.0652304951861984</v>
      </c>
      <c r="R17" s="1">
        <v>1.0706087910783473</v>
      </c>
      <c r="T17" s="1">
        <f t="shared" ref="T17:T21" si="4" xml:space="preserve"> AVERAGE(C17:R17)</f>
        <v>1.1326761519876636</v>
      </c>
      <c r="U17" s="1">
        <f t="shared" ref="U17:U21" si="5" xml:space="preserve"> STDEV(C17:R17)</f>
        <v>0.12046843647933254</v>
      </c>
    </row>
    <row r="18" spans="2:21" x14ac:dyDescent="0.2">
      <c r="B18" s="2" t="s">
        <v>27</v>
      </c>
      <c r="C18" s="1">
        <v>8.7734086899299887E-2</v>
      </c>
      <c r="D18" s="1">
        <v>9.0435528124283099E-2</v>
      </c>
      <c r="E18" s="1">
        <v>0.18598152528317666</v>
      </c>
      <c r="F18" s="1">
        <v>6.1582970205963386E-2</v>
      </c>
      <c r="G18" s="1">
        <v>6.7539601716438205E-2</v>
      </c>
      <c r="H18" s="1">
        <v>0.36570221186436502</v>
      </c>
      <c r="I18" s="1">
        <v>0.30824144554709454</v>
      </c>
      <c r="J18" s="1">
        <v>0.17400565328313783</v>
      </c>
      <c r="K18" s="1">
        <v>0.25701076357218583</v>
      </c>
      <c r="L18" s="1">
        <v>7.8935800557983743E-2</v>
      </c>
      <c r="M18" s="1">
        <v>4.6246108749747689E-2</v>
      </c>
      <c r="N18" s="1">
        <v>4.4296813768767575E-2</v>
      </c>
      <c r="O18" s="1">
        <v>9.0602770781803177E-2</v>
      </c>
      <c r="P18" s="1">
        <v>0.10527795626902031</v>
      </c>
      <c r="Q18" s="1">
        <v>6.6032214514824841E-2</v>
      </c>
      <c r="R18" s="1">
        <v>7.7239610125765856E-2</v>
      </c>
      <c r="T18" s="1">
        <f t="shared" si="4"/>
        <v>0.1316790663289911</v>
      </c>
      <c r="U18" s="1">
        <f t="shared" si="5"/>
        <v>9.8800373353092871E-2</v>
      </c>
    </row>
    <row r="19" spans="2:21" x14ac:dyDescent="0.2">
      <c r="B19" s="2" t="s">
        <v>28</v>
      </c>
      <c r="C19" s="1">
        <v>0.81757505949933373</v>
      </c>
      <c r="D19" s="1">
        <v>0.77137134851093825</v>
      </c>
      <c r="E19" s="1">
        <v>0.78175360810401651</v>
      </c>
      <c r="F19" s="1">
        <v>0.79800007046483279</v>
      </c>
      <c r="G19" s="1">
        <v>0.87080520327897404</v>
      </c>
      <c r="H19" s="1">
        <v>0.57227952711204078</v>
      </c>
      <c r="I19" s="1">
        <v>0.6557991383165388</v>
      </c>
      <c r="J19" s="1">
        <v>0.75725939420040678</v>
      </c>
      <c r="K19" s="1">
        <v>0.72028569265533016</v>
      </c>
      <c r="L19" s="1">
        <v>0.82747168925186343</v>
      </c>
      <c r="M19" s="1">
        <v>0.8515684488459605</v>
      </c>
      <c r="N19" s="1">
        <v>0.85813343671630216</v>
      </c>
      <c r="O19" s="1">
        <v>0.85086240831624016</v>
      </c>
      <c r="P19" s="1">
        <v>0.84654908830394204</v>
      </c>
      <c r="Q19" s="1">
        <v>0.86711812239160846</v>
      </c>
      <c r="R19" s="1">
        <v>0.87808247372405324</v>
      </c>
      <c r="T19" s="1">
        <f t="shared" si="4"/>
        <v>0.79530716935577384</v>
      </c>
      <c r="U19" s="1">
        <f t="shared" si="5"/>
        <v>8.5286603875460984E-2</v>
      </c>
    </row>
    <row r="20" spans="2:21" x14ac:dyDescent="0.2">
      <c r="B20" s="2" t="s">
        <v>29</v>
      </c>
      <c r="C20" s="1">
        <v>2.97968607387485E-4</v>
      </c>
      <c r="D20" s="1">
        <v>3.0863441747130369E-4</v>
      </c>
      <c r="E20" s="1">
        <v>7.4971434506350819E-5</v>
      </c>
      <c r="F20" s="1">
        <v>0</v>
      </c>
      <c r="G20" s="1">
        <v>1.4685221852726773E-4</v>
      </c>
      <c r="H20" s="1">
        <v>0</v>
      </c>
      <c r="I20" s="1">
        <v>0</v>
      </c>
      <c r="J20" s="1">
        <v>1.5710292493680242E-4</v>
      </c>
      <c r="K20" s="1">
        <v>1.495742637505338E-3</v>
      </c>
      <c r="L20" s="1">
        <v>0</v>
      </c>
      <c r="M20" s="1">
        <v>1.1763244184415606E-3</v>
      </c>
      <c r="N20" s="1">
        <v>0</v>
      </c>
      <c r="O20" s="1">
        <v>0</v>
      </c>
      <c r="P20" s="1">
        <v>0</v>
      </c>
      <c r="Q20" s="1">
        <v>8.1083728651783562E-4</v>
      </c>
      <c r="R20" s="1">
        <v>0</v>
      </c>
      <c r="T20" s="1">
        <f t="shared" si="4"/>
        <v>2.7927712158087149E-4</v>
      </c>
      <c r="U20" s="1">
        <f t="shared" si="5"/>
        <v>4.6664897755545445E-4</v>
      </c>
    </row>
    <row r="21" spans="2:21" x14ac:dyDescent="0.2">
      <c r="B21" s="2" t="s">
        <v>31</v>
      </c>
      <c r="C21" s="1">
        <v>4.9301356034841959</v>
      </c>
      <c r="D21" s="1">
        <v>4.8784928353899941</v>
      </c>
      <c r="E21" s="1">
        <v>4.9791491583015697</v>
      </c>
      <c r="F21" s="1">
        <v>4.8969215119037139</v>
      </c>
      <c r="G21" s="1">
        <v>4.9522999100418277</v>
      </c>
      <c r="H21" s="1">
        <v>4.9721049062647698</v>
      </c>
      <c r="I21" s="1">
        <v>4.9737079532931503</v>
      </c>
      <c r="J21" s="1">
        <v>4.9477639749469633</v>
      </c>
      <c r="K21" s="1">
        <v>4.9838179315371418</v>
      </c>
      <c r="L21" s="1">
        <v>4.9262160807471886</v>
      </c>
      <c r="M21" s="1">
        <v>4.9192579967960608</v>
      </c>
      <c r="N21" s="1">
        <v>4.9143756920497017</v>
      </c>
      <c r="O21" s="1">
        <v>4.9770429778379128</v>
      </c>
      <c r="P21" s="1">
        <v>4.9620404572844992</v>
      </c>
      <c r="Q21" s="1">
        <v>4.9496623228476686</v>
      </c>
      <c r="R21" s="1">
        <v>4.9648338581255089</v>
      </c>
      <c r="T21" s="1">
        <f t="shared" si="4"/>
        <v>4.9454889481782427</v>
      </c>
      <c r="U21" s="1">
        <f t="shared" si="5"/>
        <v>3.1549115251022851E-2</v>
      </c>
    </row>
    <row r="22" spans="2:21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21" x14ac:dyDescent="0.2">
      <c r="B23" s="2" t="s">
        <v>32</v>
      </c>
      <c r="C23" s="1">
        <v>9.6910637927729554E-2</v>
      </c>
      <c r="D23" s="1">
        <v>0.10493711593178888</v>
      </c>
      <c r="E23" s="1">
        <v>0.1921822602763405</v>
      </c>
      <c r="F23" s="1">
        <v>7.1642839949361548E-2</v>
      </c>
      <c r="G23" s="1">
        <v>7.1977381189602702E-2</v>
      </c>
      <c r="H23" s="1">
        <v>0.38988201653418753</v>
      </c>
      <c r="I23" s="1">
        <v>0.31973907603738005</v>
      </c>
      <c r="J23" s="1">
        <v>0.1868486890529546</v>
      </c>
      <c r="K23" s="1">
        <v>0.26298137267813176</v>
      </c>
      <c r="L23" s="1">
        <v>8.7086438986226242E-2</v>
      </c>
      <c r="M23" s="1">
        <v>5.1509644568018487E-2</v>
      </c>
      <c r="N23" s="1">
        <v>4.9086135737313075E-2</v>
      </c>
      <c r="O23" s="1">
        <v>9.6235923317529184E-2</v>
      </c>
      <c r="P23" s="1">
        <v>0.11060618299226128</v>
      </c>
      <c r="Q23" s="1">
        <v>7.0762675533862951E-2</v>
      </c>
      <c r="R23" s="1">
        <v>8.0851904746617659E-2</v>
      </c>
      <c r="T23" s="1">
        <f t="shared" ref="T23" si="6" xml:space="preserve"> AVERAGE(C23:R23)</f>
        <v>0.14020251846620663</v>
      </c>
      <c r="U23" s="1">
        <f t="shared" ref="U23" si="7" xml:space="preserve"> STDEV(C23:R23)</f>
        <v>0.10235295083872228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R23"/>
  <sheetViews>
    <sheetView topLeftCell="C1" workbookViewId="0">
      <selection activeCell="F1" sqref="F1:F2"/>
    </sheetView>
  </sheetViews>
  <sheetFormatPr baseColWidth="10" defaultColWidth="8.83203125" defaultRowHeight="15" x14ac:dyDescent="0.2"/>
  <cols>
    <col min="2" max="2" width="19.33203125" customWidth="1"/>
    <col min="3" max="3" width="16.5" customWidth="1"/>
    <col min="4" max="4" width="12.83203125" customWidth="1"/>
    <col min="5" max="5" width="14.5" customWidth="1"/>
    <col min="6" max="6" width="13.33203125" customWidth="1"/>
    <col min="7" max="7" width="12.5" customWidth="1"/>
    <col min="8" max="8" width="13.5" customWidth="1"/>
    <col min="9" max="9" width="13.33203125" customWidth="1"/>
    <col min="10" max="10" width="12.33203125" customWidth="1"/>
    <col min="11" max="11" width="14.83203125" customWidth="1"/>
    <col min="12" max="12" width="14.1640625" customWidth="1"/>
    <col min="13" max="13" width="14.5" customWidth="1"/>
    <col min="14" max="14" width="14.1640625" customWidth="1"/>
    <col min="15" max="15" width="13.6640625" customWidth="1"/>
  </cols>
  <sheetData>
    <row r="1" spans="2:18" ht="16" x14ac:dyDescent="0.2">
      <c r="F1" s="6" t="s">
        <v>225</v>
      </c>
    </row>
    <row r="2" spans="2:18" ht="16" x14ac:dyDescent="0.2">
      <c r="C2" t="s">
        <v>6</v>
      </c>
      <c r="F2" s="6" t="s">
        <v>226</v>
      </c>
    </row>
    <row r="3" spans="2:18" x14ac:dyDescent="0.2">
      <c r="C3" t="s">
        <v>135</v>
      </c>
    </row>
    <row r="4" spans="2:18" x14ac:dyDescent="0.2">
      <c r="C4" t="s">
        <v>66</v>
      </c>
    </row>
    <row r="5" spans="2:18" x14ac:dyDescent="0.2">
      <c r="C5" t="s">
        <v>9</v>
      </c>
    </row>
    <row r="7" spans="2:18" x14ac:dyDescent="0.2">
      <c r="B7" t="s">
        <v>79</v>
      </c>
      <c r="C7" t="s">
        <v>122</v>
      </c>
      <c r="D7" t="s">
        <v>123</v>
      </c>
      <c r="E7" t="s">
        <v>124</v>
      </c>
      <c r="F7" t="s">
        <v>125</v>
      </c>
      <c r="G7" t="s">
        <v>126</v>
      </c>
      <c r="H7" t="s">
        <v>127</v>
      </c>
      <c r="I7" t="s">
        <v>128</v>
      </c>
      <c r="J7" t="s">
        <v>129</v>
      </c>
      <c r="K7" t="s">
        <v>130</v>
      </c>
      <c r="L7" t="s">
        <v>131</v>
      </c>
      <c r="M7" t="s">
        <v>132</v>
      </c>
      <c r="N7" t="s">
        <v>133</v>
      </c>
      <c r="O7" t="s">
        <v>134</v>
      </c>
      <c r="Q7" t="s">
        <v>223</v>
      </c>
      <c r="R7" t="s">
        <v>224</v>
      </c>
    </row>
    <row r="8" spans="2:18" x14ac:dyDescent="0.2">
      <c r="B8" t="s">
        <v>0</v>
      </c>
      <c r="C8" s="1">
        <v>68.262</v>
      </c>
      <c r="D8" s="1">
        <v>69.768000000000001</v>
      </c>
      <c r="E8" s="1">
        <v>65.878</v>
      </c>
      <c r="F8" s="1">
        <v>70.146000000000001</v>
      </c>
      <c r="G8">
        <v>67.19</v>
      </c>
      <c r="H8" s="1">
        <v>69.296000000000006</v>
      </c>
      <c r="I8" s="1">
        <v>68.960999999999999</v>
      </c>
      <c r="J8" s="1">
        <v>68.358000000000004</v>
      </c>
      <c r="K8" s="1">
        <v>57.231000000000002</v>
      </c>
      <c r="L8">
        <v>67.510000000000005</v>
      </c>
      <c r="M8" s="1">
        <v>68.763999999999996</v>
      </c>
      <c r="N8" s="1">
        <v>69.769000000000005</v>
      </c>
      <c r="O8" s="1">
        <v>69.548000000000002</v>
      </c>
      <c r="Q8" s="1">
        <f xml:space="preserve"> AVERAGE(C8:O8)</f>
        <v>67.744692307692304</v>
      </c>
      <c r="R8" s="1">
        <f xml:space="preserve"> STDEV(C8:O8)</f>
        <v>3.3808717412479923</v>
      </c>
    </row>
    <row r="9" spans="2:18" x14ac:dyDescent="0.2">
      <c r="B9" t="s">
        <v>1</v>
      </c>
      <c r="C9" s="1">
        <v>22.268000000000001</v>
      </c>
      <c r="D9">
        <v>19.600000000000001</v>
      </c>
      <c r="E9" s="1">
        <v>20.187000000000001</v>
      </c>
      <c r="F9" s="1">
        <v>21.045000000000002</v>
      </c>
      <c r="G9" s="1">
        <v>19.914000000000001</v>
      </c>
      <c r="H9" s="1">
        <v>19.847000000000001</v>
      </c>
      <c r="I9" s="1">
        <v>20.673999999999999</v>
      </c>
      <c r="J9" s="1">
        <v>20.309000000000001</v>
      </c>
      <c r="K9" s="1">
        <v>29.081</v>
      </c>
      <c r="L9" s="1">
        <v>20.794</v>
      </c>
      <c r="M9" s="1">
        <v>19.038</v>
      </c>
      <c r="N9" s="1">
        <v>19.341000000000001</v>
      </c>
      <c r="O9" s="1">
        <v>19.687999999999999</v>
      </c>
      <c r="Q9" s="1">
        <f t="shared" ref="Q9:Q13" si="0" xml:space="preserve"> AVERAGE(C9:O9)</f>
        <v>20.906615384615389</v>
      </c>
      <c r="R9" s="1">
        <f t="shared" ref="R9:R13" si="1" xml:space="preserve"> STDEV(C9:O9)</f>
        <v>2.596120135203698</v>
      </c>
    </row>
    <row r="10" spans="2:18" x14ac:dyDescent="0.2">
      <c r="B10" t="s">
        <v>2</v>
      </c>
      <c r="C10" s="1">
        <v>0.628</v>
      </c>
      <c r="D10" s="1">
        <v>0.182</v>
      </c>
      <c r="E10" s="1">
        <v>0.19700000000000001</v>
      </c>
      <c r="F10" s="1">
        <v>0.245</v>
      </c>
      <c r="G10" s="1">
        <v>0.125</v>
      </c>
      <c r="H10" s="1">
        <v>0.23200000000000001</v>
      </c>
      <c r="I10" s="1">
        <v>0.30099999999999999</v>
      </c>
      <c r="J10" s="1">
        <v>0.59199999999999997</v>
      </c>
      <c r="K10" s="1">
        <v>3.8410000000000002</v>
      </c>
      <c r="L10" s="1">
        <v>1.075</v>
      </c>
      <c r="M10">
        <v>0.06</v>
      </c>
      <c r="N10" s="1">
        <v>4.8000000000000001E-2</v>
      </c>
      <c r="O10" s="1">
        <v>0.28799999999999998</v>
      </c>
      <c r="Q10" s="1">
        <f t="shared" si="0"/>
        <v>0.60107692307692306</v>
      </c>
      <c r="R10" s="1">
        <f t="shared" si="1"/>
        <v>1.0139771086780396</v>
      </c>
    </row>
    <row r="11" spans="2:18" x14ac:dyDescent="0.2">
      <c r="B11" t="s">
        <v>3</v>
      </c>
      <c r="C11" s="1">
        <v>9.8190000000000008</v>
      </c>
      <c r="D11" s="1">
        <v>10.795999999999999</v>
      </c>
      <c r="E11" s="1">
        <v>10.057</v>
      </c>
      <c r="F11" s="1">
        <v>10.811</v>
      </c>
      <c r="G11" s="1">
        <v>10.666</v>
      </c>
      <c r="H11" s="1">
        <v>11.625999999999999</v>
      </c>
      <c r="I11" s="1">
        <v>12.164</v>
      </c>
      <c r="J11" s="1">
        <v>11.625999999999999</v>
      </c>
      <c r="K11" s="1">
        <v>9.5470000000000006</v>
      </c>
      <c r="L11" s="1">
        <v>10.898</v>
      </c>
      <c r="M11" s="1">
        <v>11.225</v>
      </c>
      <c r="N11" s="1">
        <v>11.124000000000001</v>
      </c>
      <c r="O11" s="1">
        <v>11.439</v>
      </c>
      <c r="Q11" s="1">
        <f t="shared" si="0"/>
        <v>10.90753846153846</v>
      </c>
      <c r="R11" s="1">
        <f t="shared" si="1"/>
        <v>0.7572288970741291</v>
      </c>
    </row>
    <row r="12" spans="2:18" x14ac:dyDescent="0.2">
      <c r="B12" t="s">
        <v>119</v>
      </c>
      <c r="C12" s="1">
        <v>5.0000000000000001E-3</v>
      </c>
      <c r="D12" s="1">
        <v>0</v>
      </c>
      <c r="E12" s="1">
        <v>1.0999999999999999E-2</v>
      </c>
      <c r="F12" s="1">
        <v>1.6E-2</v>
      </c>
      <c r="G12" s="1">
        <v>8.0000000000000002E-3</v>
      </c>
      <c r="H12">
        <v>0.01</v>
      </c>
      <c r="I12">
        <v>1.2E-2</v>
      </c>
      <c r="J12" s="1">
        <v>0</v>
      </c>
      <c r="K12" s="1">
        <v>0</v>
      </c>
      <c r="L12" s="1">
        <v>2E-3</v>
      </c>
      <c r="M12" s="1">
        <v>1.7999999999999999E-2</v>
      </c>
      <c r="N12" s="1">
        <v>7.0000000000000001E-3</v>
      </c>
      <c r="O12" s="1">
        <v>2.3E-2</v>
      </c>
      <c r="Q12" s="1">
        <f t="shared" si="0"/>
        <v>8.6153846153846168E-3</v>
      </c>
      <c r="R12" s="1">
        <f t="shared" si="1"/>
        <v>7.3658950750340058E-3</v>
      </c>
    </row>
    <row r="13" spans="2:18" x14ac:dyDescent="0.2">
      <c r="B13" t="s">
        <v>49</v>
      </c>
      <c r="C13" s="1">
        <v>100.98099999999999</v>
      </c>
      <c r="D13" s="1">
        <v>100.346</v>
      </c>
      <c r="E13" s="1">
        <v>96.355000000000004</v>
      </c>
      <c r="F13" s="1">
        <v>102.30800000000001</v>
      </c>
      <c r="G13" s="1">
        <v>97.900999999999996</v>
      </c>
      <c r="H13" s="1">
        <v>101.04900000000001</v>
      </c>
      <c r="I13" s="1">
        <v>102.10899999999999</v>
      </c>
      <c r="J13" s="1">
        <v>100.88500000000001</v>
      </c>
      <c r="K13" s="1">
        <v>99.768000000000001</v>
      </c>
      <c r="L13" s="1">
        <v>100.279</v>
      </c>
      <c r="M13" s="1">
        <v>99.152000000000001</v>
      </c>
      <c r="N13" s="1">
        <v>100.28700000000001</v>
      </c>
      <c r="O13" s="1">
        <v>100.98099999999999</v>
      </c>
      <c r="Q13" s="1">
        <f t="shared" si="0"/>
        <v>100.18469230769232</v>
      </c>
      <c r="R13" s="1">
        <f t="shared" si="1"/>
        <v>1.6300390273761023</v>
      </c>
    </row>
    <row r="15" spans="2:18" x14ac:dyDescent="0.2">
      <c r="B15" t="s">
        <v>80</v>
      </c>
    </row>
    <row r="16" spans="2:18" x14ac:dyDescent="0.2">
      <c r="B16" s="2" t="s">
        <v>25</v>
      </c>
      <c r="C16" s="1">
        <v>2.9347292012496657</v>
      </c>
      <c r="D16" s="1">
        <v>3.0195197390169484</v>
      </c>
      <c r="E16" s="1">
        <v>2.9707779732031758</v>
      </c>
      <c r="F16" s="1">
        <v>2.981165317624229</v>
      </c>
      <c r="G16" s="1">
        <v>2.985272078613189</v>
      </c>
      <c r="H16" s="1">
        <v>2.9934109314923303</v>
      </c>
      <c r="I16" s="1">
        <v>2.9567885811101502</v>
      </c>
      <c r="J16" s="1">
        <v>2.9636708243992556</v>
      </c>
      <c r="K16" s="1">
        <v>2.5543666995788321</v>
      </c>
      <c r="L16" s="1">
        <v>2.9432845813256474</v>
      </c>
      <c r="M16" s="1">
        <v>3.0204535601800497</v>
      </c>
      <c r="N16" s="1">
        <v>3.0241680444909909</v>
      </c>
      <c r="O16" s="1">
        <v>3.0026486960491972</v>
      </c>
      <c r="Q16" s="1">
        <f xml:space="preserve"> AVERAGE(C16:O16)</f>
        <v>2.9500197098718202</v>
      </c>
      <c r="R16" s="1">
        <f xml:space="preserve"> STDEV(C16:O16)</f>
        <v>0.12235129945424653</v>
      </c>
    </row>
    <row r="17" spans="2:18" x14ac:dyDescent="0.2">
      <c r="B17" s="2" t="s">
        <v>26</v>
      </c>
      <c r="C17" s="1">
        <v>1.1282678325699842</v>
      </c>
      <c r="D17" s="1">
        <v>0.99972289852293761</v>
      </c>
      <c r="E17" s="1">
        <v>1.0728612044564325</v>
      </c>
      <c r="F17" s="1">
        <v>1.054081152690205</v>
      </c>
      <c r="G17" s="1">
        <v>1.0427489219328043</v>
      </c>
      <c r="H17" s="1">
        <v>1.0104038966567184</v>
      </c>
      <c r="I17" s="1">
        <v>1.0446798127367354</v>
      </c>
      <c r="J17" s="1">
        <v>1.0376983482274589</v>
      </c>
      <c r="K17" s="1">
        <v>1.5296892498054906</v>
      </c>
      <c r="L17" s="1">
        <v>1.0684252812171393</v>
      </c>
      <c r="M17" s="1">
        <v>0.98554015159151664</v>
      </c>
      <c r="N17" s="1">
        <v>0.98801676859496157</v>
      </c>
      <c r="O17" s="1">
        <v>1.0017594491524502</v>
      </c>
      <c r="Q17" s="1">
        <f t="shared" ref="Q17:Q21" si="2" xml:space="preserve"> AVERAGE(C17:O17)</f>
        <v>1.0741457667811412</v>
      </c>
      <c r="R17" s="1">
        <f t="shared" ref="R17:R21" si="3" xml:space="preserve"> STDEV(C17:O17)</f>
        <v>0.14264734254942454</v>
      </c>
    </row>
    <row r="18" spans="2:18" x14ac:dyDescent="0.2">
      <c r="B18" s="2" t="s">
        <v>27</v>
      </c>
      <c r="C18" s="1">
        <v>2.8926740605663744E-2</v>
      </c>
      <c r="D18" s="1">
        <v>8.4392493703185911E-3</v>
      </c>
      <c r="E18" s="1">
        <v>9.5180251483002482E-3</v>
      </c>
      <c r="F18" s="1">
        <v>1.1155783209762066E-2</v>
      </c>
      <c r="G18" s="1">
        <v>5.9503172774951546E-3</v>
      </c>
      <c r="H18" s="1">
        <v>1.0737347069714066E-2</v>
      </c>
      <c r="I18" s="1">
        <v>1.3827193799085145E-2</v>
      </c>
      <c r="J18" s="1">
        <v>2.749876288665784E-2</v>
      </c>
      <c r="K18" s="1">
        <v>0.18367373144686874</v>
      </c>
      <c r="L18" s="1">
        <v>5.0213841118798161E-2</v>
      </c>
      <c r="M18" s="1">
        <v>2.8236646315694335E-3</v>
      </c>
      <c r="N18" s="1">
        <v>2.2291304870596718E-3</v>
      </c>
      <c r="O18" s="1">
        <v>1.3321808866830749E-2</v>
      </c>
      <c r="Q18" s="1">
        <f t="shared" si="2"/>
        <v>2.8331968916778742E-2</v>
      </c>
      <c r="R18" s="1">
        <f t="shared" si="3"/>
        <v>4.8505899851434428E-2</v>
      </c>
    </row>
    <row r="19" spans="2:18" x14ac:dyDescent="0.2">
      <c r="B19" s="2" t="s">
        <v>28</v>
      </c>
      <c r="C19" s="1">
        <v>0.81842621608005628</v>
      </c>
      <c r="D19" s="1">
        <v>0.90587384962275275</v>
      </c>
      <c r="E19" s="1">
        <v>0.87926844352140043</v>
      </c>
      <c r="F19" s="1">
        <v>0.8907837050129459</v>
      </c>
      <c r="G19" s="1">
        <v>0.91876428519384001</v>
      </c>
      <c r="H19" s="1">
        <v>0.97366988992109504</v>
      </c>
      <c r="I19" s="1">
        <v>1.011151849751019</v>
      </c>
      <c r="J19" s="1">
        <v>0.97722413194728353</v>
      </c>
      <c r="K19" s="1">
        <v>0.82611798937446468</v>
      </c>
      <c r="L19" s="1">
        <v>0.92115814880839686</v>
      </c>
      <c r="M19" s="1">
        <v>0.95591797524211075</v>
      </c>
      <c r="N19" s="1">
        <v>0.93481925527703214</v>
      </c>
      <c r="O19" s="1">
        <v>0.95748325061219863</v>
      </c>
      <c r="Q19" s="1">
        <f t="shared" si="2"/>
        <v>0.92081992233573817</v>
      </c>
      <c r="R19" s="1">
        <f t="shared" si="3"/>
        <v>5.7166290611985519E-2</v>
      </c>
    </row>
    <row r="20" spans="2:18" x14ac:dyDescent="0.2">
      <c r="B20" s="2" t="s">
        <v>29</v>
      </c>
      <c r="C20" s="1">
        <v>3.6430478540747286E-4</v>
      </c>
      <c r="D20" s="1">
        <v>0</v>
      </c>
      <c r="E20" s="1">
        <v>8.4067536522343031E-4</v>
      </c>
      <c r="F20" s="1">
        <v>1.1524152020128179E-3</v>
      </c>
      <c r="G20" s="1">
        <v>6.0238633534548294E-4</v>
      </c>
      <c r="H20" s="1">
        <v>7.3208923478773353E-4</v>
      </c>
      <c r="I20" s="1">
        <v>8.7197456021109406E-4</v>
      </c>
      <c r="J20" s="1">
        <v>0</v>
      </c>
      <c r="K20" s="1">
        <v>0</v>
      </c>
      <c r="L20" s="1">
        <v>1.477746671455468E-4</v>
      </c>
      <c r="M20" s="1">
        <v>1.3399524373543606E-3</v>
      </c>
      <c r="N20" s="1">
        <v>5.1421803984626625E-4</v>
      </c>
      <c r="O20" s="1">
        <v>1.6828815956643078E-3</v>
      </c>
      <c r="Q20" s="1">
        <f t="shared" si="2"/>
        <v>6.3451324792296261E-4</v>
      </c>
      <c r="R20" s="1">
        <f t="shared" si="3"/>
        <v>5.4057116116791224E-4</v>
      </c>
    </row>
    <row r="21" spans="2:18" x14ac:dyDescent="0.2">
      <c r="B21" s="2" t="s">
        <v>31</v>
      </c>
      <c r="C21" s="1">
        <v>4.9103499905053711</v>
      </c>
      <c r="D21" s="1">
        <v>4.9335557365329574</v>
      </c>
      <c r="E21" s="1">
        <v>4.9324256463293095</v>
      </c>
      <c r="F21" s="1">
        <v>4.9371859585371416</v>
      </c>
      <c r="G21" s="1">
        <v>4.9527356030173291</v>
      </c>
      <c r="H21" s="1">
        <v>4.9882220651398574</v>
      </c>
      <c r="I21" s="1">
        <v>5.0264474373969898</v>
      </c>
      <c r="J21" s="1">
        <v>5.0060920674606555</v>
      </c>
      <c r="K21" s="1">
        <v>5.0938476702056565</v>
      </c>
      <c r="L21" s="1">
        <v>4.983081852469982</v>
      </c>
      <c r="M21" s="1">
        <v>4.9647353516452464</v>
      </c>
      <c r="N21" s="1">
        <v>4.9492331988500453</v>
      </c>
      <c r="O21" s="1">
        <v>4.975213204680677</v>
      </c>
      <c r="Q21" s="1">
        <f t="shared" si="2"/>
        <v>4.9733173679054783</v>
      </c>
      <c r="R21" s="1">
        <f t="shared" si="3"/>
        <v>4.8602490654427101E-2</v>
      </c>
    </row>
    <row r="22" spans="2:18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8" x14ac:dyDescent="0.2">
      <c r="B23" s="2" t="s">
        <v>32</v>
      </c>
      <c r="C23" s="1">
        <v>3.4137770308615992E-2</v>
      </c>
      <c r="D23" s="1">
        <v>9.2301525370386758E-3</v>
      </c>
      <c r="E23" s="1">
        <v>1.0709012213638265E-2</v>
      </c>
      <c r="F23" s="1">
        <v>1.2368660376257378E-2</v>
      </c>
      <c r="G23" s="1">
        <v>6.4347608025143149E-3</v>
      </c>
      <c r="H23" s="1">
        <v>1.0907423946350279E-2</v>
      </c>
      <c r="I23" s="1">
        <v>1.3490220981683154E-2</v>
      </c>
      <c r="J23" s="1">
        <v>2.7369499618302998E-2</v>
      </c>
      <c r="K23" s="1">
        <v>0.18189268901657682</v>
      </c>
      <c r="L23" s="1">
        <v>5.1693729734333518E-2</v>
      </c>
      <c r="M23" s="1">
        <v>2.945177839507907E-3</v>
      </c>
      <c r="N23" s="1">
        <v>2.3788851471548988E-3</v>
      </c>
      <c r="O23" s="1">
        <v>1.3722434526638884E-2</v>
      </c>
      <c r="Q23" s="1">
        <f xml:space="preserve"> AVERAGE(C23:O23)</f>
        <v>2.9021570542201006E-2</v>
      </c>
      <c r="R23" s="1">
        <f xml:space="preserve"> STDEV(C23:O23)</f>
        <v>4.7975917174805434E-2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27"/>
  <sheetViews>
    <sheetView topLeftCell="B1" workbookViewId="0">
      <selection activeCell="E1" sqref="E1:E2"/>
    </sheetView>
  </sheetViews>
  <sheetFormatPr baseColWidth="10" defaultColWidth="8.83203125" defaultRowHeight="15" x14ac:dyDescent="0.2"/>
  <cols>
    <col min="2" max="2" width="20.6640625" customWidth="1"/>
    <col min="3" max="3" width="18.5" customWidth="1"/>
    <col min="4" max="8" width="13.6640625" customWidth="1"/>
    <col min="9" max="9" width="11.6640625" customWidth="1"/>
    <col min="10" max="10" width="11.5" customWidth="1"/>
    <col min="11" max="26" width="13.6640625" customWidth="1"/>
  </cols>
  <sheetData>
    <row r="1" spans="2:10" ht="16" x14ac:dyDescent="0.2">
      <c r="E1" s="6" t="s">
        <v>225</v>
      </c>
    </row>
    <row r="2" spans="2:10" ht="16" x14ac:dyDescent="0.2">
      <c r="C2" t="s">
        <v>6</v>
      </c>
      <c r="E2" s="6" t="s">
        <v>226</v>
      </c>
    </row>
    <row r="3" spans="2:10" x14ac:dyDescent="0.2">
      <c r="C3" t="s">
        <v>136</v>
      </c>
    </row>
    <row r="4" spans="2:10" x14ac:dyDescent="0.2">
      <c r="C4" t="s">
        <v>23</v>
      </c>
    </row>
    <row r="5" spans="2:10" x14ac:dyDescent="0.2">
      <c r="C5" t="s">
        <v>137</v>
      </c>
    </row>
    <row r="7" spans="2:10" x14ac:dyDescent="0.2">
      <c r="B7" t="s">
        <v>79</v>
      </c>
      <c r="C7" t="s">
        <v>138</v>
      </c>
      <c r="D7" t="s">
        <v>139</v>
      </c>
      <c r="E7" t="s">
        <v>140</v>
      </c>
      <c r="F7" t="s">
        <v>141</v>
      </c>
      <c r="G7" t="s">
        <v>142</v>
      </c>
      <c r="I7" t="s">
        <v>223</v>
      </c>
      <c r="J7" t="s">
        <v>224</v>
      </c>
    </row>
    <row r="8" spans="2:10" x14ac:dyDescent="0.2">
      <c r="B8" t="s">
        <v>0</v>
      </c>
      <c r="C8" s="1">
        <v>60.076000000000001</v>
      </c>
      <c r="D8" s="1">
        <v>60.484999999999999</v>
      </c>
      <c r="E8">
        <v>55.78</v>
      </c>
      <c r="F8">
        <v>57.19</v>
      </c>
      <c r="G8">
        <v>58.91</v>
      </c>
      <c r="I8" s="1">
        <f xml:space="preserve"> AVERAGE(C8:G8)</f>
        <v>58.488200000000006</v>
      </c>
      <c r="J8" s="1">
        <f xml:space="preserve"> STDEV(C8:G8)</f>
        <v>1.9815337998631259</v>
      </c>
    </row>
    <row r="9" spans="2:10" x14ac:dyDescent="0.2">
      <c r="B9" t="s">
        <v>1</v>
      </c>
      <c r="C9" s="1">
        <v>20.699000000000002</v>
      </c>
      <c r="D9" s="1">
        <v>18.117999999999999</v>
      </c>
      <c r="E9">
        <v>21.81</v>
      </c>
      <c r="F9">
        <v>17.95</v>
      </c>
      <c r="G9">
        <v>17.68</v>
      </c>
      <c r="I9" s="1">
        <f t="shared" ref="I9:I14" si="0" xml:space="preserve"> AVERAGE(C9:G9)</f>
        <v>19.2514</v>
      </c>
      <c r="J9" s="1">
        <f t="shared" ref="J9:J14" si="1" xml:space="preserve"> STDEV(C9:G9)</f>
        <v>1.8768001491901052</v>
      </c>
    </row>
    <row r="10" spans="2:10" x14ac:dyDescent="0.2">
      <c r="B10" t="s">
        <v>2</v>
      </c>
      <c r="C10" s="1">
        <v>2.9359999999999999</v>
      </c>
      <c r="D10" s="1">
        <v>1.109</v>
      </c>
      <c r="E10">
        <v>5.84</v>
      </c>
      <c r="F10">
        <v>2.12</v>
      </c>
      <c r="G10">
        <v>1.18</v>
      </c>
      <c r="I10" s="1">
        <f t="shared" si="0"/>
        <v>2.6369999999999996</v>
      </c>
      <c r="J10" s="1">
        <f t="shared" si="1"/>
        <v>1.9412323405507137</v>
      </c>
    </row>
    <row r="11" spans="2:10" x14ac:dyDescent="0.2">
      <c r="B11" t="s">
        <v>3</v>
      </c>
      <c r="C11" s="1">
        <v>12.247999999999999</v>
      </c>
      <c r="D11" s="1">
        <v>12.824999999999999</v>
      </c>
      <c r="E11">
        <v>10.89</v>
      </c>
      <c r="F11">
        <v>11.69</v>
      </c>
      <c r="G11">
        <v>13.33</v>
      </c>
      <c r="I11" s="1">
        <f t="shared" si="0"/>
        <v>12.1966</v>
      </c>
      <c r="J11" s="1">
        <f t="shared" si="1"/>
        <v>0.95472132059570114</v>
      </c>
    </row>
    <row r="12" spans="2:10" x14ac:dyDescent="0.2">
      <c r="B12" t="s">
        <v>4</v>
      </c>
      <c r="C12" s="1">
        <v>4.2350000000000003</v>
      </c>
      <c r="D12" s="1">
        <v>3.6779999999999999</v>
      </c>
      <c r="E12">
        <v>3.54</v>
      </c>
      <c r="F12">
        <v>4.99</v>
      </c>
      <c r="G12">
        <v>3.85</v>
      </c>
      <c r="I12" s="1">
        <f t="shared" si="0"/>
        <v>4.0586000000000002</v>
      </c>
      <c r="J12" s="1">
        <f t="shared" si="1"/>
        <v>0.58222401187172124</v>
      </c>
    </row>
    <row r="13" spans="2:10" x14ac:dyDescent="0.2">
      <c r="B13" t="s">
        <v>49</v>
      </c>
      <c r="C13" s="1">
        <v>99.238</v>
      </c>
      <c r="D13" s="1">
        <v>95.39</v>
      </c>
      <c r="E13">
        <v>97.06</v>
      </c>
      <c r="F13">
        <v>92.81</v>
      </c>
      <c r="G13">
        <v>94.08</v>
      </c>
      <c r="I13" s="1">
        <f t="shared" si="0"/>
        <v>95.715599999999995</v>
      </c>
      <c r="J13" s="1">
        <f t="shared" si="1"/>
        <v>2.5218260844078837</v>
      </c>
    </row>
    <row r="14" spans="2:10" x14ac:dyDescent="0.2">
      <c r="B14" t="s">
        <v>24</v>
      </c>
      <c r="C14" s="1">
        <f t="shared" ref="C14:E14" si="2">C13-(C12*0.2256)</f>
        <v>98.282584</v>
      </c>
      <c r="D14" s="1">
        <f t="shared" si="2"/>
        <v>94.560243200000002</v>
      </c>
      <c r="E14" s="1">
        <f t="shared" si="2"/>
        <v>96.261375999999998</v>
      </c>
      <c r="F14" s="1">
        <f>F13-(F12*0.2256)</f>
        <v>91.684256000000005</v>
      </c>
      <c r="G14" s="1">
        <f>G13-(G12*0.2256)</f>
        <v>93.211439999999996</v>
      </c>
      <c r="I14" s="1">
        <f t="shared" si="0"/>
        <v>94.799979839999992</v>
      </c>
      <c r="J14" s="1">
        <f t="shared" si="1"/>
        <v>2.5764742381150492</v>
      </c>
    </row>
    <row r="16" spans="2:10" x14ac:dyDescent="0.2">
      <c r="B16" t="s">
        <v>30</v>
      </c>
    </row>
    <row r="17" spans="2:10" x14ac:dyDescent="0.2">
      <c r="B17" s="2" t="s">
        <v>25</v>
      </c>
      <c r="C17">
        <v>8.5299999999999994</v>
      </c>
      <c r="D17" s="1">
        <v>8.8690206396739217</v>
      </c>
      <c r="E17" s="1">
        <v>8.214616631565157</v>
      </c>
      <c r="F17" s="1">
        <v>8.759406366280059</v>
      </c>
      <c r="G17" s="1">
        <v>8.8652345401905102</v>
      </c>
      <c r="I17" s="1">
        <f t="shared" ref="I17" si="3" xml:space="preserve"> AVERAGE(C17:G17)</f>
        <v>8.6476556355419287</v>
      </c>
      <c r="J17" s="1">
        <f t="shared" ref="J17" si="4" xml:space="preserve"> STDEV(C17:G17)</f>
        <v>0.27847661399249923</v>
      </c>
    </row>
    <row r="18" spans="2:10" x14ac:dyDescent="0.2">
      <c r="B18" s="2" t="s">
        <v>26</v>
      </c>
      <c r="C18">
        <v>3.47</v>
      </c>
      <c r="D18" s="1">
        <v>3.1309793603260783</v>
      </c>
      <c r="E18" s="1">
        <v>3.7853833684348448</v>
      </c>
      <c r="F18" s="1">
        <v>3.2405936337199419</v>
      </c>
      <c r="G18" s="1">
        <v>3.1347654598094885</v>
      </c>
      <c r="I18" s="1">
        <f t="shared" ref="I18:I21" si="5" xml:space="preserve"> AVERAGE(C18:G18)</f>
        <v>3.3523443644580708</v>
      </c>
      <c r="J18" s="1">
        <f t="shared" ref="J18:J21" si="6" xml:space="preserve"> STDEV(C18:G18)</f>
        <v>0.27847661399250007</v>
      </c>
    </row>
    <row r="19" spans="2:10" x14ac:dyDescent="0.2">
      <c r="B19" s="2" t="s">
        <v>27</v>
      </c>
      <c r="C19">
        <v>0.45</v>
      </c>
      <c r="D19" s="1">
        <v>0.17422495428082471</v>
      </c>
      <c r="E19" s="1">
        <v>0.92150103632416558</v>
      </c>
      <c r="F19" s="1">
        <v>0.34708110407826898</v>
      </c>
      <c r="G19" s="1">
        <v>0.19008319744735633</v>
      </c>
      <c r="I19" s="1">
        <f t="shared" si="5"/>
        <v>0.41657805842612311</v>
      </c>
      <c r="J19" s="1">
        <f t="shared" si="6"/>
        <v>0.3045197101955287</v>
      </c>
    </row>
    <row r="20" spans="2:10" x14ac:dyDescent="0.2">
      <c r="B20" s="2" t="s">
        <v>28</v>
      </c>
      <c r="C20">
        <v>3.37</v>
      </c>
      <c r="D20" s="1">
        <v>3.6459323138545341</v>
      </c>
      <c r="E20" s="1">
        <v>3.1088767714408281</v>
      </c>
      <c r="F20" s="1">
        <v>3.4714229048627478</v>
      </c>
      <c r="G20" s="1">
        <v>3.8886594065914499</v>
      </c>
      <c r="I20" s="1">
        <f t="shared" si="5"/>
        <v>3.496978279349912</v>
      </c>
      <c r="J20" s="1">
        <f t="shared" si="6"/>
        <v>0.2928313298067482</v>
      </c>
    </row>
    <row r="21" spans="2:10" x14ac:dyDescent="0.2">
      <c r="B21" s="2" t="s">
        <v>29</v>
      </c>
      <c r="C21">
        <v>1.02</v>
      </c>
      <c r="D21" s="1">
        <v>0.91399864578607304</v>
      </c>
      <c r="E21" s="1">
        <v>0.88357060096924378</v>
      </c>
      <c r="F21" s="1">
        <v>1.2942789473695728</v>
      </c>
      <c r="G21" s="1">
        <v>0.98210620868768383</v>
      </c>
      <c r="I21" s="1">
        <f t="shared" si="5"/>
        <v>1.0187908805625148</v>
      </c>
      <c r="J21" s="1">
        <f t="shared" si="6"/>
        <v>0.16317692741024323</v>
      </c>
    </row>
    <row r="22" spans="2:10" x14ac:dyDescent="0.2">
      <c r="B22" s="2" t="s">
        <v>31</v>
      </c>
      <c r="C22">
        <v>15.82</v>
      </c>
      <c r="D22" s="1">
        <v>15.820157268135357</v>
      </c>
      <c r="E22" s="1">
        <v>16.030377807764996</v>
      </c>
      <c r="F22" s="1">
        <v>15.818504008941016</v>
      </c>
      <c r="G22" s="1">
        <v>16.078742604038805</v>
      </c>
      <c r="I22" s="1">
        <f xml:space="preserve"> AVERAGE(C22:G22)</f>
        <v>15.913556337776035</v>
      </c>
      <c r="J22" s="1">
        <f xml:space="preserve"> STDEV(C22:G22)</f>
        <v>0.12985075873573537</v>
      </c>
    </row>
    <row r="24" spans="2:10" x14ac:dyDescent="0.2">
      <c r="B24" s="2" t="s">
        <v>32</v>
      </c>
      <c r="C24" s="1">
        <f>C19/(C19+C20)</f>
        <v>0.11780104712041885</v>
      </c>
      <c r="D24" s="1">
        <f>D19/(D19+D20)</f>
        <v>4.560674916032055E-2</v>
      </c>
      <c r="E24" s="1">
        <f>E19/(E19+E20)</f>
        <v>0.2286388721545623</v>
      </c>
      <c r="F24" s="1">
        <f>F19/(F19+F20)</f>
        <v>9.0894523945916919E-2</v>
      </c>
      <c r="G24" s="1">
        <f>G19/(G19+G20)</f>
        <v>4.6603381458573602E-2</v>
      </c>
      <c r="I24" s="1">
        <f t="shared" ref="I24" si="7" xml:space="preserve"> AVERAGE(C24:G24)</f>
        <v>0.10590891476795843</v>
      </c>
      <c r="J24" s="1">
        <f t="shared" ref="J24" si="8" xml:space="preserve"> STDEV(C24:G24)</f>
        <v>7.5138197080187846E-2</v>
      </c>
    </row>
    <row r="27" spans="2:10" x14ac:dyDescent="0.2">
      <c r="H2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Q31"/>
  <sheetViews>
    <sheetView topLeftCell="B1" workbookViewId="0">
      <selection activeCell="F1" sqref="F1:F2"/>
    </sheetView>
  </sheetViews>
  <sheetFormatPr baseColWidth="10" defaultColWidth="8.83203125" defaultRowHeight="15" x14ac:dyDescent="0.2"/>
  <cols>
    <col min="2" max="2" width="20.5" customWidth="1"/>
    <col min="3" max="3" width="18.33203125" customWidth="1"/>
    <col min="4" max="25" width="13.6640625" customWidth="1"/>
  </cols>
  <sheetData>
    <row r="1" spans="2:17" ht="16" x14ac:dyDescent="0.2">
      <c r="F1" s="6" t="s">
        <v>225</v>
      </c>
    </row>
    <row r="2" spans="2:17" ht="16" x14ac:dyDescent="0.2">
      <c r="C2" t="s">
        <v>6</v>
      </c>
      <c r="F2" s="6" t="s">
        <v>226</v>
      </c>
    </row>
    <row r="3" spans="2:17" x14ac:dyDescent="0.2">
      <c r="C3" t="s">
        <v>143</v>
      </c>
    </row>
    <row r="4" spans="2:17" x14ac:dyDescent="0.2">
      <c r="C4" t="s">
        <v>23</v>
      </c>
    </row>
    <row r="5" spans="2:17" x14ac:dyDescent="0.2">
      <c r="C5" t="s">
        <v>137</v>
      </c>
    </row>
    <row r="7" spans="2:17" x14ac:dyDescent="0.2">
      <c r="B7" t="s">
        <v>79</v>
      </c>
      <c r="C7" t="s">
        <v>144</v>
      </c>
      <c r="D7" t="s">
        <v>155</v>
      </c>
      <c r="E7" t="s">
        <v>154</v>
      </c>
      <c r="F7" t="s">
        <v>153</v>
      </c>
      <c r="G7" t="s">
        <v>152</v>
      </c>
      <c r="H7" t="s">
        <v>151</v>
      </c>
      <c r="I7" t="s">
        <v>150</v>
      </c>
      <c r="J7" t="s">
        <v>149</v>
      </c>
      <c r="K7" t="s">
        <v>148</v>
      </c>
      <c r="L7" t="s">
        <v>147</v>
      </c>
      <c r="M7" t="s">
        <v>146</v>
      </c>
      <c r="N7" t="s">
        <v>145</v>
      </c>
      <c r="P7" t="s">
        <v>223</v>
      </c>
      <c r="Q7" t="s">
        <v>224</v>
      </c>
    </row>
    <row r="8" spans="2:17" x14ac:dyDescent="0.2">
      <c r="B8" t="s">
        <v>0</v>
      </c>
      <c r="C8" s="1">
        <v>55.768999999999998</v>
      </c>
      <c r="D8" s="1">
        <v>56.838999999999999</v>
      </c>
      <c r="E8" s="1">
        <v>58.911000000000001</v>
      </c>
      <c r="F8" s="1">
        <v>55.034999999999997</v>
      </c>
      <c r="G8" s="1">
        <v>60.767000000000003</v>
      </c>
      <c r="H8" s="1">
        <v>60.962000000000003</v>
      </c>
      <c r="I8" s="1">
        <v>60.482999999999997</v>
      </c>
      <c r="J8" s="1">
        <v>60.552</v>
      </c>
      <c r="K8" s="1">
        <v>58.241999999999997</v>
      </c>
      <c r="L8" s="1">
        <v>49.237000000000002</v>
      </c>
      <c r="M8" s="1">
        <v>52.137</v>
      </c>
      <c r="N8" s="1">
        <v>61.070999999999998</v>
      </c>
      <c r="P8" s="1">
        <f xml:space="preserve"> AVERAGE(C8:N8)</f>
        <v>57.500416666666666</v>
      </c>
      <c r="Q8" s="1">
        <f xml:space="preserve"> STDEV(C8:N8)</f>
        <v>3.8460569526897719</v>
      </c>
    </row>
    <row r="9" spans="2:17" x14ac:dyDescent="0.2">
      <c r="B9" t="s">
        <v>1</v>
      </c>
      <c r="C9" s="1">
        <v>20.736000000000001</v>
      </c>
      <c r="D9" s="1">
        <v>25.006</v>
      </c>
      <c r="E9" s="1">
        <v>17.088999999999999</v>
      </c>
      <c r="F9" s="1">
        <v>19.736999999999998</v>
      </c>
      <c r="G9" s="1">
        <v>19.07</v>
      </c>
      <c r="H9" s="1">
        <v>19.983000000000001</v>
      </c>
      <c r="I9" s="1">
        <v>21.751999999999999</v>
      </c>
      <c r="J9">
        <v>18.45</v>
      </c>
      <c r="K9" s="1">
        <v>18.837</v>
      </c>
      <c r="L9" s="1">
        <v>20.515999999999998</v>
      </c>
      <c r="M9" s="1">
        <v>20.681999999999999</v>
      </c>
      <c r="N9" s="1">
        <v>23.085999999999999</v>
      </c>
      <c r="P9" s="1">
        <f t="shared" ref="P9:P14" si="0" xml:space="preserve"> AVERAGE(C9:N9)</f>
        <v>20.411999999999995</v>
      </c>
      <c r="Q9" s="1">
        <f t="shared" ref="Q9:Q14" si="1" xml:space="preserve"> STDEV(C9:N9)</f>
        <v>2.1331247246490515</v>
      </c>
    </row>
    <row r="10" spans="2:17" x14ac:dyDescent="0.2">
      <c r="B10" t="s">
        <v>2</v>
      </c>
      <c r="C10" s="1">
        <v>3.8690000000000002</v>
      </c>
      <c r="D10" s="1">
        <v>7.8849999999999998</v>
      </c>
      <c r="E10" s="1">
        <v>4.5510000000000002</v>
      </c>
      <c r="F10" s="1">
        <v>6.0860000000000003</v>
      </c>
      <c r="G10" s="1">
        <v>3.0350000000000001</v>
      </c>
      <c r="H10" s="1">
        <v>3.8439999999999999</v>
      </c>
      <c r="I10">
        <v>2.81</v>
      </c>
      <c r="J10">
        <v>0.81</v>
      </c>
      <c r="K10">
        <v>1.97</v>
      </c>
      <c r="L10" s="1">
        <v>4.3849999999999998</v>
      </c>
      <c r="M10" s="1">
        <v>5.5750000000000002</v>
      </c>
      <c r="N10" s="1">
        <v>1.3360000000000001</v>
      </c>
      <c r="P10" s="1">
        <f t="shared" si="0"/>
        <v>3.8463333333333334</v>
      </c>
      <c r="Q10" s="1">
        <f t="shared" si="1"/>
        <v>2.0422008775442309</v>
      </c>
    </row>
    <row r="11" spans="2:17" x14ac:dyDescent="0.2">
      <c r="B11" t="s">
        <v>3</v>
      </c>
      <c r="C11" s="1">
        <v>12.076000000000001</v>
      </c>
      <c r="D11" s="1">
        <v>10.775</v>
      </c>
      <c r="E11" s="1">
        <v>11.217000000000001</v>
      </c>
      <c r="F11" s="1">
        <v>10.714</v>
      </c>
      <c r="G11" s="1">
        <v>12.404</v>
      </c>
      <c r="H11" s="1">
        <v>12.063000000000001</v>
      </c>
      <c r="I11" s="1">
        <v>13.252000000000001</v>
      </c>
      <c r="J11" s="1">
        <v>13.840999999999999</v>
      </c>
      <c r="K11" s="1">
        <v>12.965999999999999</v>
      </c>
      <c r="L11" s="4">
        <v>10.8</v>
      </c>
      <c r="M11" s="1">
        <v>9.6649999999999991</v>
      </c>
      <c r="N11" s="1">
        <v>13.997999999999999</v>
      </c>
      <c r="P11" s="1">
        <f t="shared" si="0"/>
        <v>11.980916666666664</v>
      </c>
      <c r="Q11" s="1">
        <f t="shared" si="1"/>
        <v>1.3721340683458252</v>
      </c>
    </row>
    <row r="12" spans="2:17" x14ac:dyDescent="0.2">
      <c r="B12" t="s">
        <v>4</v>
      </c>
      <c r="C12" s="1">
        <v>3.242</v>
      </c>
      <c r="D12" s="1">
        <v>2.0960000000000001</v>
      </c>
      <c r="E12" s="1">
        <v>2.96</v>
      </c>
      <c r="F12" s="1">
        <v>2.629</v>
      </c>
      <c r="G12" s="1">
        <v>2.6469999999999998</v>
      </c>
      <c r="H12" s="1">
        <v>3.0190000000000001</v>
      </c>
      <c r="I12">
        <v>3.84</v>
      </c>
      <c r="J12" s="1">
        <v>3.9260000000000002</v>
      </c>
      <c r="K12" s="1">
        <v>4.4130000000000003</v>
      </c>
      <c r="L12" s="1">
        <v>2.7949999999999999</v>
      </c>
      <c r="M12" s="1">
        <v>3.4649999999999999</v>
      </c>
      <c r="N12" s="1">
        <v>2.7080000000000002</v>
      </c>
      <c r="P12" s="1">
        <f t="shared" si="0"/>
        <v>3.1449999999999996</v>
      </c>
      <c r="Q12" s="1">
        <f t="shared" si="1"/>
        <v>0.65994834508605393</v>
      </c>
    </row>
    <row r="13" spans="2:17" x14ac:dyDescent="0.2">
      <c r="B13" t="s">
        <v>49</v>
      </c>
      <c r="C13">
        <v>94.96</v>
      </c>
      <c r="D13" s="1">
        <v>102.128</v>
      </c>
      <c r="E13" s="1">
        <v>94.06</v>
      </c>
      <c r="F13" s="1">
        <v>93.608000000000004</v>
      </c>
      <c r="G13" s="1">
        <v>97.325999999999993</v>
      </c>
      <c r="H13">
        <v>99.19</v>
      </c>
      <c r="I13">
        <v>101.27</v>
      </c>
      <c r="J13" s="1">
        <v>96.692999999999998</v>
      </c>
      <c r="K13" s="1">
        <v>95.432000000000002</v>
      </c>
      <c r="L13" s="1">
        <v>87.102000000000004</v>
      </c>
      <c r="M13" s="1">
        <v>90.742000000000004</v>
      </c>
      <c r="N13" s="1">
        <v>101.58799999999999</v>
      </c>
      <c r="P13" s="1">
        <f t="shared" si="0"/>
        <v>96.174916666666661</v>
      </c>
      <c r="Q13" s="1">
        <f t="shared" si="1"/>
        <v>4.5358066228287273</v>
      </c>
    </row>
    <row r="14" spans="2:17" x14ac:dyDescent="0.2">
      <c r="B14" t="s">
        <v>24</v>
      </c>
      <c r="C14" s="1">
        <f t="shared" ref="C14:N14" si="2">C13-(C12*0.2256)</f>
        <v>94.228604799999999</v>
      </c>
      <c r="D14" s="1">
        <f t="shared" si="2"/>
        <v>101.6551424</v>
      </c>
      <c r="E14" s="1">
        <f t="shared" si="2"/>
        <v>93.392223999999999</v>
      </c>
      <c r="F14" s="1">
        <f t="shared" si="2"/>
        <v>93.014897599999998</v>
      </c>
      <c r="G14" s="1">
        <f t="shared" si="2"/>
        <v>96.728836799999996</v>
      </c>
      <c r="H14" s="1">
        <f t="shared" si="2"/>
        <v>98.5089136</v>
      </c>
      <c r="I14" s="1">
        <f t="shared" si="2"/>
        <v>100.403696</v>
      </c>
      <c r="J14" s="1">
        <f t="shared" si="2"/>
        <v>95.807294400000004</v>
      </c>
      <c r="K14" s="1">
        <f t="shared" si="2"/>
        <v>94.436427199999997</v>
      </c>
      <c r="L14" s="1">
        <f t="shared" si="2"/>
        <v>86.471448000000009</v>
      </c>
      <c r="M14" s="1">
        <f t="shared" si="2"/>
        <v>89.960296</v>
      </c>
      <c r="N14" s="1">
        <f t="shared" si="2"/>
        <v>100.97707519999999</v>
      </c>
      <c r="P14" s="1">
        <f t="shared" si="0"/>
        <v>95.465404666666657</v>
      </c>
      <c r="Q14" s="1">
        <f t="shared" si="1"/>
        <v>4.554150873774609</v>
      </c>
    </row>
    <row r="16" spans="2:17" x14ac:dyDescent="0.2">
      <c r="B16" t="s">
        <v>30</v>
      </c>
    </row>
    <row r="17" spans="2:17" x14ac:dyDescent="0.2">
      <c r="B17" s="2" t="s">
        <v>25</v>
      </c>
      <c r="C17" s="1">
        <v>8.3437529535563666</v>
      </c>
      <c r="D17" s="1">
        <v>7.9025912758022674</v>
      </c>
      <c r="E17" s="1">
        <v>8.9427376190187395</v>
      </c>
      <c r="F17" s="1">
        <v>8.4349440773404094</v>
      </c>
      <c r="G17" s="1">
        <v>8.7600873456736643</v>
      </c>
      <c r="H17" s="1">
        <v>8.6560309388999865</v>
      </c>
      <c r="I17" s="1">
        <v>8.4278791773369459</v>
      </c>
      <c r="J17" s="1">
        <v>8.8294022347153884</v>
      </c>
      <c r="K17" s="1">
        <v>8.6882931160446066</v>
      </c>
      <c r="L17" s="1">
        <v>8.0479139028253908</v>
      </c>
      <c r="M17" s="1">
        <v>8.1771309766819922</v>
      </c>
      <c r="N17" s="1">
        <v>8.3015790737067761</v>
      </c>
      <c r="P17" s="1">
        <f t="shared" ref="P17" si="3" xml:space="preserve"> AVERAGE(C17:N17)</f>
        <v>8.4593618909668766</v>
      </c>
      <c r="Q17" s="1">
        <f t="shared" ref="Q17" si="4" xml:space="preserve"> STDEV(C17:N17)</f>
        <v>0.32346019262687326</v>
      </c>
    </row>
    <row r="18" spans="2:17" x14ac:dyDescent="0.2">
      <c r="B18" s="2" t="s">
        <v>26</v>
      </c>
      <c r="C18" s="1">
        <v>3.6562470464436321</v>
      </c>
      <c r="D18" s="1">
        <v>4.0974087241977326</v>
      </c>
      <c r="E18" s="1">
        <v>3.0572623809812609</v>
      </c>
      <c r="F18" s="1">
        <v>3.565055922659591</v>
      </c>
      <c r="G18" s="1">
        <v>3.2399126543263361</v>
      </c>
      <c r="H18" s="1">
        <v>3.3439690611000126</v>
      </c>
      <c r="I18" s="1">
        <v>3.5721208226630528</v>
      </c>
      <c r="J18" s="1">
        <v>3.1705977652846102</v>
      </c>
      <c r="K18" s="1">
        <v>3.3117068839553943</v>
      </c>
      <c r="L18" s="1">
        <v>3.9520860971746066</v>
      </c>
      <c r="M18" s="1">
        <v>3.8228690233180052</v>
      </c>
      <c r="N18" s="1">
        <v>3.6984209262932226</v>
      </c>
      <c r="P18" s="1">
        <f t="shared" ref="P18:P22" si="5" xml:space="preserve"> AVERAGE(C18:N18)</f>
        <v>3.5406381090331216</v>
      </c>
      <c r="Q18" s="1">
        <f t="shared" ref="Q18:Q22" si="6" xml:space="preserve"> STDEV(C18:N18)</f>
        <v>0.3234601926268727</v>
      </c>
    </row>
    <row r="19" spans="2:17" x14ac:dyDescent="0.2">
      <c r="B19" s="2" t="s">
        <v>27</v>
      </c>
      <c r="C19" s="1">
        <v>0.62018054994910776</v>
      </c>
      <c r="D19" s="1">
        <v>1.1745611239358402</v>
      </c>
      <c r="E19" s="1">
        <v>0.74017048268113528</v>
      </c>
      <c r="F19" s="1">
        <v>0.99936933050535026</v>
      </c>
      <c r="G19" s="1">
        <v>0.46875959260723138</v>
      </c>
      <c r="H19" s="1">
        <v>0.58478174235815783</v>
      </c>
      <c r="I19" s="1">
        <v>0.41950981766891476</v>
      </c>
      <c r="J19" s="1">
        <v>0.12654315589468532</v>
      </c>
      <c r="K19" s="1">
        <v>0.31485837005395623</v>
      </c>
      <c r="L19" s="1">
        <v>0.76791326238989255</v>
      </c>
      <c r="M19" s="1">
        <v>0.93680806377388581</v>
      </c>
      <c r="N19" s="1">
        <v>0.19457317615183309</v>
      </c>
      <c r="P19" s="1">
        <f t="shared" si="5"/>
        <v>0.61233572233083255</v>
      </c>
      <c r="Q19" s="1">
        <f t="shared" si="6"/>
        <v>0.3260438131089291</v>
      </c>
    </row>
    <row r="20" spans="2:17" x14ac:dyDescent="0.2">
      <c r="B20" s="2" t="s">
        <v>28</v>
      </c>
      <c r="C20" s="1">
        <v>3.5027966957855461</v>
      </c>
      <c r="D20" s="1">
        <v>2.904448086526803</v>
      </c>
      <c r="E20" s="1">
        <v>3.3012169106038423</v>
      </c>
      <c r="F20" s="1">
        <v>3.1835972893494944</v>
      </c>
      <c r="G20" s="1">
        <v>3.4667749134389334</v>
      </c>
      <c r="H20" s="1">
        <v>3.3207651960079225</v>
      </c>
      <c r="I20" s="1">
        <v>3.5800546081879769</v>
      </c>
      <c r="J20" s="1">
        <v>3.9128529416547484</v>
      </c>
      <c r="K20" s="1">
        <v>3.749967025841741</v>
      </c>
      <c r="L20" s="1">
        <v>3.4224628362669307</v>
      </c>
      <c r="M20" s="1">
        <v>2.9388676066197021</v>
      </c>
      <c r="N20" s="1">
        <v>3.6890531656401788</v>
      </c>
      <c r="P20" s="1">
        <f t="shared" si="5"/>
        <v>3.414404772993652</v>
      </c>
      <c r="Q20" s="1">
        <f t="shared" si="6"/>
        <v>0.30682957686370149</v>
      </c>
    </row>
    <row r="21" spans="2:17" x14ac:dyDescent="0.2">
      <c r="B21" s="2" t="s">
        <v>29</v>
      </c>
      <c r="C21" s="1">
        <v>0.82202956365869251</v>
      </c>
      <c r="D21" s="1">
        <v>0.49387861007566775</v>
      </c>
      <c r="E21" s="1">
        <v>0.76150305798209994</v>
      </c>
      <c r="F21" s="1">
        <v>0.68287257250904732</v>
      </c>
      <c r="G21" s="1">
        <v>0.64669637763624876</v>
      </c>
      <c r="H21" s="1">
        <v>0.7264881809084015</v>
      </c>
      <c r="I21" s="1">
        <v>0.90682199978972011</v>
      </c>
      <c r="J21" s="1">
        <v>0.97019482085255404</v>
      </c>
      <c r="K21" s="1">
        <v>1.1156756600131346</v>
      </c>
      <c r="L21" s="1">
        <v>0.77424676069752718</v>
      </c>
      <c r="M21" s="1">
        <v>0.92100927098689189</v>
      </c>
      <c r="N21" s="1">
        <v>0.62385000716041861</v>
      </c>
      <c r="P21" s="1">
        <f t="shared" si="5"/>
        <v>0.78710557352253374</v>
      </c>
      <c r="Q21" s="1">
        <f t="shared" si="6"/>
        <v>0.17127088624084155</v>
      </c>
    </row>
    <row r="22" spans="2:17" x14ac:dyDescent="0.2">
      <c r="B22" s="2" t="s">
        <v>31</v>
      </c>
      <c r="C22" s="1">
        <v>16.122977245734653</v>
      </c>
      <c r="D22" s="1">
        <v>16.079009210462644</v>
      </c>
      <c r="E22" s="1">
        <v>16.041387393284978</v>
      </c>
      <c r="F22" s="1">
        <v>16.182966619854845</v>
      </c>
      <c r="G22" s="1">
        <v>15.935534506046164</v>
      </c>
      <c r="H22" s="1">
        <v>15.905546938366081</v>
      </c>
      <c r="I22" s="1">
        <v>15.999564425856891</v>
      </c>
      <c r="J22" s="1">
        <v>16.039396097549432</v>
      </c>
      <c r="K22" s="1">
        <v>16.064825395895696</v>
      </c>
      <c r="L22" s="1">
        <v>16.19037609865682</v>
      </c>
      <c r="M22" s="1">
        <v>15.875675670393584</v>
      </c>
      <c r="N22" s="1">
        <v>15.883626341792009</v>
      </c>
      <c r="P22" s="1">
        <f t="shared" si="5"/>
        <v>16.026740495324486</v>
      </c>
      <c r="Q22" s="1">
        <f t="shared" si="6"/>
        <v>0.10956487935439384</v>
      </c>
    </row>
    <row r="24" spans="2:17" x14ac:dyDescent="0.2">
      <c r="B24" s="2" t="s">
        <v>32</v>
      </c>
      <c r="C24" s="1">
        <f t="shared" ref="C24:N24" si="7">C19/(C19+C20)</f>
        <v>0.15042056091643571</v>
      </c>
      <c r="D24" s="1">
        <f t="shared" si="7"/>
        <v>0.28795255497906097</v>
      </c>
      <c r="E24" s="1">
        <f t="shared" si="7"/>
        <v>0.18314762002548327</v>
      </c>
      <c r="F24" s="1">
        <f t="shared" si="7"/>
        <v>0.23891401039677193</v>
      </c>
      <c r="G24" s="1">
        <f t="shared" si="7"/>
        <v>0.11910951152558202</v>
      </c>
      <c r="H24" s="1">
        <f t="shared" si="7"/>
        <v>0.14973107520833084</v>
      </c>
      <c r="I24" s="1">
        <f t="shared" si="7"/>
        <v>0.10488887613781502</v>
      </c>
      <c r="J24" s="1">
        <f t="shared" si="7"/>
        <v>3.1327246162230739E-2</v>
      </c>
      <c r="K24" s="1">
        <f t="shared" si="7"/>
        <v>7.7459260703269681E-2</v>
      </c>
      <c r="L24" s="1">
        <f t="shared" si="7"/>
        <v>0.18325640570449947</v>
      </c>
      <c r="M24" s="1">
        <f t="shared" si="7"/>
        <v>0.24171477271181202</v>
      </c>
      <c r="N24" s="1">
        <f t="shared" si="7"/>
        <v>5.0100900299808883E-2</v>
      </c>
      <c r="P24" s="1">
        <f t="shared" ref="P24" si="8" xml:space="preserve"> AVERAGE(C24:N24)</f>
        <v>0.15150189956425839</v>
      </c>
      <c r="Q24" s="1">
        <f t="shared" ref="Q24" si="9" xml:space="preserve"> STDEV(C24:N24)</f>
        <v>7.9681519163468592E-2</v>
      </c>
    </row>
    <row r="31" spans="2:17" x14ac:dyDescent="0.2">
      <c r="J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Scap-SSMF3-1</vt:lpstr>
      <vt:lpstr>Scap-SSMF3-3</vt:lpstr>
      <vt:lpstr>Scap-SSMF3-7</vt:lpstr>
      <vt:lpstr>Plag-SSM1F-1</vt:lpstr>
      <vt:lpstr>Plag-SSM1FP-1</vt:lpstr>
      <vt:lpstr>Plag-SSM1FP-4</vt:lpstr>
      <vt:lpstr>Plag-SSM1-10</vt:lpstr>
      <vt:lpstr>Scap-REVSS4-3</vt:lpstr>
      <vt:lpstr>Scap-REVSS4-6</vt:lpstr>
      <vt:lpstr>Scap-REVSS4-10</vt:lpstr>
      <vt:lpstr>Scap-REVSS5-1</vt:lpstr>
      <vt:lpstr>Plag-REVSS4-4</vt:lpstr>
      <vt:lpstr>Plag-REVSS4-7</vt:lpstr>
      <vt:lpstr>Plag-REVSS4-8</vt:lpstr>
      <vt:lpstr>Plag-REVSS5-2</vt:lpstr>
    </vt:vector>
  </TitlesOfParts>
  <Company>Binghamton City School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DMJenkins</dc:creator>
  <cp:lastModifiedBy>Christine Elrod</cp:lastModifiedBy>
  <dcterms:created xsi:type="dcterms:W3CDTF">2019-06-27T20:11:59Z</dcterms:created>
  <dcterms:modified xsi:type="dcterms:W3CDTF">2019-10-04T18:46:49Z</dcterms:modified>
</cp:coreProperties>
</file>