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8 August/3_6053R Olson-SC26/AM-17-86053/"/>
    </mc:Choice>
  </mc:AlternateContent>
  <bookViews>
    <workbookView xWindow="480" yWindow="460" windowWidth="33160" windowHeight="25860"/>
  </bookViews>
  <sheets>
    <sheet name="Titanite Geochem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53" i="1" l="1"/>
  <c r="AG52" i="1"/>
  <c r="AL51" i="1"/>
  <c r="AK51" i="1"/>
  <c r="AJ51" i="1"/>
  <c r="AI51" i="1"/>
  <c r="AH51" i="1"/>
  <c r="AG51" i="1"/>
  <c r="AF51" i="1"/>
  <c r="AL50" i="1"/>
  <c r="AK50" i="1"/>
  <c r="AJ50" i="1"/>
  <c r="AI50" i="1"/>
  <c r="AH50" i="1"/>
  <c r="AG50" i="1"/>
  <c r="AF50" i="1"/>
  <c r="AL49" i="1"/>
  <c r="AK49" i="1"/>
  <c r="AJ49" i="1"/>
  <c r="AI49" i="1"/>
  <c r="AH49" i="1"/>
  <c r="AG49" i="1"/>
  <c r="AF49" i="1"/>
  <c r="AL48" i="1"/>
  <c r="AK48" i="1"/>
  <c r="AJ48" i="1"/>
  <c r="AI48" i="1"/>
  <c r="AH48" i="1"/>
  <c r="AG48" i="1"/>
  <c r="AF48" i="1"/>
  <c r="AL47" i="1"/>
  <c r="AK47" i="1"/>
  <c r="AJ47" i="1"/>
  <c r="AI47" i="1"/>
  <c r="AH47" i="1"/>
  <c r="AG47" i="1"/>
  <c r="AF47" i="1"/>
  <c r="AL46" i="1"/>
  <c r="AK46" i="1"/>
  <c r="AJ46" i="1"/>
  <c r="AI46" i="1"/>
  <c r="AH46" i="1"/>
  <c r="AG46" i="1"/>
  <c r="AF46" i="1"/>
  <c r="AL45" i="1"/>
  <c r="AK45" i="1"/>
  <c r="AJ45" i="1"/>
  <c r="AI45" i="1"/>
  <c r="AH45" i="1"/>
  <c r="AG45" i="1"/>
  <c r="AF45" i="1"/>
  <c r="AL44" i="1"/>
  <c r="AK44" i="1"/>
  <c r="AJ44" i="1"/>
  <c r="AI44" i="1"/>
  <c r="AH44" i="1"/>
  <c r="AG44" i="1"/>
  <c r="AF44" i="1"/>
  <c r="AL43" i="1"/>
  <c r="AK43" i="1"/>
  <c r="AJ43" i="1"/>
  <c r="AI43" i="1"/>
  <c r="AH43" i="1"/>
  <c r="AG43" i="1"/>
  <c r="AF43" i="1"/>
  <c r="AL42" i="1"/>
  <c r="AK42" i="1"/>
  <c r="AJ42" i="1"/>
  <c r="AI42" i="1"/>
  <c r="AH42" i="1"/>
  <c r="AG42" i="1"/>
  <c r="AF42" i="1"/>
  <c r="AL41" i="1"/>
  <c r="AK41" i="1"/>
  <c r="AJ41" i="1"/>
  <c r="AI41" i="1"/>
  <c r="AH41" i="1"/>
  <c r="AG41" i="1"/>
  <c r="AF41" i="1"/>
  <c r="AL40" i="1"/>
  <c r="AK40" i="1"/>
  <c r="AJ40" i="1"/>
  <c r="AI40" i="1"/>
  <c r="AH40" i="1"/>
  <c r="AG40" i="1"/>
  <c r="AF40" i="1"/>
  <c r="AL39" i="1"/>
  <c r="AK39" i="1"/>
  <c r="AJ39" i="1"/>
  <c r="AI39" i="1"/>
  <c r="AH39" i="1"/>
  <c r="AG39" i="1"/>
  <c r="AF39" i="1"/>
  <c r="AL38" i="1"/>
  <c r="AK38" i="1"/>
  <c r="AJ38" i="1"/>
  <c r="AI38" i="1"/>
  <c r="AH38" i="1"/>
  <c r="AG38" i="1"/>
  <c r="AF38" i="1"/>
  <c r="AL37" i="1"/>
  <c r="AK37" i="1"/>
  <c r="AJ37" i="1"/>
  <c r="AI37" i="1"/>
  <c r="AH37" i="1"/>
  <c r="AG37" i="1"/>
  <c r="AF37" i="1"/>
  <c r="AL36" i="1"/>
  <c r="AK36" i="1"/>
  <c r="AJ36" i="1"/>
  <c r="AI36" i="1"/>
  <c r="AH36" i="1"/>
  <c r="AG36" i="1"/>
  <c r="AF36" i="1"/>
  <c r="AL35" i="1"/>
  <c r="AK35" i="1"/>
  <c r="AJ35" i="1"/>
  <c r="AI35" i="1"/>
  <c r="AH35" i="1"/>
  <c r="AG35" i="1"/>
  <c r="AF35" i="1"/>
  <c r="AL34" i="1"/>
  <c r="AK34" i="1"/>
  <c r="AJ34" i="1"/>
  <c r="AI34" i="1"/>
  <c r="AH34" i="1"/>
  <c r="AG34" i="1"/>
  <c r="AF34" i="1"/>
  <c r="AL33" i="1"/>
  <c r="AK33" i="1"/>
  <c r="AJ33" i="1"/>
  <c r="AI33" i="1"/>
  <c r="AH33" i="1"/>
  <c r="AG33" i="1"/>
  <c r="AF33" i="1"/>
  <c r="AL32" i="1"/>
  <c r="AK32" i="1"/>
  <c r="AJ32" i="1"/>
  <c r="AI32" i="1"/>
  <c r="AH32" i="1"/>
  <c r="AG32" i="1"/>
  <c r="AF32" i="1"/>
  <c r="AL31" i="1"/>
  <c r="AK31" i="1"/>
  <c r="AJ31" i="1"/>
  <c r="AI31" i="1"/>
  <c r="AH31" i="1"/>
  <c r="AG31" i="1"/>
  <c r="AF31" i="1"/>
  <c r="AL30" i="1"/>
  <c r="AK30" i="1"/>
  <c r="AJ30" i="1"/>
  <c r="AI30" i="1"/>
  <c r="AH30" i="1"/>
  <c r="AG30" i="1"/>
  <c r="AF30" i="1"/>
  <c r="AL29" i="1"/>
  <c r="AK29" i="1"/>
  <c r="AJ29" i="1"/>
  <c r="AI29" i="1"/>
  <c r="AH29" i="1"/>
  <c r="AG29" i="1"/>
  <c r="AF29" i="1"/>
  <c r="AL28" i="1"/>
  <c r="AK28" i="1"/>
  <c r="AJ28" i="1"/>
  <c r="AI28" i="1"/>
  <c r="AH28" i="1"/>
  <c r="AG28" i="1"/>
  <c r="AF28" i="1"/>
  <c r="AL27" i="1"/>
  <c r="AK27" i="1"/>
  <c r="AJ27" i="1"/>
  <c r="AI27" i="1"/>
  <c r="AH27" i="1"/>
  <c r="AG27" i="1"/>
  <c r="AF27" i="1"/>
  <c r="AL26" i="1"/>
  <c r="AK26" i="1"/>
  <c r="AJ26" i="1"/>
  <c r="AI26" i="1"/>
  <c r="AH26" i="1"/>
  <c r="AG26" i="1"/>
  <c r="AF26" i="1"/>
  <c r="AL25" i="1"/>
  <c r="AK25" i="1"/>
  <c r="AJ25" i="1"/>
  <c r="AI25" i="1"/>
  <c r="AH25" i="1"/>
  <c r="AG25" i="1"/>
  <c r="AF25" i="1"/>
  <c r="AL24" i="1"/>
  <c r="AK24" i="1"/>
  <c r="AJ24" i="1"/>
  <c r="AI24" i="1"/>
  <c r="AH24" i="1"/>
  <c r="AG24" i="1"/>
  <c r="AF24" i="1"/>
  <c r="AL23" i="1"/>
  <c r="AK23" i="1"/>
  <c r="AJ23" i="1"/>
  <c r="AI23" i="1"/>
  <c r="AH23" i="1"/>
  <c r="AG23" i="1"/>
  <c r="AF23" i="1"/>
  <c r="AL22" i="1"/>
  <c r="AK22" i="1"/>
  <c r="AJ22" i="1"/>
  <c r="AI22" i="1"/>
  <c r="AH22" i="1"/>
  <c r="AG22" i="1"/>
  <c r="AF22" i="1"/>
  <c r="AL21" i="1"/>
  <c r="AK21" i="1"/>
  <c r="AJ21" i="1"/>
  <c r="AI21" i="1"/>
  <c r="AH21" i="1"/>
  <c r="AG21" i="1"/>
  <c r="AF21" i="1"/>
  <c r="AL20" i="1"/>
  <c r="AK20" i="1"/>
  <c r="AJ20" i="1"/>
  <c r="AI20" i="1"/>
  <c r="AH20" i="1"/>
  <c r="AG20" i="1"/>
  <c r="AF20" i="1"/>
  <c r="AL19" i="1"/>
  <c r="AK19" i="1"/>
  <c r="AJ19" i="1"/>
  <c r="AI19" i="1"/>
  <c r="AH19" i="1"/>
  <c r="AG19" i="1"/>
  <c r="AF19" i="1"/>
  <c r="AL18" i="1"/>
  <c r="AK18" i="1"/>
  <c r="AJ18" i="1"/>
  <c r="AI18" i="1"/>
  <c r="AH18" i="1"/>
  <c r="AG18" i="1"/>
  <c r="AF18" i="1"/>
  <c r="AL17" i="1"/>
  <c r="AK17" i="1"/>
  <c r="AJ17" i="1"/>
  <c r="AI17" i="1"/>
  <c r="AH17" i="1"/>
  <c r="AG17" i="1"/>
  <c r="AF17" i="1"/>
  <c r="AL16" i="1"/>
  <c r="AK16" i="1"/>
  <c r="AJ16" i="1"/>
  <c r="AI16" i="1"/>
  <c r="AH16" i="1"/>
  <c r="AG16" i="1"/>
  <c r="AF16" i="1"/>
  <c r="AL15" i="1"/>
  <c r="AK15" i="1"/>
  <c r="AJ15" i="1"/>
  <c r="AI15" i="1"/>
  <c r="AH15" i="1"/>
  <c r="AG15" i="1"/>
  <c r="AF15" i="1"/>
  <c r="AL14" i="1"/>
  <c r="AK14" i="1"/>
  <c r="AJ14" i="1"/>
  <c r="AI14" i="1"/>
  <c r="AH14" i="1"/>
  <c r="AG14" i="1"/>
  <c r="AF14" i="1"/>
  <c r="AL13" i="1"/>
  <c r="AK13" i="1"/>
  <c r="AJ13" i="1"/>
  <c r="AI13" i="1"/>
  <c r="AH13" i="1"/>
  <c r="AG13" i="1"/>
  <c r="AF13" i="1"/>
  <c r="AL12" i="1"/>
  <c r="AK12" i="1"/>
  <c r="AJ12" i="1"/>
  <c r="AI12" i="1"/>
  <c r="AH12" i="1"/>
  <c r="AG12" i="1"/>
  <c r="AF12" i="1"/>
  <c r="AL11" i="1"/>
  <c r="AK11" i="1"/>
  <c r="AJ11" i="1"/>
  <c r="AI11" i="1"/>
  <c r="AH11" i="1"/>
  <c r="AG11" i="1"/>
  <c r="AF11" i="1"/>
  <c r="AL10" i="1"/>
  <c r="AK10" i="1"/>
  <c r="AJ10" i="1"/>
  <c r="AI10" i="1"/>
  <c r="AH10" i="1"/>
  <c r="AG10" i="1"/>
  <c r="AF10" i="1"/>
  <c r="AL9" i="1"/>
  <c r="AK9" i="1"/>
  <c r="AJ9" i="1"/>
  <c r="AI9" i="1"/>
  <c r="AH9" i="1"/>
  <c r="AG9" i="1"/>
  <c r="AF9" i="1"/>
  <c r="AL8" i="1"/>
  <c r="AK8" i="1"/>
  <c r="AJ8" i="1"/>
  <c r="AI8" i="1"/>
  <c r="AH8" i="1"/>
  <c r="AG8" i="1"/>
  <c r="AF8" i="1"/>
  <c r="AL7" i="1"/>
  <c r="AK7" i="1"/>
  <c r="AJ7" i="1"/>
  <c r="AI7" i="1"/>
  <c r="AH7" i="1"/>
  <c r="AG7" i="1"/>
  <c r="AF7" i="1"/>
</calcChain>
</file>

<file path=xl/sharedStrings.xml><?xml version="1.0" encoding="utf-8"?>
<sst xmlns="http://schemas.openxmlformats.org/spreadsheetml/2006/main" count="175" uniqueCount="90">
  <si>
    <t>Appendix D: Titantie Geochemistry  by LA-ICP-MS (Oregon State University)</t>
  </si>
  <si>
    <t>Spot ID</t>
  </si>
  <si>
    <t>Sample</t>
  </si>
  <si>
    <t>Grain</t>
  </si>
  <si>
    <t>Rim/Core</t>
  </si>
  <si>
    <t>Ca</t>
  </si>
  <si>
    <t>Ti</t>
  </si>
  <si>
    <t>Sc</t>
  </si>
  <si>
    <t>V</t>
  </si>
  <si>
    <t>Sr</t>
  </si>
  <si>
    <t>Y</t>
  </si>
  <si>
    <t>Zr</t>
  </si>
  <si>
    <t>Hf</t>
  </si>
  <si>
    <t>Nb</t>
  </si>
  <si>
    <t>Ta</t>
  </si>
  <si>
    <t>Th</t>
  </si>
  <si>
    <t>U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</si>
  <si>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</si>
  <si>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</si>
  <si>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</si>
  <si>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</si>
  <si>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</si>
  <si>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</si>
  <si>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</si>
  <si>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</si>
  <si>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</si>
  <si>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</si>
  <si>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</si>
  <si>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</si>
  <si>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</si>
  <si>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</si>
  <si>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Th/U</t>
  </si>
  <si>
    <t>Zr/Hf</t>
  </si>
  <si>
    <t>Nb/Ta</t>
  </si>
  <si>
    <r>
      <t>(Dy/Yb)</t>
    </r>
    <r>
      <rPr>
        <b/>
        <vertAlign val="subscript"/>
        <sz val="12"/>
        <rFont val="Times New Roman"/>
        <family val="1"/>
      </rPr>
      <t>CN</t>
    </r>
  </si>
  <si>
    <t>Eu/Eu*</t>
  </si>
  <si>
    <t>Temp (C) 2kb</t>
  </si>
  <si>
    <t>Temp (C) 1 kb</t>
  </si>
  <si>
    <t xml:space="preserve">11528-1412-1.1r  </t>
  </si>
  <si>
    <t>11528-1412</t>
  </si>
  <si>
    <t>rim</t>
  </si>
  <si>
    <t xml:space="preserve">11528-1412-1.2r  </t>
  </si>
  <si>
    <t xml:space="preserve">11528-1412-2.1r  </t>
  </si>
  <si>
    <t xml:space="preserve">11528-1412-2.2r  </t>
  </si>
  <si>
    <t xml:space="preserve">11528-1412-2.3r  </t>
  </si>
  <si>
    <t xml:space="preserve">11528-1412-2.4r  </t>
  </si>
  <si>
    <t xml:space="preserve">11528-1412-3.1r  </t>
  </si>
  <si>
    <t xml:space="preserve">11528-1412-3.2c </t>
  </si>
  <si>
    <t>core</t>
  </si>
  <si>
    <t>11528-1412-3.3c</t>
  </si>
  <si>
    <t>11528-1412-3.4c</t>
  </si>
  <si>
    <t xml:space="preserve">11528-1412-4.1r </t>
  </si>
  <si>
    <t xml:space="preserve">11528-1412-4.2c </t>
  </si>
  <si>
    <t>11530-923-1.1r</t>
  </si>
  <si>
    <t>11530-923</t>
  </si>
  <si>
    <t>11530-923-1.2c</t>
  </si>
  <si>
    <t>11530-923-1.3c</t>
  </si>
  <si>
    <t>11530-923-1.4r</t>
  </si>
  <si>
    <t>11530-923-2.1r</t>
  </si>
  <si>
    <t xml:space="preserve">11530-923-2.2c </t>
  </si>
  <si>
    <t>11530-923-2.3r</t>
  </si>
  <si>
    <t>11530-923-3.1r</t>
  </si>
  <si>
    <t xml:space="preserve">11530-923-3.2c  </t>
  </si>
  <si>
    <t xml:space="preserve">11530-923-4.1r  </t>
  </si>
  <si>
    <t xml:space="preserve">11530-923-4.2c  </t>
  </si>
  <si>
    <t xml:space="preserve">11530-923-5.1r  </t>
  </si>
  <si>
    <t>11530-923-5.2c</t>
  </si>
  <si>
    <t>11530-923-6.1r</t>
  </si>
  <si>
    <t>11530-923-6.2c</t>
  </si>
  <si>
    <t>11530-923-6.3c</t>
  </si>
  <si>
    <t>11530-923-6.4r</t>
  </si>
  <si>
    <t>11530-923-7.1r</t>
  </si>
  <si>
    <t>11530-923-7.2r</t>
  </si>
  <si>
    <t xml:space="preserve">11530-923-7.3c  </t>
  </si>
  <si>
    <t>11532-393-1.1c</t>
  </si>
  <si>
    <t>11532-393</t>
  </si>
  <si>
    <t>11532-393-1.2r</t>
  </si>
  <si>
    <t>11532-393-1.3r</t>
  </si>
  <si>
    <t>11532-393-1.4r</t>
  </si>
  <si>
    <t>11532-393-2.1c</t>
  </si>
  <si>
    <t>11532-393-2.2c</t>
  </si>
  <si>
    <t>11532-393-2.3r</t>
  </si>
  <si>
    <t>11532-393-2.4c</t>
  </si>
  <si>
    <t>11532-393-3.1r</t>
  </si>
  <si>
    <t>11532-393-3.2c</t>
  </si>
  <si>
    <t>11532-393-3.4c</t>
  </si>
  <si>
    <t>11532-393-4.1r</t>
  </si>
  <si>
    <t>11532-393-4.2c</t>
  </si>
  <si>
    <t>American Mineralogist: August 2017 Deposit AM-17-86053</t>
  </si>
  <si>
    <t>OLSON ET AL.: GEOCHEMISTRY OF THE KASKANAK BATHOLITH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</si>
</sst>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  <family val="2"/>
    </font>
    <font>
      <b/>
      <sz val="2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sz val="10"/>
      <name val="Verdana"/>
      <family val="2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/>
    <xf numFmtId="1" fontId="2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6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AM53"/>
  <sheetViews>
    <sheetView tabSelected="1" zoomScale="85" zoomScaleNormal="85" zoomScalePageLayoutView="85" workbookViewId="0">
      <pane xSplit="1" ySplit="6" topLeftCell="B7" activePane="bottomRight" state="frozen"/>
      <selection pane="topRight" activeCell="B1" sqref="B1"/>
      <selection pane="bottomLeft" activeCell="A2" sqref="A2"/>
      <selection pane="bottomRight" sqref="A1:A2"/>
    </sheetView>
  </sheetViews>
  <sheetFormatPr baseColWidth="10" defaultColWidth="8.83203125" defaultRowHeight="13" x14ac:dyDescent="0.15"/>
  <cols>
    <col min="1" max="1" width="19" bestFit="1" customWidth="1"/>
    <col min="2" max="2" width="12.5" style="18" bestFit="1" customWidth="1"/>
    <col min="3" max="3" width="7" style="18" bestFit="1" customWidth="1"/>
    <col min="4" max="4" width="11.33203125" style="19" bestFit="1" customWidth="1"/>
    <col min="5" max="5" width="9" style="19" customWidth="1"/>
    <col min="6" max="6" width="8.83203125" style="18" bestFit="1" customWidth="1"/>
    <col min="7" max="7" width="5.33203125" style="18" customWidth="1"/>
    <col min="8" max="8" width="4.6640625" style="18" bestFit="1" customWidth="1"/>
    <col min="9" max="11" width="6.5" style="18" bestFit="1" customWidth="1"/>
    <col min="12" max="12" width="7.6640625" style="18" bestFit="1" customWidth="1"/>
    <col min="13" max="13" width="6.5" style="18" bestFit="1" customWidth="1"/>
    <col min="14" max="14" width="7.6640625" style="18" bestFit="1" customWidth="1"/>
    <col min="15" max="15" width="6.5" style="18" bestFit="1" customWidth="1"/>
    <col min="16" max="16" width="4.6640625" style="18" bestFit="1" customWidth="1"/>
    <col min="17" max="22" width="6.5" style="18" bestFit="1" customWidth="1"/>
    <col min="23" max="23" width="8.5" style="18" bestFit="1" customWidth="1"/>
    <col min="24" max="24" width="6.5" style="18" bestFit="1" customWidth="1"/>
    <col min="25" max="25" width="8.5" style="18" bestFit="1" customWidth="1"/>
    <col min="26" max="27" width="6.5" style="18" bestFit="1" customWidth="1"/>
    <col min="28" max="28" width="5.33203125" style="18" bestFit="1" customWidth="1"/>
    <col min="29" max="30" width="6.5" style="18" bestFit="1" customWidth="1"/>
    <col min="31" max="31" width="4.6640625" style="18" customWidth="1"/>
    <col min="32" max="32" width="6" bestFit="1" customWidth="1"/>
    <col min="33" max="33" width="6.6640625" bestFit="1" customWidth="1"/>
    <col min="34" max="34" width="7" bestFit="1" customWidth="1"/>
    <col min="35" max="35" width="11.5" bestFit="1" customWidth="1"/>
    <col min="36" max="36" width="8.5" style="20" bestFit="1" customWidth="1"/>
    <col min="37" max="37" width="15.5" style="20" bestFit="1" customWidth="1"/>
    <col min="38" max="38" width="16.33203125" bestFit="1" customWidth="1"/>
  </cols>
  <sheetData>
    <row r="1" spans="1:39" ht="16" x14ac:dyDescent="0.15">
      <c r="A1" s="21" t="s">
        <v>88</v>
      </c>
    </row>
    <row r="2" spans="1:39" ht="16" x14ac:dyDescent="0.15">
      <c r="A2" s="21" t="s">
        <v>89</v>
      </c>
    </row>
    <row r="3" spans="1:39" ht="25" x14ac:dyDescent="0.25">
      <c r="A3" s="1" t="s">
        <v>0</v>
      </c>
      <c r="B3" s="2"/>
      <c r="C3" s="2"/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4"/>
      <c r="AG3" s="4"/>
      <c r="AH3" s="4"/>
      <c r="AI3" s="4"/>
      <c r="AJ3" s="4"/>
      <c r="AK3" s="5"/>
      <c r="AL3" s="4"/>
      <c r="AM3" s="4"/>
    </row>
    <row r="4" spans="1:39" ht="16" x14ac:dyDescent="0.2">
      <c r="A4" s="4"/>
      <c r="B4" s="2"/>
      <c r="C4" s="2"/>
      <c r="D4" s="3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4"/>
      <c r="AG4" s="4"/>
      <c r="AH4" s="4"/>
      <c r="AI4" s="4"/>
      <c r="AJ4" s="4"/>
      <c r="AK4" s="5"/>
      <c r="AL4" s="4"/>
      <c r="AM4" s="4"/>
    </row>
    <row r="5" spans="1:39" ht="16" x14ac:dyDescent="0.2">
      <c r="A5" s="4"/>
      <c r="B5" s="2"/>
      <c r="C5" s="2"/>
      <c r="D5" s="3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4"/>
      <c r="AG5" s="4"/>
      <c r="AH5" s="4"/>
      <c r="AI5" s="4"/>
      <c r="AJ5" s="4"/>
      <c r="AK5" s="5"/>
      <c r="AL5" s="4"/>
      <c r="AM5" s="4"/>
    </row>
    <row r="6" spans="1:39" s="10" customFormat="1" ht="18" x14ac:dyDescent="0.25">
      <c r="A6" s="6" t="s">
        <v>1</v>
      </c>
      <c r="B6" s="6" t="s">
        <v>2</v>
      </c>
      <c r="C6" s="6" t="s">
        <v>3</v>
      </c>
      <c r="D6" s="6" t="s">
        <v>4</v>
      </c>
      <c r="E6" s="7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11</v>
      </c>
      <c r="L6" s="6" t="s">
        <v>12</v>
      </c>
      <c r="M6" s="6" t="s">
        <v>13</v>
      </c>
      <c r="N6" s="6" t="s">
        <v>14</v>
      </c>
      <c r="O6" s="6" t="s">
        <v>15</v>
      </c>
      <c r="P6" s="6" t="s">
        <v>16</v>
      </c>
      <c r="Q6" s="6" t="s">
        <v>17</v>
      </c>
      <c r="R6" s="6" t="s">
        <v>18</v>
      </c>
      <c r="S6" s="6" t="s">
        <v>19</v>
      </c>
      <c r="T6" s="6" t="s">
        <v>20</v>
      </c>
      <c r="U6" s="6" t="s">
        <v>21</v>
      </c>
      <c r="V6" s="6" t="s">
        <v>22</v>
      </c>
      <c r="W6" s="6" t="s">
        <v>23</v>
      </c>
      <c r="X6" s="6" t="s">
        <v>24</v>
      </c>
      <c r="Y6" s="6" t="s">
        <v>25</v>
      </c>
      <c r="Z6" s="6" t="s">
        <v>26</v>
      </c>
      <c r="AA6" s="6" t="s">
        <v>27</v>
      </c>
      <c r="AB6" s="6" t="s">
        <v>28</v>
      </c>
      <c r="AC6" s="6" t="s">
        <v>29</v>
      </c>
      <c r="AD6" s="6" t="s">
        <v>30</v>
      </c>
      <c r="AE6" s="6"/>
      <c r="AF6" s="6" t="s">
        <v>31</v>
      </c>
      <c r="AG6" s="6" t="s">
        <v>32</v>
      </c>
      <c r="AH6" s="6" t="s">
        <v>33</v>
      </c>
      <c r="AI6" s="6" t="s">
        <v>34</v>
      </c>
      <c r="AJ6" s="6" t="s">
        <v>35</v>
      </c>
      <c r="AK6" s="8" t="s">
        <v>36</v>
      </c>
      <c r="AL6" s="8" t="s">
        <v>37</v>
      </c>
      <c r="AM6" s="9"/>
    </row>
    <row r="7" spans="1:39" s="17" customFormat="1" ht="16" x14ac:dyDescent="0.2">
      <c r="A7" s="11" t="s">
        <v>38</v>
      </c>
      <c r="B7" s="9" t="s">
        <v>39</v>
      </c>
      <c r="C7" s="9">
        <v>1</v>
      </c>
      <c r="D7" s="9" t="s">
        <v>40</v>
      </c>
      <c r="E7" s="12">
        <v>244459.518898118</v>
      </c>
      <c r="F7" s="12">
        <v>249730.22191144503</v>
      </c>
      <c r="G7" s="13">
        <v>16.540084424563048</v>
      </c>
      <c r="H7" s="12">
        <v>498.35738506241802</v>
      </c>
      <c r="I7" s="14">
        <v>26.799135391651859</v>
      </c>
      <c r="J7" s="12">
        <v>935.72467773714959</v>
      </c>
      <c r="K7" s="12">
        <v>579.24317520670161</v>
      </c>
      <c r="L7" s="14">
        <v>64.000230282755894</v>
      </c>
      <c r="M7" s="12">
        <v>294.97763217695541</v>
      </c>
      <c r="N7" s="14">
        <v>10.062969718255161</v>
      </c>
      <c r="O7" s="12">
        <v>441.23632634997824</v>
      </c>
      <c r="P7" s="12">
        <v>542.24025331317705</v>
      </c>
      <c r="Q7" s="12">
        <v>1110.7598698009986</v>
      </c>
      <c r="R7" s="12">
        <v>1967.1777399666403</v>
      </c>
      <c r="S7" s="12">
        <v>214.89799840417848</v>
      </c>
      <c r="T7" s="12">
        <v>821.15399698454826</v>
      </c>
      <c r="U7" s="12">
        <v>176.59586171396069</v>
      </c>
      <c r="V7" s="13">
        <v>49.190702285239787</v>
      </c>
      <c r="W7" s="13">
        <v>192.30059055365001</v>
      </c>
      <c r="X7" s="13">
        <v>25.498546534240745</v>
      </c>
      <c r="Y7" s="13">
        <v>154.97398404131525</v>
      </c>
      <c r="Z7" s="13">
        <v>35.460482793307072</v>
      </c>
      <c r="AA7" s="13">
        <v>111.14687216634209</v>
      </c>
      <c r="AB7" s="13">
        <v>15.628632208999386</v>
      </c>
      <c r="AC7" s="13">
        <v>122.04578397668799</v>
      </c>
      <c r="AD7" s="14">
        <v>19.702209445532912</v>
      </c>
      <c r="AE7" s="12"/>
      <c r="AF7" s="15">
        <f t="shared" ref="AF7:AF51" si="0">IFERROR(O7/P7,"")</f>
        <v>0.81372846013174382</v>
      </c>
      <c r="AG7" s="15">
        <f t="shared" ref="AG7:AG53" si="1">IFERROR(K7/L7,"")</f>
        <v>9.0506420468735698</v>
      </c>
      <c r="AH7" s="15">
        <f>IFERROR(M7/N7,"")</f>
        <v>29.313178955695218</v>
      </c>
      <c r="AI7" s="15">
        <f>IFERROR((Y7/0.246)/(AC7/0.161),"")</f>
        <v>0.83104929495639168</v>
      </c>
      <c r="AJ7" s="15">
        <f>IFERROR((V7/0.056)/((U7/0.148)^0.5*(W7/0.199)^0.5),"")</f>
        <v>0.81803487976792566</v>
      </c>
      <c r="AK7" s="16">
        <f>IFERROR((7708+960*0.2)/(10.52-LOG(0.7)-LOG(1)-LOG(K7))-273.15,"")</f>
        <v>725.32813801630425</v>
      </c>
      <c r="AL7" s="16">
        <f>IFERROR((7708+960*0.1)/(10.52-LOG(0.7)-LOG(1)-LOG(K7))-273.15,"")</f>
        <v>713.19473279484032</v>
      </c>
      <c r="AM7" s="11"/>
    </row>
    <row r="8" spans="1:39" s="17" customFormat="1" ht="16" x14ac:dyDescent="0.2">
      <c r="A8" s="11" t="s">
        <v>41</v>
      </c>
      <c r="B8" s="9" t="s">
        <v>39</v>
      </c>
      <c r="C8" s="9">
        <v>1</v>
      </c>
      <c r="D8" s="9" t="s">
        <v>40</v>
      </c>
      <c r="E8" s="12">
        <v>231432.05912383136</v>
      </c>
      <c r="F8" s="12">
        <v>250112.47588987465</v>
      </c>
      <c r="G8" s="13">
        <v>12.939033701719017</v>
      </c>
      <c r="H8" s="12">
        <v>504.46212812196006</v>
      </c>
      <c r="I8" s="14">
        <v>28.495188151323287</v>
      </c>
      <c r="J8" s="12">
        <v>1546.6132816291376</v>
      </c>
      <c r="K8" s="12">
        <v>644.07772393426774</v>
      </c>
      <c r="L8" s="14">
        <v>68.844348990861434</v>
      </c>
      <c r="M8" s="12">
        <v>1059.5138853345657</v>
      </c>
      <c r="N8" s="14">
        <v>83.17152836588383</v>
      </c>
      <c r="O8" s="12">
        <v>839.20846104829934</v>
      </c>
      <c r="P8" s="12">
        <v>334.10872840243019</v>
      </c>
      <c r="Q8" s="12">
        <v>1334.983226158306</v>
      </c>
      <c r="R8" s="12">
        <v>2785.7118618369232</v>
      </c>
      <c r="S8" s="12">
        <v>322.72392424275199</v>
      </c>
      <c r="T8" s="12">
        <v>1364.0237043462041</v>
      </c>
      <c r="U8" s="12">
        <v>283.11595155851279</v>
      </c>
      <c r="V8" s="13">
        <v>67.558299663242465</v>
      </c>
      <c r="W8" s="13">
        <v>280.58187268675982</v>
      </c>
      <c r="X8" s="13">
        <v>37.247124083444106</v>
      </c>
      <c r="Y8" s="13">
        <v>256.20221700984882</v>
      </c>
      <c r="Z8" s="13">
        <v>50.852717379601025</v>
      </c>
      <c r="AA8" s="13">
        <v>159.44155670634646</v>
      </c>
      <c r="AB8" s="13">
        <v>23.895685090202441</v>
      </c>
      <c r="AC8" s="13">
        <v>170.13518756505877</v>
      </c>
      <c r="AD8" s="14">
        <v>27.207197532865155</v>
      </c>
      <c r="AE8" s="12"/>
      <c r="AF8" s="15">
        <f t="shared" si="0"/>
        <v>2.5117825118219668</v>
      </c>
      <c r="AG8" s="15">
        <f t="shared" si="1"/>
        <v>9.3555641585014353</v>
      </c>
      <c r="AH8" s="15">
        <f t="shared" ref="AH8:AH51" si="2">IFERROR(M8/N8,"")</f>
        <v>12.738901234008923</v>
      </c>
      <c r="AI8" s="15">
        <f t="shared" ref="AI8:AI51" si="3">IFERROR((Y8/0.246)/(AC8/0.161),"")</f>
        <v>0.98555191977461565</v>
      </c>
      <c r="AJ8" s="15">
        <f t="shared" ref="AJ8:AJ50" si="4">IFERROR((V8/0.056)/((U8/0.148)^0.5*(W8/0.199)^0.5),"")</f>
        <v>0.73457493429270315</v>
      </c>
      <c r="AK8" s="16">
        <f t="shared" ref="AK8:AK51" si="5">IFERROR((7708+960*0.2)/(10.52-LOG(0.7)-LOG(1)-LOG(K8))-273.15,"")</f>
        <v>731.17703738604666</v>
      </c>
      <c r="AL8" s="16">
        <f t="shared" ref="AL8:AL51" si="6">IFERROR((7708+960*0.1)/(10.52-LOG(0.7)-LOG(1)-LOG(K8))-273.15,"")</f>
        <v>718.9725569317352</v>
      </c>
      <c r="AM8" s="11"/>
    </row>
    <row r="9" spans="1:39" s="17" customFormat="1" ht="16" x14ac:dyDescent="0.2">
      <c r="A9" s="11" t="s">
        <v>42</v>
      </c>
      <c r="B9" s="9" t="s">
        <v>39</v>
      </c>
      <c r="C9" s="9">
        <v>2</v>
      </c>
      <c r="D9" s="9" t="s">
        <v>40</v>
      </c>
      <c r="E9" s="12">
        <v>221669.30240743194</v>
      </c>
      <c r="F9" s="12">
        <v>214563.30707706418</v>
      </c>
      <c r="G9" s="13">
        <v>11.294927715704166</v>
      </c>
      <c r="H9" s="12">
        <v>527.34851739091039</v>
      </c>
      <c r="I9" s="14">
        <v>21.171336593394823</v>
      </c>
      <c r="J9" s="12">
        <v>625.66596686149296</v>
      </c>
      <c r="K9" s="12">
        <v>362.07619002140115</v>
      </c>
      <c r="L9" s="14">
        <v>26.64208968614118</v>
      </c>
      <c r="M9" s="12">
        <v>161.22239307074807</v>
      </c>
      <c r="N9" s="14">
        <v>5.8855379605012788</v>
      </c>
      <c r="O9" s="12">
        <v>173.00145055993431</v>
      </c>
      <c r="P9" s="12">
        <v>169.12126011485677</v>
      </c>
      <c r="Q9" s="12">
        <v>556.6736867525492</v>
      </c>
      <c r="R9" s="12">
        <v>1060.0582392504909</v>
      </c>
      <c r="S9" s="12">
        <v>108.52030014912076</v>
      </c>
      <c r="T9" s="12">
        <v>445.77540179252765</v>
      </c>
      <c r="U9" s="12">
        <v>107.94050898951214</v>
      </c>
      <c r="V9" s="13">
        <v>35.957548589606006</v>
      </c>
      <c r="W9" s="13">
        <v>114.20905099602845</v>
      </c>
      <c r="X9" s="13">
        <v>16.240052172944168</v>
      </c>
      <c r="Y9" s="13">
        <v>111.37004165030659</v>
      </c>
      <c r="Z9" s="13">
        <v>22.722993727683555</v>
      </c>
      <c r="AA9" s="13">
        <v>72.564181187261241</v>
      </c>
      <c r="AB9" s="13">
        <v>10.065655919109345</v>
      </c>
      <c r="AC9" s="13">
        <v>75.720028287410074</v>
      </c>
      <c r="AD9" s="14">
        <v>11.285699950519861</v>
      </c>
      <c r="AE9" s="12"/>
      <c r="AF9" s="15">
        <f t="shared" si="0"/>
        <v>1.0229432446425857</v>
      </c>
      <c r="AG9" s="15">
        <f t="shared" si="1"/>
        <v>13.59038252204923</v>
      </c>
      <c r="AH9" s="15">
        <f t="shared" si="2"/>
        <v>27.392974805826679</v>
      </c>
      <c r="AI9" s="15">
        <f t="shared" si="3"/>
        <v>0.96260559910565935</v>
      </c>
      <c r="AJ9" s="15">
        <f t="shared" si="4"/>
        <v>0.99246900523487203</v>
      </c>
      <c r="AK9" s="16">
        <f t="shared" si="5"/>
        <v>700.22367206170759</v>
      </c>
      <c r="AL9" s="16">
        <f t="shared" si="6"/>
        <v>688.39533376829957</v>
      </c>
      <c r="AM9" s="11"/>
    </row>
    <row r="10" spans="1:39" s="17" customFormat="1" ht="16" x14ac:dyDescent="0.2">
      <c r="A10" s="11" t="s">
        <v>43</v>
      </c>
      <c r="B10" s="9" t="s">
        <v>39</v>
      </c>
      <c r="C10" s="9">
        <v>2</v>
      </c>
      <c r="D10" s="9" t="s">
        <v>40</v>
      </c>
      <c r="E10" s="12">
        <v>204407.47724473139</v>
      </c>
      <c r="F10" s="12">
        <v>207071.82037206914</v>
      </c>
      <c r="G10" s="13">
        <v>10.436659666525204</v>
      </c>
      <c r="H10" s="12">
        <v>522.77269742402598</v>
      </c>
      <c r="I10" s="14">
        <v>27.799330567444528</v>
      </c>
      <c r="J10" s="12">
        <v>1303.2731050812649</v>
      </c>
      <c r="K10" s="12">
        <v>508.48575323055445</v>
      </c>
      <c r="L10" s="14">
        <v>40.004275876113752</v>
      </c>
      <c r="M10" s="12">
        <v>1078.3500888633434</v>
      </c>
      <c r="N10" s="14">
        <v>86.625515828633738</v>
      </c>
      <c r="O10" s="12">
        <v>497.04540026093463</v>
      </c>
      <c r="P10" s="12">
        <v>209.93189216774567</v>
      </c>
      <c r="Q10" s="12">
        <v>1148.3566143216833</v>
      </c>
      <c r="R10" s="12">
        <v>2953.246552765032</v>
      </c>
      <c r="S10" s="12">
        <v>346.59736891536051</v>
      </c>
      <c r="T10" s="12">
        <v>1403.0991882815943</v>
      </c>
      <c r="U10" s="12">
        <v>286.59731818260656</v>
      </c>
      <c r="V10" s="13">
        <v>70.770135606214723</v>
      </c>
      <c r="W10" s="13">
        <v>274.9816845692057</v>
      </c>
      <c r="X10" s="13">
        <v>35.253925537035308</v>
      </c>
      <c r="Y10" s="13">
        <v>225.33021963079176</v>
      </c>
      <c r="Z10" s="13">
        <v>44.319774020897775</v>
      </c>
      <c r="AA10" s="13">
        <v>146.23176944366406</v>
      </c>
      <c r="AB10" s="13">
        <v>20.310664027581609</v>
      </c>
      <c r="AC10" s="13">
        <v>158.34878439347429</v>
      </c>
      <c r="AD10" s="14">
        <v>23.898364937738208</v>
      </c>
      <c r="AE10" s="12"/>
      <c r="AF10" s="15">
        <f t="shared" si="0"/>
        <v>2.367650742002418</v>
      </c>
      <c r="AG10" s="15">
        <f t="shared" si="1"/>
        <v>12.710785087205325</v>
      </c>
      <c r="AH10" s="15">
        <f t="shared" si="2"/>
        <v>12.448411747372232</v>
      </c>
      <c r="AI10" s="15">
        <f t="shared" si="3"/>
        <v>0.93131259250079046</v>
      </c>
      <c r="AJ10" s="15">
        <f t="shared" si="4"/>
        <v>0.77255863576283734</v>
      </c>
      <c r="AK10" s="16">
        <f t="shared" si="5"/>
        <v>718.23832779976988</v>
      </c>
      <c r="AL10" s="16">
        <f>IFERROR((7708+960*0.1)/(10.52-LOG(0.7)-LOG(1)-LOG(K10))-273.15,"")</f>
        <v>706.19107723410184</v>
      </c>
      <c r="AM10" s="11"/>
    </row>
    <row r="11" spans="1:39" s="17" customFormat="1" ht="16" x14ac:dyDescent="0.2">
      <c r="A11" s="11" t="s">
        <v>44</v>
      </c>
      <c r="B11" s="9" t="s">
        <v>39</v>
      </c>
      <c r="C11" s="9">
        <v>2</v>
      </c>
      <c r="D11" s="9" t="s">
        <v>40</v>
      </c>
      <c r="E11" s="12">
        <v>212505.71768426127</v>
      </c>
      <c r="F11" s="12">
        <v>216066.40256172844</v>
      </c>
      <c r="G11" s="13">
        <v>9.3709246593016147</v>
      </c>
      <c r="H11" s="12">
        <v>512.37196270807635</v>
      </c>
      <c r="I11" s="14">
        <v>28.949001274654552</v>
      </c>
      <c r="J11" s="12">
        <v>1257.2997878163519</v>
      </c>
      <c r="K11" s="12">
        <v>633.86271097027657</v>
      </c>
      <c r="L11" s="14">
        <v>50.830894319488387</v>
      </c>
      <c r="M11" s="12">
        <v>1591.3236177400054</v>
      </c>
      <c r="N11" s="14">
        <v>109.1102175744015</v>
      </c>
      <c r="O11" s="12">
        <v>726.31139507267301</v>
      </c>
      <c r="P11" s="12">
        <v>295.06093420207185</v>
      </c>
      <c r="Q11" s="12">
        <v>1385.3548555854525</v>
      </c>
      <c r="R11" s="12">
        <v>3340.9992741097253</v>
      </c>
      <c r="S11" s="12">
        <v>367.0218436998797</v>
      </c>
      <c r="T11" s="12">
        <v>1397.3794035179296</v>
      </c>
      <c r="U11" s="12">
        <v>256.39028736800344</v>
      </c>
      <c r="V11" s="13">
        <v>71.813087177871722</v>
      </c>
      <c r="W11" s="13">
        <v>245.02529202402096</v>
      </c>
      <c r="X11" s="13">
        <v>33.785701576015896</v>
      </c>
      <c r="Y11" s="13">
        <v>216.21761707718031</v>
      </c>
      <c r="Z11" s="13">
        <v>43.767868617005604</v>
      </c>
      <c r="AA11" s="13">
        <v>142.8275291739063</v>
      </c>
      <c r="AB11" s="13">
        <v>20.177180245151114</v>
      </c>
      <c r="AC11" s="13">
        <v>157.657788641926</v>
      </c>
      <c r="AD11" s="14">
        <v>24.752811372388322</v>
      </c>
      <c r="AE11" s="12"/>
      <c r="AF11" s="15">
        <f t="shared" si="0"/>
        <v>2.4615640733220894</v>
      </c>
      <c r="AG11" s="15">
        <f t="shared" si="1"/>
        <v>12.470028699204999</v>
      </c>
      <c r="AH11" s="15">
        <f t="shared" si="2"/>
        <v>14.584551778158565</v>
      </c>
      <c r="AI11" s="15">
        <f t="shared" si="3"/>
        <v>0.89756604518023719</v>
      </c>
      <c r="AJ11" s="15">
        <f t="shared" si="4"/>
        <v>0.87804489786639761</v>
      </c>
      <c r="AK11" s="16">
        <f t="shared" si="5"/>
        <v>730.29132664022791</v>
      </c>
      <c r="AL11" s="16">
        <f t="shared" si="6"/>
        <v>718.09760925320745</v>
      </c>
      <c r="AM11" s="11"/>
    </row>
    <row r="12" spans="1:39" s="17" customFormat="1" ht="16" x14ac:dyDescent="0.2">
      <c r="A12" s="11" t="s">
        <v>45</v>
      </c>
      <c r="B12" s="9" t="s">
        <v>39</v>
      </c>
      <c r="C12" s="9">
        <v>2</v>
      </c>
      <c r="D12" s="9" t="s">
        <v>40</v>
      </c>
      <c r="E12" s="12">
        <v>221468.44966034815</v>
      </c>
      <c r="F12" s="12">
        <v>216826.35912526335</v>
      </c>
      <c r="G12" s="13">
        <v>11.000818229151101</v>
      </c>
      <c r="H12" s="12">
        <v>451.04194029827681</v>
      </c>
      <c r="I12" s="14">
        <v>24.976137890418098</v>
      </c>
      <c r="J12" s="12">
        <v>899.97990800680475</v>
      </c>
      <c r="K12" s="12">
        <v>610.65470879980614</v>
      </c>
      <c r="L12" s="14">
        <v>85.679606463090366</v>
      </c>
      <c r="M12" s="12">
        <v>825.31277972675252</v>
      </c>
      <c r="N12" s="14">
        <v>67.730877522635296</v>
      </c>
      <c r="O12" s="12">
        <v>563.3731956859657</v>
      </c>
      <c r="P12" s="12">
        <v>535.59624139656842</v>
      </c>
      <c r="Q12" s="12">
        <v>1103.5406627638308</v>
      </c>
      <c r="R12" s="12">
        <v>2477.283681108946</v>
      </c>
      <c r="S12" s="12">
        <v>255.76807652414698</v>
      </c>
      <c r="T12" s="12">
        <v>854.70324010450088</v>
      </c>
      <c r="U12" s="12">
        <v>178.54049186758255</v>
      </c>
      <c r="V12" s="13">
        <v>49.272626919956984</v>
      </c>
      <c r="W12" s="13">
        <v>173.52947478752557</v>
      </c>
      <c r="X12" s="13">
        <v>24.229909965073812</v>
      </c>
      <c r="Y12" s="13">
        <v>159.52712678231279</v>
      </c>
      <c r="Z12" s="13">
        <v>34.288768537055127</v>
      </c>
      <c r="AA12" s="13">
        <v>106.60020064917518</v>
      </c>
      <c r="AB12" s="13">
        <v>15.557364481034655</v>
      </c>
      <c r="AC12" s="13">
        <v>119.23511607374458</v>
      </c>
      <c r="AD12" s="14">
        <v>18.296677951832638</v>
      </c>
      <c r="AE12" s="12"/>
      <c r="AF12" s="15">
        <f t="shared" si="0"/>
        <v>1.051861742376998</v>
      </c>
      <c r="AG12" s="15">
        <f t="shared" si="1"/>
        <v>7.1271885342151764</v>
      </c>
      <c r="AH12" s="15">
        <f t="shared" si="2"/>
        <v>12.185177719732591</v>
      </c>
      <c r="AI12" s="15">
        <f t="shared" si="3"/>
        <v>0.87563100978292496</v>
      </c>
      <c r="AJ12" s="15">
        <f t="shared" si="4"/>
        <v>0.85786726513062073</v>
      </c>
      <c r="AK12" s="16">
        <f t="shared" si="5"/>
        <v>728.23085988344621</v>
      </c>
      <c r="AL12" s="16">
        <f t="shared" si="6"/>
        <v>716.0621810797993</v>
      </c>
      <c r="AM12" s="11"/>
    </row>
    <row r="13" spans="1:39" s="17" customFormat="1" ht="16" x14ac:dyDescent="0.2">
      <c r="A13" s="11" t="s">
        <v>46</v>
      </c>
      <c r="B13" s="9" t="s">
        <v>39</v>
      </c>
      <c r="C13" s="9">
        <v>3</v>
      </c>
      <c r="D13" s="9" t="s">
        <v>40</v>
      </c>
      <c r="E13" s="12">
        <v>183789.85295710317</v>
      </c>
      <c r="F13" s="12">
        <v>181769.94255300448</v>
      </c>
      <c r="G13" s="13">
        <v>8.880076626525641</v>
      </c>
      <c r="H13" s="12">
        <v>546.76992198048481</v>
      </c>
      <c r="I13" s="14">
        <v>34.581586881102574</v>
      </c>
      <c r="J13" s="12">
        <v>1116.245000791567</v>
      </c>
      <c r="K13" s="12">
        <v>417.75485593958285</v>
      </c>
      <c r="L13" s="14">
        <v>26.712578495136654</v>
      </c>
      <c r="M13" s="12">
        <v>733.88499297747103</v>
      </c>
      <c r="N13" s="14">
        <v>62.088819805933532</v>
      </c>
      <c r="O13" s="12">
        <v>78.890381953219688</v>
      </c>
      <c r="P13" s="12">
        <v>31.786086210381018</v>
      </c>
      <c r="Q13" s="12">
        <v>730.11275052792234</v>
      </c>
      <c r="R13" s="12">
        <v>2585.5302480409205</v>
      </c>
      <c r="S13" s="12">
        <v>290.97741456064819</v>
      </c>
      <c r="T13" s="12">
        <v>1143.34511923794</v>
      </c>
      <c r="U13" s="12">
        <v>216.02590847717602</v>
      </c>
      <c r="V13" s="13">
        <v>57.568314736475948</v>
      </c>
      <c r="W13" s="13">
        <v>191.56474516368326</v>
      </c>
      <c r="X13" s="13">
        <v>26.569687985366144</v>
      </c>
      <c r="Y13" s="13">
        <v>179.1784805703156</v>
      </c>
      <c r="Z13" s="13">
        <v>36.858235308931192</v>
      </c>
      <c r="AA13" s="13">
        <v>129.24323353618323</v>
      </c>
      <c r="AB13" s="13">
        <v>20.022848784602594</v>
      </c>
      <c r="AC13" s="13">
        <v>163.06898640244333</v>
      </c>
      <c r="AD13" s="14">
        <v>23.450890700411627</v>
      </c>
      <c r="AE13" s="12"/>
      <c r="AF13" s="15">
        <f t="shared" si="0"/>
        <v>2.4819155598796203</v>
      </c>
      <c r="AG13" s="15">
        <f t="shared" si="1"/>
        <v>15.638881735645256</v>
      </c>
      <c r="AH13" s="15">
        <f t="shared" si="2"/>
        <v>11.819921771283807</v>
      </c>
      <c r="AI13" s="15">
        <f t="shared" si="3"/>
        <v>0.71912642339735633</v>
      </c>
      <c r="AJ13" s="15">
        <f t="shared" si="4"/>
        <v>0.8672457330277501</v>
      </c>
      <c r="AK13" s="16">
        <f t="shared" si="5"/>
        <v>707.73144687073795</v>
      </c>
      <c r="AL13" s="16">
        <f t="shared" si="6"/>
        <v>695.81187485813155</v>
      </c>
      <c r="AM13" s="11"/>
    </row>
    <row r="14" spans="1:39" s="17" customFormat="1" ht="16" x14ac:dyDescent="0.2">
      <c r="A14" s="11" t="s">
        <v>47</v>
      </c>
      <c r="B14" s="9" t="s">
        <v>39</v>
      </c>
      <c r="C14" s="9">
        <v>3</v>
      </c>
      <c r="D14" s="9" t="s">
        <v>48</v>
      </c>
      <c r="E14" s="12">
        <v>240017.6529483278</v>
      </c>
      <c r="F14" s="12">
        <v>244140.83812455664</v>
      </c>
      <c r="G14" s="13">
        <v>11.976054379892911</v>
      </c>
      <c r="H14" s="12">
        <v>578.09558302054688</v>
      </c>
      <c r="I14" s="14">
        <v>46.765173151758496</v>
      </c>
      <c r="J14" s="12">
        <v>3472.9863667327868</v>
      </c>
      <c r="K14" s="12">
        <v>690.06555983951068</v>
      </c>
      <c r="L14" s="14">
        <v>40.478263407996991</v>
      </c>
      <c r="M14" s="12">
        <v>1523.0286667544931</v>
      </c>
      <c r="N14" s="14">
        <v>162.28977894272634</v>
      </c>
      <c r="O14" s="12">
        <v>111.45254025581943</v>
      </c>
      <c r="P14" s="12">
        <v>23.97728963494534</v>
      </c>
      <c r="Q14" s="12">
        <v>1171.1644458335004</v>
      </c>
      <c r="R14" s="12">
        <v>4086.164962264822</v>
      </c>
      <c r="S14" s="12">
        <v>649.36193489486277</v>
      </c>
      <c r="T14" s="12">
        <v>3120.6345754293438</v>
      </c>
      <c r="U14" s="12">
        <v>776.35739735175605</v>
      </c>
      <c r="V14" s="13">
        <v>148.91534618392711</v>
      </c>
      <c r="W14" s="13">
        <v>687.94942144795175</v>
      </c>
      <c r="X14" s="13">
        <v>97.850289173445361</v>
      </c>
      <c r="Y14" s="13">
        <v>666.4338909160283</v>
      </c>
      <c r="Z14" s="13">
        <v>123.87743223635908</v>
      </c>
      <c r="AA14" s="13">
        <v>403.53838506516132</v>
      </c>
      <c r="AB14" s="13">
        <v>56.425248198314819</v>
      </c>
      <c r="AC14" s="13">
        <v>394.76080328221587</v>
      </c>
      <c r="AD14" s="14">
        <v>47.674074473089931</v>
      </c>
      <c r="AE14" s="12"/>
      <c r="AF14" s="15">
        <f t="shared" si="0"/>
        <v>4.648254325350627</v>
      </c>
      <c r="AG14" s="15">
        <f t="shared" si="1"/>
        <v>17.047805457562678</v>
      </c>
      <c r="AH14" s="15">
        <f t="shared" si="2"/>
        <v>9.3846246921809229</v>
      </c>
      <c r="AI14" s="15">
        <f t="shared" si="3"/>
        <v>1.1048767111934492</v>
      </c>
      <c r="AJ14" s="15">
        <f t="shared" si="4"/>
        <v>0.62445295017784275</v>
      </c>
      <c r="AK14" s="16">
        <f t="shared" si="5"/>
        <v>735.01593902218031</v>
      </c>
      <c r="AL14" s="16">
        <f t="shared" si="6"/>
        <v>722.76480862393612</v>
      </c>
      <c r="AM14" s="11"/>
    </row>
    <row r="15" spans="1:39" s="17" customFormat="1" ht="16" x14ac:dyDescent="0.2">
      <c r="A15" s="11" t="s">
        <v>49</v>
      </c>
      <c r="B15" s="9" t="s">
        <v>39</v>
      </c>
      <c r="C15" s="9">
        <v>3</v>
      </c>
      <c r="D15" s="9" t="s">
        <v>48</v>
      </c>
      <c r="E15" s="12">
        <v>243911.13342728678</v>
      </c>
      <c r="F15" s="12">
        <v>239119.60703539898</v>
      </c>
      <c r="G15" s="13">
        <v>11.44676803767233</v>
      </c>
      <c r="H15" s="12">
        <v>533.62075030219046</v>
      </c>
      <c r="I15" s="14">
        <v>52.250025418450747</v>
      </c>
      <c r="J15" s="12">
        <v>4221.9804387605573</v>
      </c>
      <c r="K15" s="12">
        <v>959.28656564594974</v>
      </c>
      <c r="L15" s="14">
        <v>78.376512855788874</v>
      </c>
      <c r="M15" s="12">
        <v>2110.1404973278763</v>
      </c>
      <c r="N15" s="14">
        <v>296.82108711353538</v>
      </c>
      <c r="O15" s="12">
        <v>150.08341690344719</v>
      </c>
      <c r="P15" s="12">
        <v>26.237637299510997</v>
      </c>
      <c r="Q15" s="12">
        <v>1447.1785724887145</v>
      </c>
      <c r="R15" s="12">
        <v>4965.3976086478096</v>
      </c>
      <c r="S15" s="12">
        <v>807.17930207360337</v>
      </c>
      <c r="T15" s="12">
        <v>4018.8487552050829</v>
      </c>
      <c r="U15" s="12">
        <v>957.99597443310745</v>
      </c>
      <c r="V15" s="13">
        <v>191.38222105688826</v>
      </c>
      <c r="W15" s="13">
        <v>890.08227056673888</v>
      </c>
      <c r="X15" s="13">
        <v>131.86869394756252</v>
      </c>
      <c r="Y15" s="13">
        <v>810.87770522321705</v>
      </c>
      <c r="Z15" s="13">
        <v>160.84624627849144</v>
      </c>
      <c r="AA15" s="13">
        <v>490.80028078729157</v>
      </c>
      <c r="AB15" s="13">
        <v>62.721636236145251</v>
      </c>
      <c r="AC15" s="13">
        <v>419.52779305647363</v>
      </c>
      <c r="AD15" s="14">
        <v>49.352840268631923</v>
      </c>
      <c r="AE15" s="12"/>
      <c r="AF15" s="15">
        <f t="shared" si="0"/>
        <v>5.7201574665507078</v>
      </c>
      <c r="AG15" s="15">
        <f t="shared" si="1"/>
        <v>12.239464741318827</v>
      </c>
      <c r="AH15" s="15">
        <f t="shared" si="2"/>
        <v>7.1091327029630422</v>
      </c>
      <c r="AI15" s="15">
        <f t="shared" si="3"/>
        <v>1.2649850453205076</v>
      </c>
      <c r="AJ15" s="15">
        <f t="shared" si="4"/>
        <v>0.63514669417054215</v>
      </c>
      <c r="AK15" s="16">
        <f t="shared" si="5"/>
        <v>753.76377242986325</v>
      </c>
      <c r="AL15" s="16">
        <f t="shared" si="6"/>
        <v>741.28482025856374</v>
      </c>
      <c r="AM15" s="11"/>
    </row>
    <row r="16" spans="1:39" s="17" customFormat="1" ht="16" x14ac:dyDescent="0.2">
      <c r="A16" s="11" t="s">
        <v>50</v>
      </c>
      <c r="B16" s="9" t="s">
        <v>39</v>
      </c>
      <c r="C16" s="9">
        <v>3</v>
      </c>
      <c r="D16" s="9" t="s">
        <v>48</v>
      </c>
      <c r="E16" s="12">
        <v>249600.10785021578</v>
      </c>
      <c r="F16" s="12">
        <v>258620.59576392663</v>
      </c>
      <c r="G16" s="13">
        <v>11.144125395215006</v>
      </c>
      <c r="H16" s="12">
        <v>632.92837085073336</v>
      </c>
      <c r="I16" s="14">
        <v>63.051769207160334</v>
      </c>
      <c r="J16" s="12">
        <v>3874.3575792466818</v>
      </c>
      <c r="K16" s="12">
        <v>814.35072961160654</v>
      </c>
      <c r="L16" s="14">
        <v>59.107589310427173</v>
      </c>
      <c r="M16" s="12">
        <v>2501.0278536125666</v>
      </c>
      <c r="N16" s="14">
        <v>262.0322496573375</v>
      </c>
      <c r="O16" s="12">
        <v>155.86308892654171</v>
      </c>
      <c r="P16" s="12">
        <v>27.667973790638683</v>
      </c>
      <c r="Q16" s="12">
        <v>1820.7158324019363</v>
      </c>
      <c r="R16" s="12">
        <v>5661.9758096977466</v>
      </c>
      <c r="S16" s="12">
        <v>894.47729223036879</v>
      </c>
      <c r="T16" s="12">
        <v>4237.5966006662056</v>
      </c>
      <c r="U16" s="12">
        <v>909.00337482345321</v>
      </c>
      <c r="V16" s="13">
        <v>175.76373427280348</v>
      </c>
      <c r="W16" s="13">
        <v>815.86611582630678</v>
      </c>
      <c r="X16" s="13">
        <v>114.47155698268611</v>
      </c>
      <c r="Y16" s="13">
        <v>755.05148232593467</v>
      </c>
      <c r="Z16" s="13">
        <v>141.48545203887588</v>
      </c>
      <c r="AA16" s="13">
        <v>416.92749435483734</v>
      </c>
      <c r="AB16" s="13">
        <v>54.973947496041504</v>
      </c>
      <c r="AC16" s="13">
        <v>359.16713160974228</v>
      </c>
      <c r="AD16" s="14">
        <v>43.502199789706708</v>
      </c>
      <c r="AE16" s="12"/>
      <c r="AF16" s="15">
        <f t="shared" si="0"/>
        <v>5.6333394742218958</v>
      </c>
      <c r="AG16" s="15">
        <f t="shared" si="1"/>
        <v>13.777430937585994</v>
      </c>
      <c r="AH16" s="15">
        <f t="shared" si="2"/>
        <v>9.5447329742166804</v>
      </c>
      <c r="AI16" s="15">
        <f t="shared" si="3"/>
        <v>1.3758489195901096</v>
      </c>
      <c r="AJ16" s="15">
        <f t="shared" si="4"/>
        <v>0.62546994204609574</v>
      </c>
      <c r="AK16" s="16">
        <f t="shared" si="5"/>
        <v>744.35488744958866</v>
      </c>
      <c r="AL16" s="16">
        <f t="shared" si="6"/>
        <v>731.99027109577094</v>
      </c>
      <c r="AM16" s="11"/>
    </row>
    <row r="17" spans="1:39" s="17" customFormat="1" ht="16" x14ac:dyDescent="0.2">
      <c r="A17" s="11" t="s">
        <v>51</v>
      </c>
      <c r="B17" s="9" t="s">
        <v>39</v>
      </c>
      <c r="C17" s="9">
        <v>4</v>
      </c>
      <c r="D17" s="9" t="s">
        <v>40</v>
      </c>
      <c r="E17" s="12">
        <v>242499.49449694224</v>
      </c>
      <c r="F17" s="12">
        <v>268446.48191207601</v>
      </c>
      <c r="G17" s="13">
        <v>10.865076239354208</v>
      </c>
      <c r="H17" s="12">
        <v>458.91373082697282</v>
      </c>
      <c r="I17" s="14">
        <v>38.266126548200376</v>
      </c>
      <c r="J17" s="12">
        <v>1746.0345975090049</v>
      </c>
      <c r="K17" s="12">
        <v>925.06526552652247</v>
      </c>
      <c r="L17" s="14">
        <v>76.73480827170448</v>
      </c>
      <c r="M17" s="12">
        <v>2493.2437380059405</v>
      </c>
      <c r="N17" s="14">
        <v>165.12308324227871</v>
      </c>
      <c r="O17" s="12">
        <v>410.11277934602361</v>
      </c>
      <c r="P17" s="12">
        <v>56.185553843532986</v>
      </c>
      <c r="Q17" s="12">
        <v>1750.9474656087095</v>
      </c>
      <c r="R17" s="12">
        <v>3793.6728449770176</v>
      </c>
      <c r="S17" s="12">
        <v>419.92076970794011</v>
      </c>
      <c r="T17" s="12">
        <v>1606.3518222918478</v>
      </c>
      <c r="U17" s="12">
        <v>331.35341947062778</v>
      </c>
      <c r="V17" s="13">
        <v>90.82335400211025</v>
      </c>
      <c r="W17" s="13">
        <v>322.37784337529604</v>
      </c>
      <c r="X17" s="13">
        <v>46.396136294326006</v>
      </c>
      <c r="Y17" s="13">
        <v>299.69031025824842</v>
      </c>
      <c r="Z17" s="13">
        <v>61.971108379919627</v>
      </c>
      <c r="AA17" s="13">
        <v>202.43179517799189</v>
      </c>
      <c r="AB17" s="13">
        <v>29.788608201090049</v>
      </c>
      <c r="AC17" s="13">
        <v>226.01519535536812</v>
      </c>
      <c r="AD17" s="14">
        <v>34.129740105084053</v>
      </c>
      <c r="AE17" s="12"/>
      <c r="AF17" s="15">
        <f t="shared" si="0"/>
        <v>7.299256682387016</v>
      </c>
      <c r="AG17" s="15">
        <f t="shared" si="1"/>
        <v>12.055353839564292</v>
      </c>
      <c r="AH17" s="15">
        <f t="shared" si="2"/>
        <v>15.099304646266207</v>
      </c>
      <c r="AI17" s="15">
        <f t="shared" si="3"/>
        <v>0.86781236094579672</v>
      </c>
      <c r="AJ17" s="15">
        <f t="shared" si="4"/>
        <v>0.85160574695886693</v>
      </c>
      <c r="AK17" s="16">
        <f t="shared" si="5"/>
        <v>751.66218366839405</v>
      </c>
      <c r="AL17" s="16">
        <f t="shared" si="6"/>
        <v>739.20876979090463</v>
      </c>
      <c r="AM17" s="11"/>
    </row>
    <row r="18" spans="1:39" s="17" customFormat="1" ht="16" x14ac:dyDescent="0.2">
      <c r="A18" s="11" t="s">
        <v>52</v>
      </c>
      <c r="B18" s="9" t="s">
        <v>39</v>
      </c>
      <c r="C18" s="9">
        <v>4</v>
      </c>
      <c r="D18" s="9" t="s">
        <v>48</v>
      </c>
      <c r="E18" s="12">
        <v>240878.48502264838</v>
      </c>
      <c r="F18" s="12">
        <v>254972.85326121224</v>
      </c>
      <c r="G18" s="13">
        <v>10.05492279911663</v>
      </c>
      <c r="H18" s="12">
        <v>553.69201981079959</v>
      </c>
      <c r="I18" s="14">
        <v>52.890246234658044</v>
      </c>
      <c r="J18" s="12">
        <v>2884.5867336230754</v>
      </c>
      <c r="K18" s="12">
        <v>836.15113659454994</v>
      </c>
      <c r="L18" s="14">
        <v>63.320335152695563</v>
      </c>
      <c r="M18" s="12">
        <v>2561.5628031056735</v>
      </c>
      <c r="N18" s="14">
        <v>282.30301334364776</v>
      </c>
      <c r="O18" s="12">
        <v>211.00019809918945</v>
      </c>
      <c r="P18" s="12">
        <v>32.562373560401468</v>
      </c>
      <c r="Q18" s="12">
        <v>1598.9961402490121</v>
      </c>
      <c r="R18" s="12">
        <v>4830.3157864939039</v>
      </c>
      <c r="S18" s="12">
        <v>680.53543490897687</v>
      </c>
      <c r="T18" s="12">
        <v>2940.1087337505205</v>
      </c>
      <c r="U18" s="12">
        <v>595.79296267423103</v>
      </c>
      <c r="V18" s="13">
        <v>126.31944245559822</v>
      </c>
      <c r="W18" s="13">
        <v>535.93888944215007</v>
      </c>
      <c r="X18" s="13">
        <v>73.156048278289603</v>
      </c>
      <c r="Y18" s="13">
        <v>480.39358969421846</v>
      </c>
      <c r="Z18" s="13">
        <v>98.651769935971885</v>
      </c>
      <c r="AA18" s="13">
        <v>321.2665130168831</v>
      </c>
      <c r="AB18" s="13">
        <v>46.251358448238932</v>
      </c>
      <c r="AC18" s="13">
        <v>335.55370806751313</v>
      </c>
      <c r="AD18" s="14">
        <v>44.092155056808714</v>
      </c>
      <c r="AE18" s="12"/>
      <c r="AF18" s="15">
        <f t="shared" si="0"/>
        <v>6.4798776940444869</v>
      </c>
      <c r="AG18" s="15">
        <f t="shared" si="1"/>
        <v>13.205096507752057</v>
      </c>
      <c r="AH18" s="15">
        <f t="shared" si="2"/>
        <v>9.0738060949688855</v>
      </c>
      <c r="AI18" s="15">
        <f t="shared" si="3"/>
        <v>0.93697052710058581</v>
      </c>
      <c r="AJ18" s="15">
        <f t="shared" si="4"/>
        <v>0.68506889386390313</v>
      </c>
      <c r="AK18" s="16">
        <f t="shared" si="5"/>
        <v>745.86071871879767</v>
      </c>
      <c r="AL18" s="16">
        <f t="shared" si="6"/>
        <v>733.47780365588562</v>
      </c>
      <c r="AM18" s="11"/>
    </row>
    <row r="19" spans="1:39" s="17" customFormat="1" ht="16" x14ac:dyDescent="0.2">
      <c r="A19" s="11" t="s">
        <v>53</v>
      </c>
      <c r="B19" s="9" t="s">
        <v>54</v>
      </c>
      <c r="C19" s="9">
        <v>5</v>
      </c>
      <c r="D19" s="9" t="s">
        <v>40</v>
      </c>
      <c r="E19" s="12">
        <v>205287.74911453066</v>
      </c>
      <c r="F19" s="12">
        <v>207266.93151728486</v>
      </c>
      <c r="G19" s="13">
        <v>10.33805801340311</v>
      </c>
      <c r="H19" s="12">
        <v>559.67174537654898</v>
      </c>
      <c r="I19" s="14">
        <v>37.040051172495296</v>
      </c>
      <c r="J19" s="12">
        <v>375.32786980332111</v>
      </c>
      <c r="K19" s="12">
        <v>509.08232455694122</v>
      </c>
      <c r="L19" s="14">
        <v>36.165915251446911</v>
      </c>
      <c r="M19" s="12">
        <v>460.26244067932561</v>
      </c>
      <c r="N19" s="14">
        <v>26.543175008235782</v>
      </c>
      <c r="O19" s="12">
        <v>99.804729007645449</v>
      </c>
      <c r="P19" s="12">
        <v>28.345877498766054</v>
      </c>
      <c r="Q19" s="12">
        <v>601.94995520983048</v>
      </c>
      <c r="R19" s="12">
        <v>1319.2359343813091</v>
      </c>
      <c r="S19" s="12">
        <v>114.64521016907064</v>
      </c>
      <c r="T19" s="12">
        <v>407.0685253333985</v>
      </c>
      <c r="U19" s="12">
        <v>71.947035862875268</v>
      </c>
      <c r="V19" s="13">
        <v>26.99720881326375</v>
      </c>
      <c r="W19" s="13">
        <v>70.424769129117578</v>
      </c>
      <c r="X19" s="13">
        <v>9.477303392136303</v>
      </c>
      <c r="Y19" s="13">
        <v>60.205366453809155</v>
      </c>
      <c r="Z19" s="13">
        <v>12.373265164878074</v>
      </c>
      <c r="AA19" s="13">
        <v>42.407890756389435</v>
      </c>
      <c r="AB19" s="13">
        <v>6.278083688232293</v>
      </c>
      <c r="AC19" s="13">
        <v>57.549357028884671</v>
      </c>
      <c r="AD19" s="14">
        <v>9.9361610995445844</v>
      </c>
      <c r="AE19" s="12"/>
      <c r="AF19" s="15">
        <f t="shared" si="0"/>
        <v>3.5209609937808461</v>
      </c>
      <c r="AG19" s="15">
        <f t="shared" si="1"/>
        <v>14.076301429605714</v>
      </c>
      <c r="AH19" s="15">
        <f t="shared" si="2"/>
        <v>17.340142636911974</v>
      </c>
      <c r="AI19" s="15">
        <f t="shared" si="3"/>
        <v>0.68467661877451358</v>
      </c>
      <c r="AJ19" s="15">
        <f t="shared" si="4"/>
        <v>1.1623022151259863</v>
      </c>
      <c r="AK19" s="16">
        <f t="shared" si="5"/>
        <v>718.30168580913153</v>
      </c>
      <c r="AL19" s="16">
        <f t="shared" si="6"/>
        <v>706.25366532334965</v>
      </c>
      <c r="AM19" s="11"/>
    </row>
    <row r="20" spans="1:39" s="17" customFormat="1" ht="16" x14ac:dyDescent="0.2">
      <c r="A20" s="11" t="s">
        <v>55</v>
      </c>
      <c r="B20" s="9" t="s">
        <v>54</v>
      </c>
      <c r="C20" s="9">
        <v>5</v>
      </c>
      <c r="D20" s="9" t="s">
        <v>48</v>
      </c>
      <c r="E20" s="12">
        <v>233955.79546128522</v>
      </c>
      <c r="F20" s="12">
        <v>236869.72615784974</v>
      </c>
      <c r="G20" s="13">
        <v>11.779999101858525</v>
      </c>
      <c r="H20" s="12">
        <v>583.45912355637211</v>
      </c>
      <c r="I20" s="14">
        <v>43.538275290060866</v>
      </c>
      <c r="J20" s="12">
        <v>3409.0916062183906</v>
      </c>
      <c r="K20" s="12">
        <v>911.82738022165881</v>
      </c>
      <c r="L20" s="14">
        <v>77.40724684206954</v>
      </c>
      <c r="M20" s="12">
        <v>2326.1267162605827</v>
      </c>
      <c r="N20" s="14">
        <v>306.41480939620249</v>
      </c>
      <c r="O20" s="12">
        <v>201.64623095823663</v>
      </c>
      <c r="P20" s="12">
        <v>32.936910972596138</v>
      </c>
      <c r="Q20" s="12">
        <v>1605.0629966151091</v>
      </c>
      <c r="R20" s="12">
        <v>5601.0054903662667</v>
      </c>
      <c r="S20" s="12">
        <v>806.74510861621161</v>
      </c>
      <c r="T20" s="12">
        <v>3438.2643821671359</v>
      </c>
      <c r="U20" s="12">
        <v>711.54419097174639</v>
      </c>
      <c r="V20" s="13">
        <v>155.79105452157359</v>
      </c>
      <c r="W20" s="13">
        <v>643.28990350187826</v>
      </c>
      <c r="X20" s="13">
        <v>89.543872243342989</v>
      </c>
      <c r="Y20" s="13">
        <v>576.1590695955573</v>
      </c>
      <c r="Z20" s="13">
        <v>121.32850184047469</v>
      </c>
      <c r="AA20" s="13">
        <v>391.24456295620189</v>
      </c>
      <c r="AB20" s="13">
        <v>56.038286152535349</v>
      </c>
      <c r="AC20" s="13">
        <v>389.56899535940812</v>
      </c>
      <c r="AD20" s="14">
        <v>48.210339866793909</v>
      </c>
      <c r="AE20" s="12"/>
      <c r="AF20" s="15">
        <f t="shared" si="0"/>
        <v>6.1221961927761974</v>
      </c>
      <c r="AG20" s="15">
        <f t="shared" si="1"/>
        <v>11.779612599864434</v>
      </c>
      <c r="AH20" s="15">
        <f t="shared" si="2"/>
        <v>7.5914304561332058</v>
      </c>
      <c r="AI20" s="15">
        <f t="shared" si="3"/>
        <v>0.96794077755631824</v>
      </c>
      <c r="AJ20" s="15">
        <f t="shared" si="4"/>
        <v>0.70567962711333954</v>
      </c>
      <c r="AK20" s="16">
        <f t="shared" si="5"/>
        <v>750.83067723375189</v>
      </c>
      <c r="AL20" s="16">
        <f t="shared" si="6"/>
        <v>738.38736773825315</v>
      </c>
      <c r="AM20" s="11"/>
    </row>
    <row r="21" spans="1:39" s="17" customFormat="1" ht="16" x14ac:dyDescent="0.2">
      <c r="A21" s="11" t="s">
        <v>56</v>
      </c>
      <c r="B21" s="9" t="s">
        <v>54</v>
      </c>
      <c r="C21" s="9">
        <v>5</v>
      </c>
      <c r="D21" s="9" t="s">
        <v>48</v>
      </c>
      <c r="E21" s="12">
        <v>231839.79113813091</v>
      </c>
      <c r="F21" s="12">
        <v>239628.41474983224</v>
      </c>
      <c r="G21" s="13">
        <v>12.553607701807191</v>
      </c>
      <c r="H21" s="12">
        <v>653.61735709607262</v>
      </c>
      <c r="I21" s="14">
        <v>46.176034162972094</v>
      </c>
      <c r="J21" s="12">
        <v>3710.972594446097</v>
      </c>
      <c r="K21" s="12">
        <v>721.90512777710728</v>
      </c>
      <c r="L21" s="14">
        <v>49.257019865798028</v>
      </c>
      <c r="M21" s="12">
        <v>1606.1548318742432</v>
      </c>
      <c r="N21" s="14">
        <v>204.64464410341549</v>
      </c>
      <c r="O21" s="12">
        <v>119.47015687599229</v>
      </c>
      <c r="P21" s="12">
        <v>24.099045163474965</v>
      </c>
      <c r="Q21" s="12">
        <v>1287.2929245593309</v>
      </c>
      <c r="R21" s="12">
        <v>4608.2428251436786</v>
      </c>
      <c r="S21" s="12">
        <v>748.98980893239013</v>
      </c>
      <c r="T21" s="12">
        <v>3505.3755571873726</v>
      </c>
      <c r="U21" s="12">
        <v>832.87699024646452</v>
      </c>
      <c r="V21" s="13">
        <v>158.18991085733131</v>
      </c>
      <c r="W21" s="13">
        <v>768.95841521233899</v>
      </c>
      <c r="X21" s="13">
        <v>110.59125522532511</v>
      </c>
      <c r="Y21" s="13">
        <v>726.00264797622833</v>
      </c>
      <c r="Z21" s="13">
        <v>138.60874893915556</v>
      </c>
      <c r="AA21" s="13">
        <v>419.67030843642709</v>
      </c>
      <c r="AB21" s="13">
        <v>58.490333187314526</v>
      </c>
      <c r="AC21" s="13">
        <v>384.8981451253353</v>
      </c>
      <c r="AD21" s="14">
        <v>45.780510897554294</v>
      </c>
      <c r="AE21" s="12"/>
      <c r="AF21" s="15">
        <f t="shared" si="0"/>
        <v>4.9574643337763371</v>
      </c>
      <c r="AG21" s="15">
        <f t="shared" si="1"/>
        <v>14.655883156227391</v>
      </c>
      <c r="AH21" s="15">
        <f t="shared" si="2"/>
        <v>7.848506560780482</v>
      </c>
      <c r="AI21" s="15">
        <f t="shared" si="3"/>
        <v>1.2344774338514508</v>
      </c>
      <c r="AJ21" s="15">
        <f t="shared" si="4"/>
        <v>0.60576794890815533</v>
      </c>
      <c r="AK21" s="16">
        <f t="shared" si="5"/>
        <v>737.54263768840406</v>
      </c>
      <c r="AL21" s="16">
        <f t="shared" si="6"/>
        <v>725.26080310383611</v>
      </c>
      <c r="AM21" s="11"/>
    </row>
    <row r="22" spans="1:39" s="17" customFormat="1" ht="16" x14ac:dyDescent="0.2">
      <c r="A22" s="11" t="s">
        <v>57</v>
      </c>
      <c r="B22" s="9" t="s">
        <v>54</v>
      </c>
      <c r="C22" s="9">
        <v>5</v>
      </c>
      <c r="D22" s="9" t="s">
        <v>40</v>
      </c>
      <c r="E22" s="12">
        <v>235668.08646787461</v>
      </c>
      <c r="F22" s="12">
        <v>245040.34294447475</v>
      </c>
      <c r="G22" s="13">
        <v>11.014104205864562</v>
      </c>
      <c r="H22" s="12">
        <v>704.18706546759097</v>
      </c>
      <c r="I22" s="14">
        <v>42.691149014944074</v>
      </c>
      <c r="J22" s="12">
        <v>1492.411225386915</v>
      </c>
      <c r="K22" s="12">
        <v>930.47096776126932</v>
      </c>
      <c r="L22" s="14">
        <v>69.913852998194486</v>
      </c>
      <c r="M22" s="12">
        <v>2736.5471212414523</v>
      </c>
      <c r="N22" s="14">
        <v>219.54898771810477</v>
      </c>
      <c r="O22" s="12">
        <v>230.2503954420533</v>
      </c>
      <c r="P22" s="12">
        <v>43.446093162138958</v>
      </c>
      <c r="Q22" s="12">
        <v>1513.0908356010868</v>
      </c>
      <c r="R22" s="12">
        <v>4143.6588519903553</v>
      </c>
      <c r="S22" s="12">
        <v>441.03730529520362</v>
      </c>
      <c r="T22" s="12">
        <v>1641.2742497711599</v>
      </c>
      <c r="U22" s="12">
        <v>267.79435905010746</v>
      </c>
      <c r="V22" s="13">
        <v>72.957666285307553</v>
      </c>
      <c r="W22" s="13">
        <v>241.00954063765829</v>
      </c>
      <c r="X22" s="13">
        <v>31.230624346209495</v>
      </c>
      <c r="Y22" s="13">
        <v>229.40172371006165</v>
      </c>
      <c r="Z22" s="13">
        <v>49.216700922149649</v>
      </c>
      <c r="AA22" s="13">
        <v>176.30355839834235</v>
      </c>
      <c r="AB22" s="13">
        <v>28.442898022840232</v>
      </c>
      <c r="AC22" s="13">
        <v>228.10028210620814</v>
      </c>
      <c r="AD22" s="14">
        <v>31.859670985272697</v>
      </c>
      <c r="AE22" s="12"/>
      <c r="AF22" s="15">
        <f t="shared" si="0"/>
        <v>5.2996801020236433</v>
      </c>
      <c r="AG22" s="15">
        <f t="shared" si="1"/>
        <v>13.308821182910611</v>
      </c>
      <c r="AH22" s="15">
        <f t="shared" si="2"/>
        <v>12.464403273656211</v>
      </c>
      <c r="AI22" s="15">
        <f t="shared" si="3"/>
        <v>0.65820567642701766</v>
      </c>
      <c r="AJ22" s="15">
        <f t="shared" si="4"/>
        <v>0.88008065072105357</v>
      </c>
      <c r="AK22" s="16">
        <f t="shared" si="5"/>
        <v>751.99869699556314</v>
      </c>
      <c r="AL22" s="16">
        <f t="shared" si="6"/>
        <v>739.54119384219939</v>
      </c>
      <c r="AM22" s="11"/>
    </row>
    <row r="23" spans="1:39" s="17" customFormat="1" ht="16" x14ac:dyDescent="0.2">
      <c r="A23" s="11" t="s">
        <v>58</v>
      </c>
      <c r="B23" s="9" t="s">
        <v>54</v>
      </c>
      <c r="C23" s="9">
        <v>6</v>
      </c>
      <c r="D23" s="9" t="s">
        <v>40</v>
      </c>
      <c r="E23" s="12">
        <v>216126.99253566514</v>
      </c>
      <c r="F23" s="12">
        <v>209684.74463041112</v>
      </c>
      <c r="G23" s="13">
        <v>10.915076733392524</v>
      </c>
      <c r="H23" s="12">
        <v>601.85888872167413</v>
      </c>
      <c r="I23" s="14">
        <v>33.775886004752309</v>
      </c>
      <c r="J23" s="12">
        <v>631.13782009069087</v>
      </c>
      <c r="K23" s="12">
        <v>535.74119037422804</v>
      </c>
      <c r="L23" s="14">
        <v>35.296241552610134</v>
      </c>
      <c r="M23" s="12">
        <v>699.10061565914691</v>
      </c>
      <c r="N23" s="14">
        <v>40.393318240864275</v>
      </c>
      <c r="O23" s="12">
        <v>114.05600202403686</v>
      </c>
      <c r="P23" s="12">
        <v>28.312600013111581</v>
      </c>
      <c r="Q23" s="12">
        <v>785.02759434344091</v>
      </c>
      <c r="R23" s="12">
        <v>2031.2319152575856</v>
      </c>
      <c r="S23" s="12">
        <v>201.4474928831682</v>
      </c>
      <c r="T23" s="12">
        <v>672.04301152147139</v>
      </c>
      <c r="U23" s="12">
        <v>100.92816805800601</v>
      </c>
      <c r="V23" s="13">
        <v>35.611708014731576</v>
      </c>
      <c r="W23" s="13">
        <v>99.976262610812114</v>
      </c>
      <c r="X23" s="13">
        <v>13.104531635630567</v>
      </c>
      <c r="Y23" s="13">
        <v>82.924676617006341</v>
      </c>
      <c r="Z23" s="13">
        <v>19.011793341199347</v>
      </c>
      <c r="AA23" s="13">
        <v>72.140617894273447</v>
      </c>
      <c r="AB23" s="13">
        <v>11.023931902399005</v>
      </c>
      <c r="AC23" s="13">
        <v>106.33264496950783</v>
      </c>
      <c r="AD23" s="14">
        <v>17.092177966724211</v>
      </c>
      <c r="AE23" s="12"/>
      <c r="AF23" s="15">
        <f t="shared" si="0"/>
        <v>4.0284538322590455</v>
      </c>
      <c r="AG23" s="15">
        <f t="shared" si="1"/>
        <v>15.178420330552456</v>
      </c>
      <c r="AH23" s="15">
        <f t="shared" si="2"/>
        <v>17.307333145804677</v>
      </c>
      <c r="AI23" s="15">
        <f t="shared" si="3"/>
        <v>0.51039679503998192</v>
      </c>
      <c r="AJ23" s="15">
        <f t="shared" si="4"/>
        <v>1.0864444575951639</v>
      </c>
      <c r="AK23" s="16">
        <f t="shared" si="5"/>
        <v>721.06756498985123</v>
      </c>
      <c r="AL23" s="16">
        <f t="shared" si="6"/>
        <v>708.98593382035426</v>
      </c>
      <c r="AM23" s="11"/>
    </row>
    <row r="24" spans="1:39" s="17" customFormat="1" ht="16" x14ac:dyDescent="0.2">
      <c r="A24" s="11" t="s">
        <v>59</v>
      </c>
      <c r="B24" s="9" t="s">
        <v>54</v>
      </c>
      <c r="C24" s="9">
        <v>6</v>
      </c>
      <c r="D24" s="9" t="s">
        <v>48</v>
      </c>
      <c r="E24" s="12">
        <v>224423.798393348</v>
      </c>
      <c r="F24" s="12">
        <v>230204.58200242225</v>
      </c>
      <c r="G24" s="13">
        <v>9.3198901155260572</v>
      </c>
      <c r="H24" s="12">
        <v>588.00316063784794</v>
      </c>
      <c r="I24" s="14">
        <v>37.241187042696488</v>
      </c>
      <c r="J24" s="12">
        <v>647.28790676581684</v>
      </c>
      <c r="K24" s="12">
        <v>720.93274407913577</v>
      </c>
      <c r="L24" s="14">
        <v>57.695056184430378</v>
      </c>
      <c r="M24" s="12">
        <v>1090.8861377279152</v>
      </c>
      <c r="N24" s="14">
        <v>77.108134519311903</v>
      </c>
      <c r="O24" s="12">
        <v>159.49410367360846</v>
      </c>
      <c r="P24" s="12">
        <v>38.040886741736848</v>
      </c>
      <c r="Q24" s="12">
        <v>1073.7673110461137</v>
      </c>
      <c r="R24" s="12">
        <v>2495.289950620212</v>
      </c>
      <c r="S24" s="12">
        <v>246.93049063918704</v>
      </c>
      <c r="T24" s="12">
        <v>770.66616594920265</v>
      </c>
      <c r="U24" s="12">
        <v>118.99626971772915</v>
      </c>
      <c r="V24" s="13">
        <v>40.328265680956967</v>
      </c>
      <c r="W24" s="13">
        <v>105.94867743808467</v>
      </c>
      <c r="X24" s="13">
        <v>13.295643703636937</v>
      </c>
      <c r="Y24" s="13">
        <v>89.305190386710734</v>
      </c>
      <c r="Z24" s="13">
        <v>21.418272293936152</v>
      </c>
      <c r="AA24" s="13">
        <v>68.826384130868021</v>
      </c>
      <c r="AB24" s="13">
        <v>12.660902660184931</v>
      </c>
      <c r="AC24" s="13">
        <v>106.73982326140691</v>
      </c>
      <c r="AD24" s="14">
        <v>17.875419702898174</v>
      </c>
      <c r="AE24" s="12"/>
      <c r="AF24" s="15">
        <f t="shared" si="0"/>
        <v>4.1927020459966906</v>
      </c>
      <c r="AG24" s="15">
        <f t="shared" si="1"/>
        <v>12.495572268351255</v>
      </c>
      <c r="AH24" s="15">
        <f t="shared" si="2"/>
        <v>14.147484497302944</v>
      </c>
      <c r="AI24" s="15">
        <f t="shared" si="3"/>
        <v>0.54757169459011235</v>
      </c>
      <c r="AJ24" s="15">
        <f t="shared" si="4"/>
        <v>1.1006886061554113</v>
      </c>
      <c r="AK24" s="16">
        <f t="shared" si="5"/>
        <v>737.46695211624058</v>
      </c>
      <c r="AL24" s="16">
        <f t="shared" si="6"/>
        <v>725.18603725508115</v>
      </c>
      <c r="AM24" s="11"/>
    </row>
    <row r="25" spans="1:39" s="17" customFormat="1" ht="16" x14ac:dyDescent="0.2">
      <c r="A25" s="11" t="s">
        <v>60</v>
      </c>
      <c r="B25" s="9" t="s">
        <v>54</v>
      </c>
      <c r="C25" s="9">
        <v>6</v>
      </c>
      <c r="D25" s="9" t="s">
        <v>40</v>
      </c>
      <c r="E25" s="12">
        <v>212645.80790541763</v>
      </c>
      <c r="F25" s="12">
        <v>240753.84264865427</v>
      </c>
      <c r="G25" s="13">
        <v>8.733244695253271</v>
      </c>
      <c r="H25" s="12">
        <v>550.02520213970774</v>
      </c>
      <c r="I25" s="14">
        <v>39.090928020381327</v>
      </c>
      <c r="J25" s="12">
        <v>574.93518008947603</v>
      </c>
      <c r="K25" s="12">
        <v>837.21018465113605</v>
      </c>
      <c r="L25" s="14">
        <v>70.681295943500587</v>
      </c>
      <c r="M25" s="12">
        <v>1536.7478935234769</v>
      </c>
      <c r="N25" s="14">
        <v>87.707666955755272</v>
      </c>
      <c r="O25" s="12">
        <v>213.78982210307021</v>
      </c>
      <c r="P25" s="12">
        <v>41.907993108089038</v>
      </c>
      <c r="Q25" s="12">
        <v>980.57276029520449</v>
      </c>
      <c r="R25" s="12">
        <v>2455.8564240940632</v>
      </c>
      <c r="S25" s="12">
        <v>212.76955626768267</v>
      </c>
      <c r="T25" s="12">
        <v>653.20131845845447</v>
      </c>
      <c r="U25" s="12">
        <v>99.449537458243753</v>
      </c>
      <c r="V25" s="13">
        <v>35.945102393443243</v>
      </c>
      <c r="W25" s="13">
        <v>95.099478501652669</v>
      </c>
      <c r="X25" s="13">
        <v>12.683867077496597</v>
      </c>
      <c r="Y25" s="13">
        <v>76.701348010992135</v>
      </c>
      <c r="Z25" s="13">
        <v>18.433861130648651</v>
      </c>
      <c r="AA25" s="13">
        <v>63.194584487314899</v>
      </c>
      <c r="AB25" s="13">
        <v>9.9080300050766308</v>
      </c>
      <c r="AC25" s="13">
        <v>94.852965086334692</v>
      </c>
      <c r="AD25" s="14">
        <v>16.08151348504089</v>
      </c>
      <c r="AE25" s="12"/>
      <c r="AF25" s="15">
        <f t="shared" si="0"/>
        <v>5.1014092121200791</v>
      </c>
      <c r="AG25" s="15">
        <f t="shared" si="1"/>
        <v>11.844861833325238</v>
      </c>
      <c r="AH25" s="15">
        <f t="shared" si="2"/>
        <v>17.521249246074461</v>
      </c>
      <c r="AI25" s="15">
        <f t="shared" si="3"/>
        <v>0.52922804963261161</v>
      </c>
      <c r="AJ25" s="15">
        <f t="shared" si="4"/>
        <v>1.1327097596786675</v>
      </c>
      <c r="AK25" s="16">
        <f t="shared" si="5"/>
        <v>745.93297931080826</v>
      </c>
      <c r="AL25" s="16">
        <f t="shared" si="6"/>
        <v>733.54918614449969</v>
      </c>
      <c r="AM25" s="11"/>
    </row>
    <row r="26" spans="1:39" s="17" customFormat="1" ht="16" x14ac:dyDescent="0.2">
      <c r="A26" s="11" t="s">
        <v>61</v>
      </c>
      <c r="B26" s="9" t="s">
        <v>54</v>
      </c>
      <c r="C26" s="9">
        <v>7</v>
      </c>
      <c r="D26" s="9" t="s">
        <v>40</v>
      </c>
      <c r="E26" s="12">
        <v>202661.76969808218</v>
      </c>
      <c r="F26" s="12">
        <v>217591.38739362283</v>
      </c>
      <c r="G26" s="13">
        <v>9.8280108292482922</v>
      </c>
      <c r="H26" s="12">
        <v>640.4086267031397</v>
      </c>
      <c r="I26" s="14">
        <v>35.013876880244489</v>
      </c>
      <c r="J26" s="12">
        <v>1342.9985279112827</v>
      </c>
      <c r="K26" s="12">
        <v>554.23393280845187</v>
      </c>
      <c r="L26" s="14">
        <v>37.733529340773359</v>
      </c>
      <c r="M26" s="12">
        <v>788.95269634641966</v>
      </c>
      <c r="N26" s="14">
        <v>80.685750548663663</v>
      </c>
      <c r="O26" s="12">
        <v>111.14936366336303</v>
      </c>
      <c r="P26" s="12">
        <v>28.985785028851883</v>
      </c>
      <c r="Q26" s="12">
        <v>964.06392383806224</v>
      </c>
      <c r="R26" s="12">
        <v>2964.7419068869995</v>
      </c>
      <c r="S26" s="12">
        <v>351.16529105868102</v>
      </c>
      <c r="T26" s="12">
        <v>1371.5969728407538</v>
      </c>
      <c r="U26" s="12">
        <v>257.60222363453033</v>
      </c>
      <c r="V26" s="13">
        <v>63.478417406867628</v>
      </c>
      <c r="W26" s="13">
        <v>233.78891029517573</v>
      </c>
      <c r="X26" s="13">
        <v>32.724242824338582</v>
      </c>
      <c r="Y26" s="13">
        <v>210.48827353482622</v>
      </c>
      <c r="Z26" s="13">
        <v>45.08293479325306</v>
      </c>
      <c r="AA26" s="13">
        <v>153.99944166724075</v>
      </c>
      <c r="AB26" s="13">
        <v>23.688416620887274</v>
      </c>
      <c r="AC26" s="13">
        <v>177.69777955148999</v>
      </c>
      <c r="AD26" s="14">
        <v>25.434374846653267</v>
      </c>
      <c r="AE26" s="12"/>
      <c r="AF26" s="15">
        <f t="shared" si="0"/>
        <v>3.8346162973584166</v>
      </c>
      <c r="AG26" s="15">
        <f t="shared" si="1"/>
        <v>14.688102133334468</v>
      </c>
      <c r="AH26" s="15">
        <f t="shared" si="2"/>
        <v>9.7780920544400445</v>
      </c>
      <c r="AI26" s="15">
        <f t="shared" si="3"/>
        <v>0.7752408942448723</v>
      </c>
      <c r="AJ26" s="15">
        <f t="shared" si="4"/>
        <v>0.79269971583607512</v>
      </c>
      <c r="AK26" s="16">
        <f t="shared" si="5"/>
        <v>722.91505782764352</v>
      </c>
      <c r="AL26" s="16">
        <f t="shared" si="6"/>
        <v>710.8109761122696</v>
      </c>
      <c r="AM26" s="11"/>
    </row>
    <row r="27" spans="1:39" s="17" customFormat="1" ht="16" x14ac:dyDescent="0.2">
      <c r="A27" s="11" t="s">
        <v>62</v>
      </c>
      <c r="B27" s="9" t="s">
        <v>54</v>
      </c>
      <c r="C27" s="9">
        <v>7</v>
      </c>
      <c r="D27" s="9" t="s">
        <v>48</v>
      </c>
      <c r="E27" s="12">
        <v>220128.07943081798</v>
      </c>
      <c r="F27" s="12">
        <v>220292.01335618424</v>
      </c>
      <c r="G27" s="13">
        <v>12.248561881333837</v>
      </c>
      <c r="H27" s="12">
        <v>648.55574494402367</v>
      </c>
      <c r="I27" s="14">
        <v>38.099234029797067</v>
      </c>
      <c r="J27" s="12">
        <v>2356.2753692636734</v>
      </c>
      <c r="K27" s="12">
        <v>584.49885740760647</v>
      </c>
      <c r="L27" s="14">
        <v>41.77666837044282</v>
      </c>
      <c r="M27" s="12">
        <v>1185.0663352152521</v>
      </c>
      <c r="N27" s="14">
        <v>129.33923359749053</v>
      </c>
      <c r="O27" s="12">
        <v>110.61673144640186</v>
      </c>
      <c r="P27" s="12">
        <v>25.722557188981781</v>
      </c>
      <c r="Q27" s="12">
        <v>1151.1434812764016</v>
      </c>
      <c r="R27" s="12">
        <v>4079.6066307674755</v>
      </c>
      <c r="S27" s="12">
        <v>544.94823114573524</v>
      </c>
      <c r="T27" s="12">
        <v>2271.1596602579721</v>
      </c>
      <c r="U27" s="12">
        <v>449.14263019759795</v>
      </c>
      <c r="V27" s="13">
        <v>101.87843116641811</v>
      </c>
      <c r="W27" s="13">
        <v>411.61967245238225</v>
      </c>
      <c r="X27" s="13">
        <v>58.727101421948966</v>
      </c>
      <c r="Y27" s="13">
        <v>392.51673480870619</v>
      </c>
      <c r="Z27" s="13">
        <v>82.064608056287284</v>
      </c>
      <c r="AA27" s="13">
        <v>248.19975382487777</v>
      </c>
      <c r="AB27" s="13">
        <v>37.751375704498649</v>
      </c>
      <c r="AC27" s="13">
        <v>271.44498486388443</v>
      </c>
      <c r="AD27" s="14">
        <v>35.858679347446007</v>
      </c>
      <c r="AE27" s="12"/>
      <c r="AF27" s="15">
        <f t="shared" si="0"/>
        <v>4.3003784823456188</v>
      </c>
      <c r="AG27" s="15">
        <f t="shared" si="1"/>
        <v>13.991035671507545</v>
      </c>
      <c r="AH27" s="15">
        <f t="shared" si="2"/>
        <v>9.1624660379790974</v>
      </c>
      <c r="AI27" s="15">
        <f t="shared" si="3"/>
        <v>0.94638342235622819</v>
      </c>
      <c r="AJ27" s="15">
        <f t="shared" si="4"/>
        <v>0.72612504631489105</v>
      </c>
      <c r="AK27" s="16">
        <f t="shared" si="5"/>
        <v>725.8234228605246</v>
      </c>
      <c r="AL27" s="16">
        <f t="shared" si="6"/>
        <v>713.6839989877891</v>
      </c>
      <c r="AM27" s="11"/>
    </row>
    <row r="28" spans="1:39" s="17" customFormat="1" ht="16" x14ac:dyDescent="0.2">
      <c r="A28" s="11" t="s">
        <v>63</v>
      </c>
      <c r="B28" s="9" t="s">
        <v>54</v>
      </c>
      <c r="C28" s="9">
        <v>8</v>
      </c>
      <c r="D28" s="9" t="s">
        <v>40</v>
      </c>
      <c r="E28" s="12">
        <v>221316.14775297011</v>
      </c>
      <c r="F28" s="12">
        <v>219645.70377562204</v>
      </c>
      <c r="G28" s="13">
        <v>9.9878060973245262</v>
      </c>
      <c r="H28" s="12">
        <v>686.79995958357893</v>
      </c>
      <c r="I28" s="14">
        <v>40.772121488484821</v>
      </c>
      <c r="J28" s="12">
        <v>1817.0159618755661</v>
      </c>
      <c r="K28" s="12">
        <v>600.79651283684882</v>
      </c>
      <c r="L28" s="14">
        <v>40.725435155039513</v>
      </c>
      <c r="M28" s="12">
        <v>1409.5855916316214</v>
      </c>
      <c r="N28" s="14">
        <v>113.39019136754852</v>
      </c>
      <c r="O28" s="12">
        <v>127.6156086897068</v>
      </c>
      <c r="P28" s="12">
        <v>29.70545272528021</v>
      </c>
      <c r="Q28" s="12">
        <v>1142.1945705968205</v>
      </c>
      <c r="R28" s="12">
        <v>3824.5816057694196</v>
      </c>
      <c r="S28" s="12">
        <v>474.13256608121134</v>
      </c>
      <c r="T28" s="12">
        <v>1905.0499335541911</v>
      </c>
      <c r="U28" s="12">
        <v>357.33359606311046</v>
      </c>
      <c r="V28" s="13">
        <v>84.926565198476453</v>
      </c>
      <c r="W28" s="13">
        <v>309.34818674602872</v>
      </c>
      <c r="X28" s="13">
        <v>43.626543770392701</v>
      </c>
      <c r="Y28" s="13">
        <v>293.02985174734118</v>
      </c>
      <c r="Z28" s="13">
        <v>59.05367002406868</v>
      </c>
      <c r="AA28" s="13">
        <v>197.10771211357076</v>
      </c>
      <c r="AB28" s="13">
        <v>31.838261591756254</v>
      </c>
      <c r="AC28" s="13">
        <v>242.69505084877673</v>
      </c>
      <c r="AD28" s="14">
        <v>31.417431791905322</v>
      </c>
      <c r="AE28" s="12"/>
      <c r="AF28" s="15">
        <f t="shared" si="0"/>
        <v>4.2960331178895714</v>
      </c>
      <c r="AG28" s="15">
        <f t="shared" si="1"/>
        <v>14.752365703390257</v>
      </c>
      <c r="AH28" s="15">
        <f t="shared" si="2"/>
        <v>12.431283293830253</v>
      </c>
      <c r="AI28" s="15">
        <f t="shared" si="3"/>
        <v>0.7902085314476347</v>
      </c>
      <c r="AJ28" s="15">
        <f t="shared" si="4"/>
        <v>0.7828025220835626</v>
      </c>
      <c r="AK28" s="16">
        <f t="shared" si="5"/>
        <v>727.33446792097743</v>
      </c>
      <c r="AL28" s="16">
        <f t="shared" si="6"/>
        <v>715.17668198168451</v>
      </c>
      <c r="AM28" s="11"/>
    </row>
    <row r="29" spans="1:39" s="17" customFormat="1" ht="16" x14ac:dyDescent="0.2">
      <c r="A29" s="11" t="s">
        <v>64</v>
      </c>
      <c r="B29" s="9" t="s">
        <v>54</v>
      </c>
      <c r="C29" s="9">
        <v>8</v>
      </c>
      <c r="D29" s="9" t="s">
        <v>48</v>
      </c>
      <c r="E29" s="12">
        <v>205873.16337464581</v>
      </c>
      <c r="F29" s="12">
        <v>211857.06702224832</v>
      </c>
      <c r="G29" s="13">
        <v>8.071281908879234</v>
      </c>
      <c r="H29" s="12">
        <v>536.12181533599153</v>
      </c>
      <c r="I29" s="14">
        <v>41.688873342556953</v>
      </c>
      <c r="J29" s="12">
        <v>720.19993951705271</v>
      </c>
      <c r="K29" s="12">
        <v>722.71562211727189</v>
      </c>
      <c r="L29" s="14">
        <v>50.671372000978252</v>
      </c>
      <c r="M29" s="12">
        <v>1941.8197168772222</v>
      </c>
      <c r="N29" s="14">
        <v>131.6825209906462</v>
      </c>
      <c r="O29" s="12">
        <v>269.82994825075855</v>
      </c>
      <c r="P29" s="12">
        <v>53.062609852835166</v>
      </c>
      <c r="Q29" s="12">
        <v>1270.7396627094306</v>
      </c>
      <c r="R29" s="12">
        <v>2925.5274623871533</v>
      </c>
      <c r="S29" s="12">
        <v>268.55577968628359</v>
      </c>
      <c r="T29" s="12">
        <v>895.39079600775119</v>
      </c>
      <c r="U29" s="12">
        <v>136.16093340230771</v>
      </c>
      <c r="V29" s="13">
        <v>47.025301311542918</v>
      </c>
      <c r="W29" s="13">
        <v>122.06415069795723</v>
      </c>
      <c r="X29" s="13">
        <v>15.928285907239578</v>
      </c>
      <c r="Y29" s="13">
        <v>103.11016358099647</v>
      </c>
      <c r="Z29" s="13">
        <v>22.397395117337236</v>
      </c>
      <c r="AA29" s="13">
        <v>76.926025705742433</v>
      </c>
      <c r="AB29" s="13">
        <v>12.371358072141058</v>
      </c>
      <c r="AC29" s="13">
        <v>116.44183703393711</v>
      </c>
      <c r="AD29" s="14">
        <v>19.721071683088322</v>
      </c>
      <c r="AE29" s="12"/>
      <c r="AF29" s="15">
        <f t="shared" si="0"/>
        <v>5.0851239507274517</v>
      </c>
      <c r="AG29" s="15">
        <f t="shared" si="1"/>
        <v>14.26279955678562</v>
      </c>
      <c r="AH29" s="15">
        <f t="shared" si="2"/>
        <v>14.746222218931816</v>
      </c>
      <c r="AI29" s="15">
        <f t="shared" si="3"/>
        <v>0.57953970629172835</v>
      </c>
      <c r="AJ29" s="15">
        <f t="shared" si="4"/>
        <v>1.1178425301247854</v>
      </c>
      <c r="AK29" s="16">
        <f t="shared" si="5"/>
        <v>737.6056533761323</v>
      </c>
      <c r="AL29" s="16">
        <f t="shared" si="6"/>
        <v>725.3230530313084</v>
      </c>
      <c r="AM29" s="11"/>
    </row>
    <row r="30" spans="1:39" s="17" customFormat="1" ht="16" x14ac:dyDescent="0.2">
      <c r="A30" s="11" t="s">
        <v>65</v>
      </c>
      <c r="B30" s="9" t="s">
        <v>54</v>
      </c>
      <c r="C30" s="9">
        <v>9</v>
      </c>
      <c r="D30" s="9" t="s">
        <v>40</v>
      </c>
      <c r="E30" s="12">
        <v>204669.5691098985</v>
      </c>
      <c r="F30" s="12">
        <v>221273.71659776624</v>
      </c>
      <c r="G30" s="13">
        <v>8.5347383187108985</v>
      </c>
      <c r="H30" s="12">
        <v>486.44662075862033</v>
      </c>
      <c r="I30" s="14">
        <v>44.922411504484579</v>
      </c>
      <c r="J30" s="12">
        <v>626.89374362989622</v>
      </c>
      <c r="K30" s="12">
        <v>752.9252318169622</v>
      </c>
      <c r="L30" s="14">
        <v>57.029453116714947</v>
      </c>
      <c r="M30" s="12">
        <v>1408.4644309953155</v>
      </c>
      <c r="N30" s="14">
        <v>83.393285369322385</v>
      </c>
      <c r="O30" s="12">
        <v>271.25558049039989</v>
      </c>
      <c r="P30" s="12">
        <v>52.302074041288385</v>
      </c>
      <c r="Q30" s="12">
        <v>1130.4339306549618</v>
      </c>
      <c r="R30" s="12">
        <v>2262.4824566319671</v>
      </c>
      <c r="S30" s="12">
        <v>200.41701668197246</v>
      </c>
      <c r="T30" s="12">
        <v>681.13629429941841</v>
      </c>
      <c r="U30" s="12">
        <v>121.63909589187875</v>
      </c>
      <c r="V30" s="13">
        <v>39.894542949071592</v>
      </c>
      <c r="W30" s="13">
        <v>116.52856642998611</v>
      </c>
      <c r="X30" s="13">
        <v>14.941002321604614</v>
      </c>
      <c r="Y30" s="13">
        <v>90.456495909292428</v>
      </c>
      <c r="Z30" s="13">
        <v>20.800452335284437</v>
      </c>
      <c r="AA30" s="13">
        <v>63.891666706250227</v>
      </c>
      <c r="AB30" s="13">
        <v>9.6488940662232388</v>
      </c>
      <c r="AC30" s="13">
        <v>91.297613462814894</v>
      </c>
      <c r="AD30" s="14">
        <v>14.437638717293948</v>
      </c>
      <c r="AE30" s="12"/>
      <c r="AF30" s="15">
        <f t="shared" si="0"/>
        <v>5.186325503578785</v>
      </c>
      <c r="AG30" s="15">
        <f t="shared" si="1"/>
        <v>13.202392635188797</v>
      </c>
      <c r="AH30" s="15">
        <f t="shared" si="2"/>
        <v>16.88942250875084</v>
      </c>
      <c r="AI30" s="15">
        <f t="shared" si="3"/>
        <v>0.64844195112957181</v>
      </c>
      <c r="AJ30" s="15">
        <f t="shared" si="4"/>
        <v>1.02690452904402</v>
      </c>
      <c r="AK30" s="16">
        <f t="shared" si="5"/>
        <v>739.91077594472438</v>
      </c>
      <c r="AL30" s="16">
        <f>IFERROR((7708+960*0.1)/(10.52-LOG(0.7)-LOG(1)-LOG(K30))-273.15,"")</f>
        <v>727.60016398387711</v>
      </c>
      <c r="AM30" s="11"/>
    </row>
    <row r="31" spans="1:39" s="17" customFormat="1" ht="16" x14ac:dyDescent="0.2">
      <c r="A31" s="11" t="s">
        <v>66</v>
      </c>
      <c r="B31" s="9" t="s">
        <v>54</v>
      </c>
      <c r="C31" s="9">
        <v>9</v>
      </c>
      <c r="D31" s="9" t="s">
        <v>48</v>
      </c>
      <c r="E31" s="12">
        <v>203587.66725947446</v>
      </c>
      <c r="F31" s="12">
        <v>209042.26136276539</v>
      </c>
      <c r="G31" s="13">
        <v>7.7236289357209351</v>
      </c>
      <c r="H31" s="12">
        <v>566.60644969160091</v>
      </c>
      <c r="I31" s="14">
        <v>38.864263739823734</v>
      </c>
      <c r="J31" s="12">
        <v>1516.5322583148663</v>
      </c>
      <c r="K31" s="12">
        <v>742.69706709160778</v>
      </c>
      <c r="L31" s="14">
        <v>57.349508372059574</v>
      </c>
      <c r="M31" s="12">
        <v>2406.7950114436185</v>
      </c>
      <c r="N31" s="14">
        <v>192.65875407476832</v>
      </c>
      <c r="O31" s="12">
        <v>201.06071732825615</v>
      </c>
      <c r="P31" s="12">
        <v>40.075513292163343</v>
      </c>
      <c r="Q31" s="12">
        <v>1357.979965092072</v>
      </c>
      <c r="R31" s="12">
        <v>4291.1205986828918</v>
      </c>
      <c r="S31" s="12">
        <v>460.04993068508566</v>
      </c>
      <c r="T31" s="12">
        <v>1663.5738485711254</v>
      </c>
      <c r="U31" s="12">
        <v>284.93692304464798</v>
      </c>
      <c r="V31" s="13">
        <v>73.494489488552617</v>
      </c>
      <c r="W31" s="13">
        <v>249.93714971232126</v>
      </c>
      <c r="X31" s="13">
        <v>33.285137110966907</v>
      </c>
      <c r="Y31" s="13">
        <v>225.68404316869845</v>
      </c>
      <c r="Z31" s="13">
        <v>48.157824356582552</v>
      </c>
      <c r="AA31" s="13">
        <v>167.74169182624755</v>
      </c>
      <c r="AB31" s="13">
        <v>25.294908921305037</v>
      </c>
      <c r="AC31" s="13">
        <v>205.12605035526795</v>
      </c>
      <c r="AD31" s="14">
        <v>28.909406061349966</v>
      </c>
      <c r="AE31" s="12"/>
      <c r="AF31" s="15">
        <f t="shared" si="0"/>
        <v>5.0170465905816117</v>
      </c>
      <c r="AG31" s="15">
        <f t="shared" si="1"/>
        <v>12.950365019230862</v>
      </c>
      <c r="AH31" s="15">
        <f t="shared" si="2"/>
        <v>12.492528683693102</v>
      </c>
      <c r="AI31" s="15">
        <f t="shared" si="3"/>
        <v>0.72006351262762713</v>
      </c>
      <c r="AJ31" s="15">
        <f t="shared" si="4"/>
        <v>0.84398431376834704</v>
      </c>
      <c r="AK31" s="16">
        <f t="shared" si="5"/>
        <v>739.1396770564952</v>
      </c>
      <c r="AL31" s="16">
        <f t="shared" si="6"/>
        <v>726.83843541125168</v>
      </c>
      <c r="AM31" s="11"/>
    </row>
    <row r="32" spans="1:39" s="17" customFormat="1" ht="16" x14ac:dyDescent="0.2">
      <c r="A32" s="11" t="s">
        <v>67</v>
      </c>
      <c r="B32" s="9" t="s">
        <v>54</v>
      </c>
      <c r="C32" s="9">
        <v>10</v>
      </c>
      <c r="D32" s="9" t="s">
        <v>40</v>
      </c>
      <c r="E32" s="12">
        <v>246981.00653251237</v>
      </c>
      <c r="F32" s="12">
        <v>254780.28651517048</v>
      </c>
      <c r="G32" s="13">
        <v>11.604474480636208</v>
      </c>
      <c r="H32" s="12">
        <v>606.34348232162415</v>
      </c>
      <c r="I32" s="14">
        <v>42.876225609369797</v>
      </c>
      <c r="J32" s="12">
        <v>741.68881130065574</v>
      </c>
      <c r="K32" s="12">
        <v>689.38771863442696</v>
      </c>
      <c r="L32" s="14">
        <v>45.095807246357836</v>
      </c>
      <c r="M32" s="12">
        <v>670.80094727918902</v>
      </c>
      <c r="N32" s="14">
        <v>42.684707017200687</v>
      </c>
      <c r="O32" s="12">
        <v>148.2132690939209</v>
      </c>
      <c r="P32" s="12">
        <v>30.861320308670358</v>
      </c>
      <c r="Q32" s="12">
        <v>967.98907329652559</v>
      </c>
      <c r="R32" s="12">
        <v>2113.5724301362211</v>
      </c>
      <c r="S32" s="12">
        <v>225.93259829558832</v>
      </c>
      <c r="T32" s="12">
        <v>781.63530741679733</v>
      </c>
      <c r="U32" s="12">
        <v>119.86830382038708</v>
      </c>
      <c r="V32" s="13">
        <v>38.935501174419635</v>
      </c>
      <c r="W32" s="13">
        <v>121.87208623739784</v>
      </c>
      <c r="X32" s="13">
        <v>15.98099303150059</v>
      </c>
      <c r="Y32" s="13">
        <v>108.43611797337468</v>
      </c>
      <c r="Z32" s="13">
        <v>22.765801983677342</v>
      </c>
      <c r="AA32" s="13">
        <v>83.263058072860403</v>
      </c>
      <c r="AB32" s="13">
        <v>12.941222138375103</v>
      </c>
      <c r="AC32" s="13">
        <v>121.56871931668238</v>
      </c>
      <c r="AD32" s="14">
        <v>20.175697899719722</v>
      </c>
      <c r="AE32" s="12"/>
      <c r="AF32" s="15">
        <f t="shared" si="0"/>
        <v>4.8025576226653213</v>
      </c>
      <c r="AG32" s="15">
        <f t="shared" si="1"/>
        <v>15.287179911611526</v>
      </c>
      <c r="AH32" s="15">
        <f t="shared" si="2"/>
        <v>15.715252467561179</v>
      </c>
      <c r="AI32" s="15">
        <f t="shared" si="3"/>
        <v>0.58377150003621281</v>
      </c>
      <c r="AJ32" s="15">
        <f t="shared" si="4"/>
        <v>0.98721293118836928</v>
      </c>
      <c r="AK32" s="16">
        <f t="shared" si="5"/>
        <v>734.96102938079503</v>
      </c>
      <c r="AL32" s="16">
        <f t="shared" si="6"/>
        <v>722.71056623895242</v>
      </c>
      <c r="AM32" s="11"/>
    </row>
    <row r="33" spans="1:39" s="17" customFormat="1" ht="16" x14ac:dyDescent="0.2">
      <c r="A33" s="11" t="s">
        <v>68</v>
      </c>
      <c r="B33" s="9" t="s">
        <v>54</v>
      </c>
      <c r="C33" s="9">
        <v>10</v>
      </c>
      <c r="D33" s="9" t="s">
        <v>48</v>
      </c>
      <c r="E33" s="12">
        <v>233659.1944790633</v>
      </c>
      <c r="F33" s="12">
        <v>237948.32130779963</v>
      </c>
      <c r="G33" s="13">
        <v>10.954002806140853</v>
      </c>
      <c r="H33" s="12">
        <v>576.54357313740036</v>
      </c>
      <c r="I33" s="14">
        <v>52.583121503770805</v>
      </c>
      <c r="J33" s="12">
        <v>1751.3150422541696</v>
      </c>
      <c r="K33" s="12">
        <v>2015.1175250470747</v>
      </c>
      <c r="L33" s="14">
        <v>124.15498023738922</v>
      </c>
      <c r="M33" s="12">
        <v>4467.4603535305159</v>
      </c>
      <c r="N33" s="14">
        <v>338.16844999266016</v>
      </c>
      <c r="O33" s="12">
        <v>399.3781726700231</v>
      </c>
      <c r="P33" s="12">
        <v>68.597641556769503</v>
      </c>
      <c r="Q33" s="12">
        <v>2021.2956375527026</v>
      </c>
      <c r="R33" s="12">
        <v>4884.1187202579986</v>
      </c>
      <c r="S33" s="12">
        <v>520.37434392089267</v>
      </c>
      <c r="T33" s="12">
        <v>1850.7963617756939</v>
      </c>
      <c r="U33" s="12">
        <v>286.13993625263464</v>
      </c>
      <c r="V33" s="13">
        <v>85.758559601696319</v>
      </c>
      <c r="W33" s="13">
        <v>272.23538686882256</v>
      </c>
      <c r="X33" s="13">
        <v>35.254366846962128</v>
      </c>
      <c r="Y33" s="13">
        <v>237.80604225017186</v>
      </c>
      <c r="Z33" s="13">
        <v>52.043469454113556</v>
      </c>
      <c r="AA33" s="13">
        <v>186.62000894730127</v>
      </c>
      <c r="AB33" s="13">
        <v>30.950565025983693</v>
      </c>
      <c r="AC33" s="13">
        <v>259.19290005266237</v>
      </c>
      <c r="AD33" s="14">
        <v>40.47966271576621</v>
      </c>
      <c r="AE33" s="12"/>
      <c r="AF33" s="15">
        <f t="shared" si="0"/>
        <v>5.8220394113623986</v>
      </c>
      <c r="AG33" s="15">
        <f t="shared" si="1"/>
        <v>16.230662041861635</v>
      </c>
      <c r="AH33" s="15">
        <f t="shared" si="2"/>
        <v>13.21075444390948</v>
      </c>
      <c r="AI33" s="15">
        <f t="shared" si="3"/>
        <v>0.60046894719151167</v>
      </c>
      <c r="AJ33" s="15">
        <f t="shared" si="4"/>
        <v>0.94164091452049847</v>
      </c>
      <c r="AK33" s="16">
        <f t="shared" si="5"/>
        <v>798.67567315171243</v>
      </c>
      <c r="AL33" s="16">
        <f>IFERROR((7708+960*0.1)/(10.52-LOG(0.7)-LOG(1)-LOG(K33))-273.15,"")</f>
        <v>785.65095611088157</v>
      </c>
      <c r="AM33" s="11"/>
    </row>
    <row r="34" spans="1:39" s="17" customFormat="1" ht="16" x14ac:dyDescent="0.2">
      <c r="A34" s="11" t="s">
        <v>69</v>
      </c>
      <c r="B34" s="9" t="s">
        <v>54</v>
      </c>
      <c r="C34" s="9">
        <v>10</v>
      </c>
      <c r="D34" s="9" t="s">
        <v>48</v>
      </c>
      <c r="E34" s="12">
        <v>227100.65686819772</v>
      </c>
      <c r="F34" s="12">
        <v>249751.15241997287</v>
      </c>
      <c r="G34" s="13">
        <v>11.046570487418672</v>
      </c>
      <c r="H34" s="12">
        <v>600.90947483908826</v>
      </c>
      <c r="I34" s="14">
        <v>46.13007216199631</v>
      </c>
      <c r="J34" s="12">
        <v>1269.0661658968083</v>
      </c>
      <c r="K34" s="12">
        <v>1388.9828507865425</v>
      </c>
      <c r="L34" s="14">
        <v>89.597733446179632</v>
      </c>
      <c r="M34" s="12">
        <v>2734.2728612470564</v>
      </c>
      <c r="N34" s="14">
        <v>199.83784424721165</v>
      </c>
      <c r="O34" s="12">
        <v>286.08540581247894</v>
      </c>
      <c r="P34" s="12">
        <v>55.691181482138127</v>
      </c>
      <c r="Q34" s="12">
        <v>1606.7501154880933</v>
      </c>
      <c r="R34" s="12">
        <v>3534.8044998579567</v>
      </c>
      <c r="S34" s="12">
        <v>400.05850528089121</v>
      </c>
      <c r="T34" s="12">
        <v>1398.2817304614459</v>
      </c>
      <c r="U34" s="12">
        <v>210.54570313770381</v>
      </c>
      <c r="V34" s="13">
        <v>65.764884974927497</v>
      </c>
      <c r="W34" s="13">
        <v>197.77064321198839</v>
      </c>
      <c r="X34" s="13">
        <v>25.520709328739756</v>
      </c>
      <c r="Y34" s="13">
        <v>171.46510338937878</v>
      </c>
      <c r="Z34" s="13">
        <v>38.762873565531009</v>
      </c>
      <c r="AA34" s="13">
        <v>137.87822286464385</v>
      </c>
      <c r="AB34" s="13">
        <v>22.522928395359067</v>
      </c>
      <c r="AC34" s="13">
        <v>186.55336895777597</v>
      </c>
      <c r="AD34" s="14">
        <v>30.687874148569925</v>
      </c>
      <c r="AE34" s="12"/>
      <c r="AF34" s="15">
        <f t="shared" si="0"/>
        <v>5.1369965261777635</v>
      </c>
      <c r="AG34" s="15">
        <f t="shared" si="1"/>
        <v>15.50243290050288</v>
      </c>
      <c r="AH34" s="15">
        <f t="shared" si="2"/>
        <v>13.682457752419474</v>
      </c>
      <c r="AI34" s="15">
        <f t="shared" si="3"/>
        <v>0.60153848578011992</v>
      </c>
      <c r="AJ34" s="15">
        <f t="shared" si="4"/>
        <v>0.98766423932817493</v>
      </c>
      <c r="AK34" s="16">
        <f t="shared" si="5"/>
        <v>775.6796481576049</v>
      </c>
      <c r="AL34" s="16">
        <f t="shared" si="6"/>
        <v>762.93437648379097</v>
      </c>
      <c r="AM34" s="11"/>
    </row>
    <row r="35" spans="1:39" s="17" customFormat="1" ht="16" x14ac:dyDescent="0.2">
      <c r="A35" s="11" t="s">
        <v>70</v>
      </c>
      <c r="B35" s="9" t="s">
        <v>54</v>
      </c>
      <c r="C35" s="9">
        <v>10</v>
      </c>
      <c r="D35" s="9" t="s">
        <v>40</v>
      </c>
      <c r="E35" s="12">
        <v>243297.54744523991</v>
      </c>
      <c r="F35" s="12">
        <v>251774.40483973053</v>
      </c>
      <c r="G35" s="13">
        <v>10.475184663513499</v>
      </c>
      <c r="H35" s="12">
        <v>611.71257806520907</v>
      </c>
      <c r="I35" s="14">
        <v>23.365649419101874</v>
      </c>
      <c r="J35" s="12">
        <v>820.20574258301247</v>
      </c>
      <c r="K35" s="12">
        <v>707.76565107262343</v>
      </c>
      <c r="L35" s="14">
        <v>50.113759052833878</v>
      </c>
      <c r="M35" s="12">
        <v>272.59531104853755</v>
      </c>
      <c r="N35" s="14">
        <v>7.4665063342392877</v>
      </c>
      <c r="O35" s="12">
        <v>791.97741343799248</v>
      </c>
      <c r="P35" s="12">
        <v>287.92765688887334</v>
      </c>
      <c r="Q35" s="12">
        <v>1028.5192824182893</v>
      </c>
      <c r="R35" s="12">
        <v>1467.0544276623355</v>
      </c>
      <c r="S35" s="12">
        <v>158.27824086481863</v>
      </c>
      <c r="T35" s="12">
        <v>652.5244350992632</v>
      </c>
      <c r="U35" s="12">
        <v>149.46606552059365</v>
      </c>
      <c r="V35" s="13">
        <v>56.157364450058601</v>
      </c>
      <c r="W35" s="13">
        <v>155.9008402630073</v>
      </c>
      <c r="X35" s="13">
        <v>21.043411372946757</v>
      </c>
      <c r="Y35" s="13">
        <v>143.3044778315311</v>
      </c>
      <c r="Z35" s="13">
        <v>29.598172856738216</v>
      </c>
      <c r="AA35" s="13">
        <v>91.081301794341726</v>
      </c>
      <c r="AB35" s="13">
        <v>13.473659496632697</v>
      </c>
      <c r="AC35" s="13">
        <v>95.345677102873992</v>
      </c>
      <c r="AD35" s="14">
        <v>14.012122808407971</v>
      </c>
      <c r="AE35" s="12"/>
      <c r="AF35" s="15">
        <f t="shared" si="0"/>
        <v>2.7506125045280343</v>
      </c>
      <c r="AG35" s="15">
        <f t="shared" si="1"/>
        <v>14.123180229334643</v>
      </c>
      <c r="AH35" s="15">
        <f t="shared" si="2"/>
        <v>36.509084549823861</v>
      </c>
      <c r="AI35" s="15">
        <f t="shared" si="3"/>
        <v>0.98367021789408071</v>
      </c>
      <c r="AJ35" s="15">
        <f t="shared" si="4"/>
        <v>1.127406559185818</v>
      </c>
      <c r="AK35" s="16">
        <f t="shared" si="5"/>
        <v>736.43305460532906</v>
      </c>
      <c r="AL35" s="16">
        <f t="shared" si="6"/>
        <v>724.16470356202376</v>
      </c>
      <c r="AM35" s="11"/>
    </row>
    <row r="36" spans="1:39" s="17" customFormat="1" ht="16" x14ac:dyDescent="0.2">
      <c r="A36" s="11" t="s">
        <v>71</v>
      </c>
      <c r="B36" s="9" t="s">
        <v>54</v>
      </c>
      <c r="C36" s="9">
        <v>11</v>
      </c>
      <c r="D36" s="9" t="s">
        <v>40</v>
      </c>
      <c r="E36" s="12">
        <v>247114.10887794476</v>
      </c>
      <c r="F36" s="12">
        <v>241337.36945483874</v>
      </c>
      <c r="G36" s="13">
        <v>7.7673095175091813</v>
      </c>
      <c r="H36" s="12">
        <v>492.46286881797948</v>
      </c>
      <c r="I36" s="14">
        <v>33.216735623152069</v>
      </c>
      <c r="J36" s="12">
        <v>460.56069076872205</v>
      </c>
      <c r="K36" s="12">
        <v>701.41463050376467</v>
      </c>
      <c r="L36" s="14">
        <v>49.717988893604371</v>
      </c>
      <c r="M36" s="12">
        <v>813.22942048691777</v>
      </c>
      <c r="N36" s="14">
        <v>31.462821610727232</v>
      </c>
      <c r="O36" s="12">
        <v>240.51506583335015</v>
      </c>
      <c r="P36" s="12">
        <v>48.094237670511284</v>
      </c>
      <c r="Q36" s="12">
        <v>930.12743116769309</v>
      </c>
      <c r="R36" s="12">
        <v>1707.9269553253405</v>
      </c>
      <c r="S36" s="12">
        <v>147.6129952171521</v>
      </c>
      <c r="T36" s="12">
        <v>490.49008095753851</v>
      </c>
      <c r="U36" s="12">
        <v>84.201427438920888</v>
      </c>
      <c r="V36" s="13">
        <v>32.415607775685537</v>
      </c>
      <c r="W36" s="13">
        <v>85.487979279808556</v>
      </c>
      <c r="X36" s="13">
        <v>11.225870844810274</v>
      </c>
      <c r="Y36" s="13">
        <v>71.337021049816741</v>
      </c>
      <c r="Z36" s="13">
        <v>15.452655042702489</v>
      </c>
      <c r="AA36" s="13">
        <v>51.773087158297152</v>
      </c>
      <c r="AB36" s="13">
        <v>7.6748646123338666</v>
      </c>
      <c r="AC36" s="13">
        <v>72.308443576829262</v>
      </c>
      <c r="AD36" s="14">
        <v>12.487639988774804</v>
      </c>
      <c r="AE36" s="12"/>
      <c r="AF36" s="15">
        <f t="shared" si="0"/>
        <v>5.0009123230332566</v>
      </c>
      <c r="AG36" s="15">
        <f t="shared" si="1"/>
        <v>14.107864097334664</v>
      </c>
      <c r="AH36" s="15">
        <f t="shared" si="2"/>
        <v>25.847313713581482</v>
      </c>
      <c r="AI36" s="15">
        <f t="shared" si="3"/>
        <v>0.64567909434068904</v>
      </c>
      <c r="AJ36" s="15">
        <f t="shared" si="4"/>
        <v>1.1708770265417823</v>
      </c>
      <c r="AK36" s="16">
        <f t="shared" si="5"/>
        <v>735.92823756019072</v>
      </c>
      <c r="AL36" s="16">
        <f t="shared" si="6"/>
        <v>723.66602100249736</v>
      </c>
      <c r="AM36" s="11"/>
    </row>
    <row r="37" spans="1:39" s="17" customFormat="1" ht="16" x14ac:dyDescent="0.2">
      <c r="A37" s="11" t="s">
        <v>72</v>
      </c>
      <c r="B37" s="9" t="s">
        <v>54</v>
      </c>
      <c r="C37" s="9">
        <v>11</v>
      </c>
      <c r="D37" s="9" t="s">
        <v>40</v>
      </c>
      <c r="E37" s="12">
        <v>223627.80924925339</v>
      </c>
      <c r="F37" s="12">
        <v>221400.05171406793</v>
      </c>
      <c r="G37" s="13">
        <v>9.7221210907612132</v>
      </c>
      <c r="H37" s="12">
        <v>524.49508968734119</v>
      </c>
      <c r="I37" s="14">
        <v>44.555028815718188</v>
      </c>
      <c r="J37" s="12">
        <v>873.65970038694707</v>
      </c>
      <c r="K37" s="12">
        <v>639.25247931143736</v>
      </c>
      <c r="L37" s="14">
        <v>44.962587907563346</v>
      </c>
      <c r="M37" s="12">
        <v>1312.0521716526473</v>
      </c>
      <c r="N37" s="14">
        <v>78.784427562873759</v>
      </c>
      <c r="O37" s="12">
        <v>250.48914290825857</v>
      </c>
      <c r="P37" s="12">
        <v>40.742454429270431</v>
      </c>
      <c r="Q37" s="12">
        <v>1199.3722182698957</v>
      </c>
      <c r="R37" s="12">
        <v>2695.6761977985175</v>
      </c>
      <c r="S37" s="12">
        <v>253.99288385749568</v>
      </c>
      <c r="T37" s="12">
        <v>948.02018153964013</v>
      </c>
      <c r="U37" s="12">
        <v>165.76650578284426</v>
      </c>
      <c r="V37" s="13">
        <v>57.709058613733134</v>
      </c>
      <c r="W37" s="13">
        <v>163.37380094164487</v>
      </c>
      <c r="X37" s="13">
        <v>22.459451120216212</v>
      </c>
      <c r="Y37" s="13">
        <v>137.97014909435748</v>
      </c>
      <c r="Z37" s="13">
        <v>29.045705877794454</v>
      </c>
      <c r="AA37" s="13">
        <v>95.969841442740886</v>
      </c>
      <c r="AB37" s="13">
        <v>14.150587413539055</v>
      </c>
      <c r="AC37" s="13">
        <v>122.2463487563526</v>
      </c>
      <c r="AD37" s="14">
        <v>20.499109901212638</v>
      </c>
      <c r="AE37" s="12"/>
      <c r="AF37" s="15">
        <f t="shared" si="0"/>
        <v>6.1481112617579736</v>
      </c>
      <c r="AG37" s="15">
        <f t="shared" si="1"/>
        <v>14.217430736541434</v>
      </c>
      <c r="AH37" s="15">
        <f t="shared" si="2"/>
        <v>16.653699369784295</v>
      </c>
      <c r="AI37" s="15">
        <f t="shared" si="3"/>
        <v>0.73865221760017863</v>
      </c>
      <c r="AJ37" s="15">
        <f t="shared" si="4"/>
        <v>1.0746666228213704</v>
      </c>
      <c r="AK37" s="16">
        <f t="shared" si="5"/>
        <v>730.76022538547852</v>
      </c>
      <c r="AL37" s="16">
        <f t="shared" si="6"/>
        <v>718.56080998838922</v>
      </c>
      <c r="AM37" s="11"/>
    </row>
    <row r="38" spans="1:39" s="17" customFormat="1" ht="16" x14ac:dyDescent="0.2">
      <c r="A38" s="11" t="s">
        <v>73</v>
      </c>
      <c r="B38" s="9" t="s">
        <v>54</v>
      </c>
      <c r="C38" s="9">
        <v>11</v>
      </c>
      <c r="D38" s="9" t="s">
        <v>48</v>
      </c>
      <c r="E38" s="12">
        <v>203214.70505866475</v>
      </c>
      <c r="F38" s="12">
        <v>225938.60638961679</v>
      </c>
      <c r="G38" s="13">
        <v>8.8436447860672054</v>
      </c>
      <c r="H38" s="12">
        <v>487.13772768359246</v>
      </c>
      <c r="I38" s="14">
        <v>26.452154811036358</v>
      </c>
      <c r="J38" s="12">
        <v>1020.6543035888967</v>
      </c>
      <c r="K38" s="12">
        <v>581.62047467961736</v>
      </c>
      <c r="L38" s="14">
        <v>82.477587131340627</v>
      </c>
      <c r="M38" s="12">
        <v>1391.1831324841821</v>
      </c>
      <c r="N38" s="14">
        <v>85.842605184433538</v>
      </c>
      <c r="O38" s="12">
        <v>358.49238611038299</v>
      </c>
      <c r="P38" s="12">
        <v>321.61776581773569</v>
      </c>
      <c r="Q38" s="12">
        <v>1370.2000813657485</v>
      </c>
      <c r="R38" s="12">
        <v>2695.2321618444262</v>
      </c>
      <c r="S38" s="12">
        <v>271.97990755652006</v>
      </c>
      <c r="T38" s="12">
        <v>1029.6067199392919</v>
      </c>
      <c r="U38" s="12">
        <v>180.15907957422681</v>
      </c>
      <c r="V38" s="13">
        <v>48.983427389290974</v>
      </c>
      <c r="W38" s="13">
        <v>189.00623519927919</v>
      </c>
      <c r="X38" s="13">
        <v>24.173933697116819</v>
      </c>
      <c r="Y38" s="13">
        <v>161.67751116459107</v>
      </c>
      <c r="Z38" s="13">
        <v>33.46505064670616</v>
      </c>
      <c r="AA38" s="13">
        <v>112.50612959108673</v>
      </c>
      <c r="AB38" s="13">
        <v>17.147509025322773</v>
      </c>
      <c r="AC38" s="13">
        <v>142.25372304336921</v>
      </c>
      <c r="AD38" s="14">
        <v>18.789506134458314</v>
      </c>
      <c r="AE38" s="12"/>
      <c r="AF38" s="15">
        <f t="shared" si="0"/>
        <v>1.1146535552813477</v>
      </c>
      <c r="AG38" s="15">
        <f t="shared" si="1"/>
        <v>7.0518609346975865</v>
      </c>
      <c r="AH38" s="15">
        <f t="shared" si="2"/>
        <v>16.2062082050657</v>
      </c>
      <c r="AI38" s="15">
        <f t="shared" si="3"/>
        <v>0.74383522774570432</v>
      </c>
      <c r="AJ38" s="15">
        <f t="shared" si="4"/>
        <v>0.81349033136118032</v>
      </c>
      <c r="AK38" s="16">
        <f t="shared" si="5"/>
        <v>725.55266330984534</v>
      </c>
      <c r="AL38" s="16">
        <f t="shared" si="6"/>
        <v>713.41652967975108</v>
      </c>
      <c r="AM38" s="11"/>
    </row>
    <row r="39" spans="1:39" s="17" customFormat="1" ht="16" x14ac:dyDescent="0.2">
      <c r="A39" s="11" t="s">
        <v>74</v>
      </c>
      <c r="B39" s="9" t="s">
        <v>75</v>
      </c>
      <c r="C39" s="9">
        <v>12</v>
      </c>
      <c r="D39" s="9" t="s">
        <v>48</v>
      </c>
      <c r="E39" s="12">
        <v>232639.10795665559</v>
      </c>
      <c r="F39" s="12">
        <v>254953.9509465459</v>
      </c>
      <c r="G39" s="13">
        <v>11.272469265017754</v>
      </c>
      <c r="H39" s="12">
        <v>473.73482337438622</v>
      </c>
      <c r="I39" s="14">
        <v>36.142862825971179</v>
      </c>
      <c r="J39" s="12">
        <v>2540.4539083128698</v>
      </c>
      <c r="K39" s="12">
        <v>882.15525780886469</v>
      </c>
      <c r="L39" s="14">
        <v>98.976890830541905</v>
      </c>
      <c r="M39" s="12">
        <v>2233.5207529236018</v>
      </c>
      <c r="N39" s="14">
        <v>289.99714458810473</v>
      </c>
      <c r="O39" s="12">
        <v>287.45543121778769</v>
      </c>
      <c r="P39" s="12">
        <v>55.913078083897268</v>
      </c>
      <c r="Q39" s="12">
        <v>1609.5458324723268</v>
      </c>
      <c r="R39" s="12">
        <v>4183.9366114036438</v>
      </c>
      <c r="S39" s="12">
        <v>579.81161430121438</v>
      </c>
      <c r="T39" s="12">
        <v>2305.1226458084311</v>
      </c>
      <c r="U39" s="12">
        <v>463.64314705534741</v>
      </c>
      <c r="V39" s="13">
        <v>102.11404215814089</v>
      </c>
      <c r="W39" s="13">
        <v>456.01289208195686</v>
      </c>
      <c r="X39" s="13">
        <v>65.125901763245935</v>
      </c>
      <c r="Y39" s="13">
        <v>427.97430214416221</v>
      </c>
      <c r="Z39" s="13">
        <v>87.104825041563842</v>
      </c>
      <c r="AA39" s="13">
        <v>286.0230634474969</v>
      </c>
      <c r="AB39" s="13">
        <v>40.171254975786795</v>
      </c>
      <c r="AC39" s="13">
        <v>292.62180777596086</v>
      </c>
      <c r="AD39" s="14">
        <v>38.675369831607291</v>
      </c>
      <c r="AE39" s="12"/>
      <c r="AF39" s="15">
        <f t="shared" si="0"/>
        <v>5.141112617453512</v>
      </c>
      <c r="AG39" s="15">
        <f t="shared" si="1"/>
        <v>8.9127396345395464</v>
      </c>
      <c r="AH39" s="15">
        <f t="shared" si="2"/>
        <v>7.7018715342730912</v>
      </c>
      <c r="AI39" s="15">
        <f t="shared" si="3"/>
        <v>0.95719797766151171</v>
      </c>
      <c r="AJ39" s="15">
        <f t="shared" si="4"/>
        <v>0.68057243323042449</v>
      </c>
      <c r="AK39" s="16">
        <f t="shared" si="5"/>
        <v>748.92726573290622</v>
      </c>
      <c r="AL39" s="16">
        <f t="shared" si="6"/>
        <v>736.50708630121517</v>
      </c>
      <c r="AM39" s="11"/>
    </row>
    <row r="40" spans="1:39" s="17" customFormat="1" ht="16" x14ac:dyDescent="0.2">
      <c r="A40" s="11" t="s">
        <v>76</v>
      </c>
      <c r="B40" s="9" t="s">
        <v>75</v>
      </c>
      <c r="C40" s="9">
        <v>12</v>
      </c>
      <c r="D40" s="9" t="s">
        <v>40</v>
      </c>
      <c r="E40" s="12">
        <v>238217.0044297555</v>
      </c>
      <c r="F40" s="12">
        <v>249701.28068481703</v>
      </c>
      <c r="G40" s="13">
        <v>10.451584985814323</v>
      </c>
      <c r="H40" s="12">
        <v>489.47301411485955</v>
      </c>
      <c r="I40" s="14">
        <v>22.784820151056454</v>
      </c>
      <c r="J40" s="12">
        <v>1699.571827963221</v>
      </c>
      <c r="K40" s="12">
        <v>625.67746709129415</v>
      </c>
      <c r="L40" s="14">
        <v>48.810487192898108</v>
      </c>
      <c r="M40" s="12">
        <v>1607.5796757671703</v>
      </c>
      <c r="N40" s="14">
        <v>107.47759701112727</v>
      </c>
      <c r="O40" s="12">
        <v>193.25670736540425</v>
      </c>
      <c r="P40" s="12">
        <v>33.86453293319078</v>
      </c>
      <c r="Q40" s="12">
        <v>1396.0574802720512</v>
      </c>
      <c r="R40" s="12">
        <v>3573.7788821765171</v>
      </c>
      <c r="S40" s="12">
        <v>444.45569638615967</v>
      </c>
      <c r="T40" s="12">
        <v>1772.4551971220333</v>
      </c>
      <c r="U40" s="12">
        <v>311.2702148157245</v>
      </c>
      <c r="V40" s="13">
        <v>73.973442019940634</v>
      </c>
      <c r="W40" s="13">
        <v>291.67070220286155</v>
      </c>
      <c r="X40" s="13">
        <v>39.632448907664838</v>
      </c>
      <c r="Y40" s="13">
        <v>273.79690989402906</v>
      </c>
      <c r="Z40" s="13">
        <v>58.172677613172063</v>
      </c>
      <c r="AA40" s="13">
        <v>188.62681942622942</v>
      </c>
      <c r="AB40" s="13">
        <v>28.058378036623544</v>
      </c>
      <c r="AC40" s="13">
        <v>217.77956250019994</v>
      </c>
      <c r="AD40" s="14">
        <v>32.596984893400816</v>
      </c>
      <c r="AE40" s="12"/>
      <c r="AF40" s="15">
        <f t="shared" si="0"/>
        <v>5.7067583877996579</v>
      </c>
      <c r="AG40" s="15">
        <f t="shared" si="1"/>
        <v>12.818504855700965</v>
      </c>
      <c r="AH40" s="15">
        <f t="shared" si="2"/>
        <v>14.957346651514136</v>
      </c>
      <c r="AI40" s="15">
        <f t="shared" si="3"/>
        <v>0.82281498088920435</v>
      </c>
      <c r="AJ40" s="15">
        <f t="shared" si="4"/>
        <v>0.75236746988844938</v>
      </c>
      <c r="AK40" s="16">
        <f t="shared" si="5"/>
        <v>729.57239826157343</v>
      </c>
      <c r="AL40" s="16">
        <f t="shared" si="6"/>
        <v>717.38741721940744</v>
      </c>
      <c r="AM40" s="11"/>
    </row>
    <row r="41" spans="1:39" s="17" customFormat="1" ht="16" x14ac:dyDescent="0.2">
      <c r="A41" s="11" t="s">
        <v>77</v>
      </c>
      <c r="B41" s="9" t="s">
        <v>75</v>
      </c>
      <c r="C41" s="9">
        <v>12</v>
      </c>
      <c r="D41" s="9" t="s">
        <v>40</v>
      </c>
      <c r="E41" s="12">
        <v>235320.86271874444</v>
      </c>
      <c r="F41" s="12">
        <v>251601.02185137026</v>
      </c>
      <c r="G41" s="13">
        <v>10.909706649314195</v>
      </c>
      <c r="H41" s="12">
        <v>505.2109451568947</v>
      </c>
      <c r="I41" s="14">
        <v>12.715446422374814</v>
      </c>
      <c r="J41" s="12">
        <v>1977.648942196771</v>
      </c>
      <c r="K41" s="12">
        <v>657.52620731338072</v>
      </c>
      <c r="L41" s="14">
        <v>69.828265813204595</v>
      </c>
      <c r="M41" s="12">
        <v>1716.2333302356037</v>
      </c>
      <c r="N41" s="14">
        <v>133.23337420420265</v>
      </c>
      <c r="O41" s="12">
        <v>217.28817857580455</v>
      </c>
      <c r="P41" s="12">
        <v>138.10710250078432</v>
      </c>
      <c r="Q41" s="12">
        <v>1406.8318739714327</v>
      </c>
      <c r="R41" s="12">
        <v>3636.3172469130568</v>
      </c>
      <c r="S41" s="12">
        <v>446.44600705325797</v>
      </c>
      <c r="T41" s="12">
        <v>1877.2539397833091</v>
      </c>
      <c r="U41" s="12">
        <v>358.57683334695389</v>
      </c>
      <c r="V41" s="13">
        <v>82.944271371779408</v>
      </c>
      <c r="W41" s="13">
        <v>337.7857745864228</v>
      </c>
      <c r="X41" s="13">
        <v>49.517785801863099</v>
      </c>
      <c r="Y41" s="13">
        <v>324.67557410799793</v>
      </c>
      <c r="Z41" s="13">
        <v>66.13676566228213</v>
      </c>
      <c r="AA41" s="13">
        <v>216.14824451958572</v>
      </c>
      <c r="AB41" s="13">
        <v>31.407167999880826</v>
      </c>
      <c r="AC41" s="13">
        <v>248.34577231836573</v>
      </c>
      <c r="AD41" s="14">
        <v>31.762792261313788</v>
      </c>
      <c r="AE41" s="12"/>
      <c r="AF41" s="15">
        <f t="shared" si="0"/>
        <v>1.5733309485264928</v>
      </c>
      <c r="AG41" s="15">
        <f t="shared" si="1"/>
        <v>9.4163330516084773</v>
      </c>
      <c r="AH41" s="15">
        <f t="shared" si="2"/>
        <v>12.881407083522378</v>
      </c>
      <c r="AI41" s="15">
        <f t="shared" si="3"/>
        <v>0.85562529425882194</v>
      </c>
      <c r="AJ41" s="15">
        <f t="shared" si="4"/>
        <v>0.73037176141990667</v>
      </c>
      <c r="AK41" s="16">
        <f t="shared" si="5"/>
        <v>732.32424821092275</v>
      </c>
      <c r="AL41" s="16">
        <f t="shared" si="6"/>
        <v>720.1058269668406</v>
      </c>
      <c r="AM41" s="11"/>
    </row>
    <row r="42" spans="1:39" s="17" customFormat="1" ht="16" x14ac:dyDescent="0.2">
      <c r="A42" s="11" t="s">
        <v>78</v>
      </c>
      <c r="B42" s="9" t="s">
        <v>75</v>
      </c>
      <c r="C42" s="9">
        <v>12</v>
      </c>
      <c r="D42" s="9" t="s">
        <v>40</v>
      </c>
      <c r="E42" s="12">
        <v>246588.75718922954</v>
      </c>
      <c r="F42" s="12">
        <v>250421.78472460143</v>
      </c>
      <c r="G42" s="13">
        <v>11.884376205180679</v>
      </c>
      <c r="H42" s="12">
        <v>465.91873135358031</v>
      </c>
      <c r="I42" s="14">
        <v>42.171889409693058</v>
      </c>
      <c r="J42" s="12">
        <v>1153.0398839375607</v>
      </c>
      <c r="K42" s="12">
        <v>1688.6239586814575</v>
      </c>
      <c r="L42" s="14">
        <v>174.0789084090988</v>
      </c>
      <c r="M42" s="12">
        <v>2397.7897608878393</v>
      </c>
      <c r="N42" s="14">
        <v>205.63711263124497</v>
      </c>
      <c r="O42" s="12">
        <v>252.52492452125543</v>
      </c>
      <c r="P42" s="12">
        <v>42.573883046064751</v>
      </c>
      <c r="Q42" s="12">
        <v>1450.2581445173794</v>
      </c>
      <c r="R42" s="12">
        <v>3199.4120977169014</v>
      </c>
      <c r="S42" s="12">
        <v>351.01784214753474</v>
      </c>
      <c r="T42" s="12">
        <v>1212.4270311596347</v>
      </c>
      <c r="U42" s="12">
        <v>188.1359441961738</v>
      </c>
      <c r="V42" s="13">
        <v>52.715601670735396</v>
      </c>
      <c r="W42" s="13">
        <v>175.02674824876561</v>
      </c>
      <c r="X42" s="13">
        <v>23.21527816541451</v>
      </c>
      <c r="Y42" s="13">
        <v>153.48888967742886</v>
      </c>
      <c r="Z42" s="13">
        <v>34.993545307527818</v>
      </c>
      <c r="AA42" s="13">
        <v>127.82006335602313</v>
      </c>
      <c r="AB42" s="13">
        <v>20.294351944297961</v>
      </c>
      <c r="AC42" s="13">
        <v>183.92904881736973</v>
      </c>
      <c r="AD42" s="14">
        <v>29.029936998609841</v>
      </c>
      <c r="AE42" s="12"/>
      <c r="AF42" s="15">
        <f t="shared" si="0"/>
        <v>5.9314515485473711</v>
      </c>
      <c r="AG42" s="15">
        <f t="shared" si="1"/>
        <v>9.7003363251397552</v>
      </c>
      <c r="AH42" s="15">
        <f t="shared" si="2"/>
        <v>11.660296773314613</v>
      </c>
      <c r="AI42" s="15">
        <f t="shared" si="3"/>
        <v>0.54615685434001504</v>
      </c>
      <c r="AJ42" s="15">
        <f t="shared" si="4"/>
        <v>0.89026732869859115</v>
      </c>
      <c r="AK42" s="16">
        <f t="shared" si="5"/>
        <v>787.62730082840756</v>
      </c>
      <c r="AL42" s="16">
        <f t="shared" si="6"/>
        <v>774.73684248922689</v>
      </c>
      <c r="AM42" s="11"/>
    </row>
    <row r="43" spans="1:39" s="17" customFormat="1" ht="16" x14ac:dyDescent="0.2">
      <c r="A43" s="11" t="s">
        <v>79</v>
      </c>
      <c r="B43" s="9" t="s">
        <v>75</v>
      </c>
      <c r="C43" s="9">
        <v>13</v>
      </c>
      <c r="D43" s="9" t="s">
        <v>48</v>
      </c>
      <c r="E43" s="12">
        <v>244968.20558861736</v>
      </c>
      <c r="F43" s="12">
        <v>253058.99357935757</v>
      </c>
      <c r="G43" s="13">
        <v>13.332461613559285</v>
      </c>
      <c r="H43" s="12">
        <v>489.71707022697336</v>
      </c>
      <c r="I43" s="14">
        <v>21.138168674211766</v>
      </c>
      <c r="J43" s="12">
        <v>1430.5853745297893</v>
      </c>
      <c r="K43" s="12">
        <v>410.45374559079085</v>
      </c>
      <c r="L43" s="14">
        <v>29.595833684876208</v>
      </c>
      <c r="M43" s="12">
        <v>333.9762258538056</v>
      </c>
      <c r="N43" s="14">
        <v>8.3051460470240901</v>
      </c>
      <c r="O43" s="12">
        <v>366.18394498496849</v>
      </c>
      <c r="P43" s="12">
        <v>103.12888276610474</v>
      </c>
      <c r="Q43" s="12">
        <v>796.31580181293202</v>
      </c>
      <c r="R43" s="12">
        <v>1559.9635130600304</v>
      </c>
      <c r="S43" s="12">
        <v>195.85960208258624</v>
      </c>
      <c r="T43" s="12">
        <v>920.79120508065023</v>
      </c>
      <c r="U43" s="12">
        <v>234.72563284203946</v>
      </c>
      <c r="V43" s="13">
        <v>61.625140484589728</v>
      </c>
      <c r="W43" s="13">
        <v>251.73231517776446</v>
      </c>
      <c r="X43" s="13">
        <v>37.481395499722574</v>
      </c>
      <c r="Y43" s="13">
        <v>247.62649083581459</v>
      </c>
      <c r="Z43" s="13">
        <v>50.869503103085442</v>
      </c>
      <c r="AA43" s="13">
        <v>163.56679655095877</v>
      </c>
      <c r="AB43" s="13">
        <v>21.83076134616627</v>
      </c>
      <c r="AC43" s="13">
        <v>144.76743399961461</v>
      </c>
      <c r="AD43" s="14">
        <v>22.181157314903515</v>
      </c>
      <c r="AE43" s="12"/>
      <c r="AF43" s="15">
        <f t="shared" si="0"/>
        <v>3.550740928857631</v>
      </c>
      <c r="AG43" s="15">
        <f t="shared" si="1"/>
        <v>13.86863265826964</v>
      </c>
      <c r="AH43" s="15">
        <f t="shared" si="2"/>
        <v>40.213167109021086</v>
      </c>
      <c r="AI43" s="15">
        <f t="shared" si="3"/>
        <v>1.1194816920648916</v>
      </c>
      <c r="AJ43" s="15">
        <f t="shared" si="4"/>
        <v>0.77692222793660692</v>
      </c>
      <c r="AK43" s="16">
        <f t="shared" si="5"/>
        <v>706.79976429189264</v>
      </c>
      <c r="AL43" s="16">
        <f t="shared" si="6"/>
        <v>694.89151399163677</v>
      </c>
      <c r="AM43" s="11"/>
    </row>
    <row r="44" spans="1:39" s="17" customFormat="1" ht="16" x14ac:dyDescent="0.2">
      <c r="A44" s="11" t="s">
        <v>80</v>
      </c>
      <c r="B44" s="9" t="s">
        <v>75</v>
      </c>
      <c r="C44" s="9">
        <v>13</v>
      </c>
      <c r="D44" s="9" t="s">
        <v>48</v>
      </c>
      <c r="E44" s="12">
        <v>237821.71262871026</v>
      </c>
      <c r="F44" s="12">
        <v>246862.56742729887</v>
      </c>
      <c r="G44" s="13">
        <v>15.979050967746936</v>
      </c>
      <c r="H44" s="12">
        <v>479.38127608100643</v>
      </c>
      <c r="I44" s="14">
        <v>18.482447415013709</v>
      </c>
      <c r="J44" s="12">
        <v>1272.7807702242274</v>
      </c>
      <c r="K44" s="12">
        <v>440.58659227911926</v>
      </c>
      <c r="L44" s="14">
        <v>27.351951540105077</v>
      </c>
      <c r="M44" s="12">
        <v>242.47958682405311</v>
      </c>
      <c r="N44" s="14">
        <v>6.7432360866517511</v>
      </c>
      <c r="O44" s="12">
        <v>411.69442425591842</v>
      </c>
      <c r="P44" s="12">
        <v>155.70629428027078</v>
      </c>
      <c r="Q44" s="12">
        <v>767.17014566512432</v>
      </c>
      <c r="R44" s="12">
        <v>1438.0369275599371</v>
      </c>
      <c r="S44" s="12">
        <v>168.57072132354136</v>
      </c>
      <c r="T44" s="12">
        <v>821.73661581481315</v>
      </c>
      <c r="U44" s="12">
        <v>211.91969560132085</v>
      </c>
      <c r="V44" s="13">
        <v>56.237451428618378</v>
      </c>
      <c r="W44" s="13">
        <v>232.79704320373813</v>
      </c>
      <c r="X44" s="13">
        <v>34.728940633509779</v>
      </c>
      <c r="Y44" s="13">
        <v>229.98459236124111</v>
      </c>
      <c r="Z44" s="13">
        <v>46.590146155284032</v>
      </c>
      <c r="AA44" s="13">
        <v>144.56770564649113</v>
      </c>
      <c r="AB44" s="13">
        <v>20.208958081464278</v>
      </c>
      <c r="AC44" s="13">
        <v>142.25245735730692</v>
      </c>
      <c r="AD44" s="14">
        <v>21.447745772710938</v>
      </c>
      <c r="AE44" s="12"/>
      <c r="AF44" s="15">
        <f t="shared" si="0"/>
        <v>2.6440448419822382</v>
      </c>
      <c r="AG44" s="15">
        <f t="shared" si="1"/>
        <v>16.108049607835284</v>
      </c>
      <c r="AH44" s="15">
        <f t="shared" si="2"/>
        <v>35.958934806396876</v>
      </c>
      <c r="AI44" s="15">
        <f t="shared" si="3"/>
        <v>1.0581073551885634</v>
      </c>
      <c r="AJ44" s="15">
        <f t="shared" si="4"/>
        <v>0.77592654430752184</v>
      </c>
      <c r="AK44" s="16">
        <f t="shared" si="5"/>
        <v>710.55404799496341</v>
      </c>
      <c r="AL44" s="16">
        <f t="shared" si="6"/>
        <v>698.60017601932839</v>
      </c>
      <c r="AM44" s="11"/>
    </row>
    <row r="45" spans="1:39" s="17" customFormat="1" ht="16" x14ac:dyDescent="0.2">
      <c r="A45" s="11" t="s">
        <v>81</v>
      </c>
      <c r="B45" s="9" t="s">
        <v>75</v>
      </c>
      <c r="C45" s="9">
        <v>13</v>
      </c>
      <c r="D45" s="9" t="s">
        <v>40</v>
      </c>
      <c r="E45" s="12">
        <v>244056.09451280383</v>
      </c>
      <c r="F45" s="12">
        <v>260430.62760775923</v>
      </c>
      <c r="G45" s="13">
        <v>9.9328284573926666</v>
      </c>
      <c r="H45" s="12">
        <v>491.64725123283921</v>
      </c>
      <c r="I45" s="14">
        <v>41.894915231795267</v>
      </c>
      <c r="J45" s="12">
        <v>1721.959577474425</v>
      </c>
      <c r="K45" s="12">
        <v>1129.5117176632957</v>
      </c>
      <c r="L45" s="14">
        <v>87.697052587062046</v>
      </c>
      <c r="M45" s="12">
        <v>3699.8292355673607</v>
      </c>
      <c r="N45" s="14">
        <v>260.80238758609806</v>
      </c>
      <c r="O45" s="12">
        <v>368.15942881904465</v>
      </c>
      <c r="P45" s="12">
        <v>51.908746469654446</v>
      </c>
      <c r="Q45" s="12">
        <v>1920.058458537258</v>
      </c>
      <c r="R45" s="12">
        <v>4787.8029151060755</v>
      </c>
      <c r="S45" s="12">
        <v>512.38786580808983</v>
      </c>
      <c r="T45" s="12">
        <v>1830.8773335611706</v>
      </c>
      <c r="U45" s="12">
        <v>299.41448666262352</v>
      </c>
      <c r="V45" s="13">
        <v>75.266481369136585</v>
      </c>
      <c r="W45" s="13">
        <v>280.95188484236849</v>
      </c>
      <c r="X45" s="13">
        <v>36.92242861592063</v>
      </c>
      <c r="Y45" s="13">
        <v>250.42492678083744</v>
      </c>
      <c r="Z45" s="13">
        <v>55.197906134247923</v>
      </c>
      <c r="AA45" s="13">
        <v>193.77747883143408</v>
      </c>
      <c r="AB45" s="13">
        <v>29.914600509473338</v>
      </c>
      <c r="AC45" s="13">
        <v>243.89283318820068</v>
      </c>
      <c r="AD45" s="14">
        <v>38.7047587870629</v>
      </c>
      <c r="AE45" s="12"/>
      <c r="AF45" s="15">
        <f t="shared" si="0"/>
        <v>7.0924353573875747</v>
      </c>
      <c r="AG45" s="15">
        <f t="shared" si="1"/>
        <v>12.879699879787438</v>
      </c>
      <c r="AH45" s="15">
        <f t="shared" si="2"/>
        <v>14.186331919012609</v>
      </c>
      <c r="AI45" s="15">
        <f t="shared" si="3"/>
        <v>0.67200001952921917</v>
      </c>
      <c r="AJ45" s="15">
        <f t="shared" si="4"/>
        <v>0.79527733052296434</v>
      </c>
      <c r="AK45" s="16">
        <f t="shared" si="5"/>
        <v>763.32184092344471</v>
      </c>
      <c r="AL45" s="16">
        <f t="shared" si="6"/>
        <v>750.72674007171679</v>
      </c>
      <c r="AM45" s="11"/>
    </row>
    <row r="46" spans="1:39" s="17" customFormat="1" ht="16" x14ac:dyDescent="0.2">
      <c r="A46" s="11" t="s">
        <v>82</v>
      </c>
      <c r="B46" s="9" t="s">
        <v>75</v>
      </c>
      <c r="C46" s="9">
        <v>13</v>
      </c>
      <c r="D46" s="9" t="s">
        <v>48</v>
      </c>
      <c r="E46" s="12">
        <v>236363.14016819734</v>
      </c>
      <c r="F46" s="12">
        <v>227879.22161588594</v>
      </c>
      <c r="G46" s="13">
        <v>12.162266780195957</v>
      </c>
      <c r="H46" s="12">
        <v>552.46807670713019</v>
      </c>
      <c r="I46" s="14">
        <v>38.113762565387944</v>
      </c>
      <c r="J46" s="12">
        <v>2087.2499376837718</v>
      </c>
      <c r="K46" s="12">
        <v>633.50223085654557</v>
      </c>
      <c r="L46" s="14">
        <v>49.396435455428147</v>
      </c>
      <c r="M46" s="12">
        <v>1214.0319878101109</v>
      </c>
      <c r="N46" s="14">
        <v>129.63327483287799</v>
      </c>
      <c r="O46" s="12">
        <v>111.45203167854643</v>
      </c>
      <c r="P46" s="12">
        <v>23.602235708012937</v>
      </c>
      <c r="Q46" s="12">
        <v>1192.3916307065767</v>
      </c>
      <c r="R46" s="12">
        <v>3455.0802290974325</v>
      </c>
      <c r="S46" s="12">
        <v>477.60731410813861</v>
      </c>
      <c r="T46" s="12">
        <v>1927.8506124278601</v>
      </c>
      <c r="U46" s="12">
        <v>372.4240212998962</v>
      </c>
      <c r="V46" s="13">
        <v>78.160496828320817</v>
      </c>
      <c r="W46" s="13">
        <v>330.56603738462582</v>
      </c>
      <c r="X46" s="13">
        <v>46.186328466024761</v>
      </c>
      <c r="Y46" s="13">
        <v>322.64247677355519</v>
      </c>
      <c r="Z46" s="13">
        <v>67.158966705502721</v>
      </c>
      <c r="AA46" s="13">
        <v>230.29510266417171</v>
      </c>
      <c r="AB46" s="13">
        <v>35.1167255501189</v>
      </c>
      <c r="AC46" s="13">
        <v>265.11528020552089</v>
      </c>
      <c r="AD46" s="14">
        <v>34.74023656668809</v>
      </c>
      <c r="AE46" s="12"/>
      <c r="AF46" s="15">
        <f t="shared" si="0"/>
        <v>4.7220963749933471</v>
      </c>
      <c r="AG46" s="15">
        <f t="shared" si="1"/>
        <v>12.824857199021439</v>
      </c>
      <c r="AH46" s="15">
        <f t="shared" si="2"/>
        <v>9.3651262715936916</v>
      </c>
      <c r="AI46" s="15">
        <f t="shared" si="3"/>
        <v>0.79648491026662882</v>
      </c>
      <c r="AJ46" s="15">
        <f t="shared" si="4"/>
        <v>0.68266670466121815</v>
      </c>
      <c r="AK46" s="16">
        <f t="shared" si="5"/>
        <v>730.25983921217698</v>
      </c>
      <c r="AL46" s="16">
        <f t="shared" si="6"/>
        <v>718.06650445719356</v>
      </c>
      <c r="AM46" s="11"/>
    </row>
    <row r="47" spans="1:39" s="17" customFormat="1" ht="16" x14ac:dyDescent="0.2">
      <c r="A47" s="11" t="s">
        <v>83</v>
      </c>
      <c r="B47" s="9" t="s">
        <v>75</v>
      </c>
      <c r="C47" s="9">
        <v>14</v>
      </c>
      <c r="D47" s="9" t="s">
        <v>40</v>
      </c>
      <c r="E47" s="12">
        <v>235979.85402805489</v>
      </c>
      <c r="F47" s="12">
        <v>248933.91336806389</v>
      </c>
      <c r="G47" s="13">
        <v>11.143764309536756</v>
      </c>
      <c r="H47" s="12">
        <v>505.88801580494334</v>
      </c>
      <c r="I47" s="14">
        <v>25.417944688127879</v>
      </c>
      <c r="J47" s="12">
        <v>1846.887875851751</v>
      </c>
      <c r="K47" s="12">
        <v>893.93600585221327</v>
      </c>
      <c r="L47" s="14">
        <v>64.248712794956404</v>
      </c>
      <c r="M47" s="12">
        <v>853.26461499995014</v>
      </c>
      <c r="N47" s="14">
        <v>29.823436858838559</v>
      </c>
      <c r="O47" s="12">
        <v>1100.9534339167117</v>
      </c>
      <c r="P47" s="12">
        <v>531.73045625747909</v>
      </c>
      <c r="Q47" s="12">
        <v>1604.2118860644446</v>
      </c>
      <c r="R47" s="12">
        <v>2669.8814150624316</v>
      </c>
      <c r="S47" s="12">
        <v>309.09118636398443</v>
      </c>
      <c r="T47" s="12">
        <v>1398.9901570779152</v>
      </c>
      <c r="U47" s="12">
        <v>351.90129517908213</v>
      </c>
      <c r="V47" s="13">
        <v>78.019625172487537</v>
      </c>
      <c r="W47" s="13">
        <v>382.09268403305731</v>
      </c>
      <c r="X47" s="13">
        <v>55.830887254629623</v>
      </c>
      <c r="Y47" s="13">
        <v>376.98784310565679</v>
      </c>
      <c r="Z47" s="13">
        <v>67.129122015645819</v>
      </c>
      <c r="AA47" s="13">
        <v>215.40591838916461</v>
      </c>
      <c r="AB47" s="13">
        <v>29.305812951228518</v>
      </c>
      <c r="AC47" s="13">
        <v>191.35050237625325</v>
      </c>
      <c r="AD47" s="14">
        <v>27.19285904498625</v>
      </c>
      <c r="AE47" s="12"/>
      <c r="AF47" s="15">
        <f t="shared" si="0"/>
        <v>2.0705103891652925</v>
      </c>
      <c r="AG47" s="15">
        <f t="shared" si="1"/>
        <v>13.913679620401489</v>
      </c>
      <c r="AH47" s="15">
        <f t="shared" si="2"/>
        <v>28.610539390166704</v>
      </c>
      <c r="AI47" s="15">
        <f t="shared" si="3"/>
        <v>1.2894024993525335</v>
      </c>
      <c r="AJ47" s="15">
        <f t="shared" si="4"/>
        <v>0.65204629963467087</v>
      </c>
      <c r="AK47" s="16">
        <f t="shared" si="5"/>
        <v>749.68968255781442</v>
      </c>
      <c r="AL47" s="16">
        <f t="shared" si="6"/>
        <v>737.26023831407383</v>
      </c>
      <c r="AM47" s="11"/>
    </row>
    <row r="48" spans="1:39" s="17" customFormat="1" ht="16" x14ac:dyDescent="0.2">
      <c r="A48" s="11" t="s">
        <v>84</v>
      </c>
      <c r="B48" s="9" t="s">
        <v>75</v>
      </c>
      <c r="C48" s="9">
        <v>14</v>
      </c>
      <c r="D48" s="9" t="s">
        <v>48</v>
      </c>
      <c r="E48" s="12">
        <v>237949.95678800938</v>
      </c>
      <c r="F48" s="12">
        <v>241186.16428677566</v>
      </c>
      <c r="G48" s="13">
        <v>13.314468317689734</v>
      </c>
      <c r="H48" s="12">
        <v>539.67126123690161</v>
      </c>
      <c r="I48" s="14">
        <v>38.960102002567965</v>
      </c>
      <c r="J48" s="12">
        <v>2303.5406922337334</v>
      </c>
      <c r="K48" s="12">
        <v>723.32136401137325</v>
      </c>
      <c r="L48" s="14">
        <v>47.864778458554539</v>
      </c>
      <c r="M48" s="12">
        <v>1175.9276400369051</v>
      </c>
      <c r="N48" s="14">
        <v>89.223075227126913</v>
      </c>
      <c r="O48" s="12">
        <v>177.60687187539304</v>
      </c>
      <c r="P48" s="12">
        <v>37.177218611832558</v>
      </c>
      <c r="Q48" s="12">
        <v>1346.533804366763</v>
      </c>
      <c r="R48" s="12">
        <v>3525.0254257393667</v>
      </c>
      <c r="S48" s="12">
        <v>498.53750434675271</v>
      </c>
      <c r="T48" s="12">
        <v>2089.232275237553</v>
      </c>
      <c r="U48" s="12">
        <v>424.68667830463272</v>
      </c>
      <c r="V48" s="13">
        <v>91.153357755656884</v>
      </c>
      <c r="W48" s="13">
        <v>396.43017114245333</v>
      </c>
      <c r="X48" s="13">
        <v>55.121864793415135</v>
      </c>
      <c r="Y48" s="13">
        <v>388.2085856954597</v>
      </c>
      <c r="Z48" s="13">
        <v>77.802238783780368</v>
      </c>
      <c r="AA48" s="13">
        <v>254.63607335185372</v>
      </c>
      <c r="AB48" s="13">
        <v>36.476713904617519</v>
      </c>
      <c r="AC48" s="13">
        <v>280.7965227647224</v>
      </c>
      <c r="AD48" s="14">
        <v>38.248503068135442</v>
      </c>
      <c r="AE48" s="12"/>
      <c r="AF48" s="15">
        <f t="shared" si="0"/>
        <v>4.7773039110264506</v>
      </c>
      <c r="AG48" s="15">
        <f t="shared" si="1"/>
        <v>15.111766674898274</v>
      </c>
      <c r="AH48" s="15">
        <f t="shared" si="2"/>
        <v>13.179635840206753</v>
      </c>
      <c r="AI48" s="15">
        <f t="shared" si="3"/>
        <v>0.9048241418744043</v>
      </c>
      <c r="AJ48" s="15">
        <f t="shared" si="4"/>
        <v>0.68080756195646497</v>
      </c>
      <c r="AK48" s="16">
        <f t="shared" si="5"/>
        <v>737.65270861984811</v>
      </c>
      <c r="AL48" s="16">
        <f t="shared" si="6"/>
        <v>725.36953646446773</v>
      </c>
      <c r="AM48" s="11"/>
    </row>
    <row r="49" spans="1:39" s="17" customFormat="1" ht="16" x14ac:dyDescent="0.2">
      <c r="A49" s="11" t="s">
        <v>85</v>
      </c>
      <c r="B49" s="9" t="s">
        <v>75</v>
      </c>
      <c r="C49" s="9">
        <v>14</v>
      </c>
      <c r="D49" s="9" t="s">
        <v>48</v>
      </c>
      <c r="E49" s="12">
        <v>252451.92687585228</v>
      </c>
      <c r="F49" s="12">
        <v>248418.91705706049</v>
      </c>
      <c r="G49" s="13">
        <v>13.428390081075211</v>
      </c>
      <c r="H49" s="12">
        <v>576.08393662729009</v>
      </c>
      <c r="I49" s="14">
        <v>60.280690057986405</v>
      </c>
      <c r="J49" s="12">
        <v>4734.0784042056457</v>
      </c>
      <c r="K49" s="12">
        <v>730.93405375397924</v>
      </c>
      <c r="L49" s="14">
        <v>56.802074596772172</v>
      </c>
      <c r="M49" s="12">
        <v>1558.7680618261461</v>
      </c>
      <c r="N49" s="14">
        <v>196.5108724934536</v>
      </c>
      <c r="O49" s="12">
        <v>120.88132368842707</v>
      </c>
      <c r="P49" s="12">
        <v>22.44560538747313</v>
      </c>
      <c r="Q49" s="12">
        <v>1512.0254990052451</v>
      </c>
      <c r="R49" s="12">
        <v>5146.4546903587152</v>
      </c>
      <c r="S49" s="12">
        <v>873.58295853324057</v>
      </c>
      <c r="T49" s="12">
        <v>4189.1566831920127</v>
      </c>
      <c r="U49" s="12">
        <v>1050.2151691926808</v>
      </c>
      <c r="V49" s="13">
        <v>179.45719663700325</v>
      </c>
      <c r="W49" s="13">
        <v>971.27980265983058</v>
      </c>
      <c r="X49" s="13">
        <v>144.02943005957263</v>
      </c>
      <c r="Y49" s="13">
        <v>946.08931305210319</v>
      </c>
      <c r="Z49" s="13">
        <v>177.24833210330075</v>
      </c>
      <c r="AA49" s="13">
        <v>536.7479878538328</v>
      </c>
      <c r="AB49" s="13">
        <v>68.311480375866751</v>
      </c>
      <c r="AC49" s="13">
        <v>449.06644256599344</v>
      </c>
      <c r="AD49" s="14">
        <v>53.278674242285732</v>
      </c>
      <c r="AE49" s="12"/>
      <c r="AF49" s="15">
        <f t="shared" si="0"/>
        <v>5.3855229833048224</v>
      </c>
      <c r="AG49" s="15">
        <f t="shared" si="1"/>
        <v>12.868087282775324</v>
      </c>
      <c r="AH49" s="15">
        <f t="shared" si="2"/>
        <v>7.9322229963539224</v>
      </c>
      <c r="AI49" s="15">
        <f t="shared" si="3"/>
        <v>1.3788350129524369</v>
      </c>
      <c r="AJ49" s="15">
        <f t="shared" si="4"/>
        <v>0.54452638173741319</v>
      </c>
      <c r="AK49" s="16">
        <f t="shared" si="5"/>
        <v>738.24111063554687</v>
      </c>
      <c r="AL49" s="16">
        <f t="shared" si="6"/>
        <v>725.95078827845668</v>
      </c>
      <c r="AM49" s="11"/>
    </row>
    <row r="50" spans="1:39" s="17" customFormat="1" ht="16" x14ac:dyDescent="0.2">
      <c r="A50" s="11" t="s">
        <v>86</v>
      </c>
      <c r="B50" s="9" t="s">
        <v>75</v>
      </c>
      <c r="C50" s="9">
        <v>15</v>
      </c>
      <c r="D50" s="9" t="s">
        <v>40</v>
      </c>
      <c r="E50" s="12">
        <v>237416.24167564322</v>
      </c>
      <c r="F50" s="12">
        <v>255007.75585709271</v>
      </c>
      <c r="G50" s="13">
        <v>9.1481378526895121</v>
      </c>
      <c r="H50" s="12">
        <v>457.66031693356678</v>
      </c>
      <c r="I50" s="14">
        <v>42.897492784187349</v>
      </c>
      <c r="J50" s="12">
        <v>1037.8254077544052</v>
      </c>
      <c r="K50" s="12">
        <v>913.65989337776011</v>
      </c>
      <c r="L50" s="14">
        <v>74.455268026443065</v>
      </c>
      <c r="M50" s="12">
        <v>2110.9835352104324</v>
      </c>
      <c r="N50" s="14">
        <v>109.95740646889659</v>
      </c>
      <c r="O50" s="12">
        <v>375.17178419672183</v>
      </c>
      <c r="P50" s="12">
        <v>57.15522826260208</v>
      </c>
      <c r="Q50" s="12">
        <v>1557.461061119835</v>
      </c>
      <c r="R50" s="12">
        <v>3148.4872815707895</v>
      </c>
      <c r="S50" s="12">
        <v>311.75188173212166</v>
      </c>
      <c r="T50" s="12">
        <v>1128.7787895470942</v>
      </c>
      <c r="U50" s="12">
        <v>200.14894129249379</v>
      </c>
      <c r="V50" s="13">
        <v>68.209804567892775</v>
      </c>
      <c r="W50" s="13">
        <v>212.1699980283216</v>
      </c>
      <c r="X50" s="13">
        <v>28.20253724745773</v>
      </c>
      <c r="Y50" s="13">
        <v>181.89466378957431</v>
      </c>
      <c r="Z50" s="13">
        <v>36.505583266724678</v>
      </c>
      <c r="AA50" s="13">
        <v>123.10949604838274</v>
      </c>
      <c r="AB50" s="13">
        <v>18.296877470233582</v>
      </c>
      <c r="AC50" s="13">
        <v>148.3974150145317</v>
      </c>
      <c r="AD50" s="14">
        <v>24.225698722378734</v>
      </c>
      <c r="AE50" s="12"/>
      <c r="AF50" s="15">
        <f t="shared" si="0"/>
        <v>6.5640851344863753</v>
      </c>
      <c r="AG50" s="15">
        <f t="shared" si="1"/>
        <v>12.271259208324526</v>
      </c>
      <c r="AH50" s="15">
        <f t="shared" si="2"/>
        <v>19.198193218640178</v>
      </c>
      <c r="AI50" s="15">
        <f t="shared" si="3"/>
        <v>0.80220320262453515</v>
      </c>
      <c r="AJ50" s="15">
        <f t="shared" si="4"/>
        <v>1.0143726693629884</v>
      </c>
      <c r="AK50" s="16">
        <f t="shared" si="5"/>
        <v>750.94641850868777</v>
      </c>
      <c r="AL50" s="16">
        <f t="shared" si="6"/>
        <v>738.5017025369367</v>
      </c>
      <c r="AM50" s="11"/>
    </row>
    <row r="51" spans="1:39" s="17" customFormat="1" ht="16" x14ac:dyDescent="0.2">
      <c r="A51" s="11" t="s">
        <v>87</v>
      </c>
      <c r="B51" s="9" t="s">
        <v>75</v>
      </c>
      <c r="C51" s="9">
        <v>15</v>
      </c>
      <c r="D51" s="9" t="s">
        <v>48</v>
      </c>
      <c r="E51" s="12">
        <v>232183.1928841832</v>
      </c>
      <c r="F51" s="12">
        <v>247339.09184018811</v>
      </c>
      <c r="G51" s="13">
        <v>9.6814870504198041</v>
      </c>
      <c r="H51" s="12">
        <v>576.10117479169003</v>
      </c>
      <c r="I51" s="14">
        <v>59.698890751243901</v>
      </c>
      <c r="J51" s="12">
        <v>5622.3247324462436</v>
      </c>
      <c r="K51" s="12">
        <v>962.40109166606169</v>
      </c>
      <c r="L51" s="14">
        <v>74.316421285556601</v>
      </c>
      <c r="M51" s="12">
        <v>4196.7772020041748</v>
      </c>
      <c r="N51" s="14">
        <v>495.32691324414952</v>
      </c>
      <c r="O51" s="12">
        <v>213.20714903069256</v>
      </c>
      <c r="P51" s="12">
        <v>30.689344027238494</v>
      </c>
      <c r="Q51" s="12">
        <v>2383.5753586006726</v>
      </c>
      <c r="R51" s="12">
        <v>8416.7797369365344</v>
      </c>
      <c r="S51" s="12">
        <v>1324.6996189612294</v>
      </c>
      <c r="T51" s="12">
        <v>6385.3716641524634</v>
      </c>
      <c r="U51" s="12">
        <v>1460.0994418085111</v>
      </c>
      <c r="V51" s="13">
        <v>241.39994262003233</v>
      </c>
      <c r="W51" s="13">
        <v>1303.9019570591579</v>
      </c>
      <c r="X51" s="13">
        <v>188.28731490939595</v>
      </c>
      <c r="Y51" s="13">
        <v>1211.5022294965786</v>
      </c>
      <c r="Z51" s="13">
        <v>221.85800053701419</v>
      </c>
      <c r="AA51" s="13">
        <v>600.14859012458999</v>
      </c>
      <c r="AB51" s="13">
        <v>79.942332015413371</v>
      </c>
      <c r="AC51" s="13">
        <v>514.72589435824477</v>
      </c>
      <c r="AD51" s="14">
        <v>54.75840775476933</v>
      </c>
      <c r="AE51" s="12"/>
      <c r="AF51" s="15">
        <f t="shared" si="0"/>
        <v>6.9472696725436487</v>
      </c>
      <c r="AG51" s="15">
        <f t="shared" si="1"/>
        <v>12.950046234978007</v>
      </c>
      <c r="AH51" s="15">
        <f t="shared" si="2"/>
        <v>8.4727421220004633</v>
      </c>
      <c r="AI51" s="15">
        <f t="shared" si="3"/>
        <v>1.5404193654438274</v>
      </c>
      <c r="AJ51" s="15">
        <f>IFERROR((V51/0.056)/((U51/0.148)^0.5*(W51/0.199)^0.5),"")</f>
        <v>0.53615806778251018</v>
      </c>
      <c r="AK51" s="16">
        <f t="shared" si="5"/>
        <v>753.95172323695726</v>
      </c>
      <c r="AL51" s="16">
        <f t="shared" si="6"/>
        <v>741.47048710648278</v>
      </c>
      <c r="AM51" s="11"/>
    </row>
    <row r="52" spans="1:39" ht="16" x14ac:dyDescent="0.2">
      <c r="P52"/>
      <c r="AE52"/>
      <c r="AG52" s="15" t="str">
        <f t="shared" si="1"/>
        <v/>
      </c>
      <c r="AI52" s="20"/>
      <c r="AK52"/>
    </row>
    <row r="53" spans="1:39" ht="16" x14ac:dyDescent="0.2">
      <c r="AG53" s="15" t="str">
        <f t="shared" si="1"/>
        <v/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Titanite Geochem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Nansen</dc:creator>
  <cp:lastModifiedBy>Microsoft Office User</cp:lastModifiedBy>
  <dcterms:created xsi:type="dcterms:W3CDTF">2016-12-08T03:03:38Z</dcterms:created>
  <dcterms:modified xsi:type="dcterms:W3CDTF">2017-05-22T16:36:25Z</dcterms:modified>
</cp:coreProperties>
</file>