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codeName="Questa_cartella_di_lavoro"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C8AE2CD3-CF8D-EA46-ADE0-F9D6FAC81528}" xr6:coauthVersionLast="47" xr6:coauthVersionMax="47" xr10:uidLastSave="{00000000-0000-0000-0000-000000000000}"/>
  <bookViews>
    <workbookView xWindow="0" yWindow="500" windowWidth="34740" windowHeight="21900" xr2:uid="{00000000-000D-0000-FFFF-FFFF00000000}"/>
  </bookViews>
  <sheets>
    <sheet name="Foglio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8" i="1" l="1"/>
  <c r="S38" i="1"/>
  <c r="O38" i="1"/>
  <c r="N47" i="1"/>
  <c r="B47" i="1"/>
  <c r="O47" i="1"/>
  <c r="P47" i="1"/>
  <c r="Q47" i="1"/>
  <c r="C47" i="1"/>
  <c r="U47" i="1"/>
  <c r="D47" i="1"/>
  <c r="E47" i="1"/>
  <c r="R47" i="1"/>
  <c r="S47" i="1"/>
  <c r="F47" i="1"/>
  <c r="G47" i="1"/>
  <c r="H47" i="1"/>
  <c r="I47" i="1"/>
  <c r="W47" i="1"/>
  <c r="X47" i="1"/>
  <c r="J47" i="1"/>
  <c r="K47" i="1"/>
  <c r="L47" i="1"/>
  <c r="N32" i="1"/>
  <c r="B32" i="1"/>
  <c r="O32" i="1"/>
  <c r="P32" i="1"/>
  <c r="Q32" i="1"/>
  <c r="C32" i="1"/>
  <c r="U32" i="1"/>
  <c r="D32" i="1"/>
  <c r="E32" i="1"/>
  <c r="R32" i="1"/>
  <c r="S32" i="1"/>
  <c r="F32" i="1"/>
  <c r="G32" i="1"/>
  <c r="H32" i="1"/>
  <c r="I32" i="1"/>
  <c r="W32" i="1"/>
  <c r="X32" i="1"/>
  <c r="J32" i="1"/>
  <c r="K32" i="1"/>
  <c r="L32" i="1"/>
  <c r="N38" i="1"/>
  <c r="B38" i="1"/>
  <c r="P38" i="1"/>
  <c r="Q38" i="1"/>
  <c r="C38" i="1"/>
  <c r="U38" i="1"/>
  <c r="D38" i="1"/>
  <c r="E38" i="1"/>
  <c r="R38" i="1"/>
  <c r="F38" i="1"/>
  <c r="G38" i="1"/>
  <c r="I38" i="1"/>
  <c r="W38" i="1"/>
  <c r="X38" i="1"/>
  <c r="J38" i="1"/>
  <c r="K38" i="1"/>
  <c r="L38" i="1"/>
  <c r="B22" i="1"/>
  <c r="B24" i="1" s="1"/>
  <c r="O22" i="1"/>
  <c r="O24" i="1" s="1"/>
  <c r="P22" i="1"/>
  <c r="P24" i="1" s="1"/>
  <c r="Q22" i="1"/>
  <c r="Q24" i="1" s="1"/>
  <c r="C22" i="1"/>
  <c r="C24" i="1" s="1"/>
  <c r="U22" i="1"/>
  <c r="U24" i="1" s="1"/>
  <c r="D22" i="1"/>
  <c r="D24" i="1" s="1"/>
  <c r="E22" i="1"/>
  <c r="E24" i="1" s="1"/>
  <c r="R22" i="1"/>
  <c r="R24" i="1" s="1"/>
  <c r="S22" i="1"/>
  <c r="S24" i="1" s="1"/>
  <c r="F22" i="1"/>
  <c r="F24" i="1" s="1"/>
  <c r="G22" i="1"/>
  <c r="G24" i="1" s="1"/>
  <c r="H22" i="1"/>
  <c r="H24" i="1" s="1"/>
  <c r="I22" i="1"/>
  <c r="I24" i="1" s="1"/>
  <c r="W22" i="1"/>
  <c r="W24" i="1" s="1"/>
  <c r="X22" i="1"/>
  <c r="X24" i="1" s="1"/>
  <c r="J22" i="1"/>
  <c r="J24" i="1" s="1"/>
  <c r="K22" i="1"/>
  <c r="K24" i="1" s="1"/>
  <c r="L22" i="1"/>
  <c r="L24" i="1" s="1"/>
  <c r="N15" i="1"/>
  <c r="N22" i="1" s="1"/>
  <c r="N24" i="1" s="1"/>
</calcChain>
</file>

<file path=xl/sharedStrings.xml><?xml version="1.0" encoding="utf-8"?>
<sst xmlns="http://schemas.openxmlformats.org/spreadsheetml/2006/main" count="105" uniqueCount="77">
  <si>
    <t>MnO</t>
  </si>
  <si>
    <t>MgO</t>
  </si>
  <si>
    <t>CaO</t>
  </si>
  <si>
    <t>BaO</t>
  </si>
  <si>
    <t>SrO</t>
  </si>
  <si>
    <t>F</t>
  </si>
  <si>
    <t>PS40</t>
  </si>
  <si>
    <t>PS41</t>
  </si>
  <si>
    <t>PS44</t>
  </si>
  <si>
    <t xml:space="preserve">PS50 </t>
  </si>
  <si>
    <t>PS54</t>
  </si>
  <si>
    <t xml:space="preserve">PS55 </t>
  </si>
  <si>
    <t xml:space="preserve">PS57 </t>
  </si>
  <si>
    <t xml:space="preserve">PS58 </t>
  </si>
  <si>
    <t xml:space="preserve">PS60 </t>
  </si>
  <si>
    <t xml:space="preserve">PS80 </t>
  </si>
  <si>
    <t xml:space="preserve">PS81 </t>
  </si>
  <si>
    <t xml:space="preserve">PS82 </t>
  </si>
  <si>
    <t xml:space="preserve">PS84 </t>
  </si>
  <si>
    <t xml:space="preserve">PSK-R </t>
  </si>
  <si>
    <t xml:space="preserve">PS62 </t>
  </si>
  <si>
    <t>PS65</t>
  </si>
  <si>
    <t xml:space="preserve">PS70 </t>
  </si>
  <si>
    <t xml:space="preserve">PS73 </t>
  </si>
  <si>
    <t xml:space="preserve">PS77   </t>
  </si>
  <si>
    <t>Sample ID</t>
  </si>
  <si>
    <t>Cl</t>
  </si>
  <si>
    <t>total</t>
  </si>
  <si>
    <t>I</t>
  </si>
  <si>
    <t>Na</t>
  </si>
  <si>
    <t>K</t>
  </si>
  <si>
    <t>Ba</t>
  </si>
  <si>
    <t>S</t>
  </si>
  <si>
    <t>T</t>
  </si>
  <si>
    <t>Si</t>
  </si>
  <si>
    <t>Al</t>
  </si>
  <si>
    <t>M1-M2</t>
  </si>
  <si>
    <t>Mg</t>
  </si>
  <si>
    <t>Ti</t>
  </si>
  <si>
    <t>Cr</t>
  </si>
  <si>
    <t>Mn</t>
  </si>
  <si>
    <t>F-</t>
  </si>
  <si>
    <t>Sr</t>
  </si>
  <si>
    <t>Ca</t>
  </si>
  <si>
    <t>crystal chemical fourmulae (apfu)</t>
  </si>
  <si>
    <t>Mg#</t>
  </si>
  <si>
    <t>Pompeii</t>
  </si>
  <si>
    <t>Avellino</t>
  </si>
  <si>
    <t>skarn-marble</t>
  </si>
  <si>
    <t>skarn</t>
  </si>
  <si>
    <t>syenite</t>
  </si>
  <si>
    <t>cumulate</t>
  </si>
  <si>
    <t xml:space="preserve">Formation </t>
  </si>
  <si>
    <t>Lithotype</t>
  </si>
  <si>
    <t xml:space="preserve">PS68  </t>
  </si>
  <si>
    <r>
      <t>SiO</t>
    </r>
    <r>
      <rPr>
        <vertAlign val="subscript"/>
        <sz val="8"/>
        <color theme="1"/>
        <rFont val="Arial"/>
        <family val="2"/>
      </rPr>
      <t>2</t>
    </r>
  </si>
  <si>
    <r>
      <t>TiO</t>
    </r>
    <r>
      <rPr>
        <vertAlign val="subscript"/>
        <sz val="8"/>
        <color theme="1"/>
        <rFont val="Arial"/>
        <family val="2"/>
      </rPr>
      <t>2</t>
    </r>
  </si>
  <si>
    <r>
      <t>Al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</si>
  <si>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Cr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</si>
  <si>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FeO</t>
    </r>
    <r>
      <rPr>
        <vertAlign val="subscript"/>
        <sz val="8"/>
        <color theme="1"/>
        <rFont val="Arial"/>
        <family val="2"/>
      </rPr>
      <t>t</t>
    </r>
  </si>
  <si>
    <r>
      <t>Na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</si>
  <si>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K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</si>
  <si>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O</t>
    </r>
    <r>
      <rPr>
        <vertAlign val="subscript"/>
        <sz val="8"/>
        <color theme="1"/>
        <rFont val="Arial"/>
        <family val="2"/>
      </rPr>
      <t>eq</t>
    </r>
  </si>
  <si>
    <r>
      <t>total</t>
    </r>
    <r>
      <rPr>
        <vertAlign val="subscript"/>
        <sz val="8"/>
        <color theme="1"/>
        <rFont val="Arial"/>
        <family val="2"/>
      </rPr>
      <t>EPMA</t>
    </r>
  </si>
  <si>
    <r>
      <t>Cl</t>
    </r>
    <r>
      <rPr>
        <vertAlign val="superscript"/>
        <sz val="8"/>
        <color theme="1"/>
        <rFont val="Arial"/>
        <family val="2"/>
      </rPr>
      <t>-</t>
    </r>
  </si>
  <si>
    <r>
      <t>Fe</t>
    </r>
    <r>
      <rPr>
        <vertAlign val="superscript"/>
        <sz val="8"/>
        <color theme="1"/>
        <rFont val="Arial"/>
        <family val="2"/>
      </rPr>
      <t>2+</t>
    </r>
  </si>
  <si>
    <r>
      <t>Fe</t>
    </r>
    <r>
      <rPr>
        <vertAlign val="superscript"/>
        <sz val="8"/>
        <color theme="1"/>
        <rFont val="Arial"/>
        <family val="2"/>
      </rPr>
      <t>3+</t>
    </r>
  </si>
  <si>
    <r>
      <t>OH</t>
    </r>
    <r>
      <rPr>
        <vertAlign val="superscript"/>
        <sz val="8"/>
        <color theme="1"/>
        <rFont val="Arial"/>
        <family val="2"/>
      </rPr>
      <t>-</t>
    </r>
  </si>
  <si>
    <t>Luhr et al. (1984)</t>
  </si>
  <si>
    <t>T in K</t>
  </si>
  <si>
    <t>T in °C</t>
  </si>
  <si>
    <r>
      <t>Ti/Fe</t>
    </r>
    <r>
      <rPr>
        <vertAlign val="superscript"/>
        <sz val="8"/>
        <rFont val="Calibri"/>
        <family val="2"/>
      </rPr>
      <t>2+</t>
    </r>
  </si>
  <si>
    <t>-</t>
  </si>
  <si>
    <t>Chemical composition (EPMA, mean values on multiple point analyses expressed in wt% of oxides) of the investigated micas. Estimated values of formation temperature for selected samples are also given (see text for further explanation).</t>
  </si>
  <si>
    <t xml:space="preserve">American Mineralogist: March 2024 Online Materials AM-24-38782 </t>
  </si>
  <si>
    <t>Balassone et al.: Genetic implications and crystal-chemistry of Vesuvius micas</t>
  </si>
  <si>
    <t>Supplemental Table S3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</si>
</sst>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Symbol"/>
      <charset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</font>
    <font>
      <vertAlign val="superscript"/>
      <sz val="8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6" fillId="0" borderId="0" xfId="0" applyFont="1"/>
    <xf numFmtId="2" fontId="6" fillId="0" borderId="0" xfId="0" applyNumberFormat="1" applyFont="1"/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2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2" fontId="6" fillId="0" borderId="0" xfId="0" applyNumberFormat="1" applyFont="1" applyAlignment="1">
      <alignment horizontal="right" vertical="center" wrapText="1"/>
    </xf>
    <xf numFmtId="0" fontId="9" fillId="0" borderId="0" xfId="0" applyFont="1"/>
    <xf numFmtId="164" fontId="6" fillId="0" borderId="0" xfId="0" applyNumberFormat="1" applyFont="1"/>
    <xf numFmtId="0" fontId="11" fillId="0" borderId="0" xfId="0" applyFont="1"/>
    <xf numFmtId="0" fontId="13" fillId="0" borderId="0" xfId="0" applyFont="1"/>
    <xf numFmtId="0" fontId="14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5" fillId="0" borderId="0" xfId="0" applyNumberFormat="1" applyFont="1" applyAlignment="1">
      <alignment horizontal="left"/>
    </xf>
    <xf numFmtId="2" fontId="1" fillId="0" borderId="0" xfId="0" applyNumberFormat="1" applyFont="1"/>
    <xf numFmtId="1" fontId="6" fillId="0" borderId="0" xfId="0" applyNumberFormat="1" applyFont="1"/>
    <xf numFmtId="2" fontId="15" fillId="0" borderId="1" xfId="0" applyNumberFormat="1" applyFont="1" applyBorder="1" applyAlignment="1">
      <alignment horizontal="left"/>
    </xf>
    <xf numFmtId="1" fontId="6" fillId="0" borderId="1" xfId="0" applyNumberFormat="1" applyFont="1" applyBorder="1"/>
    <xf numFmtId="2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" fontId="6" fillId="0" borderId="0" xfId="0" applyNumberFormat="1" applyFont="1" applyAlignment="1">
      <alignment horizontal="right"/>
    </xf>
    <xf numFmtId="1" fontId="6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nabalassone/Desktop/MICHE%20SV%202020/MANOSCRITTO/ANALISI%20CHIMICHE%20TUT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 40"/>
      <sheetName val="PS 41"/>
      <sheetName val="PS 44"/>
      <sheetName val="PS 50"/>
      <sheetName val="PS 54"/>
      <sheetName val="PS 55"/>
      <sheetName val="PS 57"/>
      <sheetName val="PS 58"/>
      <sheetName val="PS 60"/>
      <sheetName val="PS 80"/>
      <sheetName val="PS 81"/>
      <sheetName val="PS 82"/>
      <sheetName val="PS84"/>
      <sheetName val="SKR"/>
      <sheetName val="Foglio1"/>
    </sheetNames>
    <sheetDataSet>
      <sheetData sheetId="0" refreshError="1">
        <row r="9">
          <cell r="B9">
            <v>0.2016993</v>
          </cell>
          <cell r="C9">
            <v>4.6641679999999998E-2</v>
          </cell>
          <cell r="D9">
            <v>0.03</v>
          </cell>
          <cell r="E9">
            <v>0.01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X59"/>
  <sheetViews>
    <sheetView tabSelected="1" zoomScale="150" zoomScaleNormal="150" zoomScalePageLayoutView="150" workbookViewId="0">
      <selection activeCell="A3" sqref="A3"/>
    </sheetView>
  </sheetViews>
  <sheetFormatPr baseColWidth="10" defaultRowHeight="16" x14ac:dyDescent="0.2"/>
  <cols>
    <col min="1" max="1" width="6.83203125" style="2" customWidth="1"/>
    <col min="2" max="12" width="6.33203125" style="2" customWidth="1"/>
    <col min="13" max="13" width="3.83203125" style="2" customWidth="1"/>
    <col min="14" max="19" width="6.33203125" style="2" customWidth="1"/>
    <col min="20" max="20" width="3.83203125" style="2" customWidth="1"/>
    <col min="21" max="21" width="6.33203125" style="2" customWidth="1"/>
    <col min="22" max="22" width="3.83203125" style="2" customWidth="1"/>
    <col min="23" max="24" width="6.33203125" style="2" customWidth="1"/>
  </cols>
  <sheetData>
    <row r="1" spans="1:24" s="1" customFormat="1" ht="11" x14ac:dyDescent="0.15">
      <c r="A1" s="2" t="s">
        <v>74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s="1" customFormat="1" ht="11" x14ac:dyDescent="0.15">
      <c r="A2" s="2" t="s">
        <v>75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x14ac:dyDescent="0.2">
      <c r="A3" s="16" t="s">
        <v>76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24" s="17" customFormat="1" ht="33" customHeight="1" x14ac:dyDescent="0.2">
      <c r="A4" s="33" t="s">
        <v>73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</row>
    <row r="5" spans="1:24" s="1" customFormat="1" ht="24" customHeight="1" x14ac:dyDescent="0.15">
      <c r="A5" s="4" t="s">
        <v>25</v>
      </c>
      <c r="B5" s="5" t="s">
        <v>7</v>
      </c>
      <c r="C5" s="6" t="s">
        <v>11</v>
      </c>
      <c r="D5" s="6" t="s">
        <v>13</v>
      </c>
      <c r="E5" s="6" t="s">
        <v>14</v>
      </c>
      <c r="F5" s="7" t="s">
        <v>54</v>
      </c>
      <c r="G5" s="7" t="s">
        <v>22</v>
      </c>
      <c r="H5" s="7" t="s">
        <v>23</v>
      </c>
      <c r="I5" s="7" t="s">
        <v>24</v>
      </c>
      <c r="J5" s="7" t="s">
        <v>17</v>
      </c>
      <c r="K5" s="7" t="s">
        <v>18</v>
      </c>
      <c r="L5" s="7" t="s">
        <v>19</v>
      </c>
      <c r="M5" s="4"/>
      <c r="N5" s="5" t="s">
        <v>6</v>
      </c>
      <c r="O5" s="5" t="s">
        <v>8</v>
      </c>
      <c r="P5" s="6" t="s">
        <v>9</v>
      </c>
      <c r="Q5" s="6" t="s">
        <v>10</v>
      </c>
      <c r="R5" s="6" t="s">
        <v>20</v>
      </c>
      <c r="S5" s="7" t="s">
        <v>21</v>
      </c>
      <c r="U5" s="6" t="s">
        <v>12</v>
      </c>
      <c r="W5" s="7" t="s">
        <v>15</v>
      </c>
      <c r="X5" s="7" t="s">
        <v>16</v>
      </c>
    </row>
    <row r="6" spans="1:24" s="1" customFormat="1" ht="24" customHeight="1" x14ac:dyDescent="0.15">
      <c r="A6" s="21" t="s">
        <v>52</v>
      </c>
      <c r="B6" s="22" t="s">
        <v>47</v>
      </c>
      <c r="C6" s="22" t="s">
        <v>47</v>
      </c>
      <c r="D6" s="22" t="s">
        <v>46</v>
      </c>
      <c r="E6" s="22" t="s">
        <v>47</v>
      </c>
      <c r="F6" s="22" t="s">
        <v>47</v>
      </c>
      <c r="G6" s="22" t="s">
        <v>46</v>
      </c>
      <c r="H6" s="22" t="s">
        <v>46</v>
      </c>
      <c r="I6" s="22" t="s">
        <v>47</v>
      </c>
      <c r="J6" s="22" t="s">
        <v>46</v>
      </c>
      <c r="K6" s="22" t="s">
        <v>47</v>
      </c>
      <c r="L6" s="22" t="s">
        <v>47</v>
      </c>
      <c r="M6" s="21"/>
      <c r="N6" s="22" t="s">
        <v>46</v>
      </c>
      <c r="O6" s="22" t="s">
        <v>46</v>
      </c>
      <c r="P6" s="22" t="s">
        <v>46</v>
      </c>
      <c r="Q6" s="22" t="s">
        <v>46</v>
      </c>
      <c r="R6" s="22" t="s">
        <v>46</v>
      </c>
      <c r="S6" s="22" t="s">
        <v>46</v>
      </c>
      <c r="U6" s="22" t="s">
        <v>47</v>
      </c>
      <c r="W6" s="22" t="s">
        <v>46</v>
      </c>
      <c r="X6" s="22" t="s">
        <v>46</v>
      </c>
    </row>
    <row r="7" spans="1:24" s="20" customFormat="1" ht="24" customHeight="1" x14ac:dyDescent="0.2">
      <c r="A7" s="18" t="s">
        <v>53</v>
      </c>
      <c r="B7" s="34" t="s">
        <v>49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18"/>
      <c r="N7" s="34" t="s">
        <v>48</v>
      </c>
      <c r="O7" s="34"/>
      <c r="P7" s="34"/>
      <c r="Q7" s="34"/>
      <c r="R7" s="34"/>
      <c r="S7" s="34"/>
      <c r="T7" s="23"/>
      <c r="U7" s="19" t="s">
        <v>50</v>
      </c>
      <c r="V7" s="23"/>
      <c r="W7" s="34" t="s">
        <v>51</v>
      </c>
      <c r="X7" s="34"/>
    </row>
    <row r="8" spans="1:24" s="11" customFormat="1" ht="21" customHeight="1" x14ac:dyDescent="0.15">
      <c r="A8" s="2" t="s">
        <v>55</v>
      </c>
      <c r="B8" s="9">
        <v>42.61</v>
      </c>
      <c r="C8" s="8">
        <v>37.54</v>
      </c>
      <c r="D8" s="8">
        <v>41.77</v>
      </c>
      <c r="E8" s="8">
        <v>39.93</v>
      </c>
      <c r="F8" s="8">
        <v>39.96</v>
      </c>
      <c r="G8" s="8">
        <v>42</v>
      </c>
      <c r="H8" s="8">
        <v>42.79</v>
      </c>
      <c r="I8" s="8">
        <v>38.81</v>
      </c>
      <c r="J8" s="8">
        <v>39.04</v>
      </c>
      <c r="K8" s="8">
        <v>42.01</v>
      </c>
      <c r="L8" s="8">
        <v>39.32</v>
      </c>
      <c r="M8" s="2"/>
      <c r="N8" s="8">
        <v>41.142067499999996</v>
      </c>
      <c r="O8" s="8">
        <v>43.09</v>
      </c>
      <c r="P8" s="8">
        <v>41.2</v>
      </c>
      <c r="Q8" s="8">
        <v>40.902983333333331</v>
      </c>
      <c r="R8" s="10">
        <v>38.82</v>
      </c>
      <c r="S8" s="8">
        <v>42.75</v>
      </c>
      <c r="U8" s="8">
        <v>38.85</v>
      </c>
      <c r="W8" s="8">
        <v>40.729999999999997</v>
      </c>
      <c r="X8" s="8">
        <v>40.79</v>
      </c>
    </row>
    <row r="9" spans="1:24" s="1" customFormat="1" ht="11" x14ac:dyDescent="0.15">
      <c r="A9" s="2" t="s">
        <v>56</v>
      </c>
      <c r="B9" s="3">
        <v>0.20670153999999999</v>
      </c>
      <c r="C9" s="3">
        <v>0.12</v>
      </c>
      <c r="D9" s="3">
        <v>0</v>
      </c>
      <c r="E9" s="3">
        <v>0.17</v>
      </c>
      <c r="F9" s="3">
        <v>2.8</v>
      </c>
      <c r="G9" s="3">
        <v>0.03</v>
      </c>
      <c r="H9" s="3">
        <v>0.02</v>
      </c>
      <c r="I9" s="3">
        <v>0.08</v>
      </c>
      <c r="J9" s="3">
        <v>0</v>
      </c>
      <c r="K9" s="3">
        <v>0.13</v>
      </c>
      <c r="L9" s="3">
        <v>0.2</v>
      </c>
      <c r="M9" s="2"/>
      <c r="N9" s="3">
        <v>6.6851775000000002E-2</v>
      </c>
      <c r="O9" s="2">
        <v>0.08</v>
      </c>
      <c r="P9" s="2">
        <v>0.04</v>
      </c>
      <c r="Q9" s="3">
        <v>8.3804416666666659E-2</v>
      </c>
      <c r="R9" s="2">
        <v>0.95</v>
      </c>
      <c r="S9" s="3">
        <v>0.04</v>
      </c>
      <c r="U9" s="3">
        <v>0.1</v>
      </c>
      <c r="W9" s="3">
        <v>0.16</v>
      </c>
      <c r="X9" s="3">
        <v>0.3</v>
      </c>
    </row>
    <row r="10" spans="1:24" s="1" customFormat="1" ht="11" x14ac:dyDescent="0.15">
      <c r="A10" s="2" t="s">
        <v>57</v>
      </c>
      <c r="B10" s="8">
        <v>13.217181999999999</v>
      </c>
      <c r="C10" s="8">
        <v>17.260000000000002</v>
      </c>
      <c r="D10" s="8">
        <v>13.4</v>
      </c>
      <c r="E10" s="8">
        <v>17.7</v>
      </c>
      <c r="F10" s="8">
        <v>15.91</v>
      </c>
      <c r="G10" s="8">
        <v>14.85</v>
      </c>
      <c r="H10" s="8">
        <v>11.28</v>
      </c>
      <c r="I10" s="8">
        <v>15.79</v>
      </c>
      <c r="J10" s="8">
        <v>17.010000000000002</v>
      </c>
      <c r="K10" s="8">
        <v>13.44</v>
      </c>
      <c r="L10" s="8">
        <v>16.850000000000001</v>
      </c>
      <c r="M10" s="2"/>
      <c r="N10" s="8">
        <v>14.040839999999999</v>
      </c>
      <c r="O10" s="9">
        <v>11.05</v>
      </c>
      <c r="P10" s="9">
        <v>17.760000000000002</v>
      </c>
      <c r="Q10" s="8">
        <v>13.848526666666666</v>
      </c>
      <c r="R10" s="9">
        <v>17.77</v>
      </c>
      <c r="S10" s="8">
        <v>12.07</v>
      </c>
      <c r="U10" s="8">
        <v>14.61</v>
      </c>
      <c r="W10" s="8">
        <v>17.89</v>
      </c>
      <c r="X10" s="8">
        <v>13.48</v>
      </c>
    </row>
    <row r="11" spans="1:24" s="1" customFormat="1" ht="11" x14ac:dyDescent="0.15">
      <c r="A11" s="2" t="s">
        <v>58</v>
      </c>
      <c r="B11" s="8">
        <v>0.21</v>
      </c>
      <c r="C11" s="3">
        <v>4.2579847562986203E-3</v>
      </c>
      <c r="D11" s="8">
        <v>0.09</v>
      </c>
      <c r="E11" s="8">
        <v>0.09</v>
      </c>
      <c r="F11" s="3">
        <v>4.2579847562986203E-3</v>
      </c>
      <c r="G11" s="8">
        <v>0.08</v>
      </c>
      <c r="H11" s="3">
        <v>4.2579847562986203E-3</v>
      </c>
      <c r="I11" s="3">
        <v>4.2579847562986203E-3</v>
      </c>
      <c r="J11" s="8">
        <v>0</v>
      </c>
      <c r="K11" s="8">
        <v>0.13</v>
      </c>
      <c r="L11" s="8">
        <v>0.26</v>
      </c>
      <c r="M11" s="2"/>
      <c r="N11" s="3">
        <v>4.2579847562986203E-3</v>
      </c>
      <c r="O11" s="3">
        <v>4.2579847562986203E-3</v>
      </c>
      <c r="P11" s="3">
        <v>4.2579847562986203E-3</v>
      </c>
      <c r="Q11" s="3">
        <v>4.2579847562986203E-3</v>
      </c>
      <c r="R11" s="8">
        <v>0.99</v>
      </c>
      <c r="S11" s="3">
        <v>4.2579847562986203E-3</v>
      </c>
      <c r="U11" s="3">
        <v>4.2579847562986203E-3</v>
      </c>
      <c r="W11" s="8">
        <v>0.08</v>
      </c>
      <c r="X11" s="8">
        <v>0.34</v>
      </c>
    </row>
    <row r="12" spans="1:24" s="1" customFormat="1" ht="11" x14ac:dyDescent="0.15">
      <c r="A12" s="2" t="s">
        <v>59</v>
      </c>
      <c r="B12" s="3">
        <v>4.5453540000000006</v>
      </c>
      <c r="C12" s="3">
        <v>7.43</v>
      </c>
      <c r="D12" s="3">
        <v>3.18</v>
      </c>
      <c r="E12" s="3">
        <v>4.3899999999999997</v>
      </c>
      <c r="F12" s="3">
        <v>9.41</v>
      </c>
      <c r="G12" s="3">
        <v>1.72</v>
      </c>
      <c r="H12" s="3">
        <v>3.81</v>
      </c>
      <c r="I12" s="3">
        <v>7.27</v>
      </c>
      <c r="J12" s="3">
        <v>4.54</v>
      </c>
      <c r="K12" s="3">
        <v>4.82</v>
      </c>
      <c r="L12" s="3">
        <v>2.57</v>
      </c>
      <c r="M12" s="2"/>
      <c r="N12" s="3">
        <v>1.301504</v>
      </c>
      <c r="O12" s="2">
        <v>1.37</v>
      </c>
      <c r="P12" s="2">
        <v>0.75</v>
      </c>
      <c r="Q12" s="3">
        <v>1.7708617</v>
      </c>
      <c r="R12" s="2">
        <v>1.59</v>
      </c>
      <c r="S12" s="3">
        <v>1.43</v>
      </c>
      <c r="U12" s="3">
        <v>4.3099999999999996</v>
      </c>
      <c r="W12" s="3">
        <v>5.6</v>
      </c>
      <c r="X12" s="3">
        <v>4.7699999999999996</v>
      </c>
    </row>
    <row r="13" spans="1:24" s="1" customFormat="1" ht="11" x14ac:dyDescent="0.15">
      <c r="A13" s="2" t="s">
        <v>0</v>
      </c>
      <c r="B13" s="3">
        <v>0.3</v>
      </c>
      <c r="C13" s="3">
        <v>0.8</v>
      </c>
      <c r="D13" s="3">
        <v>0.28999999999999998</v>
      </c>
      <c r="E13" s="3">
        <v>0.27</v>
      </c>
      <c r="F13" s="3">
        <v>0.17</v>
      </c>
      <c r="G13" s="3">
        <v>0.12</v>
      </c>
      <c r="H13" s="3">
        <v>0.25</v>
      </c>
      <c r="I13" s="3">
        <v>0.99</v>
      </c>
      <c r="J13" s="3">
        <v>0.25</v>
      </c>
      <c r="K13" s="3">
        <v>0.23</v>
      </c>
      <c r="L13" s="3">
        <v>0.21</v>
      </c>
      <c r="M13" s="2"/>
      <c r="N13" s="3">
        <v>0.11928415000000001</v>
      </c>
      <c r="O13" s="2">
        <v>0.12</v>
      </c>
      <c r="P13" s="2">
        <v>0.17</v>
      </c>
      <c r="Q13" s="3">
        <v>0.29128606666666662</v>
      </c>
      <c r="R13" s="3">
        <v>0.01</v>
      </c>
      <c r="S13" s="3">
        <v>0.14000000000000001</v>
      </c>
      <c r="U13" s="3">
        <v>0.16</v>
      </c>
      <c r="W13" s="3">
        <v>0.47</v>
      </c>
      <c r="X13" s="3">
        <v>0.31</v>
      </c>
    </row>
    <row r="14" spans="1:24" s="1" customFormat="1" ht="11" x14ac:dyDescent="0.15">
      <c r="A14" s="2" t="s">
        <v>1</v>
      </c>
      <c r="B14" s="3">
        <v>25.31</v>
      </c>
      <c r="C14" s="3">
        <v>20.25</v>
      </c>
      <c r="D14" s="3">
        <v>26.36</v>
      </c>
      <c r="E14" s="3">
        <v>23.48</v>
      </c>
      <c r="F14" s="3">
        <v>18.93</v>
      </c>
      <c r="G14" s="3">
        <v>26.38</v>
      </c>
      <c r="H14" s="3">
        <v>27.46</v>
      </c>
      <c r="I14" s="3">
        <v>21.55</v>
      </c>
      <c r="J14" s="3">
        <v>23.54</v>
      </c>
      <c r="K14" s="3">
        <v>25.07</v>
      </c>
      <c r="L14" s="3">
        <v>26.92</v>
      </c>
      <c r="M14" s="2"/>
      <c r="N14" s="3">
        <v>26.949195000000003</v>
      </c>
      <c r="O14" s="2">
        <v>27.22</v>
      </c>
      <c r="P14" s="2">
        <v>26.59</v>
      </c>
      <c r="Q14" s="3">
        <v>25.756596666666667</v>
      </c>
      <c r="R14" s="3">
        <v>25.18</v>
      </c>
      <c r="S14" s="3">
        <v>27.98</v>
      </c>
      <c r="U14" s="3">
        <v>23.17</v>
      </c>
      <c r="W14" s="3">
        <v>22.21</v>
      </c>
      <c r="X14" s="3">
        <v>22.43</v>
      </c>
    </row>
    <row r="15" spans="1:24" s="1" customFormat="1" ht="11" x14ac:dyDescent="0.15">
      <c r="A15" s="2" t="s">
        <v>2</v>
      </c>
      <c r="B15" s="3">
        <v>5.7268560000000003E-2</v>
      </c>
      <c r="C15" s="3">
        <v>0.13</v>
      </c>
      <c r="D15" s="3">
        <v>0</v>
      </c>
      <c r="E15" s="3">
        <v>0</v>
      </c>
      <c r="F15" s="3">
        <v>0.02</v>
      </c>
      <c r="G15" s="3">
        <v>0.01</v>
      </c>
      <c r="H15" s="3">
        <v>0</v>
      </c>
      <c r="I15" s="3">
        <v>0.03</v>
      </c>
      <c r="J15" s="3">
        <v>0.03</v>
      </c>
      <c r="K15" s="3">
        <v>0.17</v>
      </c>
      <c r="L15" s="3">
        <v>0</v>
      </c>
      <c r="M15" s="2"/>
      <c r="N15" s="3">
        <f>AVERAGE('[1]PS 40'!B9:E9)</f>
        <v>7.2085244999999992E-2</v>
      </c>
      <c r="O15" s="2">
        <v>0.22</v>
      </c>
      <c r="P15" s="2">
        <v>0.22</v>
      </c>
      <c r="Q15" s="3">
        <v>0.18334340333333332</v>
      </c>
      <c r="R15" s="3">
        <v>0.04</v>
      </c>
      <c r="S15" s="3">
        <v>0.02</v>
      </c>
      <c r="U15" s="3">
        <v>0.13</v>
      </c>
      <c r="W15" s="3">
        <v>0.11</v>
      </c>
      <c r="X15" s="3">
        <v>0.45</v>
      </c>
    </row>
    <row r="16" spans="1:24" s="1" customFormat="1" ht="11" x14ac:dyDescent="0.15">
      <c r="A16" s="2" t="s">
        <v>3</v>
      </c>
      <c r="B16" s="3">
        <v>0.04</v>
      </c>
      <c r="C16" s="3">
        <v>0.02</v>
      </c>
      <c r="D16" s="3">
        <v>0</v>
      </c>
      <c r="E16" s="3">
        <v>0.76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0.6</v>
      </c>
      <c r="L16" s="3">
        <v>1.06</v>
      </c>
      <c r="M16" s="2"/>
      <c r="N16" s="3">
        <v>0.08</v>
      </c>
      <c r="O16" s="2">
        <v>0.02</v>
      </c>
      <c r="P16" s="2">
        <v>0.11</v>
      </c>
      <c r="Q16" s="3">
        <v>0.17222553333333335</v>
      </c>
      <c r="R16" s="3">
        <v>0</v>
      </c>
      <c r="S16" s="3">
        <v>0</v>
      </c>
      <c r="U16" s="3">
        <v>0.32</v>
      </c>
      <c r="W16" s="3">
        <v>0.08</v>
      </c>
      <c r="X16" s="3">
        <v>0</v>
      </c>
    </row>
    <row r="17" spans="1:24" s="1" customFormat="1" ht="11" x14ac:dyDescent="0.15">
      <c r="A17" s="2" t="s">
        <v>4</v>
      </c>
      <c r="B17" s="3">
        <v>0.40437744000000003</v>
      </c>
      <c r="C17" s="3">
        <v>0.02</v>
      </c>
      <c r="D17" s="3">
        <v>0</v>
      </c>
      <c r="E17" s="3">
        <v>0.51</v>
      </c>
      <c r="F17" s="3">
        <v>0</v>
      </c>
      <c r="G17" s="3">
        <v>0</v>
      </c>
      <c r="H17" s="3">
        <v>0</v>
      </c>
      <c r="I17" s="3">
        <v>0</v>
      </c>
      <c r="J17" s="3">
        <v>0.08</v>
      </c>
      <c r="K17" s="3">
        <v>0.86</v>
      </c>
      <c r="L17" s="3">
        <v>1.32</v>
      </c>
      <c r="M17" s="2"/>
      <c r="N17" s="3">
        <v>0.1</v>
      </c>
      <c r="O17" s="2">
        <v>0.3</v>
      </c>
      <c r="P17" s="2">
        <v>0.24</v>
      </c>
      <c r="Q17" s="3">
        <v>0</v>
      </c>
      <c r="R17" s="3">
        <v>0</v>
      </c>
      <c r="S17" s="3">
        <v>0</v>
      </c>
      <c r="U17" s="3">
        <v>0.19</v>
      </c>
      <c r="W17" s="3">
        <v>0.14000000000000001</v>
      </c>
      <c r="X17" s="3">
        <v>0.18</v>
      </c>
    </row>
    <row r="18" spans="1:24" s="1" customFormat="1" ht="11" x14ac:dyDescent="0.15">
      <c r="A18" s="2" t="s">
        <v>60</v>
      </c>
      <c r="B18" s="3">
        <v>0.43962130000000005</v>
      </c>
      <c r="C18" s="3">
        <v>0.51</v>
      </c>
      <c r="D18" s="3">
        <v>0.56000000000000005</v>
      </c>
      <c r="E18" s="3">
        <v>0.4</v>
      </c>
      <c r="F18" s="3">
        <v>0.3</v>
      </c>
      <c r="G18" s="3">
        <v>0.36</v>
      </c>
      <c r="H18" s="3">
        <v>0.44</v>
      </c>
      <c r="I18" s="3">
        <v>0.4</v>
      </c>
      <c r="J18" s="3">
        <v>0.53</v>
      </c>
      <c r="K18" s="3">
        <v>0.17</v>
      </c>
      <c r="L18" s="3">
        <v>0.64</v>
      </c>
      <c r="M18" s="2"/>
      <c r="N18" s="3">
        <v>0.37</v>
      </c>
      <c r="O18" s="2">
        <v>0.34</v>
      </c>
      <c r="P18" s="2">
        <v>0.61</v>
      </c>
      <c r="Q18" s="3">
        <v>0.42860943333333329</v>
      </c>
      <c r="R18" s="3">
        <v>0.12</v>
      </c>
      <c r="S18" s="3">
        <v>0.28999999999999998</v>
      </c>
      <c r="U18" s="3">
        <v>0.28000000000000003</v>
      </c>
      <c r="W18" s="3">
        <v>0.4</v>
      </c>
      <c r="X18" s="3">
        <v>0.31</v>
      </c>
    </row>
    <row r="19" spans="1:24" s="1" customFormat="1" ht="11" x14ac:dyDescent="0.15">
      <c r="A19" s="2" t="s">
        <v>61</v>
      </c>
      <c r="B19" s="8">
        <v>10.726006000000002</v>
      </c>
      <c r="C19" s="8">
        <v>10.07</v>
      </c>
      <c r="D19" s="8">
        <v>11.05</v>
      </c>
      <c r="E19" s="8">
        <v>11.43</v>
      </c>
      <c r="F19" s="8">
        <v>9.6999999999999993</v>
      </c>
      <c r="G19" s="8">
        <v>10.39</v>
      </c>
      <c r="H19" s="8">
        <v>10.36</v>
      </c>
      <c r="I19" s="8">
        <v>10.25</v>
      </c>
      <c r="J19" s="8">
        <v>10.4</v>
      </c>
      <c r="K19" s="8">
        <v>11.1</v>
      </c>
      <c r="L19" s="8">
        <v>10.98</v>
      </c>
      <c r="M19" s="2"/>
      <c r="N19" s="8">
        <v>10.69</v>
      </c>
      <c r="O19" s="9">
        <v>11.03</v>
      </c>
      <c r="P19" s="9">
        <v>10.94</v>
      </c>
      <c r="Q19" s="8">
        <v>10.55153</v>
      </c>
      <c r="R19" s="8">
        <v>10.64</v>
      </c>
      <c r="S19" s="8">
        <v>10.63</v>
      </c>
      <c r="U19" s="8">
        <v>10.62</v>
      </c>
      <c r="W19" s="8">
        <v>11.05</v>
      </c>
      <c r="X19" s="8">
        <v>11.24</v>
      </c>
    </row>
    <row r="20" spans="1:24" s="1" customFormat="1" ht="11" x14ac:dyDescent="0.15">
      <c r="A20" s="2" t="s">
        <v>5</v>
      </c>
      <c r="B20" s="3">
        <v>1.7437967999999997</v>
      </c>
      <c r="C20" s="3">
        <v>1.87</v>
      </c>
      <c r="D20" s="3">
        <v>2.4</v>
      </c>
      <c r="E20" s="3">
        <v>0.41</v>
      </c>
      <c r="F20" s="3">
        <v>1.0900000000000001</v>
      </c>
      <c r="G20" s="3">
        <v>1.6</v>
      </c>
      <c r="H20" s="3">
        <v>3.14</v>
      </c>
      <c r="I20" s="3">
        <v>3.0960000000000001</v>
      </c>
      <c r="J20" s="3">
        <v>1.28</v>
      </c>
      <c r="K20" s="3">
        <v>2.5299999999999998</v>
      </c>
      <c r="L20" s="3">
        <v>1</v>
      </c>
      <c r="M20" s="2"/>
      <c r="N20" s="3">
        <v>2.48</v>
      </c>
      <c r="O20" s="2">
        <v>2.5299999999999998</v>
      </c>
      <c r="P20" s="3">
        <v>0</v>
      </c>
      <c r="Q20" s="3">
        <v>1.5336656666666668</v>
      </c>
      <c r="R20" s="3">
        <v>0.2</v>
      </c>
      <c r="S20" s="3">
        <v>3.58</v>
      </c>
      <c r="U20" s="3">
        <v>2</v>
      </c>
      <c r="W20" s="3">
        <v>1.88</v>
      </c>
      <c r="X20" s="3">
        <v>3.72</v>
      </c>
    </row>
    <row r="21" spans="1:24" s="1" customFormat="1" ht="11" x14ac:dyDescent="0.15">
      <c r="A21" s="2" t="s">
        <v>26</v>
      </c>
      <c r="B21" s="3">
        <v>0.06</v>
      </c>
      <c r="C21" s="3">
        <v>0</v>
      </c>
      <c r="D21" s="3">
        <v>0.05</v>
      </c>
      <c r="E21" s="3">
        <v>0.08</v>
      </c>
      <c r="F21" s="3">
        <v>0.05</v>
      </c>
      <c r="G21" s="8">
        <v>0</v>
      </c>
      <c r="H21" s="3">
        <v>0.02</v>
      </c>
      <c r="I21" s="3">
        <v>0.02</v>
      </c>
      <c r="J21" s="3">
        <v>7.0000000000000007E-2</v>
      </c>
      <c r="K21" s="3">
        <v>0.15</v>
      </c>
      <c r="L21" s="3">
        <v>0.1</v>
      </c>
      <c r="M21" s="2"/>
      <c r="N21" s="3">
        <v>0.04</v>
      </c>
      <c r="O21" s="3">
        <v>0</v>
      </c>
      <c r="P21" s="3">
        <v>0.04</v>
      </c>
      <c r="Q21" s="3">
        <v>0.02</v>
      </c>
      <c r="R21" s="3">
        <v>0.02</v>
      </c>
      <c r="S21" s="3">
        <v>0.09</v>
      </c>
      <c r="U21" s="3">
        <v>0.03</v>
      </c>
      <c r="W21" s="8">
        <v>0</v>
      </c>
      <c r="X21" s="3">
        <v>0.1</v>
      </c>
    </row>
    <row r="22" spans="1:24" s="1" customFormat="1" ht="11" x14ac:dyDescent="0.15">
      <c r="A22" s="2" t="s">
        <v>27</v>
      </c>
      <c r="B22" s="3">
        <f t="shared" ref="B22:L22" si="0">SUM(B8:B21)</f>
        <v>99.870307640000007</v>
      </c>
      <c r="C22" s="3">
        <f t="shared" si="0"/>
        <v>96.024257984756304</v>
      </c>
      <c r="D22" s="3">
        <f t="shared" si="0"/>
        <v>99.15</v>
      </c>
      <c r="E22" s="3">
        <f t="shared" si="0"/>
        <v>99.620000000000019</v>
      </c>
      <c r="F22" s="3">
        <f t="shared" si="0"/>
        <v>98.344257984756297</v>
      </c>
      <c r="G22" s="3">
        <f t="shared" si="0"/>
        <v>97.539999999999992</v>
      </c>
      <c r="H22" s="3">
        <f t="shared" si="0"/>
        <v>99.574257984756301</v>
      </c>
      <c r="I22" s="3">
        <f t="shared" si="0"/>
        <v>98.290257984756309</v>
      </c>
      <c r="J22" s="3">
        <f t="shared" si="0"/>
        <v>96.77</v>
      </c>
      <c r="K22" s="3">
        <f t="shared" si="0"/>
        <v>101.41</v>
      </c>
      <c r="L22" s="3">
        <f t="shared" si="0"/>
        <v>101.43</v>
      </c>
      <c r="M22" s="2"/>
      <c r="N22" s="3">
        <f t="shared" ref="N22:X22" si="1">SUM(N8:N21)</f>
        <v>97.456085654756308</v>
      </c>
      <c r="O22" s="3">
        <f t="shared" si="1"/>
        <v>97.374257984756298</v>
      </c>
      <c r="P22" s="3">
        <f t="shared" si="1"/>
        <v>98.674257984756295</v>
      </c>
      <c r="Q22" s="3">
        <f t="shared" si="1"/>
        <v>95.547690871422958</v>
      </c>
      <c r="R22" s="3">
        <f t="shared" si="1"/>
        <v>96.330000000000013</v>
      </c>
      <c r="S22" s="3">
        <f t="shared" si="1"/>
        <v>99.024257984756304</v>
      </c>
      <c r="U22" s="3">
        <f>SUM(U8:U21)</f>
        <v>94.774257984756304</v>
      </c>
      <c r="W22" s="3">
        <f t="shared" si="1"/>
        <v>100.79999999999998</v>
      </c>
      <c r="X22" s="3">
        <f t="shared" si="1"/>
        <v>98.419999999999987</v>
      </c>
    </row>
    <row r="23" spans="1:24" s="1" customFormat="1" ht="11" x14ac:dyDescent="0.15">
      <c r="A23" s="2" t="s">
        <v>62</v>
      </c>
      <c r="B23" s="3">
        <v>0.74780307473566698</v>
      </c>
      <c r="C23" s="3">
        <v>0.78740520254337198</v>
      </c>
      <c r="D23" s="3">
        <v>1.0218556419706399</v>
      </c>
      <c r="E23" s="3">
        <v>0.19069103532213999</v>
      </c>
      <c r="F23" s="3">
        <v>0.47025092788945799</v>
      </c>
      <c r="G23" s="3">
        <v>0.67371568132053194</v>
      </c>
      <c r="H23" s="3">
        <v>1.32667987258748</v>
      </c>
      <c r="I23" s="3">
        <v>1.3081526913511701</v>
      </c>
      <c r="J23" s="3">
        <v>0.55476751304220995</v>
      </c>
      <c r="K23" s="3">
        <v>1.0991592810576301</v>
      </c>
      <c r="L23" s="3">
        <v>0.44363654080502402</v>
      </c>
      <c r="M23" s="2"/>
      <c r="N23" s="3">
        <v>1.0532850020386999</v>
      </c>
      <c r="O23" s="3">
        <v>1.0653129210880901</v>
      </c>
      <c r="P23" s="3">
        <v>9.0256959918765707E-3</v>
      </c>
      <c r="Q23" s="3">
        <v>0.65029697895608896</v>
      </c>
      <c r="R23" s="3">
        <v>8.8727308161004798E-2</v>
      </c>
      <c r="S23" s="3">
        <v>1.5277466529364101</v>
      </c>
      <c r="U23" s="3">
        <v>0.84891387364457305</v>
      </c>
      <c r="W23" s="3">
        <v>0.79161592555162497</v>
      </c>
      <c r="X23" s="3">
        <v>1.5889531990499299</v>
      </c>
    </row>
    <row r="24" spans="1:24" s="1" customFormat="1" ht="11" x14ac:dyDescent="0.15">
      <c r="A24" s="2" t="s">
        <v>63</v>
      </c>
      <c r="B24" s="12">
        <f t="shared" ref="B24:L24" si="2">B22-B23</f>
        <v>99.122504565264336</v>
      </c>
      <c r="C24" s="12">
        <f t="shared" si="2"/>
        <v>95.236852782212935</v>
      </c>
      <c r="D24" s="12">
        <f t="shared" si="2"/>
        <v>98.12814435802936</v>
      </c>
      <c r="E24" s="12">
        <f t="shared" si="2"/>
        <v>99.429308964677872</v>
      </c>
      <c r="F24" s="12">
        <f t="shared" si="2"/>
        <v>97.874007056866844</v>
      </c>
      <c r="G24" s="12">
        <f t="shared" si="2"/>
        <v>96.866284318679462</v>
      </c>
      <c r="H24" s="12">
        <f t="shared" si="2"/>
        <v>98.247578112168824</v>
      </c>
      <c r="I24" s="12">
        <f t="shared" si="2"/>
        <v>96.982105293405141</v>
      </c>
      <c r="J24" s="12">
        <f t="shared" si="2"/>
        <v>96.215232486957788</v>
      </c>
      <c r="K24" s="12">
        <f t="shared" si="2"/>
        <v>100.31084071894237</v>
      </c>
      <c r="L24" s="12">
        <f t="shared" si="2"/>
        <v>100.98636345919498</v>
      </c>
      <c r="M24" s="2"/>
      <c r="N24" s="12">
        <f>N22-N23</f>
        <v>96.402800652717602</v>
      </c>
      <c r="O24" s="12">
        <f t="shared" ref="O24:X24" si="3">O22-O23</f>
        <v>96.308945063668205</v>
      </c>
      <c r="P24" s="12">
        <f t="shared" si="3"/>
        <v>98.665232288764415</v>
      </c>
      <c r="Q24" s="12">
        <f t="shared" si="3"/>
        <v>94.897393892466866</v>
      </c>
      <c r="R24" s="12">
        <f t="shared" si="3"/>
        <v>96.241272691839001</v>
      </c>
      <c r="S24" s="12">
        <f t="shared" si="3"/>
        <v>97.496511331819889</v>
      </c>
      <c r="U24" s="12">
        <f>U22-U23</f>
        <v>93.925344111111727</v>
      </c>
      <c r="W24" s="12">
        <f t="shared" si="3"/>
        <v>100.00838407444836</v>
      </c>
      <c r="X24" s="12">
        <f t="shared" si="3"/>
        <v>96.831046800950062</v>
      </c>
    </row>
    <row r="25" spans="1:24" s="1" customFormat="1" ht="29" customHeight="1" x14ac:dyDescent="0.15">
      <c r="A25" s="2"/>
      <c r="B25" s="35" t="s">
        <v>44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</row>
    <row r="26" spans="1:24" s="1" customFormat="1" ht="11" x14ac:dyDescent="0.15">
      <c r="A26" s="13" t="s">
        <v>28</v>
      </c>
      <c r="B26" s="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3"/>
      <c r="O26" s="3"/>
      <c r="P26" s="3"/>
      <c r="Q26" s="3"/>
      <c r="R26" s="3"/>
      <c r="S26" s="2"/>
      <c r="T26" s="2"/>
      <c r="V26" s="2"/>
      <c r="W26" s="3"/>
      <c r="X26" s="2"/>
    </row>
    <row r="27" spans="1:24" s="1" customFormat="1" ht="11" x14ac:dyDescent="0.15">
      <c r="A27" s="3" t="s">
        <v>43</v>
      </c>
      <c r="B27" s="14">
        <v>4.2579847562986203E-3</v>
      </c>
      <c r="C27" s="14">
        <v>1.0218965822515981E-2</v>
      </c>
      <c r="D27" s="14">
        <v>0</v>
      </c>
      <c r="E27" s="14">
        <v>0</v>
      </c>
      <c r="F27" s="14">
        <v>1.5134430370085388E-3</v>
      </c>
      <c r="G27" s="14">
        <v>7.4476117755756461E-4</v>
      </c>
      <c r="H27" s="14">
        <v>0</v>
      </c>
      <c r="I27" s="14">
        <v>2.3313563854758007E-3</v>
      </c>
      <c r="J27" s="14">
        <v>2.2887782505622688E-3</v>
      </c>
      <c r="K27" s="14">
        <v>1.2689506402917661E-2</v>
      </c>
      <c r="L27" s="14">
        <v>0</v>
      </c>
      <c r="M27" s="3"/>
      <c r="N27" s="14">
        <v>5.291342868241438E-3</v>
      </c>
      <c r="O27" s="14">
        <v>1.6680128637295726E-2</v>
      </c>
      <c r="P27" s="14">
        <v>1.5979882438127549E-2</v>
      </c>
      <c r="Q27" s="14">
        <v>1.4035867838051662E-2</v>
      </c>
      <c r="R27" s="14">
        <v>2.9935395964966055E-3</v>
      </c>
      <c r="S27" s="14">
        <v>1.5012757125269114E-3</v>
      </c>
      <c r="U27" s="14">
        <v>1.0256536054633995E-2</v>
      </c>
      <c r="W27" s="14">
        <v>8.139185525096149E-3</v>
      </c>
      <c r="X27" s="14">
        <v>3.4888842513852658E-2</v>
      </c>
    </row>
    <row r="28" spans="1:24" s="1" customFormat="1" ht="11" x14ac:dyDescent="0.15">
      <c r="A28" s="2" t="s">
        <v>31</v>
      </c>
      <c r="B28" s="14">
        <v>1.0877416366119131E-3</v>
      </c>
      <c r="C28" s="14">
        <v>5.7500485575720539E-4</v>
      </c>
      <c r="D28" s="14">
        <v>0</v>
      </c>
      <c r="E28" s="14">
        <v>2.0644079074692446E-2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1.6380418015188535E-2</v>
      </c>
      <c r="L28" s="14">
        <v>2.8503459161344707E-2</v>
      </c>
      <c r="M28" s="2"/>
      <c r="N28" s="14">
        <v>2.2117486609706857E-3</v>
      </c>
      <c r="O28" s="14">
        <v>5.5460608805875801E-4</v>
      </c>
      <c r="P28" s="14">
        <v>2.9222778514777004E-3</v>
      </c>
      <c r="Q28" s="14">
        <v>4.8222468937932422E-3</v>
      </c>
      <c r="R28" s="14">
        <v>0</v>
      </c>
      <c r="S28" s="14">
        <v>0</v>
      </c>
      <c r="U28" s="14">
        <v>9.2339019616548678E-3</v>
      </c>
      <c r="W28" s="14">
        <v>2.1649913821239616E-3</v>
      </c>
      <c r="X28" s="14">
        <v>0</v>
      </c>
    </row>
    <row r="29" spans="1:24" s="1" customFormat="1" ht="11" x14ac:dyDescent="0.15">
      <c r="A29" s="2" t="s">
        <v>42</v>
      </c>
      <c r="B29" s="14">
        <v>1.5988589610988223E-2</v>
      </c>
      <c r="C29" s="14">
        <v>8.3439893284826421E-4</v>
      </c>
      <c r="D29" s="14">
        <v>0</v>
      </c>
      <c r="E29" s="14">
        <v>2.0407086594178097E-2</v>
      </c>
      <c r="F29" s="14">
        <v>0</v>
      </c>
      <c r="G29" s="14">
        <v>0</v>
      </c>
      <c r="H29" s="14">
        <v>0</v>
      </c>
      <c r="I29" s="14">
        <v>0</v>
      </c>
      <c r="J29" s="14">
        <v>3.2592430732763392E-3</v>
      </c>
      <c r="K29" s="14">
        <v>3.3856998459081092E-2</v>
      </c>
      <c r="L29" s="14">
        <v>5.1982791263687517E-2</v>
      </c>
      <c r="M29" s="2"/>
      <c r="N29" s="14">
        <v>3.9897853878474642E-3</v>
      </c>
      <c r="O29" s="14">
        <v>1.2001185782586393E-2</v>
      </c>
      <c r="P29" s="14">
        <v>9.4326498087919774E-3</v>
      </c>
      <c r="Q29" s="14">
        <v>0</v>
      </c>
      <c r="R29" s="14">
        <v>0</v>
      </c>
      <c r="S29" s="14">
        <v>0</v>
      </c>
      <c r="U29" s="14">
        <v>7.9433226361990458E-3</v>
      </c>
      <c r="W29" s="14">
        <v>5.5036085046111013E-3</v>
      </c>
      <c r="X29" s="14">
        <v>7.2675298288687653E-3</v>
      </c>
    </row>
    <row r="30" spans="1:24" s="1" customFormat="1" ht="11" x14ac:dyDescent="0.15">
      <c r="A30" s="2" t="s">
        <v>29</v>
      </c>
      <c r="B30" s="14">
        <v>5.915008249779239E-2</v>
      </c>
      <c r="C30" s="14">
        <v>7.2547518127870442E-2</v>
      </c>
      <c r="D30" s="14">
        <v>7.6010084628463315E-2</v>
      </c>
      <c r="E30" s="14">
        <v>5.3759197862011811E-2</v>
      </c>
      <c r="F30" s="14">
        <v>4.108148443002467E-2</v>
      </c>
      <c r="G30" s="14">
        <v>4.8518606602429237E-2</v>
      </c>
      <c r="H30" s="14">
        <v>5.9801424705235445E-2</v>
      </c>
      <c r="I30" s="14">
        <v>5.6251770130163067E-2</v>
      </c>
      <c r="J30" s="14">
        <v>7.3172370042571738E-2</v>
      </c>
      <c r="K30" s="14">
        <v>2.2963258696390092E-2</v>
      </c>
      <c r="L30" s="14">
        <v>8.514958676890351E-2</v>
      </c>
      <c r="M30" s="2"/>
      <c r="N30" s="14">
        <v>5.0612568450948039E-2</v>
      </c>
      <c r="O30" s="14">
        <v>4.6649223711668186E-2</v>
      </c>
      <c r="P30" s="14">
        <v>8.0180640908056142E-2</v>
      </c>
      <c r="Q30" s="14">
        <v>5.9377853794269707E-2</v>
      </c>
      <c r="R30" s="14">
        <v>1.6251559829726689E-2</v>
      </c>
      <c r="S30" s="14">
        <v>3.9392836196120759E-2</v>
      </c>
      <c r="U30" s="14">
        <v>3.9976445780327004E-2</v>
      </c>
      <c r="W30" s="14">
        <v>5.3559565276341634E-2</v>
      </c>
      <c r="X30" s="14">
        <v>4.3493517339035476E-2</v>
      </c>
    </row>
    <row r="31" spans="1:24" s="1" customFormat="1" ht="11" x14ac:dyDescent="0.15">
      <c r="A31" s="2" t="s">
        <v>30</v>
      </c>
      <c r="B31" s="14">
        <v>0.94956952444715426</v>
      </c>
      <c r="C31" s="14">
        <v>0.94252734274333549</v>
      </c>
      <c r="D31" s="14">
        <v>0.98686460068865101</v>
      </c>
      <c r="E31" s="14">
        <v>1.010767159344093</v>
      </c>
      <c r="F31" s="14">
        <v>0.87399452339938144</v>
      </c>
      <c r="G31" s="14">
        <v>0.92136873370355077</v>
      </c>
      <c r="H31" s="14">
        <v>0.92646861859382079</v>
      </c>
      <c r="I31" s="14">
        <v>0.94844504342536073</v>
      </c>
      <c r="J31" s="14">
        <v>0.94474955387748216</v>
      </c>
      <c r="K31" s="14">
        <v>0.98655131473382973</v>
      </c>
      <c r="L31" s="14">
        <v>0.96120719857201986</v>
      </c>
      <c r="M31" s="2"/>
      <c r="N31" s="14">
        <v>0.96215814817487466</v>
      </c>
      <c r="O31" s="14">
        <v>0.99575643176346529</v>
      </c>
      <c r="P31" s="14">
        <v>0.94616986998637131</v>
      </c>
      <c r="Q31" s="14">
        <v>0.96181226885816806</v>
      </c>
      <c r="R31" s="14">
        <v>0.94812923230513568</v>
      </c>
      <c r="S31" s="14">
        <v>0.95008972343035614</v>
      </c>
      <c r="U31" s="14">
        <v>0.99766047893528143</v>
      </c>
      <c r="W31" s="14">
        <v>0.97353469557357208</v>
      </c>
      <c r="X31" s="14">
        <v>1.0376269711265851</v>
      </c>
    </row>
    <row r="32" spans="1:24" s="1" customFormat="1" ht="11" x14ac:dyDescent="0.15">
      <c r="A32" s="15" t="s">
        <v>32</v>
      </c>
      <c r="B32" s="14">
        <f t="shared" ref="B32:L32" si="4">SUM(B27:B31)</f>
        <v>1.0300539229488455</v>
      </c>
      <c r="C32" s="14">
        <f t="shared" si="4"/>
        <v>1.0267032304823274</v>
      </c>
      <c r="D32" s="14">
        <f t="shared" si="4"/>
        <v>1.0628746853171143</v>
      </c>
      <c r="E32" s="14">
        <f t="shared" si="4"/>
        <v>1.1055775228749753</v>
      </c>
      <c r="F32" s="14">
        <f t="shared" si="4"/>
        <v>0.91658945086641463</v>
      </c>
      <c r="G32" s="14">
        <f t="shared" si="4"/>
        <v>0.97063210148353751</v>
      </c>
      <c r="H32" s="14">
        <f t="shared" si="4"/>
        <v>0.98627004329905621</v>
      </c>
      <c r="I32" s="14">
        <f t="shared" si="4"/>
        <v>1.0070281699409995</v>
      </c>
      <c r="J32" s="14">
        <f t="shared" si="4"/>
        <v>1.0234699452438925</v>
      </c>
      <c r="K32" s="14">
        <f t="shared" si="4"/>
        <v>1.0724414963074071</v>
      </c>
      <c r="L32" s="14">
        <f t="shared" si="4"/>
        <v>1.1268430357659556</v>
      </c>
      <c r="M32" s="15"/>
      <c r="N32" s="14">
        <f t="shared" ref="N32:X32" si="5">SUM(N27:N31)</f>
        <v>1.0242635935428823</v>
      </c>
      <c r="O32" s="14">
        <f t="shared" si="5"/>
        <v>1.0716415759830744</v>
      </c>
      <c r="P32" s="14">
        <f t="shared" si="5"/>
        <v>1.0546853209928246</v>
      </c>
      <c r="Q32" s="14">
        <f t="shared" si="5"/>
        <v>1.0400482373842828</v>
      </c>
      <c r="R32" s="14">
        <f t="shared" si="5"/>
        <v>0.96737433173135901</v>
      </c>
      <c r="S32" s="14">
        <f t="shared" si="5"/>
        <v>0.9909838353390038</v>
      </c>
      <c r="U32" s="14">
        <f>SUM(U27:U31)</f>
        <v>1.0650706853680965</v>
      </c>
      <c r="W32" s="14">
        <f t="shared" si="5"/>
        <v>1.0429020462617449</v>
      </c>
      <c r="X32" s="14">
        <f t="shared" si="5"/>
        <v>1.1232768608083421</v>
      </c>
    </row>
    <row r="33" spans="1:24" s="1" customFormat="1" ht="11" x14ac:dyDescent="0.15">
      <c r="A33" s="2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2"/>
      <c r="N33" s="14"/>
      <c r="O33" s="14"/>
      <c r="P33" s="14"/>
      <c r="Q33" s="14"/>
      <c r="R33" s="14"/>
      <c r="S33" s="14"/>
      <c r="U33" s="14"/>
      <c r="W33" s="14"/>
      <c r="X33" s="14"/>
    </row>
    <row r="34" spans="1:24" s="1" customFormat="1" ht="11" x14ac:dyDescent="0.15">
      <c r="A34" s="13" t="s">
        <v>33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3"/>
      <c r="N34" s="14"/>
      <c r="O34" s="14"/>
      <c r="P34" s="14"/>
      <c r="Q34" s="14"/>
      <c r="R34" s="14"/>
      <c r="S34" s="14"/>
      <c r="U34" s="14"/>
      <c r="W34" s="14"/>
      <c r="X34" s="14"/>
    </row>
    <row r="35" spans="1:24" s="1" customFormat="1" ht="11" x14ac:dyDescent="0.15">
      <c r="A35" s="2" t="s">
        <v>34</v>
      </c>
      <c r="B35" s="14">
        <v>2.9569346468567304</v>
      </c>
      <c r="C35" s="14">
        <v>2.7542300678953744</v>
      </c>
      <c r="D35" s="14">
        <v>2.9241606435782579</v>
      </c>
      <c r="E35" s="14">
        <v>2.7678698320294344</v>
      </c>
      <c r="F35" s="14">
        <v>2.822304810813042</v>
      </c>
      <c r="G35" s="14">
        <v>2.9195012993249665</v>
      </c>
      <c r="H35" s="14">
        <v>2.9995403191899785</v>
      </c>
      <c r="I35" s="14">
        <v>2.814967648941304</v>
      </c>
      <c r="J35" s="14">
        <v>2.7799348928087531</v>
      </c>
      <c r="K35" s="14">
        <v>2.926785143801244</v>
      </c>
      <c r="L35" s="14">
        <v>2.6981720746402988</v>
      </c>
      <c r="M35" s="2"/>
      <c r="N35" s="14">
        <v>2.9026610730997793</v>
      </c>
      <c r="O35" s="14">
        <v>3.0492677559493133</v>
      </c>
      <c r="P35" s="14">
        <v>2.7931256154095978</v>
      </c>
      <c r="Q35" s="14">
        <v>2.9226130506866559</v>
      </c>
      <c r="R35" s="14">
        <v>2.7115829803553089</v>
      </c>
      <c r="S35" s="14">
        <v>2.9950835001857734</v>
      </c>
      <c r="U35" s="14">
        <v>2.8608213248416856</v>
      </c>
      <c r="W35" s="14">
        <v>2.8128399745600481</v>
      </c>
      <c r="X35" s="14">
        <v>2.9516856603583927</v>
      </c>
    </row>
    <row r="36" spans="1:24" s="1" customFormat="1" ht="11" x14ac:dyDescent="0.15">
      <c r="A36" s="2" t="s">
        <v>35</v>
      </c>
      <c r="B36" s="14">
        <v>1.0430653531432694</v>
      </c>
      <c r="C36" s="14">
        <v>1.2457699321046261</v>
      </c>
      <c r="D36" s="14">
        <v>1.0758393564217417</v>
      </c>
      <c r="E36" s="14">
        <v>1.2321301679705656</v>
      </c>
      <c r="F36" s="14">
        <v>1.1776951891869585</v>
      </c>
      <c r="G36" s="14">
        <v>1.0804987006750335</v>
      </c>
      <c r="H36" s="14">
        <v>0.93100000000000005</v>
      </c>
      <c r="I36" s="14">
        <v>1.1850323510586958</v>
      </c>
      <c r="J36" s="14">
        <v>1.2200651071912474</v>
      </c>
      <c r="K36" s="14">
        <v>1.073214856198756</v>
      </c>
      <c r="L36" s="14">
        <v>1.3018279253597007</v>
      </c>
      <c r="M36" s="2"/>
      <c r="N36" s="14">
        <v>1.0973389269002209</v>
      </c>
      <c r="O36" s="14">
        <v>0.92100000000000004</v>
      </c>
      <c r="P36" s="14">
        <v>1.2068743845904017</v>
      </c>
      <c r="Q36" s="14">
        <v>1.0773869493133439</v>
      </c>
      <c r="R36" s="14">
        <v>1.2884170196446914</v>
      </c>
      <c r="S36" s="14">
        <v>0.996</v>
      </c>
      <c r="U36" s="14">
        <v>1.1391786751583144</v>
      </c>
      <c r="W36" s="14">
        <v>1.1871600254399519</v>
      </c>
      <c r="X36" s="14">
        <v>1.048314339641607</v>
      </c>
    </row>
    <row r="37" spans="1:24" s="1" customFormat="1" ht="13" x14ac:dyDescent="0.15">
      <c r="A37" s="2" t="s">
        <v>66</v>
      </c>
      <c r="B37" s="14">
        <v>0</v>
      </c>
      <c r="C37" s="14">
        <v>0</v>
      </c>
      <c r="D37" s="14">
        <v>0</v>
      </c>
      <c r="E37" s="14">
        <v>0</v>
      </c>
      <c r="F37" s="14">
        <v>0</v>
      </c>
      <c r="G37" s="14">
        <v>0</v>
      </c>
      <c r="H37" s="14">
        <v>7.0000000000000007E-2</v>
      </c>
      <c r="I37" s="14">
        <v>0</v>
      </c>
      <c r="J37" s="14">
        <v>0</v>
      </c>
      <c r="K37" s="14">
        <v>0</v>
      </c>
      <c r="L37" s="14">
        <v>0</v>
      </c>
      <c r="M37" s="2"/>
      <c r="N37" s="14">
        <v>0</v>
      </c>
      <c r="O37" s="14">
        <v>0.03</v>
      </c>
      <c r="P37" s="14">
        <v>0</v>
      </c>
      <c r="Q37" s="14">
        <v>0</v>
      </c>
      <c r="R37" s="14">
        <v>0</v>
      </c>
      <c r="S37" s="14">
        <v>0.01</v>
      </c>
      <c r="U37" s="14">
        <v>0</v>
      </c>
      <c r="W37" s="14">
        <v>0</v>
      </c>
      <c r="X37" s="14">
        <v>0</v>
      </c>
    </row>
    <row r="38" spans="1:24" s="1" customFormat="1" ht="11" x14ac:dyDescent="0.15">
      <c r="A38" s="15" t="s">
        <v>32</v>
      </c>
      <c r="B38" s="14">
        <f t="shared" ref="B38:L38" si="6">SUM(B35:B36)</f>
        <v>4</v>
      </c>
      <c r="C38" s="14">
        <f t="shared" si="6"/>
        <v>4</v>
      </c>
      <c r="D38" s="14">
        <f t="shared" si="6"/>
        <v>3.9999999999999996</v>
      </c>
      <c r="E38" s="14">
        <f t="shared" si="6"/>
        <v>4</v>
      </c>
      <c r="F38" s="14">
        <f t="shared" si="6"/>
        <v>4</v>
      </c>
      <c r="G38" s="14">
        <f t="shared" si="6"/>
        <v>4</v>
      </c>
      <c r="H38" s="14">
        <f>SUM(H35:H37)</f>
        <v>4.0005403191899784</v>
      </c>
      <c r="I38" s="14">
        <f t="shared" si="6"/>
        <v>4</v>
      </c>
      <c r="J38" s="14">
        <f t="shared" si="6"/>
        <v>4</v>
      </c>
      <c r="K38" s="14">
        <f t="shared" si="6"/>
        <v>4</v>
      </c>
      <c r="L38" s="14">
        <f t="shared" si="6"/>
        <v>3.9999999999999996</v>
      </c>
      <c r="M38" s="15"/>
      <c r="N38" s="14">
        <f t="shared" ref="N38:X38" si="7">SUM(N35:N36)</f>
        <v>4</v>
      </c>
      <c r="O38" s="14">
        <f>SUM(O35:O37)</f>
        <v>4.0002677559493138</v>
      </c>
      <c r="P38" s="14">
        <f t="shared" si="7"/>
        <v>3.9999999999999996</v>
      </c>
      <c r="Q38" s="14">
        <f t="shared" si="7"/>
        <v>4</v>
      </c>
      <c r="R38" s="14">
        <f t="shared" si="7"/>
        <v>4</v>
      </c>
      <c r="S38" s="14">
        <f>SUM(S35:S37)</f>
        <v>4.0010835001857732</v>
      </c>
      <c r="U38" s="14">
        <f>SUM(U35:U36)</f>
        <v>4</v>
      </c>
      <c r="W38" s="14">
        <f t="shared" si="7"/>
        <v>4</v>
      </c>
      <c r="X38" s="14">
        <f t="shared" si="7"/>
        <v>4</v>
      </c>
    </row>
    <row r="39" spans="1:24" s="1" customFormat="1" ht="11" x14ac:dyDescent="0.15">
      <c r="A39" s="2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2"/>
      <c r="N39" s="14"/>
      <c r="O39" s="14"/>
      <c r="P39" s="14"/>
      <c r="Q39" s="14"/>
      <c r="R39" s="14"/>
      <c r="S39" s="14"/>
      <c r="U39" s="14"/>
      <c r="W39" s="14"/>
      <c r="X39" s="14"/>
    </row>
    <row r="40" spans="1:24" s="1" customFormat="1" ht="11" x14ac:dyDescent="0.15">
      <c r="A40" s="13" t="s">
        <v>36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3"/>
      <c r="N40" s="14"/>
      <c r="O40" s="14"/>
      <c r="P40" s="14"/>
      <c r="Q40" s="14"/>
      <c r="R40" s="14"/>
      <c r="S40" s="14"/>
      <c r="U40" s="14"/>
      <c r="W40" s="14"/>
      <c r="X40" s="14"/>
    </row>
    <row r="41" spans="1:24" s="1" customFormat="1" ht="11" x14ac:dyDescent="0.15">
      <c r="A41" s="2" t="s">
        <v>35</v>
      </c>
      <c r="B41" s="14">
        <v>3.7933231884063723E-2</v>
      </c>
      <c r="C41" s="14">
        <v>0.2466904164334931</v>
      </c>
      <c r="D41" s="14">
        <v>2.9759584847669274E-2</v>
      </c>
      <c r="E41" s="14">
        <v>0.21389443354271709</v>
      </c>
      <c r="F41" s="14">
        <v>0.14666061598540203</v>
      </c>
      <c r="G41" s="14">
        <v>0.13608473638478369</v>
      </c>
      <c r="H41" s="14">
        <v>4.1521507999006087E-3</v>
      </c>
      <c r="I41" s="14">
        <v>0.16476309558104507</v>
      </c>
      <c r="J41" s="14">
        <v>0.2074647247632182</v>
      </c>
      <c r="K41" s="14">
        <v>3.033889795094602E-2</v>
      </c>
      <c r="L41" s="14">
        <v>6.0909246908330772E-2</v>
      </c>
      <c r="M41" s="2"/>
      <c r="N41" s="14">
        <v>7.0167742707814895E-2</v>
      </c>
      <c r="O41" s="14">
        <v>4.1521507999006087E-3</v>
      </c>
      <c r="P41" s="14">
        <v>0.21215790086407971</v>
      </c>
      <c r="Q41" s="14">
        <v>8.8820923969353593E-2</v>
      </c>
      <c r="R41" s="14">
        <v>0.17447024631378305</v>
      </c>
      <c r="S41" s="14">
        <v>4.1521507999006087E-3</v>
      </c>
      <c r="U41" s="14">
        <v>0.12878260196775848</v>
      </c>
      <c r="W41" s="14">
        <v>0.26895947933573616</v>
      </c>
      <c r="X41" s="14">
        <v>0.10132695674982095</v>
      </c>
    </row>
    <row r="42" spans="1:24" s="1" customFormat="1" ht="11" x14ac:dyDescent="0.15">
      <c r="A42" s="2" t="s">
        <v>39</v>
      </c>
      <c r="B42" s="14">
        <v>1.1521921223970938E-2</v>
      </c>
      <c r="C42" s="14">
        <v>0</v>
      </c>
      <c r="D42" s="14">
        <v>4.9814373977363265E-3</v>
      </c>
      <c r="E42" s="14">
        <v>4.9324680009972116E-3</v>
      </c>
      <c r="F42" s="14">
        <v>0</v>
      </c>
      <c r="G42" s="14">
        <v>4.396679257554415E-3</v>
      </c>
      <c r="H42" s="14">
        <v>0</v>
      </c>
      <c r="I42" s="14">
        <v>0</v>
      </c>
      <c r="J42" s="14">
        <v>0</v>
      </c>
      <c r="K42" s="14">
        <v>7.1607238840036263E-3</v>
      </c>
      <c r="L42" s="14">
        <v>1.4106033049036286E-2</v>
      </c>
      <c r="M42" s="2"/>
      <c r="N42" s="14">
        <v>0</v>
      </c>
      <c r="O42" s="14">
        <v>0</v>
      </c>
      <c r="P42" s="14">
        <v>0</v>
      </c>
      <c r="Q42" s="14">
        <v>0</v>
      </c>
      <c r="R42" s="14">
        <v>5.4673638630416285E-2</v>
      </c>
      <c r="S42" s="14">
        <v>0</v>
      </c>
      <c r="U42" s="14">
        <v>0</v>
      </c>
      <c r="W42" s="14">
        <v>4.3681346511319514E-3</v>
      </c>
      <c r="X42" s="14">
        <v>1.9452289852496581E-2</v>
      </c>
    </row>
    <row r="43" spans="1:24" s="1" customFormat="1" ht="11" x14ac:dyDescent="0.15">
      <c r="A43" s="2" t="s">
        <v>38</v>
      </c>
      <c r="B43" s="14">
        <v>1.0603449590396009E-2</v>
      </c>
      <c r="C43" s="14">
        <v>6.4953897750259131E-3</v>
      </c>
      <c r="D43" s="14">
        <v>0</v>
      </c>
      <c r="E43" s="14">
        <v>8.8255134180787349E-3</v>
      </c>
      <c r="F43" s="14">
        <v>0.15</v>
      </c>
      <c r="G43" s="14">
        <v>1.5441593508312493E-3</v>
      </c>
      <c r="H43" s="14">
        <v>1.0222758755411285E-3</v>
      </c>
      <c r="I43" s="14">
        <v>4.2283877768481042E-3</v>
      </c>
      <c r="J43" s="14">
        <v>0</v>
      </c>
      <c r="K43" s="14">
        <v>6.6400841277087942E-3</v>
      </c>
      <c r="L43" s="14">
        <v>1.0218705592776852E-2</v>
      </c>
      <c r="M43" s="2"/>
      <c r="N43" s="14">
        <v>3.4605306903573931E-3</v>
      </c>
      <c r="O43" s="14">
        <v>4.1521507999006087E-3</v>
      </c>
      <c r="P43" s="14">
        <v>2.0396830549854455E-3</v>
      </c>
      <c r="Q43" s="14">
        <v>4.4345355761593154E-3</v>
      </c>
      <c r="R43" s="14">
        <v>4.9816497815084883E-2</v>
      </c>
      <c r="S43" s="14">
        <v>2.0339776990723731E-3</v>
      </c>
      <c r="U43" s="14">
        <v>5.424114251455261E-3</v>
      </c>
      <c r="W43" s="14">
        <v>8.1605552039646454E-3</v>
      </c>
      <c r="X43" s="14">
        <v>1.5715051172289104E-2</v>
      </c>
    </row>
    <row r="44" spans="1:24" s="1" customFormat="1" ht="13" x14ac:dyDescent="0.15">
      <c r="A44" s="2" t="s">
        <v>65</v>
      </c>
      <c r="B44" s="14">
        <v>0.26378730948908663</v>
      </c>
      <c r="C44" s="14">
        <v>0.45588022573881065</v>
      </c>
      <c r="D44" s="14">
        <v>0.18617435862051759</v>
      </c>
      <c r="E44" s="14">
        <v>0.25448774075025804</v>
      </c>
      <c r="F44" s="14">
        <v>0.55580705352035209</v>
      </c>
      <c r="G44" s="14">
        <v>9.9987065694093658E-2</v>
      </c>
      <c r="H44" s="14">
        <v>0.15</v>
      </c>
      <c r="I44" s="14">
        <v>0.44098129674423359</v>
      </c>
      <c r="J44" s="14">
        <v>0.27035640479857065</v>
      </c>
      <c r="K44" s="14">
        <v>0.28082850799777948</v>
      </c>
      <c r="L44" s="14">
        <v>0.14748411664240446</v>
      </c>
      <c r="M44" s="2"/>
      <c r="N44" s="14">
        <v>7.6791246556152604E-2</v>
      </c>
      <c r="O44" s="14">
        <v>0.05</v>
      </c>
      <c r="P44" s="14">
        <v>4.252168922492653E-2</v>
      </c>
      <c r="Q44" s="14">
        <v>0.10581737241546364</v>
      </c>
      <c r="R44" s="14">
        <v>9.2879632129082679E-2</v>
      </c>
      <c r="S44" s="14">
        <v>0.08</v>
      </c>
      <c r="U44" s="14">
        <v>0.26541959089389217</v>
      </c>
      <c r="W44" s="14">
        <v>0.32342578158177226</v>
      </c>
      <c r="X44" s="14">
        <v>0.28866276892977644</v>
      </c>
    </row>
    <row r="45" spans="1:24" s="1" customFormat="1" ht="11" x14ac:dyDescent="0.15">
      <c r="A45" s="2" t="s">
        <v>40</v>
      </c>
      <c r="B45" s="14">
        <v>1.7633445738431633E-2</v>
      </c>
      <c r="C45" s="14">
        <v>4.9714339420581455E-2</v>
      </c>
      <c r="D45" s="14">
        <v>1.7195724935501266E-2</v>
      </c>
      <c r="E45" s="14">
        <v>1.5852430409738025E-2</v>
      </c>
      <c r="F45" s="14">
        <v>1.0169816039518526E-2</v>
      </c>
      <c r="G45" s="14">
        <v>7.0652310314257404E-3</v>
      </c>
      <c r="H45" s="14">
        <v>1.4843563182779448E-2</v>
      </c>
      <c r="I45" s="14">
        <v>6.0820599857909982E-2</v>
      </c>
      <c r="J45" s="14">
        <v>1.507823694137151E-2</v>
      </c>
      <c r="K45" s="14">
        <v>1.3572246402794374E-2</v>
      </c>
      <c r="L45" s="14">
        <v>1.2205657184775249E-2</v>
      </c>
      <c r="M45" s="2"/>
      <c r="N45" s="14">
        <v>7.128180621450834E-3</v>
      </c>
      <c r="O45" s="14">
        <v>7.1926023833743446E-3</v>
      </c>
      <c r="P45" s="14">
        <v>9.7617551956900861E-3</v>
      </c>
      <c r="Q45" s="14">
        <v>1.7628760777325125E-2</v>
      </c>
      <c r="R45" s="14">
        <v>5.9163397744973654E-4</v>
      </c>
      <c r="S45" s="14">
        <v>8.3078106661869742E-3</v>
      </c>
      <c r="U45" s="14">
        <v>9.9794230366447335E-3</v>
      </c>
      <c r="W45" s="14">
        <v>2.7492498654505901E-2</v>
      </c>
      <c r="X45" s="14">
        <v>1.9000447656356733E-2</v>
      </c>
    </row>
    <row r="46" spans="1:24" s="1" customFormat="1" ht="11" x14ac:dyDescent="0.15">
      <c r="A46" s="2" t="s">
        <v>37</v>
      </c>
      <c r="B46" s="14">
        <v>2.6183691928747548</v>
      </c>
      <c r="C46" s="14">
        <v>2.2148255252396289</v>
      </c>
      <c r="D46" s="14">
        <v>2.7510007186281862</v>
      </c>
      <c r="E46" s="14">
        <v>2.4263474426588818</v>
      </c>
      <c r="F46" s="14">
        <v>1.9931390408010579</v>
      </c>
      <c r="G46" s="14">
        <v>2.7336488033352144</v>
      </c>
      <c r="H46" s="14">
        <v>2.8696008742669119</v>
      </c>
      <c r="I46" s="14">
        <v>2.3301591554625074</v>
      </c>
      <c r="J46" s="14">
        <v>2.4988478855233778</v>
      </c>
      <c r="K46" s="14">
        <v>2.6037605334683267</v>
      </c>
      <c r="L46" s="14">
        <v>2.753846539094881</v>
      </c>
      <c r="M46" s="2"/>
      <c r="N46" s="14">
        <v>2.8344223172430887</v>
      </c>
      <c r="O46" s="14">
        <v>2.8715457090475898</v>
      </c>
      <c r="P46" s="14">
        <v>2.6873246422618657</v>
      </c>
      <c r="Q46" s="14">
        <v>2.7435530158360288</v>
      </c>
      <c r="R46" s="14">
        <v>2.6219936743847394</v>
      </c>
      <c r="S46" s="14">
        <v>2.9223287539107705</v>
      </c>
      <c r="U46" s="14">
        <v>2.5435149265007406</v>
      </c>
      <c r="W46" s="14">
        <v>2.2865869439809119</v>
      </c>
      <c r="X46" s="14">
        <v>2.419659298833893</v>
      </c>
    </row>
    <row r="47" spans="1:24" s="1" customFormat="1" ht="11" x14ac:dyDescent="0.15">
      <c r="A47" s="15" t="s">
        <v>32</v>
      </c>
      <c r="B47" s="14">
        <f t="shared" ref="B47:L47" si="8">SUM(B41:B46)</f>
        <v>2.9598485508007037</v>
      </c>
      <c r="C47" s="14">
        <f t="shared" si="8"/>
        <v>2.9736058966075403</v>
      </c>
      <c r="D47" s="14">
        <f t="shared" si="8"/>
        <v>2.9891118244296107</v>
      </c>
      <c r="E47" s="14">
        <f t="shared" si="8"/>
        <v>2.9243400287806711</v>
      </c>
      <c r="F47" s="14">
        <f t="shared" si="8"/>
        <v>2.8557765263463306</v>
      </c>
      <c r="G47" s="14">
        <f t="shared" si="8"/>
        <v>2.982726675053903</v>
      </c>
      <c r="H47" s="14">
        <f t="shared" si="8"/>
        <v>3.0396188641251332</v>
      </c>
      <c r="I47" s="14">
        <f t="shared" si="8"/>
        <v>3.0009525354225444</v>
      </c>
      <c r="J47" s="14">
        <f t="shared" si="8"/>
        <v>2.991747252026538</v>
      </c>
      <c r="K47" s="14">
        <f t="shared" si="8"/>
        <v>2.9423009938315587</v>
      </c>
      <c r="L47" s="14">
        <f t="shared" si="8"/>
        <v>2.9987702984722047</v>
      </c>
      <c r="M47" s="15"/>
      <c r="N47" s="14">
        <f t="shared" ref="N47:X47" si="9">SUM(N41:N46)</f>
        <v>2.9919700178188644</v>
      </c>
      <c r="O47" s="14">
        <f t="shared" si="9"/>
        <v>2.9370426130307652</v>
      </c>
      <c r="P47" s="14">
        <f t="shared" si="9"/>
        <v>2.9538056706015476</v>
      </c>
      <c r="Q47" s="14">
        <f t="shared" si="9"/>
        <v>2.9602546085743304</v>
      </c>
      <c r="R47" s="14">
        <f t="shared" si="9"/>
        <v>2.9944253232505562</v>
      </c>
      <c r="S47" s="14">
        <f t="shared" si="9"/>
        <v>3.0168226930759303</v>
      </c>
      <c r="U47" s="14">
        <f>SUM(U41:U46)</f>
        <v>2.9531206566504911</v>
      </c>
      <c r="W47" s="14">
        <f t="shared" si="9"/>
        <v>2.918993393408023</v>
      </c>
      <c r="X47" s="14">
        <f t="shared" si="9"/>
        <v>2.8638168131946329</v>
      </c>
    </row>
    <row r="48" spans="1:24" s="1" customFormat="1" ht="11" customHeight="1" x14ac:dyDescent="0.15">
      <c r="A48" s="2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2"/>
      <c r="N48" s="14"/>
      <c r="O48" s="14"/>
      <c r="P48" s="14"/>
      <c r="Q48" s="14"/>
      <c r="R48" s="14"/>
      <c r="S48" s="14"/>
      <c r="U48" s="14"/>
      <c r="W48" s="14"/>
      <c r="X48" s="14"/>
    </row>
    <row r="49" spans="1:24" s="1" customFormat="1" ht="11" x14ac:dyDescent="0.15">
      <c r="A49" s="2" t="s">
        <v>41</v>
      </c>
      <c r="B49" s="14">
        <v>0.3827102084582294</v>
      </c>
      <c r="C49" s="14">
        <v>0.43390188021552789</v>
      </c>
      <c r="D49" s="14">
        <v>0.53136381054504522</v>
      </c>
      <c r="E49" s="14">
        <v>8.9882302125359761E-2</v>
      </c>
      <c r="F49" s="14">
        <v>0.24347193821606594</v>
      </c>
      <c r="G49" s="14">
        <v>0.351741283314146</v>
      </c>
      <c r="H49" s="14">
        <v>0.69612309790622162</v>
      </c>
      <c r="I49" s="14">
        <v>0.71019023410775894</v>
      </c>
      <c r="J49" s="14">
        <v>0.28825627089906619</v>
      </c>
      <c r="K49" s="14">
        <v>0.55744581605342769</v>
      </c>
      <c r="L49" s="14">
        <v>0.21702017663123405</v>
      </c>
      <c r="M49" s="2"/>
      <c r="N49" s="14">
        <v>0.55335759586389377</v>
      </c>
      <c r="O49" s="14">
        <v>0.56621786402418939</v>
      </c>
      <c r="P49" s="14">
        <v>0</v>
      </c>
      <c r="Q49" s="14">
        <v>0.34657003328006397</v>
      </c>
      <c r="R49" s="14">
        <v>4.4181590146478586E-2</v>
      </c>
      <c r="S49" s="14">
        <v>0.79323126018831158</v>
      </c>
      <c r="U49" s="14">
        <v>0.46577233064342399</v>
      </c>
      <c r="W49" s="14">
        <v>0.41061276192819335</v>
      </c>
      <c r="X49" s="14">
        <v>0.85134054799017189</v>
      </c>
    </row>
    <row r="50" spans="1:24" s="1" customFormat="1" ht="11" customHeight="1" x14ac:dyDescent="0.15">
      <c r="A50" s="2" t="s">
        <v>64</v>
      </c>
      <c r="B50" s="14">
        <v>7.0565018121198208E-3</v>
      </c>
      <c r="C50" s="14">
        <v>0</v>
      </c>
      <c r="D50" s="14">
        <v>5.9321861679894191E-3</v>
      </c>
      <c r="E50" s="14">
        <v>9.3981928871735253E-3</v>
      </c>
      <c r="F50" s="14">
        <v>5.984893905284225E-3</v>
      </c>
      <c r="G50" s="14">
        <v>0</v>
      </c>
      <c r="H50" s="14">
        <v>2.3760218405711199E-3</v>
      </c>
      <c r="I50" s="14">
        <v>2.4584862077238713E-3</v>
      </c>
      <c r="J50" s="14">
        <v>8.4475519436255676E-3</v>
      </c>
      <c r="K50" s="14">
        <v>1.7710769652907014E-2</v>
      </c>
      <c r="L50" s="14">
        <v>1.1629583176912636E-2</v>
      </c>
      <c r="M50" s="2"/>
      <c r="N50" s="14">
        <v>4.7827559746345689E-3</v>
      </c>
      <c r="O50" s="14">
        <v>0</v>
      </c>
      <c r="P50" s="14">
        <v>4.5958014539132733E-3</v>
      </c>
      <c r="Q50" s="14">
        <v>2.4218896147460626E-3</v>
      </c>
      <c r="R50" s="14">
        <v>2.3675839061260222E-3</v>
      </c>
      <c r="S50" s="14">
        <v>1.0686201037115829E-2</v>
      </c>
      <c r="U50" s="14">
        <v>3.743940870940128E-3</v>
      </c>
      <c r="W50" s="14">
        <v>0</v>
      </c>
      <c r="X50" s="14">
        <v>1.2263781813614573E-2</v>
      </c>
    </row>
    <row r="51" spans="1:24" s="1" customFormat="1" ht="11" customHeight="1" x14ac:dyDescent="0.15">
      <c r="A51" s="2" t="s">
        <v>67</v>
      </c>
      <c r="B51" s="14">
        <v>1.6102332897296507</v>
      </c>
      <c r="C51" s="14">
        <v>1.5660981197844721</v>
      </c>
      <c r="D51" s="14">
        <v>1.4627040032869654</v>
      </c>
      <c r="E51" s="14">
        <v>1.9007195049874666</v>
      </c>
      <c r="F51" s="14">
        <v>1.7505431678786498</v>
      </c>
      <c r="G51" s="14">
        <v>1.648258716685854</v>
      </c>
      <c r="H51" s="14">
        <v>1.3015008802532073</v>
      </c>
      <c r="I51" s="14">
        <v>1.287351279684517</v>
      </c>
      <c r="J51" s="14">
        <v>1.7032961771573083</v>
      </c>
      <c r="K51" s="14">
        <v>1.4248434142936652</v>
      </c>
      <c r="L51" s="14">
        <v>1.7713502401918533</v>
      </c>
      <c r="M51" s="2"/>
      <c r="N51" s="14">
        <v>1.4418596481614716</v>
      </c>
      <c r="O51" s="14">
        <v>1.4337821359758105</v>
      </c>
      <c r="P51" s="14">
        <v>1.9954041985460866</v>
      </c>
      <c r="Q51" s="14">
        <v>1.6510080771051898</v>
      </c>
      <c r="R51" s="14">
        <v>1.9534508259473953</v>
      </c>
      <c r="S51" s="14">
        <v>1.1960825387745726</v>
      </c>
      <c r="U51" s="14">
        <v>1.5304837284856359</v>
      </c>
      <c r="W51" s="14">
        <v>1.5893872380718066</v>
      </c>
      <c r="X51" s="14">
        <v>1.1363956701962135</v>
      </c>
    </row>
    <row r="52" spans="1:24" s="1" customFormat="1" ht="11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U52" s="2"/>
      <c r="W52" s="2"/>
      <c r="X52" s="2"/>
    </row>
    <row r="53" spans="1:24" s="1" customFormat="1" ht="11" customHeight="1" x14ac:dyDescent="0.15">
      <c r="A53" s="2" t="s">
        <v>45</v>
      </c>
      <c r="B53" s="3">
        <v>0.90847571626567203</v>
      </c>
      <c r="C53" s="3">
        <v>0.82930346198872917</v>
      </c>
      <c r="D53" s="3">
        <v>0.93661448373894352</v>
      </c>
      <c r="E53" s="3">
        <v>0.90507147088892148</v>
      </c>
      <c r="F53" s="3">
        <v>0.78194632881464632</v>
      </c>
      <c r="G53" s="3">
        <v>0.96471421512307953</v>
      </c>
      <c r="H53" s="3">
        <v>0.92778626157266664</v>
      </c>
      <c r="I53" s="3">
        <v>0.84086649365135313</v>
      </c>
      <c r="J53" s="3">
        <v>0.9023703647493847</v>
      </c>
      <c r="K53" s="3">
        <v>0.90264522815525672</v>
      </c>
      <c r="L53" s="3">
        <v>0.94916673273666352</v>
      </c>
      <c r="M53" s="2"/>
      <c r="N53" s="3">
        <v>0.97362225584854134</v>
      </c>
      <c r="O53" s="3">
        <v>0.97254080957181388</v>
      </c>
      <c r="P53" s="3">
        <v>0.9844234128732926</v>
      </c>
      <c r="Q53" s="3">
        <v>0.96286289320203178</v>
      </c>
      <c r="R53" s="3">
        <v>0.96578859429416619</v>
      </c>
      <c r="S53" s="3">
        <v>0.97212855559029032</v>
      </c>
      <c r="U53" s="3">
        <v>0.90550880084592489</v>
      </c>
      <c r="W53" s="3">
        <v>0.876082680205306</v>
      </c>
      <c r="X53" s="3">
        <v>0.89341638043508886</v>
      </c>
    </row>
    <row r="54" spans="1:24" s="1" customFormat="1" ht="11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U54" s="2"/>
      <c r="W54" s="2"/>
      <c r="X54" s="2"/>
    </row>
    <row r="55" spans="1:24" s="1" customFormat="1" ht="11" customHeight="1" x14ac:dyDescent="0.15">
      <c r="A55" s="24" t="s">
        <v>71</v>
      </c>
      <c r="B55" s="3">
        <v>4.0196966301878495E-2</v>
      </c>
      <c r="C55" s="3">
        <v>1.4248018247554664E-2</v>
      </c>
      <c r="D55" s="29" t="s">
        <v>72</v>
      </c>
      <c r="E55" s="3">
        <v>3.4679522840904413E-2</v>
      </c>
      <c r="F55" s="3">
        <v>0.26987782729624432</v>
      </c>
      <c r="G55" s="3">
        <v>1.5443591029619189E-2</v>
      </c>
      <c r="H55" s="3">
        <v>4.576934790407286E-3</v>
      </c>
      <c r="I55" s="3">
        <v>9.588587561573032E-3</v>
      </c>
      <c r="J55" s="29" t="s">
        <v>72</v>
      </c>
      <c r="K55" s="3">
        <v>2.364462274521395E-2</v>
      </c>
      <c r="L55" s="3">
        <v>6.9286821017842282E-2</v>
      </c>
      <c r="M55" s="3"/>
      <c r="N55" s="3">
        <v>4.5064129644345918E-2</v>
      </c>
      <c r="O55" s="3">
        <v>5.1212678369059454E-2</v>
      </c>
      <c r="P55" s="3">
        <v>4.7968062703157337E-2</v>
      </c>
      <c r="Q55" s="3">
        <v>4.1907443692216211E-2</v>
      </c>
      <c r="R55" s="3">
        <v>0.53635545999849232</v>
      </c>
      <c r="S55" s="3">
        <v>2.427623538951762E-2</v>
      </c>
      <c r="T55" s="25"/>
      <c r="U55" s="3">
        <v>2.0435998085852225E-2</v>
      </c>
      <c r="V55" s="25"/>
      <c r="W55" s="3">
        <v>2.5231616243003185E-2</v>
      </c>
      <c r="X55" s="3">
        <v>5.4440866172499491E-2</v>
      </c>
    </row>
    <row r="56" spans="1:24" ht="11" customHeight="1" x14ac:dyDescent="0.2">
      <c r="A56" s="24"/>
      <c r="D56" s="30"/>
      <c r="J56" s="30"/>
    </row>
    <row r="57" spans="1:24" ht="11" customHeight="1" x14ac:dyDescent="0.2">
      <c r="A57" s="24" t="s">
        <v>68</v>
      </c>
      <c r="D57" s="30"/>
      <c r="J57" s="30"/>
      <c r="N57" s="3"/>
      <c r="O57" s="3"/>
      <c r="P57" s="3"/>
      <c r="Q57" s="3"/>
      <c r="R57" s="3"/>
      <c r="S57" s="3"/>
      <c r="T57" s="3"/>
      <c r="V57" s="3"/>
      <c r="W57" s="3"/>
      <c r="X57" s="3"/>
    </row>
    <row r="58" spans="1:24" ht="11" customHeight="1" x14ac:dyDescent="0.2">
      <c r="A58" s="24" t="s">
        <v>69</v>
      </c>
      <c r="B58" s="26">
        <v>843.4800615361064</v>
      </c>
      <c r="C58" s="26">
        <v>822.01027120421293</v>
      </c>
      <c r="D58" s="31" t="s">
        <v>72</v>
      </c>
      <c r="E58" s="26">
        <v>838.8216449606839</v>
      </c>
      <c r="F58" s="26">
        <v>1097.1140010686934</v>
      </c>
      <c r="G58" s="26">
        <v>822.97542408532559</v>
      </c>
      <c r="H58" s="26">
        <v>814.28550999324034</v>
      </c>
      <c r="I58" s="26">
        <v>818.27034619671656</v>
      </c>
      <c r="J58" s="31" t="s">
        <v>72</v>
      </c>
      <c r="K58" s="26">
        <v>829.6574810359283</v>
      </c>
      <c r="L58" s="26">
        <v>868.92217802791299</v>
      </c>
      <c r="M58" s="26"/>
      <c r="N58" s="26">
        <v>847.632606834846</v>
      </c>
      <c r="O58" s="26">
        <v>852.93721511735134</v>
      </c>
      <c r="P58" s="26">
        <v>850.12970392136663</v>
      </c>
      <c r="Q58" s="26">
        <v>844.93475442050271</v>
      </c>
      <c r="R58" s="31" t="s">
        <v>72</v>
      </c>
      <c r="S58" s="26">
        <v>830.17661103250168</v>
      </c>
      <c r="T58" s="26"/>
      <c r="U58" s="26">
        <v>827.03026892985611</v>
      </c>
      <c r="V58" s="26"/>
      <c r="W58" s="26">
        <v>830.96308570237397</v>
      </c>
      <c r="X58" s="26">
        <v>855.74897496704511</v>
      </c>
    </row>
    <row r="59" spans="1:24" ht="11" customHeight="1" x14ac:dyDescent="0.2">
      <c r="A59" s="27" t="s">
        <v>70</v>
      </c>
      <c r="B59" s="28">
        <v>570.33006153610643</v>
      </c>
      <c r="C59" s="28">
        <v>548.86027120421295</v>
      </c>
      <c r="D59" s="32" t="s">
        <v>72</v>
      </c>
      <c r="E59" s="28">
        <v>565.67164496068392</v>
      </c>
      <c r="F59" s="28">
        <v>823.96400106869339</v>
      </c>
      <c r="G59" s="28">
        <v>549.82542408532561</v>
      </c>
      <c r="H59" s="28">
        <v>541.13550999324036</v>
      </c>
      <c r="I59" s="28">
        <v>545.12034619671658</v>
      </c>
      <c r="J59" s="32" t="s">
        <v>72</v>
      </c>
      <c r="K59" s="28">
        <v>556.50748103592832</v>
      </c>
      <c r="L59" s="28">
        <v>595.77217802791301</v>
      </c>
      <c r="M59" s="28"/>
      <c r="N59" s="28">
        <v>574.48260683484602</v>
      </c>
      <c r="O59" s="28">
        <v>579.78721511735137</v>
      </c>
      <c r="P59" s="28">
        <v>576.97970392136665</v>
      </c>
      <c r="Q59" s="28">
        <v>571.78475442050274</v>
      </c>
      <c r="R59" s="32" t="s">
        <v>72</v>
      </c>
      <c r="S59" s="28">
        <v>557.02661103250171</v>
      </c>
      <c r="T59" s="28"/>
      <c r="U59" s="28">
        <v>553.88026892985613</v>
      </c>
      <c r="V59" s="28"/>
      <c r="W59" s="28">
        <v>557.813085702374</v>
      </c>
      <c r="X59" s="28">
        <v>582.59897496704514</v>
      </c>
    </row>
  </sheetData>
  <mergeCells count="5">
    <mergeCell ref="A4:X4"/>
    <mergeCell ref="B7:L7"/>
    <mergeCell ref="N7:S7"/>
    <mergeCell ref="B25:X25"/>
    <mergeCell ref="W7:X7"/>
  </mergeCells>
  <phoneticPr fontId="2" type="noConversion"/>
  <pageMargins left="0.7" right="0.7" top="0.75" bottom="0.75" header="0.3" footer="0.3"/>
  <pageSetup paperSize="9" scale="73" orientation="landscape" horizontalDpi="4294967292" verticalDpi="4294967292"/>
  <colBreaks count="1" manualBreakCount="1">
    <brk id="24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2023-03-08T16:44:40Z</cp:lastPrinted>
  <dcterms:created xsi:type="dcterms:W3CDTF">2020-03-18T14:39:42Z</dcterms:created>
  <dcterms:modified xsi:type="dcterms:W3CDTF">2023-12-29T17:17:03Z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d0b24d-6422-44b0-b3de-abb3a9e8c81a_Enabled">
    <vt:lpwstr>true</vt:lpwstr>
  </property>
  <property fmtid="{D5CDD505-2E9C-101B-9397-08002B2CF9AE}" pid="3" name="MSIP_Label_2ad0b24d-6422-44b0-b3de-abb3a9e8c81a_SetDate">
    <vt:lpwstr>2023-03-24T17:59:06Z</vt:lpwstr>
  </property>
  <property fmtid="{D5CDD505-2E9C-101B-9397-08002B2CF9AE}" pid="4" name="MSIP_Label_2ad0b24d-6422-44b0-b3de-abb3a9e8c81a_Method">
    <vt:lpwstr>Standard</vt:lpwstr>
  </property>
  <property fmtid="{D5CDD505-2E9C-101B-9397-08002B2CF9AE}" pid="5" name="MSIP_Label_2ad0b24d-6422-44b0-b3de-abb3a9e8c81a_Name">
    <vt:lpwstr>defa4170-0d19-0005-0004-bc88714345d2</vt:lpwstr>
  </property>
  <property fmtid="{D5CDD505-2E9C-101B-9397-08002B2CF9AE}" pid="6" name="MSIP_Label_2ad0b24d-6422-44b0-b3de-abb3a9e8c81a_SiteId">
    <vt:lpwstr>2fcfe26a-bb62-46b0-b1e3-28f9da0c45fd</vt:lpwstr>
  </property>
  <property fmtid="{D5CDD505-2E9C-101B-9397-08002B2CF9AE}" pid="7" name="MSIP_Label_2ad0b24d-6422-44b0-b3de-abb3a9e8c81a_ActionId">
    <vt:lpwstr>9649f45e-5cb2-48c5-b398-745a01309e9a</vt:lpwstr>
  </property>
  <property fmtid="{D5CDD505-2E9C-101B-9397-08002B2CF9AE}" pid="8" name="MSIP_Label_2ad0b24d-6422-44b0-b3de-abb3a9e8c81a_ContentBits">
    <vt:lpwstr>0</vt:lpwstr>
  </property>
</Properties>
</file>