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Feb 21/Feb 2021 deposits/AM-21-27014/"/>
    </mc:Choice>
  </mc:AlternateContent>
  <xr:revisionPtr revIDLastSave="3" documentId="13_ncr:1_{34764F44-2A3C-244C-9B6D-E62C5CA9561C}" xr6:coauthVersionLast="45" xr6:coauthVersionMax="45" xr10:uidLastSave="{0ACC0B5B-F759-4A99-9B17-DB42781CB7C3}"/>
  <bookViews>
    <workbookView xWindow="20" yWindow="27" windowWidth="16893" windowHeight="12653" tabRatio="641" xr2:uid="{00000000-000D-0000-FFFF-FFFF00000000}"/>
  </bookViews>
  <sheets>
    <sheet name="Sheet1" sheetId="14" r:id="rId1"/>
    <sheet name="20-1ol" sheetId="2" r:id="rId2"/>
    <sheet name="22ol" sheetId="3" r:id="rId3"/>
    <sheet name="21ol" sheetId="1" r:id="rId4"/>
    <sheet name="21-1ol" sheetId="4" r:id="rId5"/>
    <sheet name="22-1ol" sheetId="12" r:id="rId6"/>
    <sheet name="23-2ol" sheetId="13" r:id="rId7"/>
    <sheet name="PC10ol" sheetId="6" r:id="rId8"/>
    <sheet name="PC12ol" sheetId="5" r:id="rId9"/>
    <sheet name="PC13ol" sheetId="7" r:id="rId10"/>
    <sheet name="PC14ol" sheetId="8" r:id="rId11"/>
    <sheet name="PC37ol" sheetId="9" r:id="rId12"/>
    <sheet name="PC17ol" sheetId="16" r:id="rId13"/>
    <sheet name="PC36ol" sheetId="15" r:id="rId14"/>
    <sheet name="PC33ol" sheetId="10" r:id="rId15"/>
    <sheet name="PC35ol" sheetId="11" r:id="rId16"/>
  </sheets>
  <definedNames>
    <definedName name="_xlnm._FilterDatabase" localSheetId="8" hidden="1">PC12ol!$B$1:$I$14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" i="11" l="1"/>
  <c r="D18" i="11"/>
  <c r="E18" i="11"/>
  <c r="F18" i="11"/>
  <c r="G18" i="11"/>
  <c r="H18" i="11"/>
  <c r="I18" i="11"/>
  <c r="J18" i="11"/>
  <c r="B18" i="11"/>
  <c r="K3" i="6" l="1"/>
  <c r="K4" i="6"/>
  <c r="K5" i="6"/>
  <c r="K6" i="6"/>
  <c r="K7" i="6"/>
  <c r="K8" i="6"/>
  <c r="K9" i="6"/>
  <c r="K10" i="6"/>
  <c r="K11" i="6"/>
  <c r="K12" i="6"/>
  <c r="K13" i="6"/>
  <c r="K14" i="6"/>
  <c r="K2" i="6"/>
  <c r="C17" i="11" l="1"/>
  <c r="D17" i="11"/>
  <c r="E17" i="11"/>
  <c r="F17" i="11"/>
  <c r="G17" i="11"/>
  <c r="H17" i="11"/>
  <c r="I17" i="11"/>
  <c r="J17" i="11"/>
  <c r="B17" i="11"/>
  <c r="K3" i="2" l="1"/>
  <c r="K4" i="2"/>
  <c r="K5" i="2"/>
  <c r="K6" i="2"/>
  <c r="K7" i="2"/>
  <c r="K8" i="2"/>
  <c r="K2" i="2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22" i="4"/>
  <c r="K3" i="12"/>
  <c r="K4" i="12"/>
  <c r="K5" i="12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" i="12"/>
  <c r="K3" i="13"/>
  <c r="K4" i="13"/>
  <c r="K5" i="13"/>
  <c r="K6" i="13"/>
  <c r="K7" i="13"/>
  <c r="K8" i="13"/>
  <c r="K9" i="13"/>
  <c r="K10" i="13"/>
  <c r="K11" i="13"/>
  <c r="K12" i="13"/>
  <c r="K13" i="13"/>
  <c r="K14" i="13"/>
  <c r="K2" i="13"/>
  <c r="K3" i="5"/>
  <c r="K4" i="5"/>
  <c r="K5" i="5"/>
  <c r="K6" i="5"/>
  <c r="K7" i="5"/>
  <c r="K8" i="5"/>
  <c r="K9" i="5"/>
  <c r="K2" i="5"/>
  <c r="C12" i="5"/>
  <c r="B12" i="5"/>
  <c r="G12" i="5"/>
  <c r="I12" i="5"/>
  <c r="E12" i="5"/>
  <c r="D12" i="5"/>
  <c r="H12" i="5"/>
  <c r="J12" i="5"/>
  <c r="C13" i="5"/>
  <c r="B13" i="5"/>
  <c r="G13" i="5"/>
  <c r="I13" i="5"/>
  <c r="E13" i="5"/>
  <c r="D13" i="5"/>
  <c r="H13" i="5"/>
  <c r="J13" i="5"/>
  <c r="F13" i="5"/>
  <c r="F12" i="5"/>
  <c r="K12" i="5" l="1"/>
  <c r="K13" i="5"/>
  <c r="K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2" i="7"/>
  <c r="K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2" i="8"/>
  <c r="K3" i="9"/>
  <c r="K4" i="9"/>
  <c r="K5" i="9"/>
  <c r="K6" i="9"/>
  <c r="K7" i="9"/>
  <c r="K8" i="9"/>
  <c r="K9" i="9"/>
  <c r="K2" i="9"/>
  <c r="K3" i="10"/>
  <c r="K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2" i="10"/>
  <c r="K3" i="11"/>
  <c r="K4" i="11"/>
  <c r="K5" i="11"/>
  <c r="K6" i="11"/>
  <c r="K7" i="11"/>
  <c r="K8" i="11"/>
  <c r="K9" i="11"/>
  <c r="K10" i="11"/>
  <c r="K11" i="11"/>
  <c r="K12" i="11"/>
  <c r="K13" i="11"/>
  <c r="K2" i="11"/>
  <c r="K3" i="16"/>
  <c r="K4" i="16"/>
  <c r="K5" i="16"/>
  <c r="K6" i="16"/>
  <c r="K7" i="16"/>
  <c r="K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2" i="16"/>
  <c r="K3" i="15"/>
  <c r="K4" i="15"/>
  <c r="K5" i="15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2" i="15"/>
  <c r="K17" i="11" l="1"/>
  <c r="J41" i="16"/>
  <c r="H41" i="16"/>
  <c r="D41" i="16"/>
  <c r="E41" i="16"/>
  <c r="I41" i="16"/>
  <c r="G41" i="16"/>
  <c r="B41" i="16"/>
  <c r="C41" i="16"/>
  <c r="F41" i="16"/>
  <c r="J40" i="16"/>
  <c r="H40" i="16"/>
  <c r="D40" i="16"/>
  <c r="E40" i="16"/>
  <c r="I40" i="16"/>
  <c r="G40" i="16"/>
  <c r="B40" i="16"/>
  <c r="C40" i="16"/>
  <c r="F40" i="16"/>
  <c r="K41" i="16" l="1"/>
  <c r="K40" i="16"/>
  <c r="J51" i="15" l="1"/>
  <c r="H51" i="15"/>
  <c r="D51" i="15"/>
  <c r="E51" i="15"/>
  <c r="I51" i="15"/>
  <c r="G51" i="15"/>
  <c r="B51" i="15"/>
  <c r="C51" i="15"/>
  <c r="F51" i="15"/>
  <c r="J50" i="15"/>
  <c r="H50" i="15"/>
  <c r="D50" i="15"/>
  <c r="E50" i="15"/>
  <c r="I50" i="15"/>
  <c r="G50" i="15"/>
  <c r="B50" i="15"/>
  <c r="C50" i="15"/>
  <c r="F50" i="15"/>
  <c r="K51" i="15" l="1"/>
  <c r="K50" i="15"/>
  <c r="K18" i="13"/>
  <c r="J18" i="13"/>
  <c r="H18" i="13"/>
  <c r="D18" i="13"/>
  <c r="E18" i="13"/>
  <c r="I18" i="13"/>
  <c r="G18" i="13"/>
  <c r="B18" i="13"/>
  <c r="C18" i="13"/>
  <c r="F18" i="13"/>
  <c r="K17" i="13"/>
  <c r="J17" i="13"/>
  <c r="H17" i="13"/>
  <c r="D17" i="13"/>
  <c r="E17" i="13"/>
  <c r="I17" i="13"/>
  <c r="G17" i="13"/>
  <c r="B17" i="13"/>
  <c r="C17" i="13"/>
  <c r="F17" i="13"/>
  <c r="J24" i="12"/>
  <c r="H24" i="12"/>
  <c r="D24" i="12"/>
  <c r="E24" i="12"/>
  <c r="I24" i="12"/>
  <c r="G24" i="12"/>
  <c r="B24" i="12"/>
  <c r="C24" i="12"/>
  <c r="F24" i="12"/>
  <c r="J23" i="12"/>
  <c r="H23" i="12"/>
  <c r="D23" i="12"/>
  <c r="E23" i="12"/>
  <c r="I23" i="12"/>
  <c r="G23" i="12"/>
  <c r="B23" i="12"/>
  <c r="C23" i="12"/>
  <c r="F23" i="12"/>
  <c r="K12" i="9"/>
  <c r="C39" i="10"/>
  <c r="B39" i="10"/>
  <c r="G39" i="10"/>
  <c r="I39" i="10"/>
  <c r="E39" i="10"/>
  <c r="D39" i="10"/>
  <c r="H39" i="10"/>
  <c r="J39" i="10"/>
  <c r="K39" i="10"/>
  <c r="C40" i="10"/>
  <c r="B40" i="10"/>
  <c r="G40" i="10"/>
  <c r="I40" i="10"/>
  <c r="E40" i="10"/>
  <c r="D40" i="10"/>
  <c r="H40" i="10"/>
  <c r="J40" i="10"/>
  <c r="K40" i="10"/>
  <c r="F40" i="10"/>
  <c r="F39" i="10"/>
  <c r="C12" i="9"/>
  <c r="B12" i="9"/>
  <c r="G12" i="9"/>
  <c r="I12" i="9"/>
  <c r="E12" i="9"/>
  <c r="D12" i="9"/>
  <c r="H12" i="9"/>
  <c r="J12" i="9"/>
  <c r="C13" i="9"/>
  <c r="B13" i="9"/>
  <c r="G13" i="9"/>
  <c r="I13" i="9"/>
  <c r="E13" i="9"/>
  <c r="D13" i="9"/>
  <c r="H13" i="9"/>
  <c r="J13" i="9"/>
  <c r="K13" i="9"/>
  <c r="F13" i="9"/>
  <c r="F12" i="9"/>
  <c r="C32" i="8"/>
  <c r="B32" i="8"/>
  <c r="G32" i="8"/>
  <c r="I32" i="8"/>
  <c r="E32" i="8"/>
  <c r="D32" i="8"/>
  <c r="H32" i="8"/>
  <c r="J32" i="8"/>
  <c r="C33" i="8"/>
  <c r="B33" i="8"/>
  <c r="G33" i="8"/>
  <c r="I33" i="8"/>
  <c r="E33" i="8"/>
  <c r="D33" i="8"/>
  <c r="H33" i="8"/>
  <c r="J33" i="8"/>
  <c r="F33" i="8"/>
  <c r="F32" i="8"/>
  <c r="C37" i="7"/>
  <c r="B37" i="7"/>
  <c r="G37" i="7"/>
  <c r="I37" i="7"/>
  <c r="E37" i="7"/>
  <c r="D37" i="7"/>
  <c r="H37" i="7"/>
  <c r="J37" i="7"/>
  <c r="C38" i="7"/>
  <c r="B38" i="7"/>
  <c r="G38" i="7"/>
  <c r="I38" i="7"/>
  <c r="E38" i="7"/>
  <c r="D38" i="7"/>
  <c r="H38" i="7"/>
  <c r="J38" i="7"/>
  <c r="F38" i="7"/>
  <c r="F37" i="7"/>
  <c r="C17" i="6"/>
  <c r="B17" i="6"/>
  <c r="G17" i="6"/>
  <c r="I17" i="6"/>
  <c r="E17" i="6"/>
  <c r="D17" i="6"/>
  <c r="H17" i="6"/>
  <c r="J17" i="6"/>
  <c r="C18" i="6"/>
  <c r="B18" i="6"/>
  <c r="G18" i="6"/>
  <c r="I18" i="6"/>
  <c r="E18" i="6"/>
  <c r="D18" i="6"/>
  <c r="H18" i="6"/>
  <c r="J18" i="6"/>
  <c r="F18" i="6"/>
  <c r="F17" i="6"/>
  <c r="C46" i="4"/>
  <c r="B46" i="4"/>
  <c r="G46" i="4"/>
  <c r="I46" i="4"/>
  <c r="E46" i="4"/>
  <c r="D46" i="4"/>
  <c r="H46" i="4"/>
  <c r="J46" i="4"/>
  <c r="C47" i="4"/>
  <c r="B47" i="4"/>
  <c r="G47" i="4"/>
  <c r="I47" i="4"/>
  <c r="E47" i="4"/>
  <c r="D47" i="4"/>
  <c r="H47" i="4"/>
  <c r="J47" i="4"/>
  <c r="F47" i="4"/>
  <c r="F46" i="4"/>
  <c r="C13" i="1"/>
  <c r="B13" i="1"/>
  <c r="G13" i="1"/>
  <c r="I13" i="1"/>
  <c r="E13" i="1"/>
  <c r="D13" i="1"/>
  <c r="H13" i="1"/>
  <c r="J13" i="1"/>
  <c r="K13" i="1"/>
  <c r="C14" i="1"/>
  <c r="B14" i="1"/>
  <c r="G14" i="1"/>
  <c r="I14" i="1"/>
  <c r="E14" i="1"/>
  <c r="D14" i="1"/>
  <c r="H14" i="1"/>
  <c r="J14" i="1"/>
  <c r="K14" i="1"/>
  <c r="F14" i="1"/>
  <c r="F13" i="1"/>
  <c r="F9" i="3"/>
  <c r="K10" i="3"/>
  <c r="J10" i="3"/>
  <c r="H10" i="3"/>
  <c r="D10" i="3"/>
  <c r="E10" i="3"/>
  <c r="I10" i="3"/>
  <c r="G10" i="3"/>
  <c r="B10" i="3"/>
  <c r="C10" i="3"/>
  <c r="F10" i="3"/>
  <c r="K9" i="3"/>
  <c r="J9" i="3"/>
  <c r="H9" i="3"/>
  <c r="D9" i="3"/>
  <c r="E9" i="3"/>
  <c r="I9" i="3"/>
  <c r="G9" i="3"/>
  <c r="B9" i="3"/>
  <c r="C9" i="3"/>
  <c r="C10" i="2"/>
  <c r="B10" i="2"/>
  <c r="G10" i="2"/>
  <c r="I10" i="2"/>
  <c r="E10" i="2"/>
  <c r="D10" i="2"/>
  <c r="H10" i="2"/>
  <c r="J10" i="2"/>
  <c r="C11" i="2"/>
  <c r="B11" i="2"/>
  <c r="G11" i="2"/>
  <c r="I11" i="2"/>
  <c r="E11" i="2"/>
  <c r="D11" i="2"/>
  <c r="H11" i="2"/>
  <c r="J11" i="2"/>
  <c r="F11" i="2"/>
  <c r="F10" i="2"/>
  <c r="K10" i="2"/>
  <c r="K17" i="6" l="1"/>
  <c r="K46" i="4"/>
  <c r="K47" i="4"/>
  <c r="K23" i="12"/>
  <c r="K37" i="7"/>
  <c r="K38" i="7"/>
  <c r="K33" i="8"/>
  <c r="K32" i="8"/>
  <c r="K24" i="12"/>
  <c r="K18" i="6"/>
  <c r="K11" i="2"/>
  <c r="K18" i="11"/>
</calcChain>
</file>

<file path=xl/sharedStrings.xml><?xml version="1.0" encoding="utf-8"?>
<sst xmlns="http://schemas.openxmlformats.org/spreadsheetml/2006/main" count="625" uniqueCount="331">
  <si>
    <t>Comment</t>
  </si>
  <si>
    <t>MgO</t>
  </si>
  <si>
    <t>Al2O3</t>
  </si>
  <si>
    <t>SiO2</t>
  </si>
  <si>
    <t>CaO</t>
  </si>
  <si>
    <t>Cr2O3</t>
  </si>
  <si>
    <t>MnO</t>
  </si>
  <si>
    <t>FeO</t>
  </si>
  <si>
    <t>NiO</t>
  </si>
  <si>
    <t>Total</t>
  </si>
  <si>
    <t>UR-46-21-1-olivB1-1</t>
  </si>
  <si>
    <t>UR-46-21-1-olivB2-3</t>
  </si>
  <si>
    <t>UR-46-21-1-olivB2-4</t>
  </si>
  <si>
    <t>UR-46-21-1-olivC1-1</t>
  </si>
  <si>
    <t>UR-46-21-2-olivB1-1</t>
  </si>
  <si>
    <t>UR-46-21-2-olivC1-2</t>
  </si>
  <si>
    <t>UR-46-21-2-olivD1-1</t>
  </si>
  <si>
    <t>UR-46-21-2-olivD1-3</t>
  </si>
  <si>
    <t>UR-46-21-2-olivD1-4</t>
  </si>
  <si>
    <t>UR-46-21-2-olivD1-5</t>
  </si>
  <si>
    <t>Fo#</t>
  </si>
  <si>
    <t>UR-46-20-1-1-olivD1-1</t>
  </si>
  <si>
    <t>UR-46-20-1-1-olivD1-2</t>
  </si>
  <si>
    <t>UR-46-20-1-1-olivD1-3</t>
  </si>
  <si>
    <t>UR-46-20-1-1-olivD1-4</t>
  </si>
  <si>
    <t>UR-46-20-1-2-olivD1-1</t>
  </si>
  <si>
    <t>UR-46-20-1-2-olivD1-2</t>
  </si>
  <si>
    <t>UR-46-20-1-2-olivD1-3</t>
  </si>
  <si>
    <t>UR-46-22-1-olivA1-1</t>
  </si>
  <si>
    <t>UR-46-22-1-olivA1-2</t>
  </si>
  <si>
    <t>UR-46-22-1-olivA2-1</t>
  </si>
  <si>
    <t>UR-46-22-1-olivA2-2</t>
  </si>
  <si>
    <t>UR-46-22-1-olivA2-3</t>
  </si>
  <si>
    <t>UR-46-22-2-olivB1-1</t>
  </si>
  <si>
    <t>UR-46-21-1-1-olivA2-1</t>
  </si>
  <si>
    <t>UR-46-21-1-1-olivA2-2</t>
  </si>
  <si>
    <t>UR-46-21-1-1-olivA2-4</t>
  </si>
  <si>
    <t>UR-46-21-1-1-olivA2-5</t>
  </si>
  <si>
    <t>UR-46-21-1-1-olivA2-6</t>
  </si>
  <si>
    <t>UR-46-21-1-1-olivB1-1</t>
  </si>
  <si>
    <t>UR-46-21-1-1-olivB1-2</t>
  </si>
  <si>
    <t>UR-46-21-1-1-olivB1-3</t>
  </si>
  <si>
    <t>UR-46-21-1-1-olivB1-4</t>
  </si>
  <si>
    <t>UR-46-21-1-1-olivF1-1</t>
  </si>
  <si>
    <t>UR-46-21-1-1-olivF1-2</t>
  </si>
  <si>
    <t>UR-46-21-1-1-olivF1-3</t>
  </si>
  <si>
    <t>UR-46-21-1-1-olivF1-4</t>
  </si>
  <si>
    <t>UR-46-21-1-1-olivF1-5</t>
  </si>
  <si>
    <t>UR-46-21-1-1-olivF2-1</t>
  </si>
  <si>
    <t>UR-46-21-1-1-olivF2-2</t>
  </si>
  <si>
    <t>UR-46-21-1-1-olivF2-3</t>
  </si>
  <si>
    <t>UR-46-21-1-1-olivF2-4</t>
  </si>
  <si>
    <t>UR-46-21-1-1-olivF2-5</t>
  </si>
  <si>
    <t>UR-46-21-1-1-olivF2-6</t>
  </si>
  <si>
    <t>UR-46-21-1-1-olivG1-1</t>
  </si>
  <si>
    <t>UR-46-21-1-1-olivG1-2</t>
  </si>
  <si>
    <t>UR-46-21-1-1-olivG1-3</t>
  </si>
  <si>
    <t>UR-46-21-1-1-olivG1-4</t>
  </si>
  <si>
    <t>UR-46-21-1-1-olivG1-5</t>
  </si>
  <si>
    <t>UR-46-21-1-2-olivA1-1</t>
  </si>
  <si>
    <t>UR-46-21-1-2-olivA1-2</t>
  </si>
  <si>
    <t>UR-46-21-1-2-olivA1-3</t>
  </si>
  <si>
    <t>UR-46-21-1-2-olivA1-4</t>
  </si>
  <si>
    <t>UR-46-21-1-2-olivA1-5</t>
  </si>
  <si>
    <t>UR-46-21-1-2-olivA1-6</t>
  </si>
  <si>
    <t>UR-46-21-1-2-olivA1-7</t>
  </si>
  <si>
    <t>UR-46-21-1-2-olivB1-1</t>
  </si>
  <si>
    <t>UR-46-21-1-2-olivB1-2</t>
  </si>
  <si>
    <t>UR-46-21-1-2-olivB1-3</t>
  </si>
  <si>
    <t>UR-46-21-1-2-olivB1-4</t>
  </si>
  <si>
    <t>UR-46-21-1-2-olivB1-5</t>
  </si>
  <si>
    <t>UR-46-21-1-2-olivB1-6</t>
  </si>
  <si>
    <t>UR-46-21-1-2-olivB1-7</t>
  </si>
  <si>
    <t>UR-46-21-1-2-olivC1-1</t>
  </si>
  <si>
    <t>UR-46-21-1-2-olivC1-2</t>
  </si>
  <si>
    <t>UR-46-21-1-2-olivC1-4</t>
  </si>
  <si>
    <t>UR-46-21-1-2-olivC1-5</t>
  </si>
  <si>
    <t>UR-46-PC10-oliv3</t>
  </si>
  <si>
    <t>UR-46-PC10-oliv4</t>
  </si>
  <si>
    <t>UR-46-PC10-oliv5</t>
  </si>
  <si>
    <t>UR-46-PC10-oliv6</t>
  </si>
  <si>
    <t>UR-46-PC10-oliv7</t>
  </si>
  <si>
    <t>UR-46-PC10-oliv8</t>
  </si>
  <si>
    <t>UR-46-PC10-oliv9</t>
  </si>
  <si>
    <t>UR-46-PC10-oliv10</t>
  </si>
  <si>
    <t>UR-46-PC10-oliv11</t>
  </si>
  <si>
    <t>UR-46-PC10-oliv12</t>
  </si>
  <si>
    <t>UR-46-PC10-oliv14</t>
  </si>
  <si>
    <t>UR-46-PC10-oliv15</t>
  </si>
  <si>
    <t>UR-46-PC10-oliv16</t>
  </si>
  <si>
    <t>UR-46-PC12-oliv6redo</t>
  </si>
  <si>
    <t>UR-46-PC12-oliv8redo</t>
  </si>
  <si>
    <t>UR-46-PC12-oliv12</t>
  </si>
  <si>
    <t>UR-46-PC12-oliv13</t>
  </si>
  <si>
    <t>UR-46-PC14-oliv1-1</t>
  </si>
  <si>
    <t>UR-46-PC14-oliv1-2</t>
  </si>
  <si>
    <t>UR-46-PC14-oliv1-3</t>
  </si>
  <si>
    <t>UR-46-PC14-oliv1-4</t>
  </si>
  <si>
    <t>UR-46-PC14-oliv2-1</t>
  </si>
  <si>
    <t>UR-46-PC14-oliv2-2</t>
  </si>
  <si>
    <t>UR-46-PC14-oliv2-3</t>
  </si>
  <si>
    <t>UR-46-PC14-oliv2-4</t>
  </si>
  <si>
    <t>UR-46-PC14-oliv3-1</t>
  </si>
  <si>
    <t>UR-46-PC14-oliv3-2</t>
  </si>
  <si>
    <t>UR-46-PC14-oliv4-1</t>
  </si>
  <si>
    <t>UR-46-PC14-oliv4-2</t>
  </si>
  <si>
    <t>UR-46-PC14-oliv4-3</t>
  </si>
  <si>
    <t>UR-46-PC14-oliv4-4</t>
  </si>
  <si>
    <t>UR-46-PC14-oliv5-1</t>
  </si>
  <si>
    <t>UR-46-PC14-oliv5-2</t>
  </si>
  <si>
    <t>UR-46-PC14-oliv6-1</t>
  </si>
  <si>
    <t>UR-46-PC14-oliv6-2</t>
  </si>
  <si>
    <t>UR-46-PC14-oliv7-1</t>
  </si>
  <si>
    <t>UR-46-PC14-oliv7-2</t>
  </si>
  <si>
    <t>UR-46-PC14-oliv7-3</t>
  </si>
  <si>
    <t>UR-46-PC14-oliv7-4</t>
  </si>
  <si>
    <t>UR-46-PC14-oliv8-1</t>
  </si>
  <si>
    <t>UR-46-PC14-oliv8-2</t>
  </si>
  <si>
    <t>UR-46-PC14-oliv8-3</t>
  </si>
  <si>
    <t>UR-46-PC14-oliv8-4</t>
  </si>
  <si>
    <t>UR-46-PC14-oliv8-5</t>
  </si>
  <si>
    <t>UR-46-PC14-oliv8-6</t>
  </si>
  <si>
    <t>UR-46-PC13-oliv1-1</t>
  </si>
  <si>
    <t>UR-46-PC13-oliv1-2</t>
  </si>
  <si>
    <t>UR-46-PC13-oliv1-3</t>
  </si>
  <si>
    <t>UR-46-PC13-oliv1-4</t>
  </si>
  <si>
    <t>UR-46-PC13-oliv1-5</t>
  </si>
  <si>
    <t>UR-46-PC13-oliv2-1</t>
  </si>
  <si>
    <t>UR-46-PC13-oliv2-2</t>
  </si>
  <si>
    <t>UR-46-PC13-oliv2-3</t>
  </si>
  <si>
    <t>UR-46-PC13-oliv2-4</t>
  </si>
  <si>
    <t>UR-46-PC13-oliv2-5</t>
  </si>
  <si>
    <t>UR-46-PC13-oliv3-1</t>
  </si>
  <si>
    <t>UR-46-PC13-oliv3-2</t>
  </si>
  <si>
    <t>UR-46-PC13-oliv3-3</t>
  </si>
  <si>
    <t>UR-46-PC13-oliv3-4</t>
  </si>
  <si>
    <t>UR-46-PC13-oliv3-5</t>
  </si>
  <si>
    <t>UR-46-PC13-oliv4-1</t>
  </si>
  <si>
    <t>UR-46-PC13-oliv4-2</t>
  </si>
  <si>
    <t>UR-46-PC13-oliv4-3</t>
  </si>
  <si>
    <t>UR-46-PC13-oliv4-5</t>
  </si>
  <si>
    <t>UR-46-PC13-oliv6-1</t>
  </si>
  <si>
    <t>UR-46-PC13-oliv6-2</t>
  </si>
  <si>
    <t>UR-46-PC13-oliv6-3</t>
  </si>
  <si>
    <t>UR-46-PC13-oliv6-4</t>
  </si>
  <si>
    <t>UR-46-PC13-oliv6-5</t>
  </si>
  <si>
    <t>UR-46-PC13-oliv7-1</t>
  </si>
  <si>
    <t>UR-46-PC13-oliv7-2</t>
  </si>
  <si>
    <t>UR-46-PC13-oliv7-3</t>
  </si>
  <si>
    <t>UR-46-PC13-oliv7-4</t>
  </si>
  <si>
    <t>UR-46-PC13-oliv7-5</t>
  </si>
  <si>
    <t>UR-46-PC13-oliv7-6</t>
  </si>
  <si>
    <t>UR-46-PC13-oliv7-7</t>
  </si>
  <si>
    <t>UR-46-PC13-oliv7-8</t>
  </si>
  <si>
    <t>UR-46-PC13-oliv7-9</t>
  </si>
  <si>
    <t>UR46-PC33-oliv1-1</t>
  </si>
  <si>
    <t>UR46-PC33-oliv1-2</t>
  </si>
  <si>
    <t>UR46-PC33-oliv2</t>
  </si>
  <si>
    <t>UR46-PC33-oliv3</t>
  </si>
  <si>
    <t>UR46-PC33-sideB_oliv1</t>
  </si>
  <si>
    <t>UR46-PC33-sideB_oliv2-1</t>
  </si>
  <si>
    <t>UR46-PC33-sideB_oliv2-2</t>
  </si>
  <si>
    <t>UR46-PC33-sideB_oliv3</t>
  </si>
  <si>
    <t>UR46-PC33-sideB_oliv4</t>
  </si>
  <si>
    <t>UR46-PC33-sideB_oliv5</t>
  </si>
  <si>
    <t>UR46-PC33-sideB_oliv6</t>
  </si>
  <si>
    <t>UR46-PC33-sideB_oliv7</t>
  </si>
  <si>
    <t>UR46-PC33-sideB_oliv8</t>
  </si>
  <si>
    <t>UR46-PC33-sideB_oliv9</t>
  </si>
  <si>
    <t>UR46-PC33-sideB_oliv10</t>
  </si>
  <si>
    <t>UR46-PC33-sideB_oliv11</t>
  </si>
  <si>
    <t>UR46-PC33-sideB_oliv12</t>
  </si>
  <si>
    <t>UR46-PC33-sideB_oliv13</t>
  </si>
  <si>
    <t>UR46-PC33-sideB_oliv14</t>
  </si>
  <si>
    <t>UR46-PC33-sideB_oliv2</t>
  </si>
  <si>
    <t>UR46-PC33-sideB_oliv15</t>
  </si>
  <si>
    <t>UR46-PC33-sideB_oliv16</t>
  </si>
  <si>
    <t>UR46-PC33-oliv17</t>
  </si>
  <si>
    <t>UR46-PC33-oliv19</t>
  </si>
  <si>
    <t>UR46-PC33-oliv20</t>
  </si>
  <si>
    <t>UR46-PC33-oliv21</t>
  </si>
  <si>
    <t>UR46-PC33-oliv22</t>
  </si>
  <si>
    <t>UR46-PC33-oliv23</t>
  </si>
  <si>
    <t>UR46-PC33-oliv24</t>
  </si>
  <si>
    <t>UR46-PC33-oliv25</t>
  </si>
  <si>
    <t>UR46-PC33-oliv26</t>
  </si>
  <si>
    <t>UR46-PC33-oliv27</t>
  </si>
  <si>
    <t>UR46-PC33-oliv28</t>
  </si>
  <si>
    <t>average</t>
  </si>
  <si>
    <t>stdandard deviation</t>
  </si>
  <si>
    <t>UR-46-PC37-oliv1-1</t>
  </si>
  <si>
    <t>UR-46-PC37-oliv1-2</t>
  </si>
  <si>
    <t>UR-46-PC37-oliv1-3</t>
  </si>
  <si>
    <t>UR-46-PC37-oliv1-4</t>
  </si>
  <si>
    <t>UR-46-PC37-oliv1-5</t>
  </si>
  <si>
    <t>UR-46-PC37-oliv1-6</t>
  </si>
  <si>
    <t>UR-46-PC37-oliv1-7</t>
  </si>
  <si>
    <t>UR-46-PC37-oliv1-8</t>
  </si>
  <si>
    <t>UR-46-PC35-oliv1</t>
  </si>
  <si>
    <t>UR-46-PC35-oliv3</t>
  </si>
  <si>
    <t>UR-46-PC35-oliv5</t>
  </si>
  <si>
    <t>UR-46-PC35-oliv8</t>
  </si>
  <si>
    <t>UR-46-PC35-oliv10</t>
  </si>
  <si>
    <t>UR-46-PC35-oliv11</t>
  </si>
  <si>
    <t>UR-46-PC35-oliv12</t>
  </si>
  <si>
    <t>UR-46-PC35-oliv14</t>
  </si>
  <si>
    <t>UR-46-PC35-oliv15</t>
  </si>
  <si>
    <t>UR-46-PC35-oliv17</t>
  </si>
  <si>
    <t>UR-46-PC35-oliv20</t>
  </si>
  <si>
    <t>UR-46-PC35-oliv21</t>
  </si>
  <si>
    <t>UR46-22-1-1A-oliv1-1</t>
  </si>
  <si>
    <t>UR46-22-1-1A-oliv1-2</t>
  </si>
  <si>
    <t>UR46-22-1-1A-oliv1-3</t>
  </si>
  <si>
    <t>UR46-22-1-1A-oliv1-4</t>
  </si>
  <si>
    <t>UR46-22-1-1A-oliv1-5</t>
  </si>
  <si>
    <t>UR46-22-1-1A-oliv1-6</t>
  </si>
  <si>
    <t>UR46-22-1-1B-oliv1-1</t>
  </si>
  <si>
    <t>UR46-22-1-1B-oliv1-2</t>
  </si>
  <si>
    <t>UR46-22-1-1B-oliv1-3</t>
  </si>
  <si>
    <t>UR46-22-1-1B-oliv1-4</t>
  </si>
  <si>
    <t>UR46-22-1-1B-oliv1-5</t>
  </si>
  <si>
    <t>UR46-22-1-1B-oliv1-6</t>
  </si>
  <si>
    <t>UR46-22-1-1B-oliv2-1</t>
  </si>
  <si>
    <t>UR46-22-1-1B-oliv2-2</t>
  </si>
  <si>
    <t>UR46-22-1-1B-oliv2-3</t>
  </si>
  <si>
    <t>UR46-22-1-1B-oliv2-4</t>
  </si>
  <si>
    <t>UR46-22-1-2A-oliv1-1</t>
  </si>
  <si>
    <t>UR46-22-1-2A-oliv1-2</t>
  </si>
  <si>
    <t>UR46-22-1-2A-oliv1-3</t>
  </si>
  <si>
    <t>UR46-23-2-2A-oliv1-1</t>
  </si>
  <si>
    <t>UR46-23-2-2A-oliv1-2</t>
  </si>
  <si>
    <t>UR46-23-2-2A-oliv1-3</t>
  </si>
  <si>
    <t>UR46-23-2-2A-oliv1-4</t>
  </si>
  <si>
    <t>UR46-23-2-2A-oliv2-1</t>
  </si>
  <si>
    <t>UR46-23-2-2A-oliv2-2</t>
  </si>
  <si>
    <t>UR46-23-2-2A-oliv2-3</t>
  </si>
  <si>
    <t>UR46-23-2-1A-oliv1-1</t>
  </si>
  <si>
    <t>UR46-23-2-1A-oliv1-2</t>
  </si>
  <si>
    <t>UR46-23-2-1A-oliv1-3</t>
  </si>
  <si>
    <t>UR46-23-2-1A-oliv1-4</t>
  </si>
  <si>
    <t>UR46-23-2-1A-oliv1-5</t>
  </si>
  <si>
    <t>UR46-23-2-1A-oliv1-6</t>
  </si>
  <si>
    <t>UR46-PC36-oliv1-2</t>
  </si>
  <si>
    <t>UR46-PC36-oliv1-3</t>
  </si>
  <si>
    <t>UR46-PC36-oliv1-4</t>
  </si>
  <si>
    <t>UR46-PC36-oliv1-5</t>
  </si>
  <si>
    <t>UR46-PC36-oliv1-6</t>
  </si>
  <si>
    <t>UR46-PC36-oliv2-1</t>
  </si>
  <si>
    <t>UR46-PC36-oliv2-2</t>
  </si>
  <si>
    <t>UR46-PC36-oliv2-3</t>
  </si>
  <si>
    <t>UR46-PC36-oliv2-4</t>
  </si>
  <si>
    <t>UR46-PC36-oliv3-2</t>
  </si>
  <si>
    <t>UR46-PC36-oliv4-1</t>
  </si>
  <si>
    <t>UR46-PC36-oliv4-2</t>
  </si>
  <si>
    <t>UR46-PC36-oliv4-3</t>
  </si>
  <si>
    <t>UR46-PC36-oliv4-4</t>
  </si>
  <si>
    <t>UR46-PC36-oliv4-5</t>
  </si>
  <si>
    <t>UR46-PC36-oliv5-2</t>
  </si>
  <si>
    <t>UR46-PC36-oliv5-3</t>
  </si>
  <si>
    <t>UR46-PC36-oliv5-4</t>
  </si>
  <si>
    <t>UR46-PC36-oliv6-1</t>
  </si>
  <si>
    <t>UR46-PC36-oliv6-2</t>
  </si>
  <si>
    <t>UR46-PC36-oliv6-3</t>
  </si>
  <si>
    <t>UR46-PC36-oliv6-4</t>
  </si>
  <si>
    <t>UR46-PC36-oliv6-5</t>
  </si>
  <si>
    <t>UR46-PC36-oliv6-6</t>
  </si>
  <si>
    <t>UR46-PC36-oliv6-7</t>
  </si>
  <si>
    <t>UR46-PC36-oliv7-1</t>
  </si>
  <si>
    <t>UR46-PC36-oliv7-2</t>
  </si>
  <si>
    <t>UR46-PC36-oliv7-3</t>
  </si>
  <si>
    <t>UR46-PC36-oliv7-4</t>
  </si>
  <si>
    <t>UR46-PC36-oliv7-5</t>
  </si>
  <si>
    <t>UR46-PC36-oliv7-6</t>
  </si>
  <si>
    <t>UR46-PC36-oliv7-7</t>
  </si>
  <si>
    <t>UR46-PC36-oliv7-8</t>
  </si>
  <si>
    <t>UR46-PC36-oliv8-1</t>
  </si>
  <si>
    <t>UR46-PC36-oliv8-3</t>
  </si>
  <si>
    <t>UR46-PC36-oliv8-4</t>
  </si>
  <si>
    <t>UR46-PC36-oliv8-5</t>
  </si>
  <si>
    <t>UR46-PC36-oliv8-6</t>
  </si>
  <si>
    <t>UR46-PC36-oliv9-1</t>
  </si>
  <si>
    <t>UR46-PC36-oliv9-2</t>
  </si>
  <si>
    <t>UR46-PC36-oliv9-3</t>
  </si>
  <si>
    <t>UR46-PC36-oliv9-4</t>
  </si>
  <si>
    <t>UR46-PC36-oliv9-5</t>
  </si>
  <si>
    <t>UR46-PC36-oliv9-6</t>
  </si>
  <si>
    <t>UR46-PC36-oliv9-7</t>
  </si>
  <si>
    <t>UR46-PC36-oliv9-8</t>
  </si>
  <si>
    <t>UR-46-PC17-oliv1</t>
  </si>
  <si>
    <t>UR-46-PC17-oliv2</t>
  </si>
  <si>
    <t>UR-46-PC17-oliv3</t>
  </si>
  <si>
    <t>UR-46-PC17-oliv4-1</t>
  </si>
  <si>
    <t>UR-46-PC17-oliv4-2</t>
  </si>
  <si>
    <t>UR-46-PC17-oliv4-3</t>
  </si>
  <si>
    <t>UR-46-PC17-oliv5-1</t>
  </si>
  <si>
    <t>UR-46-PC17-oliv5-2</t>
  </si>
  <si>
    <t>UR-46-PC17-oliv6-2</t>
  </si>
  <si>
    <t>UR-46-PC17-oliv7-1</t>
  </si>
  <si>
    <t>UR-46-PC17-oliv7-2</t>
  </si>
  <si>
    <t>UR-46-PC17-oliv7-3</t>
  </si>
  <si>
    <t>UR-46-PC17-oliv7-4</t>
  </si>
  <si>
    <t>UR-46-PC17-oliv8-1</t>
  </si>
  <si>
    <t>UR-46-PC17-oliv8-2</t>
  </si>
  <si>
    <t>UR-46-PC17-oliv9-2</t>
  </si>
  <si>
    <t>UR-46-PC17-oliv10-1</t>
  </si>
  <si>
    <t>UR-46-PC17-oliv10-2</t>
  </si>
  <si>
    <t>UR-46-PC17-oliv10-3</t>
  </si>
  <si>
    <t>UR-46-PC17-oliv11-1</t>
  </si>
  <si>
    <t>UR-46-PC17-oliv11-2</t>
  </si>
  <si>
    <t>UR-46-PC17-oliv12-1</t>
  </si>
  <si>
    <t>UR-46-PC17-oliv12-2</t>
  </si>
  <si>
    <t>UR-46-PC17-oliv13</t>
  </si>
  <si>
    <t>UR-46-PC17-oliv14-1</t>
  </si>
  <si>
    <t>UR-46-PC17-oliv14-2</t>
  </si>
  <si>
    <t>UR-46-PC17-oliv15-1</t>
  </si>
  <si>
    <t>UR-46-PC17-oliv15-2</t>
  </si>
  <si>
    <t>UR-46-PC17-oliv15-3</t>
  </si>
  <si>
    <t>UR-46-PC17-oliv15-5</t>
  </si>
  <si>
    <t>UR-46-PC17-oliv16</t>
  </si>
  <si>
    <t>UR-46-PC17-oliv17</t>
  </si>
  <si>
    <t>UR-46-PC17-oliv18-1</t>
  </si>
  <si>
    <t>UR-46-PC17-oliv19</t>
  </si>
  <si>
    <t>UR-46-PC17-oliv20-1</t>
  </si>
  <si>
    <t>UR-46-PC17-oliv20-2</t>
  </si>
  <si>
    <t>UR-46-PC12-oliv1</t>
  </si>
  <si>
    <t>UR-46-PC12-oliv3</t>
  </si>
  <si>
    <t>UR-46-PC12-oliv5</t>
  </si>
  <si>
    <t>UR-46-PC12-oliv10</t>
  </si>
  <si>
    <t>Appendix D Olivine major element compositions for all experiments</t>
  </si>
  <si>
    <t xml:space="preserve">American Mineralogist: February 2021 Online Materials AM-21-27014 </t>
  </si>
  <si>
    <t xml:space="preserve">PU ET AL.: HYDROUS OLIVINE-MELT NI PARTITIONING EXPERIMENTS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</si>
</sst>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2" fontId="0" fillId="0" borderId="0" xfId="0" applyNumberFormat="1"/>
    <xf numFmtId="0" fontId="3" fillId="0" borderId="0" xfId="0" applyFont="1"/>
    <xf numFmtId="0" fontId="0" fillId="0" borderId="0" xfId="0" applyFill="1" applyAlignment="1">
      <alignment horizontal="center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98410-3AE4-534D-8BD9-EC90D31498FC}">
  <sheetPr>
    <tabColor rgb="FFFFFF00"/>
  </sheetPr>
  <dimension ref="A2:A6"/>
  <sheetViews>
    <sheetView tabSelected="1" workbookViewId="0">
      <selection activeCell="C26" sqref="C26"/>
    </sheetView>
  </sheetViews>
  <sheetFormatPr defaultColWidth="10.796875" defaultRowHeight="15" x14ac:dyDescent="0.45"/>
  <sheetData>
    <row r="2" spans="1:1" ht="20" x14ac:dyDescent="0.6">
      <c r="A2" s="9"/>
    </row>
    <row r="3" spans="1:1" ht="20" x14ac:dyDescent="0.6">
      <c r="A3" s="9" t="s">
        <v>328</v>
      </c>
    </row>
    <row r="4" spans="1:1" ht="20" x14ac:dyDescent="0.6">
      <c r="A4" s="9"/>
    </row>
    <row r="5" spans="1:1" x14ac:dyDescent="0.45">
      <c r="A5" t="s">
        <v>329</v>
      </c>
    </row>
    <row r="6" spans="1:1" x14ac:dyDescent="0.45">
      <c r="A6" t="s">
        <v>330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8"/>
  <sheetViews>
    <sheetView topLeftCell="A16" workbookViewId="0">
      <selection activeCell="D38" sqref="D38"/>
    </sheetView>
  </sheetViews>
  <sheetFormatPr defaultColWidth="10.796875" defaultRowHeight="15" x14ac:dyDescent="0.45"/>
  <cols>
    <col min="1" max="1" width="17.1484375" customWidth="1"/>
  </cols>
  <sheetData>
    <row r="1" spans="1:11" x14ac:dyDescent="0.45">
      <c r="A1" s="6" t="s">
        <v>0</v>
      </c>
      <c r="B1" s="6" t="s">
        <v>3</v>
      </c>
      <c r="C1" s="6" t="s">
        <v>2</v>
      </c>
      <c r="D1" s="6" t="s">
        <v>7</v>
      </c>
      <c r="E1" s="6" t="s">
        <v>6</v>
      </c>
      <c r="F1" s="6" t="s">
        <v>1</v>
      </c>
      <c r="G1" s="6" t="s">
        <v>4</v>
      </c>
      <c r="H1" s="6" t="s">
        <v>8</v>
      </c>
      <c r="I1" s="6" t="s">
        <v>5</v>
      </c>
      <c r="J1" s="6" t="s">
        <v>9</v>
      </c>
      <c r="K1" s="6" t="s">
        <v>20</v>
      </c>
    </row>
    <row r="2" spans="1:11" x14ac:dyDescent="0.45">
      <c r="A2" s="6" t="s">
        <v>122</v>
      </c>
      <c r="B2" s="4">
        <v>41.657600000000002</v>
      </c>
      <c r="C2" s="4">
        <v>3.44E-2</v>
      </c>
      <c r="D2" s="4">
        <v>11.3432</v>
      </c>
      <c r="E2" s="4">
        <v>0.1658</v>
      </c>
      <c r="F2" s="4">
        <v>46.454099999999997</v>
      </c>
      <c r="G2" s="4">
        <v>0.17419999999999999</v>
      </c>
      <c r="H2" s="4">
        <v>0.36570000000000003</v>
      </c>
      <c r="I2" s="4">
        <v>1.77E-2</v>
      </c>
      <c r="J2" s="5">
        <v>100.21259999999999</v>
      </c>
      <c r="K2" s="5">
        <f>100/(D2/F2/71.846*40.304+1)</f>
        <v>87.952296301803017</v>
      </c>
    </row>
    <row r="3" spans="1:11" x14ac:dyDescent="0.45">
      <c r="A3" s="6" t="s">
        <v>123</v>
      </c>
      <c r="B3" s="4">
        <v>41.088500000000003</v>
      </c>
      <c r="C3" s="4">
        <v>4.1700000000000001E-2</v>
      </c>
      <c r="D3" s="4">
        <v>11.2712</v>
      </c>
      <c r="E3" s="4">
        <v>0.18809999999999999</v>
      </c>
      <c r="F3" s="4">
        <v>46.270899999999997</v>
      </c>
      <c r="G3" s="4">
        <v>0.1613</v>
      </c>
      <c r="H3" s="4">
        <v>0.37380000000000002</v>
      </c>
      <c r="I3" s="4">
        <v>2.2700000000000001E-2</v>
      </c>
      <c r="J3" s="5">
        <v>99.418099999999995</v>
      </c>
      <c r="K3" s="5">
        <f t="shared" ref="K3:K34" si="0">100/(D3/F3/71.846*40.304+1)</f>
        <v>87.977875143878549</v>
      </c>
    </row>
    <row r="4" spans="1:11" x14ac:dyDescent="0.45">
      <c r="A4" s="6" t="s">
        <v>124</v>
      </c>
      <c r="B4" s="4">
        <v>40.981200000000001</v>
      </c>
      <c r="C4" s="4">
        <v>4.2599999999999999E-2</v>
      </c>
      <c r="D4" s="4">
        <v>11.2523</v>
      </c>
      <c r="E4" s="4">
        <v>0.22170000000000001</v>
      </c>
      <c r="F4" s="4">
        <v>46.578400000000002</v>
      </c>
      <c r="G4" s="4">
        <v>0.16250000000000001</v>
      </c>
      <c r="H4" s="4">
        <v>0.40460000000000002</v>
      </c>
      <c r="I4" s="4">
        <v>3.1899999999999998E-2</v>
      </c>
      <c r="J4" s="5">
        <v>99.675200000000004</v>
      </c>
      <c r="K4" s="5">
        <f t="shared" si="0"/>
        <v>88.065406369964464</v>
      </c>
    </row>
    <row r="5" spans="1:11" x14ac:dyDescent="0.45">
      <c r="A5" s="6" t="s">
        <v>125</v>
      </c>
      <c r="B5" s="4">
        <v>40.865499999999997</v>
      </c>
      <c r="C5" s="4">
        <v>4.58E-2</v>
      </c>
      <c r="D5" s="4">
        <v>11.300599999999999</v>
      </c>
      <c r="E5" s="4">
        <v>0.17119999999999999</v>
      </c>
      <c r="F5" s="4">
        <v>46.5306</v>
      </c>
      <c r="G5" s="4">
        <v>0.15629999999999999</v>
      </c>
      <c r="H5" s="4">
        <v>0.35399999999999998</v>
      </c>
      <c r="I5" s="4">
        <v>3.27E-2</v>
      </c>
      <c r="J5" s="5">
        <v>99.456800000000001</v>
      </c>
      <c r="K5" s="5">
        <f t="shared" si="0"/>
        <v>88.009483804050106</v>
      </c>
    </row>
    <row r="6" spans="1:11" x14ac:dyDescent="0.45">
      <c r="A6" s="6" t="s">
        <v>126</v>
      </c>
      <c r="B6" s="4">
        <v>41.113199999999999</v>
      </c>
      <c r="C6" s="4">
        <v>5.5300000000000002E-2</v>
      </c>
      <c r="D6" s="4">
        <v>11.2654</v>
      </c>
      <c r="E6" s="4">
        <v>0.20810000000000001</v>
      </c>
      <c r="F6" s="4">
        <v>46.2881</v>
      </c>
      <c r="G6" s="4">
        <v>0.15620000000000001</v>
      </c>
      <c r="H6" s="4">
        <v>0.35170000000000001</v>
      </c>
      <c r="I6" s="4">
        <v>3.2199999999999999E-2</v>
      </c>
      <c r="J6" s="5">
        <v>99.470200000000006</v>
      </c>
      <c r="K6" s="5">
        <f t="shared" si="0"/>
        <v>87.987246988668971</v>
      </c>
    </row>
    <row r="7" spans="1:11" x14ac:dyDescent="0.45">
      <c r="A7" s="6" t="s">
        <v>127</v>
      </c>
      <c r="B7" s="4">
        <v>40.9377</v>
      </c>
      <c r="C7" s="4">
        <v>4.4200000000000003E-2</v>
      </c>
      <c r="D7" s="4">
        <v>11.3232</v>
      </c>
      <c r="E7" s="4">
        <v>0.1636</v>
      </c>
      <c r="F7" s="4">
        <v>46.272799999999997</v>
      </c>
      <c r="G7" s="4">
        <v>0.16589999999999999</v>
      </c>
      <c r="H7" s="4">
        <v>0.33989999999999998</v>
      </c>
      <c r="I7" s="4">
        <v>1.7899999999999999E-2</v>
      </c>
      <c r="J7" s="5">
        <v>99.265299999999996</v>
      </c>
      <c r="K7" s="5">
        <f t="shared" si="0"/>
        <v>87.929541596345231</v>
      </c>
    </row>
    <row r="8" spans="1:11" x14ac:dyDescent="0.45">
      <c r="A8" s="6" t="s">
        <v>128</v>
      </c>
      <c r="B8" s="4">
        <v>41.206699999999998</v>
      </c>
      <c r="C8" s="4">
        <v>4.8300000000000003E-2</v>
      </c>
      <c r="D8" s="4">
        <v>11.1166</v>
      </c>
      <c r="E8" s="4">
        <v>0.22939999999999999</v>
      </c>
      <c r="F8" s="4">
        <v>46.340400000000002</v>
      </c>
      <c r="G8" s="4">
        <v>0.17419999999999999</v>
      </c>
      <c r="H8" s="4">
        <v>0.38619999999999999</v>
      </c>
      <c r="I8" s="4">
        <v>3.3599999999999998E-2</v>
      </c>
      <c r="J8" s="5">
        <v>99.535300000000007</v>
      </c>
      <c r="K8" s="5">
        <f t="shared" si="0"/>
        <v>88.13888999303586</v>
      </c>
    </row>
    <row r="9" spans="1:11" x14ac:dyDescent="0.45">
      <c r="A9" s="6" t="s">
        <v>129</v>
      </c>
      <c r="B9" s="4">
        <v>41.467599999999997</v>
      </c>
      <c r="C9" s="4">
        <v>3.39E-2</v>
      </c>
      <c r="D9" s="4">
        <v>11.253299999999999</v>
      </c>
      <c r="E9" s="4">
        <v>0.2107</v>
      </c>
      <c r="F9" s="4">
        <v>46.792299999999997</v>
      </c>
      <c r="G9" s="4">
        <v>0.1729</v>
      </c>
      <c r="H9" s="4">
        <v>0.38290000000000002</v>
      </c>
      <c r="I9" s="4">
        <v>1.2E-2</v>
      </c>
      <c r="J9" s="5">
        <v>100.3257</v>
      </c>
      <c r="K9" s="5">
        <f t="shared" si="0"/>
        <v>88.112546936647632</v>
      </c>
    </row>
    <row r="10" spans="1:11" x14ac:dyDescent="0.45">
      <c r="A10" s="6" t="s">
        <v>130</v>
      </c>
      <c r="B10" s="4">
        <v>41.3645</v>
      </c>
      <c r="C10" s="4">
        <v>4.3200000000000002E-2</v>
      </c>
      <c r="D10" s="4">
        <v>11.209</v>
      </c>
      <c r="E10" s="4">
        <v>0.18890000000000001</v>
      </c>
      <c r="F10" s="4">
        <v>46.669499999999999</v>
      </c>
      <c r="G10" s="4">
        <v>0.16569999999999999</v>
      </c>
      <c r="H10" s="4">
        <v>0.37230000000000002</v>
      </c>
      <c r="I10" s="4">
        <v>2.2800000000000001E-2</v>
      </c>
      <c r="J10" s="5">
        <v>100.03570000000001</v>
      </c>
      <c r="K10" s="5">
        <f t="shared" si="0"/>
        <v>88.126330309762395</v>
      </c>
    </row>
    <row r="11" spans="1:11" x14ac:dyDescent="0.45">
      <c r="A11" s="6" t="s">
        <v>131</v>
      </c>
      <c r="B11" s="4">
        <v>41.410200000000003</v>
      </c>
      <c r="C11" s="4">
        <v>5.8299999999999998E-2</v>
      </c>
      <c r="D11" s="4">
        <v>11.328200000000001</v>
      </c>
      <c r="E11" s="4">
        <v>0.2087</v>
      </c>
      <c r="F11" s="4">
        <v>46.387599999999999</v>
      </c>
      <c r="G11" s="4">
        <v>0.1741</v>
      </c>
      <c r="H11" s="4">
        <v>0.35020000000000001</v>
      </c>
      <c r="I11" s="4">
        <v>2.75E-2</v>
      </c>
      <c r="J11" s="5">
        <v>99.944800000000001</v>
      </c>
      <c r="K11" s="5">
        <f t="shared" si="0"/>
        <v>87.951138160811482</v>
      </c>
    </row>
    <row r="12" spans="1:11" x14ac:dyDescent="0.45">
      <c r="A12" s="6" t="s">
        <v>132</v>
      </c>
      <c r="B12" s="4">
        <v>41.255299999999998</v>
      </c>
      <c r="C12" s="4">
        <v>4.2299999999999997E-2</v>
      </c>
      <c r="D12" s="4">
        <v>11.083500000000001</v>
      </c>
      <c r="E12" s="4">
        <v>0.13980000000000001</v>
      </c>
      <c r="F12" s="4">
        <v>46.763100000000001</v>
      </c>
      <c r="G12" s="4">
        <v>0.1573</v>
      </c>
      <c r="H12" s="4">
        <v>0.37540000000000001</v>
      </c>
      <c r="I12" s="4">
        <v>4.6100000000000002E-2</v>
      </c>
      <c r="J12" s="5">
        <v>99.8626</v>
      </c>
      <c r="K12" s="5">
        <f t="shared" si="0"/>
        <v>88.264412803840131</v>
      </c>
    </row>
    <row r="13" spans="1:11" x14ac:dyDescent="0.45">
      <c r="A13" s="6" t="s">
        <v>133</v>
      </c>
      <c r="B13" s="4">
        <v>41.4651</v>
      </c>
      <c r="C13" s="4">
        <v>4.6600000000000003E-2</v>
      </c>
      <c r="D13" s="4">
        <v>11.1226</v>
      </c>
      <c r="E13" s="4">
        <v>0.17899999999999999</v>
      </c>
      <c r="F13" s="4">
        <v>46.496000000000002</v>
      </c>
      <c r="G13" s="4">
        <v>0.16539999999999999</v>
      </c>
      <c r="H13" s="4">
        <v>0.38479999999999998</v>
      </c>
      <c r="I13" s="4">
        <v>1.5800000000000002E-2</v>
      </c>
      <c r="J13" s="5">
        <v>99.875399999999999</v>
      </c>
      <c r="K13" s="5">
        <f t="shared" si="0"/>
        <v>88.168261557811675</v>
      </c>
    </row>
    <row r="14" spans="1:11" x14ac:dyDescent="0.45">
      <c r="A14" s="6" t="s">
        <v>134</v>
      </c>
      <c r="B14" s="4">
        <v>41.231999999999999</v>
      </c>
      <c r="C14" s="4">
        <v>4.0099999999999997E-2</v>
      </c>
      <c r="D14" s="4">
        <v>11.416600000000001</v>
      </c>
      <c r="E14" s="4">
        <v>0.2286</v>
      </c>
      <c r="F14" s="4">
        <v>46.260899999999999</v>
      </c>
      <c r="G14" s="4">
        <v>0.17460000000000001</v>
      </c>
      <c r="H14" s="4">
        <v>0.35289999999999999</v>
      </c>
      <c r="I14" s="4">
        <v>1.5100000000000001E-2</v>
      </c>
      <c r="J14" s="5">
        <v>99.720699999999994</v>
      </c>
      <c r="K14" s="5">
        <f t="shared" si="0"/>
        <v>87.839335539220784</v>
      </c>
    </row>
    <row r="15" spans="1:11" x14ac:dyDescent="0.45">
      <c r="A15" s="6" t="s">
        <v>135</v>
      </c>
      <c r="B15" s="4">
        <v>41.261699999999998</v>
      </c>
      <c r="C15" s="4">
        <v>3.7900000000000003E-2</v>
      </c>
      <c r="D15" s="4">
        <v>11.3536</v>
      </c>
      <c r="E15" s="4">
        <v>0.14149999999999999</v>
      </c>
      <c r="F15" s="4">
        <v>46.246299999999998</v>
      </c>
      <c r="G15" s="4">
        <v>0.1741</v>
      </c>
      <c r="H15" s="4">
        <v>0.34089999999999998</v>
      </c>
      <c r="I15" s="4">
        <v>3.2099999999999997E-2</v>
      </c>
      <c r="J15" s="5">
        <v>99.588099999999997</v>
      </c>
      <c r="K15" s="5">
        <f t="shared" si="0"/>
        <v>87.894962510689794</v>
      </c>
    </row>
    <row r="16" spans="1:11" x14ac:dyDescent="0.45">
      <c r="A16" s="6" t="s">
        <v>136</v>
      </c>
      <c r="B16" s="4">
        <v>41.422600000000003</v>
      </c>
      <c r="C16" s="4">
        <v>4.3099999999999999E-2</v>
      </c>
      <c r="D16" s="4">
        <v>11.2484</v>
      </c>
      <c r="E16" s="4">
        <v>0.15859999999999999</v>
      </c>
      <c r="F16" s="4">
        <v>46.619</v>
      </c>
      <c r="G16" s="4">
        <v>0.1532</v>
      </c>
      <c r="H16" s="4">
        <v>0.38240000000000002</v>
      </c>
      <c r="I16" s="4">
        <v>3.1699999999999999E-2</v>
      </c>
      <c r="J16" s="5">
        <v>100.059</v>
      </c>
      <c r="K16" s="5">
        <f t="shared" si="0"/>
        <v>88.07820112963941</v>
      </c>
    </row>
    <row r="17" spans="1:11" x14ac:dyDescent="0.45">
      <c r="A17" s="6" t="s">
        <v>137</v>
      </c>
      <c r="B17" s="4">
        <v>41.520899999999997</v>
      </c>
      <c r="C17" s="4">
        <v>3.7900000000000003E-2</v>
      </c>
      <c r="D17" s="4">
        <v>11.343299999999999</v>
      </c>
      <c r="E17" s="4">
        <v>0.1323</v>
      </c>
      <c r="F17" s="4">
        <v>46.482199999999999</v>
      </c>
      <c r="G17" s="4">
        <v>0.1575</v>
      </c>
      <c r="H17" s="4">
        <v>0.34379999999999999</v>
      </c>
      <c r="I17" s="4">
        <v>2.0199999999999999E-2</v>
      </c>
      <c r="J17" s="5">
        <v>100.038</v>
      </c>
      <c r="K17" s="5">
        <f t="shared" si="0"/>
        <v>87.958609163039213</v>
      </c>
    </row>
    <row r="18" spans="1:11" x14ac:dyDescent="0.45">
      <c r="A18" s="6" t="s">
        <v>138</v>
      </c>
      <c r="B18" s="4">
        <v>41.331200000000003</v>
      </c>
      <c r="C18" s="4">
        <v>5.3400000000000003E-2</v>
      </c>
      <c r="D18" s="4">
        <v>11.0924</v>
      </c>
      <c r="E18" s="4">
        <v>0.1678</v>
      </c>
      <c r="F18" s="4">
        <v>46.559399999999997</v>
      </c>
      <c r="G18" s="4">
        <v>0.14810000000000001</v>
      </c>
      <c r="H18" s="4">
        <v>0.40110000000000001</v>
      </c>
      <c r="I18" s="4">
        <v>3.2199999999999999E-2</v>
      </c>
      <c r="J18" s="5">
        <v>99.785600000000002</v>
      </c>
      <c r="K18" s="5">
        <f t="shared" si="0"/>
        <v>88.210772972866351</v>
      </c>
    </row>
    <row r="19" spans="1:11" x14ac:dyDescent="0.45">
      <c r="A19" s="6" t="s">
        <v>139</v>
      </c>
      <c r="B19" s="4">
        <v>41.358400000000003</v>
      </c>
      <c r="C19" s="4">
        <v>0.1236</v>
      </c>
      <c r="D19" s="4">
        <v>11.258900000000001</v>
      </c>
      <c r="E19" s="4">
        <v>0.184</v>
      </c>
      <c r="F19" s="4">
        <v>46.756399999999999</v>
      </c>
      <c r="G19" s="4">
        <v>0.16539999999999999</v>
      </c>
      <c r="H19" s="4">
        <v>0.34250000000000003</v>
      </c>
      <c r="I19" s="4">
        <v>8.8999999999999999E-3</v>
      </c>
      <c r="J19" s="5">
        <v>100.1979</v>
      </c>
      <c r="K19" s="5">
        <f t="shared" si="0"/>
        <v>88.099290271621726</v>
      </c>
    </row>
    <row r="20" spans="1:11" x14ac:dyDescent="0.45">
      <c r="A20" s="6" t="s">
        <v>140</v>
      </c>
      <c r="B20" s="4">
        <v>41.217399999999998</v>
      </c>
      <c r="C20" s="4">
        <v>2.3900000000000001E-2</v>
      </c>
      <c r="D20" s="4">
        <v>11.3649</v>
      </c>
      <c r="E20" s="4">
        <v>0.15190000000000001</v>
      </c>
      <c r="F20" s="4">
        <v>46.228099999999998</v>
      </c>
      <c r="G20" s="4">
        <v>0.17219999999999999</v>
      </c>
      <c r="H20" s="4">
        <v>0.35870000000000002</v>
      </c>
      <c r="I20" s="4">
        <v>7.7999999999999996E-3</v>
      </c>
      <c r="J20" s="5">
        <v>99.524799999999999</v>
      </c>
      <c r="K20" s="5">
        <f t="shared" si="0"/>
        <v>87.880182482636215</v>
      </c>
    </row>
    <row r="21" spans="1:11" x14ac:dyDescent="0.45">
      <c r="A21" s="6" t="s">
        <v>141</v>
      </c>
      <c r="B21" s="4">
        <v>41.313499999999998</v>
      </c>
      <c r="C21" s="4">
        <v>5.1700000000000003E-2</v>
      </c>
      <c r="D21" s="4">
        <v>10.722300000000001</v>
      </c>
      <c r="E21" s="4">
        <v>0.1575</v>
      </c>
      <c r="F21" s="4">
        <v>46.613700000000001</v>
      </c>
      <c r="G21" s="4">
        <v>0.1643</v>
      </c>
      <c r="H21" s="4">
        <v>0.39589999999999997</v>
      </c>
      <c r="I21" s="4">
        <v>3.0200000000000001E-2</v>
      </c>
      <c r="J21" s="5">
        <v>99.449100000000001</v>
      </c>
      <c r="K21" s="5">
        <f t="shared" si="0"/>
        <v>88.570924270787913</v>
      </c>
    </row>
    <row r="22" spans="1:11" x14ac:dyDescent="0.45">
      <c r="A22" s="6" t="s">
        <v>142</v>
      </c>
      <c r="B22" s="4">
        <v>41.389099999999999</v>
      </c>
      <c r="C22" s="4">
        <v>3.7499999999999999E-2</v>
      </c>
      <c r="D22" s="4">
        <v>10.7376</v>
      </c>
      <c r="E22" s="4">
        <v>0.1696</v>
      </c>
      <c r="F22" s="4">
        <v>46.923900000000003</v>
      </c>
      <c r="G22" s="4">
        <v>0.1762</v>
      </c>
      <c r="H22" s="4">
        <v>0.41010000000000002</v>
      </c>
      <c r="I22" s="4">
        <v>2.3599999999999999E-2</v>
      </c>
      <c r="J22" s="5">
        <v>99.867500000000007</v>
      </c>
      <c r="K22" s="5">
        <f t="shared" si="0"/>
        <v>88.62352545517939</v>
      </c>
    </row>
    <row r="23" spans="1:11" x14ac:dyDescent="0.45">
      <c r="A23" s="6" t="s">
        <v>143</v>
      </c>
      <c r="B23" s="4">
        <v>41.607500000000002</v>
      </c>
      <c r="C23" s="4">
        <v>4.3299999999999998E-2</v>
      </c>
      <c r="D23" s="4">
        <v>10.7187</v>
      </c>
      <c r="E23" s="4">
        <v>0.1946</v>
      </c>
      <c r="F23" s="4">
        <v>46.591500000000003</v>
      </c>
      <c r="G23" s="4">
        <v>0.16020000000000001</v>
      </c>
      <c r="H23" s="4">
        <v>0.39190000000000003</v>
      </c>
      <c r="I23" s="4">
        <v>2.0400000000000001E-2</v>
      </c>
      <c r="J23" s="5">
        <v>99.728200000000001</v>
      </c>
      <c r="K23" s="5">
        <f t="shared" si="0"/>
        <v>88.569501296715288</v>
      </c>
    </row>
    <row r="24" spans="1:11" x14ac:dyDescent="0.45">
      <c r="A24" s="6" t="s">
        <v>144</v>
      </c>
      <c r="B24" s="4">
        <v>41.302999999999997</v>
      </c>
      <c r="C24" s="4">
        <v>5.6500000000000002E-2</v>
      </c>
      <c r="D24" s="4">
        <v>10.771800000000001</v>
      </c>
      <c r="E24" s="4">
        <v>0.14599999999999999</v>
      </c>
      <c r="F24" s="4">
        <v>46.6738</v>
      </c>
      <c r="G24" s="4">
        <v>0.1555</v>
      </c>
      <c r="H24" s="4">
        <v>0.42020000000000002</v>
      </c>
      <c r="I24" s="4">
        <v>4.0399999999999998E-2</v>
      </c>
      <c r="J24" s="5">
        <v>99.5672</v>
      </c>
      <c r="K24" s="5">
        <f t="shared" si="0"/>
        <v>88.537299437663862</v>
      </c>
    </row>
    <row r="25" spans="1:11" x14ac:dyDescent="0.45">
      <c r="A25" s="6" t="s">
        <v>145</v>
      </c>
      <c r="B25" s="4">
        <v>41.177399999999999</v>
      </c>
      <c r="C25" s="4">
        <v>4.2900000000000001E-2</v>
      </c>
      <c r="D25" s="4">
        <v>10.761100000000001</v>
      </c>
      <c r="E25" s="4">
        <v>0.1946</v>
      </c>
      <c r="F25" s="4">
        <v>46.739600000000003</v>
      </c>
      <c r="G25" s="4">
        <v>0.18690000000000001</v>
      </c>
      <c r="H25" s="4">
        <v>0.3876</v>
      </c>
      <c r="I25" s="4">
        <v>1.6799999999999999E-2</v>
      </c>
      <c r="J25" s="5">
        <v>99.506900000000002</v>
      </c>
      <c r="K25" s="5">
        <f t="shared" si="0"/>
        <v>88.561660495135129</v>
      </c>
    </row>
    <row r="26" spans="1:11" x14ac:dyDescent="0.45">
      <c r="A26" s="6" t="s">
        <v>146</v>
      </c>
      <c r="B26" s="4">
        <v>40.874699999999997</v>
      </c>
      <c r="C26" s="4">
        <v>5.2699999999999997E-2</v>
      </c>
      <c r="D26" s="4">
        <v>10.6783</v>
      </c>
      <c r="E26" s="4">
        <v>0.18129999999999999</v>
      </c>
      <c r="F26" s="4">
        <v>46.564300000000003</v>
      </c>
      <c r="G26" s="4">
        <v>0.1694</v>
      </c>
      <c r="H26" s="4">
        <v>0.38690000000000002</v>
      </c>
      <c r="I26" s="4">
        <v>2.3900000000000001E-2</v>
      </c>
      <c r="J26" s="5">
        <v>98.931600000000003</v>
      </c>
      <c r="K26" s="5">
        <f t="shared" si="0"/>
        <v>88.601779830955678</v>
      </c>
    </row>
    <row r="27" spans="1:11" x14ac:dyDescent="0.45">
      <c r="A27" s="6" t="s">
        <v>147</v>
      </c>
      <c r="B27" s="4">
        <v>41.226399999999998</v>
      </c>
      <c r="C27" s="4">
        <v>3.6999999999999998E-2</v>
      </c>
      <c r="D27" s="4">
        <v>10.7476</v>
      </c>
      <c r="E27" s="4">
        <v>0.16900000000000001</v>
      </c>
      <c r="F27" s="4">
        <v>46.848199999999999</v>
      </c>
      <c r="G27" s="4">
        <v>0.15029999999999999</v>
      </c>
      <c r="H27" s="4">
        <v>0.42009999999999997</v>
      </c>
      <c r="I27" s="4">
        <v>3.0800000000000001E-2</v>
      </c>
      <c r="J27" s="5">
        <v>99.629300000000001</v>
      </c>
      <c r="K27" s="5">
        <f t="shared" si="0"/>
        <v>88.597836630996028</v>
      </c>
    </row>
    <row r="28" spans="1:11" x14ac:dyDescent="0.45">
      <c r="A28" s="6" t="s">
        <v>148</v>
      </c>
      <c r="B28" s="4">
        <v>41.244799999999998</v>
      </c>
      <c r="C28" s="4">
        <v>4.5600000000000002E-2</v>
      </c>
      <c r="D28" s="4">
        <v>10.7095</v>
      </c>
      <c r="E28" s="4">
        <v>0.17510000000000001</v>
      </c>
      <c r="F28" s="4">
        <v>46.902200000000001</v>
      </c>
      <c r="G28" s="4">
        <v>0.1762</v>
      </c>
      <c r="H28" s="4">
        <v>0.41839999999999999</v>
      </c>
      <c r="I28" s="4">
        <v>3.0499999999999999E-2</v>
      </c>
      <c r="J28" s="5">
        <v>99.702399999999997</v>
      </c>
      <c r="K28" s="5">
        <f t="shared" si="0"/>
        <v>88.645263220592454</v>
      </c>
    </row>
    <row r="29" spans="1:11" x14ac:dyDescent="0.45">
      <c r="A29" s="6" t="s">
        <v>149</v>
      </c>
      <c r="B29" s="4">
        <v>41.4495</v>
      </c>
      <c r="C29" s="4">
        <v>4.2599999999999999E-2</v>
      </c>
      <c r="D29" s="4">
        <v>10.682499999999999</v>
      </c>
      <c r="E29" s="4">
        <v>0.11749999999999999</v>
      </c>
      <c r="F29" s="4">
        <v>46.837800000000001</v>
      </c>
      <c r="G29" s="4">
        <v>0.15029999999999999</v>
      </c>
      <c r="H29" s="4">
        <v>0.39419999999999999</v>
      </c>
      <c r="I29" s="4">
        <v>2.9899999999999999E-2</v>
      </c>
      <c r="J29" s="5">
        <v>99.7042</v>
      </c>
      <c r="K29" s="5">
        <f t="shared" si="0"/>
        <v>88.656836306287516</v>
      </c>
    </row>
    <row r="30" spans="1:11" x14ac:dyDescent="0.45">
      <c r="A30" s="6" t="s">
        <v>150</v>
      </c>
      <c r="B30" s="4">
        <v>41.456099999999999</v>
      </c>
      <c r="C30" s="4">
        <v>4.3999999999999997E-2</v>
      </c>
      <c r="D30" s="4">
        <v>10.7364</v>
      </c>
      <c r="E30" s="4">
        <v>0.19409999999999999</v>
      </c>
      <c r="F30" s="4">
        <v>46.7883</v>
      </c>
      <c r="G30" s="4">
        <v>0.15040000000000001</v>
      </c>
      <c r="H30" s="4">
        <v>0.39439999999999997</v>
      </c>
      <c r="I30" s="4">
        <v>3.1899999999999998E-2</v>
      </c>
      <c r="J30" s="5">
        <v>99.795500000000004</v>
      </c>
      <c r="K30" s="5">
        <f t="shared" si="0"/>
        <v>88.595444451179844</v>
      </c>
    </row>
    <row r="31" spans="1:11" x14ac:dyDescent="0.45">
      <c r="A31" s="6" t="s">
        <v>151</v>
      </c>
      <c r="B31" s="4">
        <v>41.244700000000002</v>
      </c>
      <c r="C31" s="4">
        <v>4.1200000000000001E-2</v>
      </c>
      <c r="D31" s="4">
        <v>10.7599</v>
      </c>
      <c r="E31" s="4">
        <v>0.17630000000000001</v>
      </c>
      <c r="F31" s="4">
        <v>46.536700000000003</v>
      </c>
      <c r="G31" s="4">
        <v>0.1691</v>
      </c>
      <c r="H31" s="4">
        <v>0.38119999999999998</v>
      </c>
      <c r="I31" s="4">
        <v>1.8100000000000002E-2</v>
      </c>
      <c r="J31" s="5">
        <v>99.327200000000005</v>
      </c>
      <c r="K31" s="5">
        <f t="shared" si="0"/>
        <v>88.518649216939068</v>
      </c>
    </row>
    <row r="32" spans="1:11" x14ac:dyDescent="0.45">
      <c r="A32" s="6" t="s">
        <v>152</v>
      </c>
      <c r="B32" s="4">
        <v>41.440100000000001</v>
      </c>
      <c r="C32" s="4">
        <v>5.1799999999999999E-2</v>
      </c>
      <c r="D32" s="4">
        <v>10.6898</v>
      </c>
      <c r="E32" s="4">
        <v>0.19919999999999999</v>
      </c>
      <c r="F32" s="4">
        <v>46.721299999999999</v>
      </c>
      <c r="G32" s="4">
        <v>0.2044</v>
      </c>
      <c r="H32" s="4">
        <v>0.38479999999999998</v>
      </c>
      <c r="I32" s="4">
        <v>1.9599999999999999E-2</v>
      </c>
      <c r="J32" s="5">
        <v>99.711100000000002</v>
      </c>
      <c r="K32" s="5">
        <f t="shared" si="0"/>
        <v>88.62488252951772</v>
      </c>
    </row>
    <row r="33" spans="1:11" x14ac:dyDescent="0.45">
      <c r="A33" s="6" t="s">
        <v>153</v>
      </c>
      <c r="B33" s="4">
        <v>41.483600000000003</v>
      </c>
      <c r="C33" s="4">
        <v>3.9100000000000003E-2</v>
      </c>
      <c r="D33" s="4">
        <v>10.7463</v>
      </c>
      <c r="E33" s="4">
        <v>0.13239999999999999</v>
      </c>
      <c r="F33" s="4">
        <v>46.909300000000002</v>
      </c>
      <c r="G33" s="4">
        <v>0.16109999999999999</v>
      </c>
      <c r="H33" s="4">
        <v>0.39729999999999999</v>
      </c>
      <c r="I33" s="4">
        <v>3.2599999999999997E-2</v>
      </c>
      <c r="J33" s="5">
        <v>99.901600000000002</v>
      </c>
      <c r="K33" s="5">
        <f t="shared" si="0"/>
        <v>88.612217375141512</v>
      </c>
    </row>
    <row r="34" spans="1:11" x14ac:dyDescent="0.45">
      <c r="A34" s="6" t="s">
        <v>154</v>
      </c>
      <c r="B34" s="4">
        <v>41.5548</v>
      </c>
      <c r="C34" s="4">
        <v>3.1E-2</v>
      </c>
      <c r="D34" s="4">
        <v>10.639799999999999</v>
      </c>
      <c r="E34" s="4">
        <v>0.1668</v>
      </c>
      <c r="F34" s="4">
        <v>46.750500000000002</v>
      </c>
      <c r="G34" s="4">
        <v>0.15820000000000001</v>
      </c>
      <c r="H34" s="4">
        <v>0.40129999999999999</v>
      </c>
      <c r="I34" s="4">
        <v>1.5699999999999999E-2</v>
      </c>
      <c r="J34" s="5">
        <v>99.718100000000007</v>
      </c>
      <c r="K34" s="5">
        <f t="shared" si="0"/>
        <v>88.678335215982642</v>
      </c>
    </row>
    <row r="35" spans="1:11" x14ac:dyDescent="0.45">
      <c r="B35" s="7"/>
      <c r="C35" s="7"/>
      <c r="D35" s="7"/>
      <c r="E35" s="7"/>
      <c r="F35" s="7"/>
      <c r="G35" s="7"/>
      <c r="H35" s="7"/>
      <c r="I35" s="7"/>
      <c r="J35" s="7"/>
    </row>
    <row r="36" spans="1:11" x14ac:dyDescent="0.45">
      <c r="A36" s="1"/>
      <c r="B36" s="1" t="s">
        <v>3</v>
      </c>
      <c r="C36" s="1" t="s">
        <v>2</v>
      </c>
      <c r="D36" s="1" t="s">
        <v>7</v>
      </c>
      <c r="E36" s="1" t="s">
        <v>6</v>
      </c>
      <c r="F36" s="1" t="s">
        <v>1</v>
      </c>
      <c r="G36" s="1" t="s">
        <v>4</v>
      </c>
      <c r="H36" s="1" t="s">
        <v>8</v>
      </c>
      <c r="I36" s="1" t="s">
        <v>5</v>
      </c>
      <c r="J36" s="1" t="s">
        <v>9</v>
      </c>
      <c r="K36" s="2" t="s">
        <v>20</v>
      </c>
    </row>
    <row r="37" spans="1:11" s="1" customFormat="1" x14ac:dyDescent="0.45">
      <c r="A37" s="1" t="s">
        <v>188</v>
      </c>
      <c r="B37" s="3">
        <f t="shared" ref="B37:K37" si="1">AVERAGE(B2:B34)</f>
        <v>41.300681818181822</v>
      </c>
      <c r="C37" s="3">
        <f t="shared" si="1"/>
        <v>4.5860606060606053E-2</v>
      </c>
      <c r="D37" s="3">
        <f t="shared" si="1"/>
        <v>11.031781818181818</v>
      </c>
      <c r="E37" s="3">
        <f t="shared" si="1"/>
        <v>0.17617272727272729</v>
      </c>
      <c r="F37" s="3">
        <f t="shared" si="1"/>
        <v>46.58779393939394</v>
      </c>
      <c r="G37" s="3">
        <f t="shared" si="1"/>
        <v>0.16556363636363636</v>
      </c>
      <c r="H37" s="3">
        <f t="shared" si="1"/>
        <v>0.38024545454545461</v>
      </c>
      <c r="I37" s="3">
        <f t="shared" si="1"/>
        <v>2.5009090909090915E-2</v>
      </c>
      <c r="J37" s="3">
        <f t="shared" si="1"/>
        <v>99.71308181818182</v>
      </c>
      <c r="K37" s="2">
        <f t="shared" si="1"/>
        <v>88.273907265739624</v>
      </c>
    </row>
    <row r="38" spans="1:11" s="1" customFormat="1" x14ac:dyDescent="0.45">
      <c r="A38" s="1" t="s">
        <v>189</v>
      </c>
      <c r="B38" s="3">
        <f t="shared" ref="B38:I38" si="2">STDEV(B2:B34)</f>
        <v>0.19904073618003726</v>
      </c>
      <c r="C38" s="3">
        <f t="shared" si="2"/>
        <v>1.5831908827466521E-2</v>
      </c>
      <c r="D38" s="3">
        <f t="shared" si="2"/>
        <v>0.28112728929097386</v>
      </c>
      <c r="E38" s="3">
        <f t="shared" si="2"/>
        <v>2.8153754997416239E-2</v>
      </c>
      <c r="F38" s="3">
        <f t="shared" si="2"/>
        <v>0.21346363118133621</v>
      </c>
      <c r="G38" s="3">
        <f t="shared" si="2"/>
        <v>1.1706697286751562E-2</v>
      </c>
      <c r="H38" s="3">
        <f t="shared" si="2"/>
        <v>2.3812301060968086E-2</v>
      </c>
      <c r="I38" s="3">
        <f t="shared" si="2"/>
        <v>8.9916059340212941E-3</v>
      </c>
      <c r="J38" s="3">
        <f t="shared" ref="J38:K38" si="3">STDEV(J2:J34)</f>
        <v>0.2936806284624347</v>
      </c>
      <c r="K38" s="2">
        <f t="shared" si="3"/>
        <v>0.29884262432220954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3"/>
  <sheetViews>
    <sheetView topLeftCell="A6" workbookViewId="0">
      <selection activeCell="G32" sqref="G32"/>
    </sheetView>
  </sheetViews>
  <sheetFormatPr defaultColWidth="10.69921875" defaultRowHeight="15" x14ac:dyDescent="0.45"/>
  <cols>
    <col min="1" max="1" width="16.69921875" style="6" customWidth="1"/>
    <col min="2" max="16384" width="10.69921875" style="6"/>
  </cols>
  <sheetData>
    <row r="1" spans="1:11" x14ac:dyDescent="0.45">
      <c r="A1" s="6" t="s">
        <v>0</v>
      </c>
      <c r="B1" s="6" t="s">
        <v>3</v>
      </c>
      <c r="C1" s="6" t="s">
        <v>2</v>
      </c>
      <c r="D1" s="6" t="s">
        <v>7</v>
      </c>
      <c r="E1" s="6" t="s">
        <v>6</v>
      </c>
      <c r="F1" s="6" t="s">
        <v>1</v>
      </c>
      <c r="G1" s="6" t="s">
        <v>4</v>
      </c>
      <c r="H1" s="6" t="s">
        <v>8</v>
      </c>
      <c r="I1" s="6" t="s">
        <v>5</v>
      </c>
      <c r="J1" s="6" t="s">
        <v>9</v>
      </c>
      <c r="K1" s="6" t="s">
        <v>20</v>
      </c>
    </row>
    <row r="2" spans="1:11" x14ac:dyDescent="0.45">
      <c r="A2" s="6" t="s">
        <v>94</v>
      </c>
      <c r="B2" s="4">
        <v>41.1751</v>
      </c>
      <c r="C2" s="4">
        <v>4.7199999999999999E-2</v>
      </c>
      <c r="D2" s="4">
        <v>10.496600000000001</v>
      </c>
      <c r="E2" s="4">
        <v>0.1618</v>
      </c>
      <c r="F2" s="4">
        <v>47.186199999999999</v>
      </c>
      <c r="G2" s="4">
        <v>0.14560000000000001</v>
      </c>
      <c r="H2" s="4">
        <v>0.66420000000000001</v>
      </c>
      <c r="I2" s="4">
        <v>7.5800000000000006E-2</v>
      </c>
      <c r="J2" s="5">
        <v>99.952500000000001</v>
      </c>
      <c r="K2" s="5">
        <f>100/(D2/F2/71.846*40.304+1)</f>
        <v>88.905497866869013</v>
      </c>
    </row>
    <row r="3" spans="1:11" x14ac:dyDescent="0.45">
      <c r="A3" s="6" t="s">
        <v>95</v>
      </c>
      <c r="B3" s="4">
        <v>40.584699999999998</v>
      </c>
      <c r="C3" s="4">
        <v>5.8700000000000002E-2</v>
      </c>
      <c r="D3" s="4">
        <v>10.2712</v>
      </c>
      <c r="E3" s="4">
        <v>0.18140000000000001</v>
      </c>
      <c r="F3" s="4">
        <v>47.432499999999997</v>
      </c>
      <c r="G3" s="4">
        <v>0.15679999999999999</v>
      </c>
      <c r="H3" s="4">
        <v>0.70079999999999998</v>
      </c>
      <c r="I3" s="4">
        <v>7.5499999999999998E-2</v>
      </c>
      <c r="J3" s="5">
        <v>99.461600000000004</v>
      </c>
      <c r="K3" s="5">
        <f t="shared" ref="K3:K29" si="0">100/(D3/F3/71.846*40.304+1)</f>
        <v>89.168197910816332</v>
      </c>
    </row>
    <row r="4" spans="1:11" x14ac:dyDescent="0.45">
      <c r="A4" s="6" t="s">
        <v>96</v>
      </c>
      <c r="B4" s="4">
        <v>40.716099999999997</v>
      </c>
      <c r="C4" s="4">
        <v>4.8800000000000003E-2</v>
      </c>
      <c r="D4" s="4">
        <v>10.3536</v>
      </c>
      <c r="E4" s="4">
        <v>0.15870000000000001</v>
      </c>
      <c r="F4" s="4">
        <v>47.466099999999997</v>
      </c>
      <c r="G4" s="4">
        <v>0.14810000000000001</v>
      </c>
      <c r="H4" s="4">
        <v>0.66690000000000005</v>
      </c>
      <c r="I4" s="4">
        <v>5.4100000000000002E-2</v>
      </c>
      <c r="J4" s="5">
        <v>99.612300000000005</v>
      </c>
      <c r="K4" s="5">
        <f t="shared" si="0"/>
        <v>89.097660778369502</v>
      </c>
    </row>
    <row r="5" spans="1:11" x14ac:dyDescent="0.45">
      <c r="A5" s="6" t="s">
        <v>97</v>
      </c>
      <c r="B5" s="4">
        <v>40.9343</v>
      </c>
      <c r="C5" s="4">
        <v>3.5099999999999999E-2</v>
      </c>
      <c r="D5" s="4">
        <v>10.7738</v>
      </c>
      <c r="E5" s="4">
        <v>0.14779999999999999</v>
      </c>
      <c r="F5" s="4">
        <v>47.104999999999997</v>
      </c>
      <c r="G5" s="4">
        <v>0.1535</v>
      </c>
      <c r="H5" s="4">
        <v>0.57030000000000003</v>
      </c>
      <c r="I5" s="4">
        <v>3.9600000000000003E-2</v>
      </c>
      <c r="J5" s="5">
        <v>99.759500000000003</v>
      </c>
      <c r="K5" s="5">
        <f t="shared" si="0"/>
        <v>88.628428043289532</v>
      </c>
    </row>
    <row r="6" spans="1:11" x14ac:dyDescent="0.45">
      <c r="A6" s="6" t="s">
        <v>98</v>
      </c>
      <c r="B6" s="4">
        <v>41.169600000000003</v>
      </c>
      <c r="C6" s="4">
        <v>5.8299999999999998E-2</v>
      </c>
      <c r="D6" s="4">
        <v>10.685700000000001</v>
      </c>
      <c r="E6" s="4">
        <v>0.112</v>
      </c>
      <c r="F6" s="4">
        <v>47.000999999999998</v>
      </c>
      <c r="G6" s="4">
        <v>0.1595</v>
      </c>
      <c r="H6" s="4">
        <v>0.54410000000000003</v>
      </c>
      <c r="I6" s="4">
        <v>4.9299999999999997E-2</v>
      </c>
      <c r="J6" s="5">
        <v>99.779399999999995</v>
      </c>
      <c r="K6" s="5">
        <f t="shared" si="0"/>
        <v>88.688764599383092</v>
      </c>
    </row>
    <row r="7" spans="1:11" x14ac:dyDescent="0.45">
      <c r="A7" s="6" t="s">
        <v>99</v>
      </c>
      <c r="B7" s="4">
        <v>40.821899999999999</v>
      </c>
      <c r="C7" s="4">
        <v>3.95E-2</v>
      </c>
      <c r="D7" s="4">
        <v>10.921200000000001</v>
      </c>
      <c r="E7" s="4">
        <v>0.2366</v>
      </c>
      <c r="F7" s="4">
        <v>47.299300000000002</v>
      </c>
      <c r="G7" s="4">
        <v>0.1578</v>
      </c>
      <c r="H7" s="4">
        <v>0.52980000000000005</v>
      </c>
      <c r="I7" s="4">
        <v>3.9899999999999998E-2</v>
      </c>
      <c r="J7" s="5">
        <v>100.04600000000001</v>
      </c>
      <c r="K7" s="5">
        <f t="shared" si="0"/>
        <v>88.532612620014021</v>
      </c>
    </row>
    <row r="8" spans="1:11" x14ac:dyDescent="0.45">
      <c r="A8" s="6" t="s">
        <v>100</v>
      </c>
      <c r="B8" s="4">
        <v>41.303800000000003</v>
      </c>
      <c r="C8" s="4">
        <v>3.8300000000000001E-2</v>
      </c>
      <c r="D8" s="4">
        <v>10.522500000000001</v>
      </c>
      <c r="E8" s="4">
        <v>0.1333</v>
      </c>
      <c r="F8" s="4">
        <v>46.806899999999999</v>
      </c>
      <c r="G8" s="4">
        <v>0.14410000000000001</v>
      </c>
      <c r="H8" s="4">
        <v>0.57889999999999997</v>
      </c>
      <c r="I8" s="4">
        <v>4.7500000000000001E-2</v>
      </c>
      <c r="J8" s="5">
        <v>99.575299999999999</v>
      </c>
      <c r="K8" s="5">
        <f t="shared" si="0"/>
        <v>88.801155173346004</v>
      </c>
    </row>
    <row r="9" spans="1:11" x14ac:dyDescent="0.45">
      <c r="A9" s="6" t="s">
        <v>101</v>
      </c>
      <c r="B9" s="4">
        <v>40.828600000000002</v>
      </c>
      <c r="C9" s="4">
        <v>5.8400000000000001E-2</v>
      </c>
      <c r="D9" s="4">
        <v>10.411199999999999</v>
      </c>
      <c r="E9" s="4">
        <v>0.19900000000000001</v>
      </c>
      <c r="F9" s="4">
        <v>47.441600000000001</v>
      </c>
      <c r="G9" s="4">
        <v>0.16339999999999999</v>
      </c>
      <c r="H9" s="4">
        <v>0.57110000000000005</v>
      </c>
      <c r="I9" s="4">
        <v>7.51E-2</v>
      </c>
      <c r="J9" s="5">
        <v>99.7483</v>
      </c>
      <c r="K9" s="5">
        <f t="shared" si="0"/>
        <v>89.038615401245494</v>
      </c>
    </row>
    <row r="10" spans="1:11" x14ac:dyDescent="0.45">
      <c r="A10" s="6" t="s">
        <v>102</v>
      </c>
      <c r="B10" s="4">
        <v>41.160699999999999</v>
      </c>
      <c r="C10" s="4">
        <v>3.8100000000000002E-2</v>
      </c>
      <c r="D10" s="4">
        <v>11.0046</v>
      </c>
      <c r="E10" s="4">
        <v>0.1353</v>
      </c>
      <c r="F10" s="4">
        <v>47.2864</v>
      </c>
      <c r="G10" s="4">
        <v>0.1835</v>
      </c>
      <c r="H10" s="4">
        <v>0.49990000000000001</v>
      </c>
      <c r="I10" s="4">
        <v>2.41E-2</v>
      </c>
      <c r="J10" s="5">
        <v>100.3325</v>
      </c>
      <c r="K10" s="5">
        <f t="shared" si="0"/>
        <v>88.452365775553972</v>
      </c>
    </row>
    <row r="11" spans="1:11" x14ac:dyDescent="0.45">
      <c r="A11" s="6" t="s">
        <v>103</v>
      </c>
      <c r="B11" s="4">
        <v>41.039000000000001</v>
      </c>
      <c r="C11" s="4">
        <v>4.2200000000000001E-2</v>
      </c>
      <c r="D11" s="4">
        <v>10.9276</v>
      </c>
      <c r="E11" s="4">
        <v>0.2205</v>
      </c>
      <c r="F11" s="4">
        <v>47.213999999999999</v>
      </c>
      <c r="G11" s="4">
        <v>0.16969999999999999</v>
      </c>
      <c r="H11" s="4">
        <v>0.52559999999999996</v>
      </c>
      <c r="I11" s="4">
        <v>3.0700000000000002E-2</v>
      </c>
      <c r="J11" s="5">
        <v>100.1692</v>
      </c>
      <c r="K11" s="5">
        <f t="shared" si="0"/>
        <v>88.508317111894542</v>
      </c>
    </row>
    <row r="12" spans="1:11" x14ac:dyDescent="0.45">
      <c r="A12" s="6" t="s">
        <v>104</v>
      </c>
      <c r="B12" s="4">
        <v>41.435699999999997</v>
      </c>
      <c r="C12" s="4">
        <v>4.5900000000000003E-2</v>
      </c>
      <c r="D12" s="4">
        <v>10.532</v>
      </c>
      <c r="E12" s="4">
        <v>0.22850000000000001</v>
      </c>
      <c r="F12" s="4">
        <v>47.048299999999998</v>
      </c>
      <c r="G12" s="4">
        <v>0.17</v>
      </c>
      <c r="H12" s="4">
        <v>0.53979999999999995</v>
      </c>
      <c r="I12" s="4">
        <v>2.6499999999999999E-2</v>
      </c>
      <c r="J12" s="5">
        <v>100.02670000000001</v>
      </c>
      <c r="K12" s="5">
        <f t="shared" si="0"/>
        <v>88.843268106493198</v>
      </c>
    </row>
    <row r="13" spans="1:11" x14ac:dyDescent="0.45">
      <c r="A13" s="6" t="s">
        <v>105</v>
      </c>
      <c r="B13" s="4">
        <v>41.685099999999998</v>
      </c>
      <c r="C13" s="4">
        <v>6.6199999999999995E-2</v>
      </c>
      <c r="D13" s="4">
        <v>10.047800000000001</v>
      </c>
      <c r="E13" s="4">
        <v>0.193</v>
      </c>
      <c r="F13" s="4">
        <v>48.014400000000002</v>
      </c>
      <c r="G13" s="4">
        <v>0.14369999999999999</v>
      </c>
      <c r="H13" s="4">
        <v>0.64319999999999999</v>
      </c>
      <c r="I13" s="4">
        <v>5.6000000000000001E-2</v>
      </c>
      <c r="J13" s="5">
        <v>100.8493</v>
      </c>
      <c r="K13" s="5">
        <f t="shared" si="0"/>
        <v>89.493966333157388</v>
      </c>
    </row>
    <row r="14" spans="1:11" x14ac:dyDescent="0.45">
      <c r="A14" s="6" t="s">
        <v>106</v>
      </c>
      <c r="B14" s="4">
        <v>41.801299999999998</v>
      </c>
      <c r="C14" s="4">
        <v>5.3499999999999999E-2</v>
      </c>
      <c r="D14" s="4">
        <v>10.2318</v>
      </c>
      <c r="E14" s="4">
        <v>0.13969999999999999</v>
      </c>
      <c r="F14" s="4">
        <v>48.246600000000001</v>
      </c>
      <c r="G14" s="4">
        <v>0.159</v>
      </c>
      <c r="H14" s="4">
        <v>0.5847</v>
      </c>
      <c r="I14" s="4">
        <v>3.2399999999999998E-2</v>
      </c>
      <c r="J14" s="5">
        <v>101.2491</v>
      </c>
      <c r="K14" s="5">
        <f t="shared" si="0"/>
        <v>89.368044718137952</v>
      </c>
    </row>
    <row r="15" spans="1:11" x14ac:dyDescent="0.45">
      <c r="A15" s="6" t="s">
        <v>107</v>
      </c>
      <c r="B15" s="4">
        <v>41.370199999999997</v>
      </c>
      <c r="C15" s="4">
        <v>4.1599999999999998E-2</v>
      </c>
      <c r="D15" s="4">
        <v>10.6229</v>
      </c>
      <c r="E15" s="4">
        <v>0.1469</v>
      </c>
      <c r="F15" s="4">
        <v>47.512</v>
      </c>
      <c r="G15" s="4">
        <v>0.1527</v>
      </c>
      <c r="H15" s="4">
        <v>0.56789999999999996</v>
      </c>
      <c r="I15" s="4">
        <v>2.47E-2</v>
      </c>
      <c r="J15" s="5">
        <v>100.4388</v>
      </c>
      <c r="K15" s="5">
        <f t="shared" si="0"/>
        <v>88.855293335311984</v>
      </c>
    </row>
    <row r="16" spans="1:11" x14ac:dyDescent="0.45">
      <c r="A16" s="6" t="s">
        <v>108</v>
      </c>
      <c r="B16" s="4">
        <v>40.495399999999997</v>
      </c>
      <c r="C16" s="4">
        <v>3.6900000000000002E-2</v>
      </c>
      <c r="D16" s="4">
        <v>11.0175</v>
      </c>
      <c r="E16" s="4">
        <v>0.16930000000000001</v>
      </c>
      <c r="F16" s="4">
        <v>46.822499999999998</v>
      </c>
      <c r="G16" s="4">
        <v>0.16209999999999999</v>
      </c>
      <c r="H16" s="4">
        <v>0.51349999999999996</v>
      </c>
      <c r="I16" s="4">
        <v>2.3599999999999999E-2</v>
      </c>
      <c r="J16" s="5">
        <v>99.240899999999996</v>
      </c>
      <c r="K16" s="5">
        <f t="shared" si="0"/>
        <v>88.339220578523367</v>
      </c>
    </row>
    <row r="17" spans="1:11" x14ac:dyDescent="0.45">
      <c r="A17" s="6" t="s">
        <v>109</v>
      </c>
      <c r="B17" s="4">
        <v>40.424500000000002</v>
      </c>
      <c r="C17" s="4">
        <v>6.4899999999999999E-2</v>
      </c>
      <c r="D17" s="4">
        <v>10.751300000000001</v>
      </c>
      <c r="E17" s="4">
        <v>0.17449999999999999</v>
      </c>
      <c r="F17" s="4">
        <v>46.606200000000001</v>
      </c>
      <c r="G17" s="4">
        <v>0.15079999999999999</v>
      </c>
      <c r="H17" s="4">
        <v>0.53310000000000002</v>
      </c>
      <c r="I17" s="4">
        <v>2.8199999999999999E-2</v>
      </c>
      <c r="J17" s="5">
        <v>98.733599999999996</v>
      </c>
      <c r="K17" s="5">
        <f t="shared" si="0"/>
        <v>88.541921700586059</v>
      </c>
    </row>
    <row r="18" spans="1:11" x14ac:dyDescent="0.45">
      <c r="A18" s="6" t="s">
        <v>110</v>
      </c>
      <c r="B18" s="4">
        <v>41.175400000000003</v>
      </c>
      <c r="C18" s="4">
        <v>4.1500000000000002E-2</v>
      </c>
      <c r="D18" s="4">
        <v>10.1655</v>
      </c>
      <c r="E18" s="4">
        <v>0.15629999999999999</v>
      </c>
      <c r="F18" s="4">
        <v>47.582500000000003</v>
      </c>
      <c r="G18" s="4">
        <v>0.16450000000000001</v>
      </c>
      <c r="H18" s="4">
        <v>0.62260000000000004</v>
      </c>
      <c r="I18" s="4">
        <v>5.1299999999999998E-2</v>
      </c>
      <c r="J18" s="5">
        <v>99.959599999999995</v>
      </c>
      <c r="K18" s="5">
        <f t="shared" si="0"/>
        <v>89.297915717686536</v>
      </c>
    </row>
    <row r="19" spans="1:11" x14ac:dyDescent="0.45">
      <c r="A19" s="6" t="s">
        <v>111</v>
      </c>
      <c r="B19" s="4">
        <v>40.439399999999999</v>
      </c>
      <c r="C19" s="4">
        <v>4.0300000000000002E-2</v>
      </c>
      <c r="D19" s="4">
        <v>10.428000000000001</v>
      </c>
      <c r="E19" s="4">
        <v>0.1898</v>
      </c>
      <c r="F19" s="4">
        <v>48.250399999999999</v>
      </c>
      <c r="G19" s="4">
        <v>0.1573</v>
      </c>
      <c r="H19" s="4">
        <v>0.58450000000000002</v>
      </c>
      <c r="I19" s="4">
        <v>2.63E-2</v>
      </c>
      <c r="J19" s="5">
        <v>100.116</v>
      </c>
      <c r="K19" s="5">
        <f t="shared" si="0"/>
        <v>89.186977496877461</v>
      </c>
    </row>
    <row r="20" spans="1:11" x14ac:dyDescent="0.45">
      <c r="A20" s="6" t="s">
        <v>112</v>
      </c>
      <c r="B20" s="4">
        <v>41.898800000000001</v>
      </c>
      <c r="C20" s="4">
        <v>4.1000000000000002E-2</v>
      </c>
      <c r="D20" s="4">
        <v>10.613799999999999</v>
      </c>
      <c r="E20" s="4">
        <v>0.17449999999999999</v>
      </c>
      <c r="F20" s="4">
        <v>48.150700000000001</v>
      </c>
      <c r="G20" s="4">
        <v>0.1482</v>
      </c>
      <c r="H20" s="4">
        <v>0.6169</v>
      </c>
      <c r="I20" s="4">
        <v>2.63E-2</v>
      </c>
      <c r="J20" s="5">
        <v>101.67019999999999</v>
      </c>
      <c r="K20" s="5">
        <f t="shared" si="0"/>
        <v>88.995238785512655</v>
      </c>
    </row>
    <row r="21" spans="1:11" x14ac:dyDescent="0.45">
      <c r="A21" s="6" t="s">
        <v>113</v>
      </c>
      <c r="B21" s="4">
        <v>41.085000000000001</v>
      </c>
      <c r="C21" s="4">
        <v>3.9100000000000003E-2</v>
      </c>
      <c r="D21" s="4">
        <v>10.9292</v>
      </c>
      <c r="E21" s="4">
        <v>0.19370000000000001</v>
      </c>
      <c r="F21" s="4">
        <v>47.691099999999999</v>
      </c>
      <c r="G21" s="4">
        <v>0.16900000000000001</v>
      </c>
      <c r="H21" s="4">
        <v>0.56279999999999997</v>
      </c>
      <c r="I21" s="4">
        <v>2.0199999999999999E-2</v>
      </c>
      <c r="J21" s="5">
        <v>100.69</v>
      </c>
      <c r="K21" s="5">
        <f t="shared" si="0"/>
        <v>88.608707774875697</v>
      </c>
    </row>
    <row r="22" spans="1:11" x14ac:dyDescent="0.45">
      <c r="A22" s="6" t="s">
        <v>114</v>
      </c>
      <c r="B22" s="4">
        <v>41.323399999999999</v>
      </c>
      <c r="C22" s="4">
        <v>3.9199999999999999E-2</v>
      </c>
      <c r="D22" s="4">
        <v>10.1821</v>
      </c>
      <c r="E22" s="4">
        <v>0.18759999999999999</v>
      </c>
      <c r="F22" s="4">
        <v>49.009</v>
      </c>
      <c r="G22" s="4">
        <v>0.1507</v>
      </c>
      <c r="H22" s="4">
        <v>0.69099999999999995</v>
      </c>
      <c r="I22" s="4">
        <v>4.6899999999999997E-2</v>
      </c>
      <c r="J22" s="5">
        <v>101.62990000000001</v>
      </c>
      <c r="K22" s="5">
        <f t="shared" si="0"/>
        <v>89.561708026469205</v>
      </c>
    </row>
    <row r="23" spans="1:11" x14ac:dyDescent="0.45">
      <c r="A23" s="6" t="s">
        <v>115</v>
      </c>
      <c r="B23" s="4">
        <v>40.265799999999999</v>
      </c>
      <c r="C23" s="4">
        <v>5.3100000000000001E-2</v>
      </c>
      <c r="D23" s="4">
        <v>10.2438</v>
      </c>
      <c r="E23" s="4">
        <v>0.1678</v>
      </c>
      <c r="F23" s="4">
        <v>47.614899999999999</v>
      </c>
      <c r="G23" s="4">
        <v>0.13389999999999999</v>
      </c>
      <c r="H23" s="4">
        <v>0.67630000000000001</v>
      </c>
      <c r="I23" s="4">
        <v>3.5499999999999997E-2</v>
      </c>
      <c r="J23" s="5">
        <v>99.191100000000006</v>
      </c>
      <c r="K23" s="5">
        <f t="shared" si="0"/>
        <v>89.230908099069609</v>
      </c>
    </row>
    <row r="24" spans="1:11" x14ac:dyDescent="0.45">
      <c r="A24" s="6" t="s">
        <v>116</v>
      </c>
      <c r="B24" s="4">
        <v>41.063200000000002</v>
      </c>
      <c r="C24" s="4">
        <v>3.4000000000000002E-2</v>
      </c>
      <c r="D24" s="4">
        <v>10.729900000000001</v>
      </c>
      <c r="E24" s="4">
        <v>0.17449999999999999</v>
      </c>
      <c r="F24" s="4">
        <v>47.901200000000003</v>
      </c>
      <c r="G24" s="4">
        <v>0.16839999999999999</v>
      </c>
      <c r="H24" s="4">
        <v>0.53039999999999998</v>
      </c>
      <c r="I24" s="4">
        <v>5.7099999999999998E-2</v>
      </c>
      <c r="J24" s="5">
        <v>100.6587</v>
      </c>
      <c r="K24" s="5">
        <f t="shared" si="0"/>
        <v>88.8368219644546</v>
      </c>
    </row>
    <row r="25" spans="1:11" x14ac:dyDescent="0.45">
      <c r="A25" s="6" t="s">
        <v>117</v>
      </c>
      <c r="B25" s="4">
        <v>41.047499999999999</v>
      </c>
      <c r="C25" s="4">
        <v>6.3500000000000001E-2</v>
      </c>
      <c r="D25" s="4">
        <v>10.5754</v>
      </c>
      <c r="E25" s="4">
        <v>0.1797</v>
      </c>
      <c r="F25" s="4">
        <v>47.565899999999999</v>
      </c>
      <c r="G25" s="4">
        <v>0.15290000000000001</v>
      </c>
      <c r="H25" s="4">
        <v>0.58760000000000001</v>
      </c>
      <c r="I25" s="4">
        <v>6.8400000000000002E-2</v>
      </c>
      <c r="J25" s="5">
        <v>100.2409</v>
      </c>
      <c r="K25" s="5">
        <f t="shared" si="0"/>
        <v>88.910778607345577</v>
      </c>
    </row>
    <row r="26" spans="1:11" x14ac:dyDescent="0.45">
      <c r="A26" s="6" t="s">
        <v>118</v>
      </c>
      <c r="B26" s="4">
        <v>41.065300000000001</v>
      </c>
      <c r="C26" s="4">
        <v>5.6500000000000002E-2</v>
      </c>
      <c r="D26" s="4">
        <v>10.493600000000001</v>
      </c>
      <c r="E26" s="4">
        <v>0.18840000000000001</v>
      </c>
      <c r="F26" s="4">
        <v>47.697499999999998</v>
      </c>
      <c r="G26" s="4">
        <v>0.16239999999999999</v>
      </c>
      <c r="H26" s="4">
        <v>0.61509999999999998</v>
      </c>
      <c r="I26" s="4">
        <v>3.4700000000000002E-2</v>
      </c>
      <c r="J26" s="5">
        <v>100.31359999999999</v>
      </c>
      <c r="K26" s="5">
        <f t="shared" si="0"/>
        <v>89.014153844646273</v>
      </c>
    </row>
    <row r="27" spans="1:11" x14ac:dyDescent="0.45">
      <c r="A27" s="6" t="s">
        <v>119</v>
      </c>
      <c r="B27" s="4">
        <v>41.035400000000003</v>
      </c>
      <c r="C27" s="4">
        <v>4.4900000000000002E-2</v>
      </c>
      <c r="D27" s="4">
        <v>10.457100000000001</v>
      </c>
      <c r="E27" s="4">
        <v>0.16539999999999999</v>
      </c>
      <c r="F27" s="4">
        <v>48.081499999999998</v>
      </c>
      <c r="G27" s="4">
        <v>0.14680000000000001</v>
      </c>
      <c r="H27" s="4">
        <v>0.6008</v>
      </c>
      <c r="I27" s="4">
        <v>4.0099999999999997E-2</v>
      </c>
      <c r="J27" s="5">
        <v>100.5719</v>
      </c>
      <c r="K27" s="5">
        <f t="shared" si="0"/>
        <v>89.126136203325899</v>
      </c>
    </row>
    <row r="28" spans="1:11" x14ac:dyDescent="0.45">
      <c r="A28" s="6" t="s">
        <v>120</v>
      </c>
      <c r="B28" s="4">
        <v>40.873399999999997</v>
      </c>
      <c r="C28" s="4">
        <v>5.67E-2</v>
      </c>
      <c r="D28" s="4">
        <v>10.8163</v>
      </c>
      <c r="E28" s="4">
        <v>0.1414</v>
      </c>
      <c r="F28" s="4">
        <v>47.4116</v>
      </c>
      <c r="G28" s="4">
        <v>0.1701</v>
      </c>
      <c r="H28" s="4">
        <v>0.57850000000000001</v>
      </c>
      <c r="I28" s="4">
        <v>3.0599999999999999E-2</v>
      </c>
      <c r="J28" s="5">
        <v>100.0787</v>
      </c>
      <c r="K28" s="5">
        <f t="shared" si="0"/>
        <v>88.654110593364322</v>
      </c>
    </row>
    <row r="29" spans="1:11" x14ac:dyDescent="0.45">
      <c r="A29" s="6" t="s">
        <v>121</v>
      </c>
      <c r="B29" s="4">
        <v>41.335599999999999</v>
      </c>
      <c r="C29" s="4">
        <v>4.2000000000000003E-2</v>
      </c>
      <c r="D29" s="4">
        <v>10.971</v>
      </c>
      <c r="E29" s="4">
        <v>0.16639999999999999</v>
      </c>
      <c r="F29" s="4">
        <v>47.572800000000001</v>
      </c>
      <c r="G29" s="4">
        <v>0.1988</v>
      </c>
      <c r="H29" s="4">
        <v>0.51790000000000003</v>
      </c>
      <c r="I29" s="4">
        <v>2.2800000000000001E-2</v>
      </c>
      <c r="J29" s="5">
        <v>100.82729999999999</v>
      </c>
      <c r="K29" s="5">
        <f t="shared" si="0"/>
        <v>88.54495313877419</v>
      </c>
    </row>
    <row r="31" spans="1:11" customFormat="1" x14ac:dyDescent="0.45">
      <c r="A31" s="1"/>
      <c r="B31" s="1" t="s">
        <v>3</v>
      </c>
      <c r="C31" s="1" t="s">
        <v>2</v>
      </c>
      <c r="D31" s="1" t="s">
        <v>7</v>
      </c>
      <c r="E31" s="1" t="s">
        <v>6</v>
      </c>
      <c r="F31" s="1" t="s">
        <v>1</v>
      </c>
      <c r="G31" s="1" t="s">
        <v>4</v>
      </c>
      <c r="H31" s="1" t="s">
        <v>8</v>
      </c>
      <c r="I31" s="1" t="s">
        <v>5</v>
      </c>
      <c r="J31" s="1" t="s">
        <v>9</v>
      </c>
      <c r="K31" s="2" t="s">
        <v>20</v>
      </c>
    </row>
    <row r="32" spans="1:11" s="1" customFormat="1" x14ac:dyDescent="0.45">
      <c r="A32" s="1" t="s">
        <v>188</v>
      </c>
      <c r="B32" s="3">
        <f t="shared" ref="B32:I32" si="1">AVERAGE(B2:B29)</f>
        <v>41.055507142857145</v>
      </c>
      <c r="C32" s="3">
        <f t="shared" si="1"/>
        <v>4.7335714285714293E-2</v>
      </c>
      <c r="D32" s="3">
        <f t="shared" si="1"/>
        <v>10.57775</v>
      </c>
      <c r="E32" s="3">
        <f t="shared" si="1"/>
        <v>0.17227857142857145</v>
      </c>
      <c r="F32" s="3">
        <f t="shared" si="1"/>
        <v>47.536360714285706</v>
      </c>
      <c r="G32" s="3">
        <f t="shared" si="1"/>
        <v>0.1586892857142857</v>
      </c>
      <c r="H32" s="3">
        <f t="shared" si="1"/>
        <v>0.58636428571428567</v>
      </c>
      <c r="I32" s="3">
        <f t="shared" si="1"/>
        <v>4.1542857142857138E-2</v>
      </c>
      <c r="J32" s="3">
        <f t="shared" ref="J32:K32" si="2">AVERAGE(J2:J29)</f>
        <v>100.17581785714285</v>
      </c>
      <c r="K32" s="2">
        <f t="shared" si="2"/>
        <v>88.901133582335504</v>
      </c>
    </row>
    <row r="33" spans="1:11" s="1" customFormat="1" x14ac:dyDescent="0.45">
      <c r="A33" s="1" t="s">
        <v>189</v>
      </c>
      <c r="B33" s="3">
        <f t="shared" ref="B33:I33" si="3">STDEV(B2:B29)</f>
        <v>0.40274951863646574</v>
      </c>
      <c r="C33" s="3">
        <f t="shared" si="3"/>
        <v>9.7387053016497038E-3</v>
      </c>
      <c r="D33" s="3">
        <f t="shared" si="3"/>
        <v>0.28047532604227149</v>
      </c>
      <c r="E33" s="3">
        <f t="shared" si="3"/>
        <v>2.8943807079476646E-2</v>
      </c>
      <c r="F33" s="3">
        <f t="shared" si="3"/>
        <v>0.51938173525643916</v>
      </c>
      <c r="G33" s="3">
        <f t="shared" si="3"/>
        <v>1.3196642089329485E-2</v>
      </c>
      <c r="H33" s="3">
        <f t="shared" si="3"/>
        <v>5.6760551078457289E-2</v>
      </c>
      <c r="I33" s="3">
        <f t="shared" si="3"/>
        <v>1.721412917885317E-2</v>
      </c>
      <c r="J33" s="3">
        <f t="shared" ref="J33:K33" si="4">STDEV(J2:J29)</f>
        <v>0.69182688160677586</v>
      </c>
      <c r="K33" s="2">
        <f t="shared" si="4"/>
        <v>0.32793726399359335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13"/>
  <sheetViews>
    <sheetView workbookViewId="0">
      <selection activeCell="K12" sqref="K12"/>
    </sheetView>
  </sheetViews>
  <sheetFormatPr defaultColWidth="10.796875" defaultRowHeight="15" x14ac:dyDescent="0.45"/>
  <cols>
    <col min="1" max="1" width="17.296875" customWidth="1"/>
    <col min="11" max="11" width="10.69921875" style="1"/>
  </cols>
  <sheetData>
    <row r="1" spans="1:18" s="1" customFormat="1" x14ac:dyDescent="0.45">
      <c r="A1" s="1" t="s">
        <v>0</v>
      </c>
      <c r="B1" s="1" t="s">
        <v>3</v>
      </c>
      <c r="C1" s="1" t="s">
        <v>2</v>
      </c>
      <c r="D1" s="1" t="s">
        <v>7</v>
      </c>
      <c r="E1" s="1" t="s">
        <v>6</v>
      </c>
      <c r="F1" s="1" t="s">
        <v>1</v>
      </c>
      <c r="G1" s="1" t="s">
        <v>4</v>
      </c>
      <c r="H1" s="1" t="s">
        <v>8</v>
      </c>
      <c r="I1" s="1" t="s">
        <v>5</v>
      </c>
      <c r="J1" s="1" t="s">
        <v>9</v>
      </c>
      <c r="K1" s="1" t="s">
        <v>20</v>
      </c>
    </row>
    <row r="2" spans="1:18" x14ac:dyDescent="0.45">
      <c r="A2" t="s">
        <v>190</v>
      </c>
      <c r="B2" s="3">
        <v>41.264200000000002</v>
      </c>
      <c r="C2" s="3">
        <v>0.04</v>
      </c>
      <c r="D2" s="3">
        <v>8.9010999999999996</v>
      </c>
      <c r="E2" s="3">
        <v>0.1239</v>
      </c>
      <c r="F2" s="3">
        <v>48.039299999999997</v>
      </c>
      <c r="G2" s="3">
        <v>0.16600000000000001</v>
      </c>
      <c r="H2" s="3">
        <v>0.73980000000000001</v>
      </c>
      <c r="I2" s="3">
        <v>2.3900000000000001E-2</v>
      </c>
      <c r="J2" s="3">
        <v>99.298199999999994</v>
      </c>
      <c r="K2" s="2">
        <f>100/(D2/F2/71.846*40.304+1)</f>
        <v>90.584439715641636</v>
      </c>
      <c r="R2" s="8"/>
    </row>
    <row r="3" spans="1:18" x14ac:dyDescent="0.45">
      <c r="A3" t="s">
        <v>191</v>
      </c>
      <c r="B3" s="3">
        <v>41.569699999999997</v>
      </c>
      <c r="C3" s="3">
        <v>5.8000000000000003E-2</v>
      </c>
      <c r="D3" s="3">
        <v>8.8602000000000007</v>
      </c>
      <c r="E3" s="3">
        <v>0.2102</v>
      </c>
      <c r="F3" s="3">
        <v>48.245899999999999</v>
      </c>
      <c r="G3" s="3">
        <v>0.14510000000000001</v>
      </c>
      <c r="H3" s="3">
        <v>0.70569999999999999</v>
      </c>
      <c r="I3" s="3">
        <v>2.81E-2</v>
      </c>
      <c r="J3" s="3">
        <v>99.822900000000004</v>
      </c>
      <c r="K3" s="2">
        <f t="shared" ref="K3:K9" si="0">100/(D3/F3/71.846*40.304+1)</f>
        <v>90.660048594939923</v>
      </c>
      <c r="R3" s="8"/>
    </row>
    <row r="4" spans="1:18" x14ac:dyDescent="0.45">
      <c r="A4" t="s">
        <v>192</v>
      </c>
      <c r="B4" s="3">
        <v>41.663200000000003</v>
      </c>
      <c r="C4" s="3">
        <v>6.1100000000000002E-2</v>
      </c>
      <c r="D4" s="3">
        <v>8.7582000000000004</v>
      </c>
      <c r="E4" s="3">
        <v>0.1716</v>
      </c>
      <c r="F4" s="3">
        <v>47.7956</v>
      </c>
      <c r="G4" s="3">
        <v>0.15229999999999999</v>
      </c>
      <c r="H4" s="3">
        <v>0.7409</v>
      </c>
      <c r="I4" s="3">
        <v>3.49E-2</v>
      </c>
      <c r="J4" s="3">
        <v>99.377700000000004</v>
      </c>
      <c r="K4" s="2">
        <f t="shared" si="0"/>
        <v>90.67867476975411</v>
      </c>
      <c r="R4" s="8"/>
    </row>
    <row r="5" spans="1:18" x14ac:dyDescent="0.45">
      <c r="A5" t="s">
        <v>193</v>
      </c>
      <c r="B5" s="3">
        <v>41.279400000000003</v>
      </c>
      <c r="C5" s="3">
        <v>5.6599999999999998E-2</v>
      </c>
      <c r="D5" s="3">
        <v>8.7909000000000006</v>
      </c>
      <c r="E5" s="3">
        <v>0.1409</v>
      </c>
      <c r="F5" s="3">
        <v>47.7468</v>
      </c>
      <c r="G5" s="3">
        <v>0.159</v>
      </c>
      <c r="H5" s="3">
        <v>0.74370000000000003</v>
      </c>
      <c r="I5" s="3">
        <v>3.1899999999999998E-2</v>
      </c>
      <c r="J5" s="3">
        <v>98.949299999999994</v>
      </c>
      <c r="K5" s="2">
        <f t="shared" si="0"/>
        <v>90.63846300250205</v>
      </c>
      <c r="R5" s="8"/>
    </row>
    <row r="6" spans="1:18" x14ac:dyDescent="0.45">
      <c r="A6" t="s">
        <v>194</v>
      </c>
      <c r="B6" s="3">
        <v>41.080500000000001</v>
      </c>
      <c r="C6" s="3">
        <v>4.9399999999999999E-2</v>
      </c>
      <c r="D6" s="3">
        <v>8.7432999999999996</v>
      </c>
      <c r="E6" s="3">
        <v>0.17319999999999999</v>
      </c>
      <c r="F6" s="3">
        <v>47.998100000000001</v>
      </c>
      <c r="G6" s="3">
        <v>0.1424</v>
      </c>
      <c r="H6" s="3">
        <v>0.74070000000000003</v>
      </c>
      <c r="I6" s="3">
        <v>3.6799999999999999E-2</v>
      </c>
      <c r="J6" s="3">
        <v>98.964299999999994</v>
      </c>
      <c r="K6" s="2">
        <f t="shared" si="0"/>
        <v>90.728681713397791</v>
      </c>
      <c r="R6" s="8"/>
    </row>
    <row r="7" spans="1:18" x14ac:dyDescent="0.45">
      <c r="A7" t="s">
        <v>195</v>
      </c>
      <c r="B7" s="3">
        <v>41.094700000000003</v>
      </c>
      <c r="C7" s="3">
        <v>4.5199999999999997E-2</v>
      </c>
      <c r="D7" s="3">
        <v>9.2288999999999994</v>
      </c>
      <c r="E7" s="3">
        <v>0.1968</v>
      </c>
      <c r="F7" s="3">
        <v>47.813200000000002</v>
      </c>
      <c r="G7" s="3">
        <v>0.17349999999999999</v>
      </c>
      <c r="H7" s="3">
        <v>0.62309999999999999</v>
      </c>
      <c r="I7" s="3">
        <v>2.3E-2</v>
      </c>
      <c r="J7" s="3">
        <v>99.1982</v>
      </c>
      <c r="K7" s="2">
        <f t="shared" si="0"/>
        <v>90.229917196525676</v>
      </c>
      <c r="R7" s="8"/>
    </row>
    <row r="8" spans="1:18" x14ac:dyDescent="0.45">
      <c r="A8" t="s">
        <v>196</v>
      </c>
      <c r="B8" s="3">
        <v>41.741399999999999</v>
      </c>
      <c r="C8" s="3">
        <v>5.1900000000000002E-2</v>
      </c>
      <c r="D8" s="3">
        <v>8.9801000000000002</v>
      </c>
      <c r="E8" s="3">
        <v>0.21060000000000001</v>
      </c>
      <c r="F8" s="3">
        <v>48.294499999999999</v>
      </c>
      <c r="G8" s="3">
        <v>0.1739</v>
      </c>
      <c r="H8" s="3">
        <v>0.68640000000000001</v>
      </c>
      <c r="I8" s="3">
        <v>3.5299999999999998E-2</v>
      </c>
      <c r="J8" s="3">
        <v>100.17400000000001</v>
      </c>
      <c r="K8" s="2">
        <f t="shared" si="0"/>
        <v>90.55422152123289</v>
      </c>
      <c r="R8" s="8"/>
    </row>
    <row r="9" spans="1:18" x14ac:dyDescent="0.45">
      <c r="A9" t="s">
        <v>197</v>
      </c>
      <c r="B9" s="3">
        <v>41.7883</v>
      </c>
      <c r="C9" s="3">
        <v>6.2600000000000003E-2</v>
      </c>
      <c r="D9" s="3">
        <v>8.8584999999999994</v>
      </c>
      <c r="E9" s="3">
        <v>0.2162</v>
      </c>
      <c r="F9" s="3">
        <v>48.254600000000003</v>
      </c>
      <c r="G9" s="3">
        <v>0.1497</v>
      </c>
      <c r="H9" s="3">
        <v>0.74470000000000003</v>
      </c>
      <c r="I9" s="3">
        <v>2.47E-2</v>
      </c>
      <c r="J9" s="3">
        <v>100.0993</v>
      </c>
      <c r="K9" s="2">
        <f t="shared" si="0"/>
        <v>90.66319974021043</v>
      </c>
      <c r="R9" s="8"/>
    </row>
    <row r="11" spans="1:18" x14ac:dyDescent="0.45">
      <c r="A11" s="1"/>
      <c r="B11" s="1" t="s">
        <v>3</v>
      </c>
      <c r="C11" s="1" t="s">
        <v>2</v>
      </c>
      <c r="D11" s="1" t="s">
        <v>7</v>
      </c>
      <c r="E11" s="1" t="s">
        <v>6</v>
      </c>
      <c r="F11" s="1" t="s">
        <v>1</v>
      </c>
      <c r="G11" s="1" t="s">
        <v>4</v>
      </c>
      <c r="H11" s="1" t="s">
        <v>8</v>
      </c>
      <c r="I11" s="1" t="s">
        <v>5</v>
      </c>
      <c r="J11" s="1" t="s">
        <v>9</v>
      </c>
      <c r="K11" s="2" t="s">
        <v>20</v>
      </c>
    </row>
    <row r="12" spans="1:18" s="1" customFormat="1" x14ac:dyDescent="0.45">
      <c r="A12" s="1" t="s">
        <v>188</v>
      </c>
      <c r="B12" s="3">
        <f t="shared" ref="B12:I12" si="1">AVERAGE(B2:B9)</f>
        <v>41.435175000000001</v>
      </c>
      <c r="C12" s="3">
        <f t="shared" si="1"/>
        <v>5.3100000000000001E-2</v>
      </c>
      <c r="D12" s="3">
        <f t="shared" si="1"/>
        <v>8.8901500000000002</v>
      </c>
      <c r="E12" s="3">
        <f t="shared" si="1"/>
        <v>0.18042500000000003</v>
      </c>
      <c r="F12" s="3">
        <f t="shared" si="1"/>
        <v>48.023499999999999</v>
      </c>
      <c r="G12" s="3">
        <f t="shared" si="1"/>
        <v>0.1577375</v>
      </c>
      <c r="H12" s="3">
        <f t="shared" si="1"/>
        <v>0.71562499999999996</v>
      </c>
      <c r="I12" s="3">
        <f t="shared" si="1"/>
        <v>2.9825000000000001E-2</v>
      </c>
      <c r="J12" s="3">
        <f t="shared" ref="J12:K12" si="2">AVERAGE(J2:J9)</f>
        <v>99.485487499999991</v>
      </c>
      <c r="K12" s="2">
        <f t="shared" si="2"/>
        <v>90.592205781775561</v>
      </c>
    </row>
    <row r="13" spans="1:18" s="1" customFormat="1" x14ac:dyDescent="0.45">
      <c r="A13" s="1" t="s">
        <v>189</v>
      </c>
      <c r="B13" s="3">
        <f t="shared" ref="B13:I13" si="3">STDEV(B2:B9)</f>
        <v>0.28878545546082068</v>
      </c>
      <c r="C13" s="3">
        <f t="shared" si="3"/>
        <v>7.9251858923668882E-3</v>
      </c>
      <c r="D13" s="3">
        <f t="shared" si="3"/>
        <v>0.1575198309510808</v>
      </c>
      <c r="E13" s="3">
        <f t="shared" si="3"/>
        <v>3.4293804105114789E-2</v>
      </c>
      <c r="F13" s="3">
        <f t="shared" si="3"/>
        <v>0.22358512600669236</v>
      </c>
      <c r="G13" s="3">
        <f t="shared" si="3"/>
        <v>1.235578956256077E-2</v>
      </c>
      <c r="H13" s="3">
        <f t="shared" si="3"/>
        <v>4.3093014017852802E-2</v>
      </c>
      <c r="I13" s="3">
        <f t="shared" si="3"/>
        <v>5.6012116036239287E-3</v>
      </c>
      <c r="J13" s="3">
        <f t="shared" ref="J13:K13" si="4">STDEV(J2:J9)</f>
        <v>0.48594896098106333</v>
      </c>
      <c r="K13" s="2">
        <f t="shared" si="4"/>
        <v>0.15613237082240217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4F0FB-99E3-8B42-A64D-BAE2B258B2AA}">
  <dimension ref="A1:K41"/>
  <sheetViews>
    <sheetView topLeftCell="A17" workbookViewId="0">
      <selection activeCell="J41" sqref="J41"/>
    </sheetView>
  </sheetViews>
  <sheetFormatPr defaultColWidth="10.796875" defaultRowHeight="15" x14ac:dyDescent="0.45"/>
  <cols>
    <col min="1" max="1" width="17.296875" customWidth="1"/>
    <col min="11" max="11" width="10.69921875" style="1"/>
  </cols>
  <sheetData>
    <row r="1" spans="1:11" s="1" customFormat="1" x14ac:dyDescent="0.45">
      <c r="A1" s="1" t="s">
        <v>0</v>
      </c>
      <c r="B1" s="1" t="s">
        <v>3</v>
      </c>
      <c r="C1" s="1" t="s">
        <v>2</v>
      </c>
      <c r="D1" s="1" t="s">
        <v>7</v>
      </c>
      <c r="E1" s="1" t="s">
        <v>6</v>
      </c>
      <c r="F1" s="1" t="s">
        <v>1</v>
      </c>
      <c r="G1" s="1" t="s">
        <v>4</v>
      </c>
      <c r="H1" s="1" t="s">
        <v>8</v>
      </c>
      <c r="I1" s="1" t="s">
        <v>5</v>
      </c>
      <c r="J1" s="1" t="s">
        <v>9</v>
      </c>
      <c r="K1" s="1" t="s">
        <v>20</v>
      </c>
    </row>
    <row r="2" spans="1:11" x14ac:dyDescent="0.45">
      <c r="A2" t="s">
        <v>288</v>
      </c>
      <c r="B2" s="4">
        <v>42.6248</v>
      </c>
      <c r="C2" s="4">
        <v>4.9700000000000001E-2</v>
      </c>
      <c r="D2" s="4">
        <v>8.3661999999999992</v>
      </c>
      <c r="E2" s="4">
        <v>0.17460000000000001</v>
      </c>
      <c r="F2" s="4">
        <v>48.718899999999998</v>
      </c>
      <c r="G2" s="4">
        <v>0.1913</v>
      </c>
      <c r="H2" s="4">
        <v>0.6946</v>
      </c>
      <c r="I2" s="4">
        <v>2.7099999999999999E-2</v>
      </c>
      <c r="J2" s="5">
        <v>100.8472</v>
      </c>
      <c r="K2" s="2">
        <f>100/(D2/F2/71.846*40.304+1)</f>
        <v>91.213139551696344</v>
      </c>
    </row>
    <row r="3" spans="1:11" x14ac:dyDescent="0.45">
      <c r="A3" t="s">
        <v>289</v>
      </c>
      <c r="B3" s="4">
        <v>42.619500000000002</v>
      </c>
      <c r="C3" s="4">
        <v>4.7199999999999999E-2</v>
      </c>
      <c r="D3" s="4">
        <v>8.1600999999999999</v>
      </c>
      <c r="E3" s="4">
        <v>0.18329999999999999</v>
      </c>
      <c r="F3" s="4">
        <v>48.310899999999997</v>
      </c>
      <c r="G3" s="4">
        <v>0.15310000000000001</v>
      </c>
      <c r="H3" s="4">
        <v>0.76319999999999999</v>
      </c>
      <c r="I3" s="4">
        <v>6.0999999999999999E-2</v>
      </c>
      <c r="J3" s="5">
        <v>100.29819999999999</v>
      </c>
      <c r="K3" s="2">
        <f t="shared" ref="K3:K37" si="0">100/(D3/F3/71.846*40.304+1)</f>
        <v>91.344752114417716</v>
      </c>
    </row>
    <row r="4" spans="1:11" x14ac:dyDescent="0.45">
      <c r="A4" t="s">
        <v>290</v>
      </c>
      <c r="B4" s="4">
        <v>43.096499999999999</v>
      </c>
      <c r="C4" s="4">
        <v>5.2400000000000002E-2</v>
      </c>
      <c r="D4" s="4">
        <v>8.0336999999999996</v>
      </c>
      <c r="E4" s="4">
        <v>0.15140000000000001</v>
      </c>
      <c r="F4" s="4">
        <v>48.196199999999997</v>
      </c>
      <c r="G4" s="4">
        <v>0.15359999999999999</v>
      </c>
      <c r="H4" s="4">
        <v>0.79730000000000001</v>
      </c>
      <c r="I4" s="4">
        <v>5.4899999999999997E-2</v>
      </c>
      <c r="J4" s="5">
        <v>100.5359</v>
      </c>
      <c r="K4" s="2">
        <f t="shared" si="0"/>
        <v>91.448812330617912</v>
      </c>
    </row>
    <row r="5" spans="1:11" x14ac:dyDescent="0.45">
      <c r="A5" t="s">
        <v>291</v>
      </c>
      <c r="B5" s="4">
        <v>42.255699999999997</v>
      </c>
      <c r="C5" s="4">
        <v>4.2799999999999998E-2</v>
      </c>
      <c r="D5" s="4">
        <v>8.1686999999999994</v>
      </c>
      <c r="E5" s="4">
        <v>0.21429999999999999</v>
      </c>
      <c r="F5" s="4">
        <v>48.042700000000004</v>
      </c>
      <c r="G5" s="4">
        <v>0.13639999999999999</v>
      </c>
      <c r="H5" s="4">
        <v>0.74690000000000001</v>
      </c>
      <c r="I5" s="4">
        <v>3.5400000000000001E-2</v>
      </c>
      <c r="J5" s="5">
        <v>99.642899999999997</v>
      </c>
      <c r="K5" s="2">
        <f t="shared" si="0"/>
        <v>91.292267297011776</v>
      </c>
    </row>
    <row r="6" spans="1:11" x14ac:dyDescent="0.45">
      <c r="A6" t="s">
        <v>292</v>
      </c>
      <c r="B6" s="4">
        <v>42.659500000000001</v>
      </c>
      <c r="C6" s="4">
        <v>3.4799999999999998E-2</v>
      </c>
      <c r="D6" s="4">
        <v>8.1339000000000006</v>
      </c>
      <c r="E6" s="4">
        <v>0.17549999999999999</v>
      </c>
      <c r="F6" s="4">
        <v>48.096699999999998</v>
      </c>
      <c r="G6" s="4">
        <v>0.14169999999999999</v>
      </c>
      <c r="H6" s="4">
        <v>0.76529999999999998</v>
      </c>
      <c r="I6" s="4">
        <v>4.9700000000000001E-2</v>
      </c>
      <c r="J6" s="5">
        <v>100.05710000000001</v>
      </c>
      <c r="K6" s="2">
        <f t="shared" si="0"/>
        <v>91.335040612469768</v>
      </c>
    </row>
    <row r="7" spans="1:11" x14ac:dyDescent="0.45">
      <c r="A7" t="s">
        <v>293</v>
      </c>
      <c r="B7" s="4">
        <v>42.0946</v>
      </c>
      <c r="C7" s="4">
        <v>4.0599999999999997E-2</v>
      </c>
      <c r="D7" s="4">
        <v>8.3164999999999996</v>
      </c>
      <c r="E7" s="4">
        <v>0.16739999999999999</v>
      </c>
      <c r="F7" s="4">
        <v>47.942</v>
      </c>
      <c r="G7" s="4">
        <v>0.1578</v>
      </c>
      <c r="H7" s="4">
        <v>0.71419999999999995</v>
      </c>
      <c r="I7" s="4">
        <v>4.1599999999999998E-2</v>
      </c>
      <c r="J7" s="5">
        <v>99.474599999999995</v>
      </c>
      <c r="K7" s="2">
        <f t="shared" si="0"/>
        <v>91.13171681995928</v>
      </c>
    </row>
    <row r="8" spans="1:11" x14ac:dyDescent="0.45">
      <c r="A8" t="s">
        <v>294</v>
      </c>
      <c r="B8" s="4">
        <v>42.262799999999999</v>
      </c>
      <c r="C8" s="4">
        <v>4.6699999999999998E-2</v>
      </c>
      <c r="D8" s="4">
        <v>8.2662999999999993</v>
      </c>
      <c r="E8" s="4">
        <v>0.16589999999999999</v>
      </c>
      <c r="F8" s="4">
        <v>48.004100000000001</v>
      </c>
      <c r="G8" s="4">
        <v>0.1648</v>
      </c>
      <c r="H8" s="4">
        <v>0.76190000000000002</v>
      </c>
      <c r="I8" s="4">
        <v>2.6200000000000001E-2</v>
      </c>
      <c r="J8" s="5">
        <v>99.698700000000002</v>
      </c>
      <c r="K8" s="2">
        <f t="shared" si="0"/>
        <v>91.190930539884818</v>
      </c>
    </row>
    <row r="9" spans="1:11" x14ac:dyDescent="0.45">
      <c r="A9" t="s">
        <v>295</v>
      </c>
      <c r="B9" s="4">
        <v>42.582700000000003</v>
      </c>
      <c r="C9" s="4">
        <v>4.82E-2</v>
      </c>
      <c r="D9" s="4">
        <v>8.1119000000000003</v>
      </c>
      <c r="E9" s="4">
        <v>0.16880000000000001</v>
      </c>
      <c r="F9" s="4">
        <v>47.734200000000001</v>
      </c>
      <c r="G9" s="4">
        <v>0.16070000000000001</v>
      </c>
      <c r="H9" s="4">
        <v>0.75629999999999997</v>
      </c>
      <c r="I9" s="4">
        <v>5.1400000000000001E-2</v>
      </c>
      <c r="J9" s="5">
        <v>99.614199999999997</v>
      </c>
      <c r="K9" s="2">
        <f t="shared" si="0"/>
        <v>91.296523953096028</v>
      </c>
    </row>
    <row r="10" spans="1:11" x14ac:dyDescent="0.45">
      <c r="A10" t="s">
        <v>296</v>
      </c>
      <c r="B10" s="4">
        <v>41.867100000000001</v>
      </c>
      <c r="C10" s="4">
        <v>3.8600000000000002E-2</v>
      </c>
      <c r="D10" s="4">
        <v>8.5731999999999999</v>
      </c>
      <c r="E10" s="4">
        <v>0.15740000000000001</v>
      </c>
      <c r="F10" s="4">
        <v>47.711100000000002</v>
      </c>
      <c r="G10" s="4">
        <v>0.13919999999999999</v>
      </c>
      <c r="H10" s="4">
        <v>0.72060000000000002</v>
      </c>
      <c r="I10" s="4">
        <v>1.6500000000000001E-2</v>
      </c>
      <c r="J10" s="5">
        <v>99.223699999999994</v>
      </c>
      <c r="K10" s="2">
        <f t="shared" si="0"/>
        <v>90.842859490575805</v>
      </c>
    </row>
    <row r="11" spans="1:11" x14ac:dyDescent="0.45">
      <c r="A11" t="s">
        <v>297</v>
      </c>
      <c r="B11" s="4">
        <v>41.817</v>
      </c>
      <c r="C11" s="4">
        <v>2.4199999999999999E-2</v>
      </c>
      <c r="D11" s="4">
        <v>8.4491999999999994</v>
      </c>
      <c r="E11" s="4">
        <v>0.1273</v>
      </c>
      <c r="F11" s="4">
        <v>48.248199999999997</v>
      </c>
      <c r="G11" s="4">
        <v>0.13139999999999999</v>
      </c>
      <c r="H11" s="4">
        <v>0.67179999999999995</v>
      </c>
      <c r="I11" s="4">
        <v>4.0500000000000001E-2</v>
      </c>
      <c r="J11" s="5">
        <v>99.509600000000006</v>
      </c>
      <c r="K11" s="2">
        <f t="shared" si="0"/>
        <v>91.0549346477829</v>
      </c>
    </row>
    <row r="12" spans="1:11" x14ac:dyDescent="0.45">
      <c r="A12" t="s">
        <v>298</v>
      </c>
      <c r="B12" s="4">
        <v>41.860199999999999</v>
      </c>
      <c r="C12" s="4">
        <v>5.1700000000000003E-2</v>
      </c>
      <c r="D12" s="4">
        <v>8.5827000000000009</v>
      </c>
      <c r="E12" s="4">
        <v>0.17560000000000001</v>
      </c>
      <c r="F12" s="4">
        <v>47.7226</v>
      </c>
      <c r="G12" s="4">
        <v>0.1386</v>
      </c>
      <c r="H12" s="4">
        <v>0.68469999999999998</v>
      </c>
      <c r="I12" s="4">
        <v>0.04</v>
      </c>
      <c r="J12" s="5">
        <v>99.256100000000004</v>
      </c>
      <c r="K12" s="2">
        <f t="shared" si="0"/>
        <v>90.835648983143031</v>
      </c>
    </row>
    <row r="13" spans="1:11" x14ac:dyDescent="0.45">
      <c r="A13" t="s">
        <v>299</v>
      </c>
      <c r="B13" s="4">
        <v>41.3765</v>
      </c>
      <c r="C13" s="4">
        <v>7.5999999999999998E-2</v>
      </c>
      <c r="D13" s="4">
        <v>8.4699000000000009</v>
      </c>
      <c r="E13" s="4">
        <v>0.14349999999999999</v>
      </c>
      <c r="F13" s="4">
        <v>47.943800000000003</v>
      </c>
      <c r="G13" s="4">
        <v>0.13270000000000001</v>
      </c>
      <c r="H13" s="4">
        <v>0.76400000000000001</v>
      </c>
      <c r="I13" s="4">
        <v>0.1197</v>
      </c>
      <c r="J13" s="5">
        <v>99.026200000000003</v>
      </c>
      <c r="K13" s="2">
        <f t="shared" si="0"/>
        <v>90.983197039085994</v>
      </c>
    </row>
    <row r="14" spans="1:11" x14ac:dyDescent="0.45">
      <c r="A14" t="s">
        <v>300</v>
      </c>
      <c r="B14" s="4">
        <v>41.852600000000002</v>
      </c>
      <c r="C14" s="4">
        <v>4.8899999999999999E-2</v>
      </c>
      <c r="D14" s="4">
        <v>8.6890000000000001</v>
      </c>
      <c r="E14" s="4">
        <v>0.17699999999999999</v>
      </c>
      <c r="F14" s="4">
        <v>48.086100000000002</v>
      </c>
      <c r="G14" s="4">
        <v>0.1305</v>
      </c>
      <c r="H14" s="4">
        <v>0.67749999999999999</v>
      </c>
      <c r="I14" s="4">
        <v>3.0300000000000001E-2</v>
      </c>
      <c r="J14" s="5">
        <v>99.691900000000004</v>
      </c>
      <c r="K14" s="2">
        <f t="shared" si="0"/>
        <v>90.796271230369243</v>
      </c>
    </row>
    <row r="15" spans="1:11" x14ac:dyDescent="0.45">
      <c r="A15" t="s">
        <v>301</v>
      </c>
      <c r="B15" s="4">
        <v>41.962699999999998</v>
      </c>
      <c r="C15" s="4">
        <v>5.3400000000000003E-2</v>
      </c>
      <c r="D15" s="4">
        <v>8.6858000000000004</v>
      </c>
      <c r="E15" s="4">
        <v>0.1338</v>
      </c>
      <c r="F15" s="4">
        <v>48.071399999999997</v>
      </c>
      <c r="G15" s="4">
        <v>0.186</v>
      </c>
      <c r="H15" s="4">
        <v>0.6321</v>
      </c>
      <c r="I15" s="4">
        <v>1.21E-2</v>
      </c>
      <c r="J15" s="5">
        <v>99.737300000000005</v>
      </c>
      <c r="K15" s="2">
        <f t="shared" si="0"/>
        <v>90.796794352725797</v>
      </c>
    </row>
    <row r="16" spans="1:11" x14ac:dyDescent="0.45">
      <c r="A16" t="s">
        <v>302</v>
      </c>
      <c r="B16" s="4">
        <v>41.9529</v>
      </c>
      <c r="C16" s="4">
        <v>0.04</v>
      </c>
      <c r="D16" s="4">
        <v>8.6791</v>
      </c>
      <c r="E16" s="4">
        <v>0.22</v>
      </c>
      <c r="F16" s="4">
        <v>47.8979</v>
      </c>
      <c r="G16" s="4">
        <v>0.1946</v>
      </c>
      <c r="H16" s="4">
        <v>0.67200000000000004</v>
      </c>
      <c r="I16" s="4">
        <v>0.03</v>
      </c>
      <c r="J16" s="5">
        <v>99.686499999999995</v>
      </c>
      <c r="K16" s="2">
        <f t="shared" si="0"/>
        <v>90.773001083161006</v>
      </c>
    </row>
    <row r="17" spans="1:11" x14ac:dyDescent="0.45">
      <c r="A17" t="s">
        <v>303</v>
      </c>
      <c r="B17" s="4">
        <v>42.444800000000001</v>
      </c>
      <c r="C17" s="4">
        <v>5.0599999999999999E-2</v>
      </c>
      <c r="D17" s="4">
        <v>8.3503000000000007</v>
      </c>
      <c r="E17" s="4">
        <v>0.16350000000000001</v>
      </c>
      <c r="F17" s="4">
        <v>48.682400000000001</v>
      </c>
      <c r="G17" s="4">
        <v>0.1348</v>
      </c>
      <c r="H17" s="4">
        <v>0.72160000000000002</v>
      </c>
      <c r="I17" s="4">
        <v>9.9599999999999994E-2</v>
      </c>
      <c r="J17" s="5">
        <v>100.64749999999999</v>
      </c>
      <c r="K17" s="2">
        <f t="shared" si="0"/>
        <v>91.222374879457902</v>
      </c>
    </row>
    <row r="18" spans="1:11" x14ac:dyDescent="0.45">
      <c r="A18" t="s">
        <v>304</v>
      </c>
      <c r="B18" s="4">
        <v>42.168900000000001</v>
      </c>
      <c r="C18" s="4">
        <v>4.9799999999999997E-2</v>
      </c>
      <c r="D18" s="4">
        <v>8.5477000000000007</v>
      </c>
      <c r="E18" s="4">
        <v>0.15229999999999999</v>
      </c>
      <c r="F18" s="4">
        <v>48.483699999999999</v>
      </c>
      <c r="G18" s="4">
        <v>0.154</v>
      </c>
      <c r="H18" s="4">
        <v>0.67600000000000005</v>
      </c>
      <c r="I18" s="4">
        <v>2.23E-2</v>
      </c>
      <c r="J18" s="5">
        <v>100.25449999999999</v>
      </c>
      <c r="K18" s="2">
        <f t="shared" si="0"/>
        <v>91.000038564302983</v>
      </c>
    </row>
    <row r="19" spans="1:11" x14ac:dyDescent="0.45">
      <c r="A19" t="s">
        <v>305</v>
      </c>
      <c r="B19" s="4">
        <v>41.933799999999998</v>
      </c>
      <c r="C19" s="4">
        <v>4.4200000000000003E-2</v>
      </c>
      <c r="D19" s="4">
        <v>8.5053999999999998</v>
      </c>
      <c r="E19" s="4">
        <v>0.15409999999999999</v>
      </c>
      <c r="F19" s="4">
        <v>47.835999999999999</v>
      </c>
      <c r="G19" s="4">
        <v>0.13569999999999999</v>
      </c>
      <c r="H19" s="4">
        <v>0.69210000000000005</v>
      </c>
      <c r="I19" s="4">
        <v>3.56E-2</v>
      </c>
      <c r="J19" s="5">
        <v>99.336799999999997</v>
      </c>
      <c r="K19" s="2">
        <f t="shared" si="0"/>
        <v>90.930278281761787</v>
      </c>
    </row>
    <row r="20" spans="1:11" x14ac:dyDescent="0.45">
      <c r="A20" t="s">
        <v>306</v>
      </c>
      <c r="B20" s="4">
        <v>42.634999999999998</v>
      </c>
      <c r="C20" s="4">
        <v>3.3000000000000002E-2</v>
      </c>
      <c r="D20" s="4">
        <v>8.5631000000000004</v>
      </c>
      <c r="E20" s="4">
        <v>0.158</v>
      </c>
      <c r="F20" s="4">
        <v>47.770400000000002</v>
      </c>
      <c r="G20" s="4">
        <v>0.12640000000000001</v>
      </c>
      <c r="H20" s="4">
        <v>0.68410000000000004</v>
      </c>
      <c r="I20" s="4">
        <v>2.3199999999999998E-2</v>
      </c>
      <c r="J20" s="5">
        <v>99.993300000000005</v>
      </c>
      <c r="K20" s="2">
        <f t="shared" si="0"/>
        <v>90.862978189597499</v>
      </c>
    </row>
    <row r="21" spans="1:11" x14ac:dyDescent="0.45">
      <c r="A21" t="s">
        <v>307</v>
      </c>
      <c r="B21" s="4">
        <v>42.043700000000001</v>
      </c>
      <c r="C21" s="4">
        <v>8.3599999999999994E-2</v>
      </c>
      <c r="D21" s="4">
        <v>8.5325000000000006</v>
      </c>
      <c r="E21" s="4">
        <v>0.13800000000000001</v>
      </c>
      <c r="F21" s="4">
        <v>47.8827</v>
      </c>
      <c r="G21" s="4">
        <v>0.15040000000000001</v>
      </c>
      <c r="H21" s="4">
        <v>0.70399999999999996</v>
      </c>
      <c r="I21" s="4">
        <v>9.3899999999999997E-2</v>
      </c>
      <c r="J21" s="5">
        <v>99.628900000000002</v>
      </c>
      <c r="K21" s="2">
        <f t="shared" si="0"/>
        <v>90.912073899206021</v>
      </c>
    </row>
    <row r="22" spans="1:11" x14ac:dyDescent="0.45">
      <c r="A22" t="s">
        <v>308</v>
      </c>
      <c r="B22" s="4">
        <v>42.403599999999997</v>
      </c>
      <c r="C22" s="4">
        <v>5.8000000000000003E-2</v>
      </c>
      <c r="D22" s="4">
        <v>8.4505999999999997</v>
      </c>
      <c r="E22" s="4">
        <v>0.1232</v>
      </c>
      <c r="F22" s="4">
        <v>48.1447</v>
      </c>
      <c r="G22" s="4">
        <v>0.13</v>
      </c>
      <c r="H22" s="4">
        <v>0.66420000000000001</v>
      </c>
      <c r="I22" s="4">
        <v>2.8799999999999999E-2</v>
      </c>
      <c r="J22" s="5">
        <v>100.0031</v>
      </c>
      <c r="K22" s="2">
        <f t="shared" si="0"/>
        <v>91.036076363846703</v>
      </c>
    </row>
    <row r="23" spans="1:11" x14ac:dyDescent="0.45">
      <c r="A23" t="s">
        <v>309</v>
      </c>
      <c r="B23" s="4">
        <v>42.254100000000001</v>
      </c>
      <c r="C23" s="4">
        <v>4.9700000000000001E-2</v>
      </c>
      <c r="D23" s="4">
        <v>8.452</v>
      </c>
      <c r="E23" s="4">
        <v>9.4899999999999998E-2</v>
      </c>
      <c r="F23" s="4">
        <v>48.291600000000003</v>
      </c>
      <c r="G23" s="4">
        <v>0.1701</v>
      </c>
      <c r="H23" s="4">
        <v>0.68569999999999998</v>
      </c>
      <c r="I23" s="4">
        <v>7.9100000000000004E-2</v>
      </c>
      <c r="J23" s="5">
        <v>100.0772</v>
      </c>
      <c r="K23" s="2">
        <f t="shared" si="0"/>
        <v>91.059558043070652</v>
      </c>
    </row>
    <row r="24" spans="1:11" x14ac:dyDescent="0.45">
      <c r="A24" t="s">
        <v>310</v>
      </c>
      <c r="B24" s="4">
        <v>42.029600000000002</v>
      </c>
      <c r="C24" s="4">
        <v>7.2999999999999995E-2</v>
      </c>
      <c r="D24" s="4">
        <v>8.2210000000000001</v>
      </c>
      <c r="E24" s="4">
        <v>0.18129999999999999</v>
      </c>
      <c r="F24" s="4">
        <v>47.912500000000001</v>
      </c>
      <c r="G24" s="4">
        <v>0.12770000000000001</v>
      </c>
      <c r="H24" s="4">
        <v>0.7742</v>
      </c>
      <c r="I24" s="4">
        <v>0.12870000000000001</v>
      </c>
      <c r="J24" s="5">
        <v>99.447900000000004</v>
      </c>
      <c r="K24" s="2">
        <f t="shared" si="0"/>
        <v>91.219687885560887</v>
      </c>
    </row>
    <row r="25" spans="1:11" x14ac:dyDescent="0.45">
      <c r="A25" t="s">
        <v>311</v>
      </c>
      <c r="B25" s="4">
        <v>41.862499999999997</v>
      </c>
      <c r="C25" s="4">
        <v>5.11E-2</v>
      </c>
      <c r="D25" s="4">
        <v>8.4847000000000001</v>
      </c>
      <c r="E25" s="4">
        <v>0.1308</v>
      </c>
      <c r="F25" s="4">
        <v>48.195500000000003</v>
      </c>
      <c r="G25" s="4">
        <v>0.15859999999999999</v>
      </c>
      <c r="H25" s="4">
        <v>0.67800000000000005</v>
      </c>
      <c r="I25" s="4">
        <v>9.8400000000000001E-2</v>
      </c>
      <c r="J25" s="5">
        <v>99.659700000000001</v>
      </c>
      <c r="K25" s="2">
        <f t="shared" si="0"/>
        <v>91.011789950523109</v>
      </c>
    </row>
    <row r="26" spans="1:11" x14ac:dyDescent="0.45">
      <c r="A26" t="s">
        <v>312</v>
      </c>
      <c r="B26" s="4">
        <v>42.1905</v>
      </c>
      <c r="C26" s="4">
        <v>5.3600000000000002E-2</v>
      </c>
      <c r="D26" s="4">
        <v>8.5145</v>
      </c>
      <c r="E26" s="4">
        <v>0.13589999999999999</v>
      </c>
      <c r="F26" s="4">
        <v>48.246400000000001</v>
      </c>
      <c r="G26" s="4">
        <v>0.1419</v>
      </c>
      <c r="H26" s="4">
        <v>0.64870000000000005</v>
      </c>
      <c r="I26" s="4">
        <v>2.7199999999999998E-2</v>
      </c>
      <c r="J26" s="5">
        <v>99.9589</v>
      </c>
      <c r="K26" s="2">
        <f t="shared" si="0"/>
        <v>90.991723950643021</v>
      </c>
    </row>
    <row r="27" spans="1:11" x14ac:dyDescent="0.45">
      <c r="A27" t="s">
        <v>313</v>
      </c>
      <c r="B27" s="4">
        <v>41.963900000000002</v>
      </c>
      <c r="C27" s="4">
        <v>4.3099999999999999E-2</v>
      </c>
      <c r="D27" s="4">
        <v>8.4959000000000007</v>
      </c>
      <c r="E27" s="4">
        <v>0.1532</v>
      </c>
      <c r="F27" s="4">
        <v>48.309699999999999</v>
      </c>
      <c r="G27" s="4">
        <v>0.15629999999999999</v>
      </c>
      <c r="H27" s="4">
        <v>0.64319999999999999</v>
      </c>
      <c r="I27" s="4">
        <v>2.8799999999999999E-2</v>
      </c>
      <c r="J27" s="5">
        <v>99.7941</v>
      </c>
      <c r="K27" s="2">
        <f t="shared" si="0"/>
        <v>91.020355659670273</v>
      </c>
    </row>
    <row r="28" spans="1:11" x14ac:dyDescent="0.45">
      <c r="A28" t="s">
        <v>314</v>
      </c>
      <c r="B28" s="4">
        <v>42.241</v>
      </c>
      <c r="C28" s="4">
        <v>6.6900000000000001E-2</v>
      </c>
      <c r="D28" s="4">
        <v>8.5739999999999998</v>
      </c>
      <c r="E28" s="4">
        <v>0.12039999999999999</v>
      </c>
      <c r="F28" s="4">
        <v>48.223100000000002</v>
      </c>
      <c r="G28" s="4">
        <v>0.14410000000000001</v>
      </c>
      <c r="H28" s="4">
        <v>0.70950000000000002</v>
      </c>
      <c r="I28" s="4">
        <v>9.2399999999999996E-2</v>
      </c>
      <c r="J28" s="5">
        <v>100.17149999999999</v>
      </c>
      <c r="K28" s="2">
        <f t="shared" si="0"/>
        <v>90.930497265088917</v>
      </c>
    </row>
    <row r="29" spans="1:11" x14ac:dyDescent="0.45">
      <c r="A29" t="s">
        <v>315</v>
      </c>
      <c r="B29" s="4">
        <v>42.434399999999997</v>
      </c>
      <c r="C29" s="4">
        <v>3.8399999999999997E-2</v>
      </c>
      <c r="D29" s="4">
        <v>8.4947999999999997</v>
      </c>
      <c r="E29" s="4">
        <v>0.15720000000000001</v>
      </c>
      <c r="F29" s="4">
        <v>48.744100000000003</v>
      </c>
      <c r="G29" s="4">
        <v>0.13400000000000001</v>
      </c>
      <c r="H29" s="4">
        <v>0.68149999999999999</v>
      </c>
      <c r="I29" s="4">
        <v>4.48E-2</v>
      </c>
      <c r="J29" s="5">
        <v>100.72920000000001</v>
      </c>
      <c r="K29" s="2">
        <f t="shared" si="0"/>
        <v>91.094303733357052</v>
      </c>
    </row>
    <row r="30" spans="1:11" x14ac:dyDescent="0.45">
      <c r="A30" t="s">
        <v>316</v>
      </c>
      <c r="B30" s="4">
        <v>41.6218</v>
      </c>
      <c r="C30" s="4">
        <v>3.6999999999999998E-2</v>
      </c>
      <c r="D30" s="4">
        <v>8.5420999999999996</v>
      </c>
      <c r="E30" s="4">
        <v>0.17799999999999999</v>
      </c>
      <c r="F30" s="4">
        <v>48.069099999999999</v>
      </c>
      <c r="G30" s="4">
        <v>0.16689999999999999</v>
      </c>
      <c r="H30" s="4">
        <v>0.64849999999999997</v>
      </c>
      <c r="I30" s="4">
        <v>2.76E-2</v>
      </c>
      <c r="J30" s="5">
        <v>99.290899999999993</v>
      </c>
      <c r="K30" s="2">
        <f t="shared" si="0"/>
        <v>90.93485803591021</v>
      </c>
    </row>
    <row r="31" spans="1:11" x14ac:dyDescent="0.45">
      <c r="A31" t="s">
        <v>317</v>
      </c>
      <c r="B31" s="4">
        <v>42.183399999999999</v>
      </c>
      <c r="C31" s="4">
        <v>5.7200000000000001E-2</v>
      </c>
      <c r="D31" s="4">
        <v>8.4553999999999991</v>
      </c>
      <c r="E31" s="4">
        <v>0.21740000000000001</v>
      </c>
      <c r="F31" s="4">
        <v>48.264200000000002</v>
      </c>
      <c r="G31" s="4">
        <v>0.14299999999999999</v>
      </c>
      <c r="H31" s="4">
        <v>0.69969999999999999</v>
      </c>
      <c r="I31" s="4">
        <v>7.6700000000000004E-2</v>
      </c>
      <c r="J31" s="5">
        <v>100.09699999999999</v>
      </c>
      <c r="K31" s="2">
        <f t="shared" si="0"/>
        <v>91.051660136815016</v>
      </c>
    </row>
    <row r="32" spans="1:11" x14ac:dyDescent="0.45">
      <c r="A32" t="s">
        <v>318</v>
      </c>
      <c r="B32" s="4">
        <v>41.878</v>
      </c>
      <c r="C32" s="4">
        <v>2.4400000000000002E-2</v>
      </c>
      <c r="D32" s="4">
        <v>8.6539000000000001</v>
      </c>
      <c r="E32" s="4">
        <v>0.18190000000000001</v>
      </c>
      <c r="F32" s="4">
        <v>48.364699999999999</v>
      </c>
      <c r="G32" s="4">
        <v>0.13850000000000001</v>
      </c>
      <c r="H32" s="4">
        <v>0.64070000000000005</v>
      </c>
      <c r="I32" s="4">
        <v>1.2800000000000001E-2</v>
      </c>
      <c r="J32" s="5">
        <v>99.894999999999996</v>
      </c>
      <c r="K32" s="2">
        <f t="shared" si="0"/>
        <v>90.878045369022573</v>
      </c>
    </row>
    <row r="33" spans="1:11" x14ac:dyDescent="0.45">
      <c r="A33" t="s">
        <v>319</v>
      </c>
      <c r="B33" s="4">
        <v>42.216200000000001</v>
      </c>
      <c r="C33" s="4">
        <v>5.3699999999999998E-2</v>
      </c>
      <c r="D33" s="4">
        <v>8.3172999999999995</v>
      </c>
      <c r="E33" s="4">
        <v>0.15740000000000001</v>
      </c>
      <c r="F33" s="4">
        <v>48.712499999999999</v>
      </c>
      <c r="G33" s="4">
        <v>0.1391</v>
      </c>
      <c r="H33" s="4">
        <v>0.74929999999999997</v>
      </c>
      <c r="I33" s="4">
        <v>4.7899999999999998E-2</v>
      </c>
      <c r="J33" s="5">
        <v>100.3933</v>
      </c>
      <c r="K33" s="2">
        <f t="shared" si="0"/>
        <v>91.258961626169778</v>
      </c>
    </row>
    <row r="34" spans="1:11" x14ac:dyDescent="0.45">
      <c r="A34" t="s">
        <v>320</v>
      </c>
      <c r="B34" s="4">
        <v>42.434399999999997</v>
      </c>
      <c r="C34" s="4">
        <v>3.5000000000000003E-2</v>
      </c>
      <c r="D34" s="4">
        <v>8.5502000000000002</v>
      </c>
      <c r="E34" s="4">
        <v>0.17100000000000001</v>
      </c>
      <c r="F34" s="4">
        <v>48.360399999999998</v>
      </c>
      <c r="G34" s="4">
        <v>0.14960000000000001</v>
      </c>
      <c r="H34" s="4">
        <v>0.64959999999999996</v>
      </c>
      <c r="I34" s="4">
        <v>1.6E-2</v>
      </c>
      <c r="J34" s="5">
        <v>100.3661</v>
      </c>
      <c r="K34" s="2">
        <f t="shared" si="0"/>
        <v>90.976761842240336</v>
      </c>
    </row>
    <row r="35" spans="1:11" x14ac:dyDescent="0.45">
      <c r="A35" t="s">
        <v>321</v>
      </c>
      <c r="B35" s="4">
        <v>42.610900000000001</v>
      </c>
      <c r="C35" s="4">
        <v>3.61E-2</v>
      </c>
      <c r="D35" s="4">
        <v>8.3202999999999996</v>
      </c>
      <c r="E35" s="4">
        <v>0.2029</v>
      </c>
      <c r="F35" s="4">
        <v>48.294800000000002</v>
      </c>
      <c r="G35" s="4">
        <v>0.1434</v>
      </c>
      <c r="H35" s="4">
        <v>0.70399999999999996</v>
      </c>
      <c r="I35" s="4">
        <v>2.4299999999999999E-2</v>
      </c>
      <c r="J35" s="5">
        <v>100.3368</v>
      </c>
      <c r="K35" s="2">
        <f t="shared" si="0"/>
        <v>91.187123464399079</v>
      </c>
    </row>
    <row r="36" spans="1:11" x14ac:dyDescent="0.45">
      <c r="A36" t="s">
        <v>322</v>
      </c>
      <c r="B36" s="4">
        <v>42.519799999999996</v>
      </c>
      <c r="C36" s="4">
        <v>3.6600000000000001E-2</v>
      </c>
      <c r="D36" s="4">
        <v>8.0251000000000001</v>
      </c>
      <c r="E36" s="4">
        <v>0.1802</v>
      </c>
      <c r="F36" s="4">
        <v>48.199100000000001</v>
      </c>
      <c r="G36" s="4">
        <v>0.13339999999999999</v>
      </c>
      <c r="H36" s="4">
        <v>0.76080000000000003</v>
      </c>
      <c r="I36" s="4">
        <v>4.4299999999999999E-2</v>
      </c>
      <c r="J36" s="5">
        <v>99.899500000000003</v>
      </c>
      <c r="K36" s="2">
        <f t="shared" si="0"/>
        <v>91.457654378948092</v>
      </c>
    </row>
    <row r="37" spans="1:11" x14ac:dyDescent="0.45">
      <c r="A37" t="s">
        <v>323</v>
      </c>
      <c r="B37" s="4">
        <v>42.527000000000001</v>
      </c>
      <c r="C37" s="4">
        <v>3.9699999999999999E-2</v>
      </c>
      <c r="D37" s="4">
        <v>8.1987000000000005</v>
      </c>
      <c r="E37" s="4">
        <v>0.17180000000000001</v>
      </c>
      <c r="F37" s="4">
        <v>48.091900000000003</v>
      </c>
      <c r="G37" s="4">
        <v>0.158</v>
      </c>
      <c r="H37" s="4">
        <v>0.78869999999999996</v>
      </c>
      <c r="I37" s="4">
        <v>0.03</v>
      </c>
      <c r="J37" s="5">
        <v>100.0059</v>
      </c>
      <c r="K37" s="2">
        <f t="shared" si="0"/>
        <v>91.271239735422341</v>
      </c>
    </row>
    <row r="39" spans="1:11" x14ac:dyDescent="0.45">
      <c r="A39" s="1"/>
      <c r="B39" s="1" t="s">
        <v>3</v>
      </c>
      <c r="C39" s="1" t="s">
        <v>2</v>
      </c>
      <c r="D39" s="1" t="s">
        <v>7</v>
      </c>
      <c r="E39" s="1" t="s">
        <v>6</v>
      </c>
      <c r="F39" s="1" t="s">
        <v>1</v>
      </c>
      <c r="G39" s="1" t="s">
        <v>4</v>
      </c>
      <c r="H39" s="1" t="s">
        <v>8</v>
      </c>
      <c r="I39" s="1" t="s">
        <v>5</v>
      </c>
      <c r="J39" s="1" t="s">
        <v>9</v>
      </c>
      <c r="K39" s="2" t="s">
        <v>20</v>
      </c>
    </row>
    <row r="40" spans="1:11" s="1" customFormat="1" x14ac:dyDescent="0.45">
      <c r="A40" s="1" t="s">
        <v>188</v>
      </c>
      <c r="B40" s="3">
        <f t="shared" ref="B40:I40" si="1">AVERAGE(B2:B37)</f>
        <v>42.20784444444444</v>
      </c>
      <c r="C40" s="3">
        <f t="shared" si="1"/>
        <v>4.7497222222222218E-2</v>
      </c>
      <c r="D40" s="3">
        <f t="shared" si="1"/>
        <v>8.4148805555555555</v>
      </c>
      <c r="E40" s="3">
        <f t="shared" si="1"/>
        <v>0.16275555555555554</v>
      </c>
      <c r="F40" s="3">
        <f t="shared" si="1"/>
        <v>48.16128611111111</v>
      </c>
      <c r="G40" s="3">
        <f t="shared" si="1"/>
        <v>0.14856388888888888</v>
      </c>
      <c r="H40" s="3">
        <f t="shared" si="1"/>
        <v>0.70629166666666665</v>
      </c>
      <c r="I40" s="3">
        <f t="shared" si="1"/>
        <v>4.7744444444444444E-2</v>
      </c>
      <c r="J40" s="3">
        <f t="shared" ref="J40:K40" si="2">AVERAGE(J2:J37)</f>
        <v>99.89686666666671</v>
      </c>
      <c r="K40" s="2">
        <f t="shared" si="2"/>
        <v>91.073442536139211</v>
      </c>
    </row>
    <row r="41" spans="1:11" s="1" customFormat="1" x14ac:dyDescent="0.45">
      <c r="A41" s="1" t="s">
        <v>189</v>
      </c>
      <c r="B41" s="3">
        <f t="shared" ref="B41:I41" si="3">STDEV(B2:B37)</f>
        <v>0.35211943139828827</v>
      </c>
      <c r="C41" s="3">
        <f t="shared" si="3"/>
        <v>1.2963255457773408E-2</v>
      </c>
      <c r="D41" s="3">
        <f t="shared" si="3"/>
        <v>0.18677660884358926</v>
      </c>
      <c r="E41" s="3">
        <f t="shared" si="3"/>
        <v>2.7458700879106748E-2</v>
      </c>
      <c r="F41" s="3">
        <f t="shared" si="3"/>
        <v>0.27948261908930166</v>
      </c>
      <c r="G41" s="3">
        <f t="shared" si="3"/>
        <v>1.7409737058452276E-2</v>
      </c>
      <c r="H41" s="3">
        <f t="shared" si="3"/>
        <v>4.630409037778721E-2</v>
      </c>
      <c r="I41" s="3">
        <f t="shared" si="3"/>
        <v>3.084166425419119E-2</v>
      </c>
      <c r="J41" s="3">
        <f t="shared" ref="J41:K41" si="4">STDEV(J2:J37)</f>
        <v>0.44700272674144337</v>
      </c>
      <c r="K41" s="2">
        <f t="shared" si="4"/>
        <v>0.18943271931558772</v>
      </c>
    </row>
  </sheetData>
  <pageMargins left="0.75" right="0.75" top="1" bottom="1" header="0.5" footer="0.5"/>
  <pageSetup orientation="portrait" horizontalDpi="4294967292" verticalDpi="429496729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2B085-FA54-7640-9E22-26952A844324}">
  <dimension ref="A1:K51"/>
  <sheetViews>
    <sheetView topLeftCell="A26" workbookViewId="0">
      <selection activeCell="K51" sqref="K51"/>
    </sheetView>
  </sheetViews>
  <sheetFormatPr defaultColWidth="10.796875" defaultRowHeight="15" x14ac:dyDescent="0.45"/>
  <cols>
    <col min="1" max="1" width="16.546875" customWidth="1"/>
  </cols>
  <sheetData>
    <row r="1" spans="1:11" x14ac:dyDescent="0.45">
      <c r="A1" s="1" t="s">
        <v>0</v>
      </c>
      <c r="B1" s="1" t="s">
        <v>3</v>
      </c>
      <c r="C1" s="1" t="s">
        <v>2</v>
      </c>
      <c r="D1" s="1" t="s">
        <v>7</v>
      </c>
      <c r="E1" s="1" t="s">
        <v>6</v>
      </c>
      <c r="F1" s="1" t="s">
        <v>1</v>
      </c>
      <c r="G1" s="1" t="s">
        <v>4</v>
      </c>
      <c r="H1" s="1" t="s">
        <v>8</v>
      </c>
      <c r="I1" s="1" t="s">
        <v>5</v>
      </c>
      <c r="J1" s="1" t="s">
        <v>9</v>
      </c>
      <c r="K1" s="1" t="s">
        <v>20</v>
      </c>
    </row>
    <row r="2" spans="1:11" x14ac:dyDescent="0.45">
      <c r="A2" t="s">
        <v>242</v>
      </c>
      <c r="B2" s="3">
        <v>41.430700000000002</v>
      </c>
      <c r="C2" s="3">
        <v>3.5299999999999998E-2</v>
      </c>
      <c r="D2" s="3">
        <v>7.9194000000000004</v>
      </c>
      <c r="E2" s="3">
        <v>0.17180000000000001</v>
      </c>
      <c r="F2" s="3">
        <v>49.744599999999998</v>
      </c>
      <c r="G2" s="3">
        <v>0.13780000000000001</v>
      </c>
      <c r="H2" s="3">
        <v>0.67830000000000001</v>
      </c>
      <c r="I2" s="3">
        <v>3.7100000000000001E-2</v>
      </c>
      <c r="J2" s="3">
        <v>100.15479999999999</v>
      </c>
      <c r="K2" s="2">
        <f>100/(D2/F2/71.846*40.304+1)</f>
        <v>91.801374029098369</v>
      </c>
    </row>
    <row r="3" spans="1:11" x14ac:dyDescent="0.45">
      <c r="A3" t="s">
        <v>243</v>
      </c>
      <c r="B3" s="3">
        <v>41.368600000000001</v>
      </c>
      <c r="C3" s="3">
        <v>3.9300000000000002E-2</v>
      </c>
      <c r="D3" s="3">
        <v>7.899</v>
      </c>
      <c r="E3" s="3">
        <v>0.16209999999999999</v>
      </c>
      <c r="F3" s="3">
        <v>49.870600000000003</v>
      </c>
      <c r="G3" s="3">
        <v>0.16589999999999999</v>
      </c>
      <c r="H3" s="3">
        <v>0.62919999999999998</v>
      </c>
      <c r="I3" s="3">
        <v>6.4000000000000003E-3</v>
      </c>
      <c r="J3" s="3">
        <v>100.14100000000001</v>
      </c>
      <c r="K3" s="2">
        <f t="shared" ref="K3:K47" si="0">100/(D3/F3/71.846*40.304+1)</f>
        <v>91.839744729454651</v>
      </c>
    </row>
    <row r="4" spans="1:11" x14ac:dyDescent="0.45">
      <c r="A4" t="s">
        <v>244</v>
      </c>
      <c r="B4" s="3">
        <v>40.792299999999997</v>
      </c>
      <c r="C4" s="3">
        <v>4.9200000000000001E-2</v>
      </c>
      <c r="D4" s="3">
        <v>7.8474000000000004</v>
      </c>
      <c r="E4" s="3">
        <v>0.1668</v>
      </c>
      <c r="F4" s="3">
        <v>49.427599999999998</v>
      </c>
      <c r="G4" s="3">
        <v>0.14530000000000001</v>
      </c>
      <c r="H4" s="3">
        <v>0.68730000000000002</v>
      </c>
      <c r="I4" s="3">
        <v>9.4299999999999995E-2</v>
      </c>
      <c r="J4" s="3">
        <v>99.210099999999997</v>
      </c>
      <c r="K4" s="2">
        <f t="shared" si="0"/>
        <v>91.821974673884313</v>
      </c>
    </row>
    <row r="5" spans="1:11" x14ac:dyDescent="0.45">
      <c r="A5" t="s">
        <v>245</v>
      </c>
      <c r="B5" s="3">
        <v>41.520400000000002</v>
      </c>
      <c r="C5" s="3">
        <v>4.1599999999999998E-2</v>
      </c>
      <c r="D5" s="3">
        <v>7.9196999999999997</v>
      </c>
      <c r="E5" s="3">
        <v>0.16930000000000001</v>
      </c>
      <c r="F5" s="3">
        <v>50.084600000000002</v>
      </c>
      <c r="G5" s="3">
        <v>0.1275</v>
      </c>
      <c r="H5" s="3">
        <v>0.71450000000000002</v>
      </c>
      <c r="I5" s="3">
        <v>2.6100000000000002E-2</v>
      </c>
      <c r="J5" s="3">
        <v>100.6035</v>
      </c>
      <c r="K5" s="2">
        <f t="shared" si="0"/>
        <v>91.852212406910539</v>
      </c>
    </row>
    <row r="6" spans="1:11" x14ac:dyDescent="0.45">
      <c r="A6" t="s">
        <v>246</v>
      </c>
      <c r="B6" s="3">
        <v>41.340600000000002</v>
      </c>
      <c r="C6" s="3">
        <v>5.3499999999999999E-2</v>
      </c>
      <c r="D6" s="3">
        <v>7.9291</v>
      </c>
      <c r="E6" s="3">
        <v>0.14860000000000001</v>
      </c>
      <c r="F6" s="3">
        <v>50.052799999999998</v>
      </c>
      <c r="G6" s="3">
        <v>0.12509999999999999</v>
      </c>
      <c r="H6" s="3">
        <v>0.72050000000000003</v>
      </c>
      <c r="I6" s="3">
        <v>3.5099999999999999E-2</v>
      </c>
      <c r="J6" s="3">
        <v>100.40519999999999</v>
      </c>
      <c r="K6" s="2">
        <f t="shared" si="0"/>
        <v>91.838571264956798</v>
      </c>
    </row>
    <row r="7" spans="1:11" x14ac:dyDescent="0.45">
      <c r="A7" t="s">
        <v>247</v>
      </c>
      <c r="B7" s="3">
        <v>41.9711</v>
      </c>
      <c r="C7" s="3">
        <v>4.2900000000000001E-2</v>
      </c>
      <c r="D7" s="3">
        <v>7.8432000000000004</v>
      </c>
      <c r="E7" s="3">
        <v>0.14829999999999999</v>
      </c>
      <c r="F7" s="3">
        <v>49.771000000000001</v>
      </c>
      <c r="G7" s="3">
        <v>0.14749999999999999</v>
      </c>
      <c r="H7" s="3">
        <v>0.63780000000000003</v>
      </c>
      <c r="I7" s="3">
        <v>3.0599999999999999E-2</v>
      </c>
      <c r="J7" s="3">
        <v>100.59229999999999</v>
      </c>
      <c r="K7" s="2">
        <f t="shared" si="0"/>
        <v>91.877810527697505</v>
      </c>
    </row>
    <row r="8" spans="1:11" x14ac:dyDescent="0.45">
      <c r="A8" t="s">
        <v>248</v>
      </c>
      <c r="B8" s="3">
        <v>42.161099999999998</v>
      </c>
      <c r="C8" s="3">
        <v>4.8599999999999997E-2</v>
      </c>
      <c r="D8" s="3">
        <v>7.8395000000000001</v>
      </c>
      <c r="E8" s="3">
        <v>0.16020000000000001</v>
      </c>
      <c r="F8" s="3">
        <v>50.019300000000001</v>
      </c>
      <c r="G8" s="3">
        <v>0.1303</v>
      </c>
      <c r="H8" s="3">
        <v>0.65720000000000001</v>
      </c>
      <c r="I8" s="3">
        <v>1.8800000000000001E-2</v>
      </c>
      <c r="J8" s="3">
        <v>101.0352</v>
      </c>
      <c r="K8" s="2">
        <f t="shared" si="0"/>
        <v>91.918375781207359</v>
      </c>
    </row>
    <row r="9" spans="1:11" x14ac:dyDescent="0.45">
      <c r="A9" t="s">
        <v>249</v>
      </c>
      <c r="B9" s="3">
        <v>41.7395</v>
      </c>
      <c r="C9" s="3">
        <v>2.4400000000000002E-2</v>
      </c>
      <c r="D9" s="3">
        <v>7.9257999999999997</v>
      </c>
      <c r="E9" s="3">
        <v>0.1527</v>
      </c>
      <c r="F9" s="3">
        <v>50.0458</v>
      </c>
      <c r="G9" s="3">
        <v>0.12859999999999999</v>
      </c>
      <c r="H9" s="3">
        <v>0.64219999999999999</v>
      </c>
      <c r="I9" s="3">
        <v>2.81E-2</v>
      </c>
      <c r="J9" s="3">
        <v>100.6871</v>
      </c>
      <c r="K9" s="2">
        <f t="shared" si="0"/>
        <v>91.840642834696226</v>
      </c>
    </row>
    <row r="10" spans="1:11" x14ac:dyDescent="0.45">
      <c r="A10" t="s">
        <v>250</v>
      </c>
      <c r="B10" s="3">
        <v>41.725900000000003</v>
      </c>
      <c r="C10" s="3">
        <v>3.5099999999999999E-2</v>
      </c>
      <c r="D10" s="3">
        <v>7.7896000000000001</v>
      </c>
      <c r="E10" s="3">
        <v>0.1908</v>
      </c>
      <c r="F10" s="3">
        <v>49.773499999999999</v>
      </c>
      <c r="G10" s="3">
        <v>0.1537</v>
      </c>
      <c r="H10" s="3">
        <v>0.61939999999999995</v>
      </c>
      <c r="I10" s="3">
        <v>0.08</v>
      </c>
      <c r="J10" s="3">
        <v>100.3678</v>
      </c>
      <c r="K10" s="2">
        <f t="shared" si="0"/>
        <v>91.92920977452431</v>
      </c>
    </row>
    <row r="11" spans="1:11" x14ac:dyDescent="0.45">
      <c r="A11" t="s">
        <v>251</v>
      </c>
      <c r="B11" s="3">
        <v>41.408700000000003</v>
      </c>
      <c r="C11" s="3">
        <v>2.8400000000000002E-2</v>
      </c>
      <c r="D11" s="3">
        <v>8.1667000000000005</v>
      </c>
      <c r="E11" s="3">
        <v>0.14280000000000001</v>
      </c>
      <c r="F11" s="3">
        <v>49.857900000000001</v>
      </c>
      <c r="G11" s="3">
        <v>0.13600000000000001</v>
      </c>
      <c r="H11" s="3">
        <v>0.59760000000000002</v>
      </c>
      <c r="I11" s="3">
        <v>1.32E-2</v>
      </c>
      <c r="J11" s="3">
        <v>100.35129999999999</v>
      </c>
      <c r="K11" s="2">
        <f t="shared" si="0"/>
        <v>91.584495905842829</v>
      </c>
    </row>
    <row r="12" spans="1:11" x14ac:dyDescent="0.45">
      <c r="A12" t="s">
        <v>252</v>
      </c>
      <c r="B12" s="3">
        <v>40.886099999999999</v>
      </c>
      <c r="C12" s="3">
        <v>2.75E-2</v>
      </c>
      <c r="D12" s="3">
        <v>7.63</v>
      </c>
      <c r="E12" s="3">
        <v>0.15379999999999999</v>
      </c>
      <c r="F12" s="3">
        <v>50.787500000000001</v>
      </c>
      <c r="G12" s="3">
        <v>0.16170000000000001</v>
      </c>
      <c r="H12" s="3">
        <v>0.71089999999999998</v>
      </c>
      <c r="I12" s="3">
        <v>4.0800000000000003E-2</v>
      </c>
      <c r="J12" s="3">
        <v>100.3982</v>
      </c>
      <c r="K12" s="2">
        <f t="shared" si="0"/>
        <v>92.22728600720022</v>
      </c>
    </row>
    <row r="13" spans="1:11" x14ac:dyDescent="0.45">
      <c r="A13" t="s">
        <v>253</v>
      </c>
      <c r="B13" s="3">
        <v>41.048099999999998</v>
      </c>
      <c r="C13" s="3">
        <v>3.8699999999999998E-2</v>
      </c>
      <c r="D13" s="3">
        <v>7.7827999999999999</v>
      </c>
      <c r="E13" s="3">
        <v>0.14749999999999999</v>
      </c>
      <c r="F13" s="3">
        <v>50.462299999999999</v>
      </c>
      <c r="G13" s="3">
        <v>0.1459</v>
      </c>
      <c r="H13" s="3">
        <v>0.74080000000000001</v>
      </c>
      <c r="I13" s="3">
        <v>4.9500000000000002E-2</v>
      </c>
      <c r="J13" s="3">
        <v>100.4156</v>
      </c>
      <c r="K13" s="2">
        <f t="shared" si="0"/>
        <v>92.036997912783065</v>
      </c>
    </row>
    <row r="14" spans="1:11" x14ac:dyDescent="0.45">
      <c r="A14" t="s">
        <v>254</v>
      </c>
      <c r="B14" s="3">
        <v>41.411000000000001</v>
      </c>
      <c r="C14" s="3">
        <v>5.0999999999999997E-2</v>
      </c>
      <c r="D14" s="3">
        <v>7.6695000000000002</v>
      </c>
      <c r="E14" s="3">
        <v>0.17249999999999999</v>
      </c>
      <c r="F14" s="3">
        <v>50.764000000000003</v>
      </c>
      <c r="G14" s="3">
        <v>0.156</v>
      </c>
      <c r="H14" s="3">
        <v>0.69289999999999996</v>
      </c>
      <c r="I14" s="3">
        <v>2.8799999999999999E-2</v>
      </c>
      <c r="J14" s="3">
        <v>100.94580000000001</v>
      </c>
      <c r="K14" s="2">
        <f t="shared" si="0"/>
        <v>92.186856867832049</v>
      </c>
    </row>
    <row r="15" spans="1:11" x14ac:dyDescent="0.45">
      <c r="A15" t="s">
        <v>255</v>
      </c>
      <c r="B15" s="3">
        <v>41.422899999999998</v>
      </c>
      <c r="C15" s="3">
        <v>2.5899999999999999E-2</v>
      </c>
      <c r="D15" s="3">
        <v>7.7518000000000002</v>
      </c>
      <c r="E15" s="3">
        <v>0.15409999999999999</v>
      </c>
      <c r="F15" s="3">
        <v>50.700600000000001</v>
      </c>
      <c r="G15" s="3">
        <v>0.17169999999999999</v>
      </c>
      <c r="H15" s="3">
        <v>0.69769999999999999</v>
      </c>
      <c r="I15" s="3">
        <v>7.7999999999999996E-3</v>
      </c>
      <c r="J15" s="3">
        <v>100.9325</v>
      </c>
      <c r="K15" s="2">
        <f t="shared" si="0"/>
        <v>92.100543539371031</v>
      </c>
    </row>
    <row r="16" spans="1:11" x14ac:dyDescent="0.45">
      <c r="A16" t="s">
        <v>256</v>
      </c>
      <c r="B16" s="3">
        <v>41.029699999999998</v>
      </c>
      <c r="C16" s="3">
        <v>3.2599999999999997E-2</v>
      </c>
      <c r="D16" s="3">
        <v>7.7488999999999999</v>
      </c>
      <c r="E16" s="3">
        <v>0.15859999999999999</v>
      </c>
      <c r="F16" s="3">
        <v>50.529600000000002</v>
      </c>
      <c r="G16" s="3">
        <v>0.1517</v>
      </c>
      <c r="H16" s="3">
        <v>0.68489999999999995</v>
      </c>
      <c r="I16" s="3">
        <v>1.9699999999999999E-2</v>
      </c>
      <c r="J16" s="3">
        <v>100.3558</v>
      </c>
      <c r="K16" s="2">
        <f t="shared" si="0"/>
        <v>92.078658518557916</v>
      </c>
    </row>
    <row r="17" spans="1:11" x14ac:dyDescent="0.45">
      <c r="A17" t="s">
        <v>257</v>
      </c>
      <c r="B17" s="3">
        <v>41.204500000000003</v>
      </c>
      <c r="C17" s="3">
        <v>5.4100000000000002E-2</v>
      </c>
      <c r="D17" s="3">
        <v>7.8327999999999998</v>
      </c>
      <c r="E17" s="3">
        <v>0.17150000000000001</v>
      </c>
      <c r="F17" s="3">
        <v>50.668999999999997</v>
      </c>
      <c r="G17" s="3">
        <v>0.16170000000000001</v>
      </c>
      <c r="H17" s="3">
        <v>0.64790000000000003</v>
      </c>
      <c r="I17" s="3">
        <v>5.0799999999999998E-2</v>
      </c>
      <c r="J17" s="3">
        <v>100.7924</v>
      </c>
      <c r="K17" s="2">
        <f t="shared" si="0"/>
        <v>92.020006794312678</v>
      </c>
    </row>
    <row r="18" spans="1:11" x14ac:dyDescent="0.45">
      <c r="A18" t="s">
        <v>258</v>
      </c>
      <c r="B18" s="3">
        <v>41.217300000000002</v>
      </c>
      <c r="C18" s="3">
        <v>2.5700000000000001E-2</v>
      </c>
      <c r="D18" s="3">
        <v>7.9839000000000002</v>
      </c>
      <c r="E18" s="3">
        <v>0.13789999999999999</v>
      </c>
      <c r="F18" s="3">
        <v>50.227200000000003</v>
      </c>
      <c r="G18" s="3">
        <v>0.1578</v>
      </c>
      <c r="H18" s="3">
        <v>0.67220000000000002</v>
      </c>
      <c r="I18" s="3">
        <v>4.8599999999999997E-2</v>
      </c>
      <c r="J18" s="3">
        <v>100.4706</v>
      </c>
      <c r="K18" s="2">
        <f t="shared" si="0"/>
        <v>91.812981577743145</v>
      </c>
    </row>
    <row r="19" spans="1:11" x14ac:dyDescent="0.45">
      <c r="A19" t="s">
        <v>259</v>
      </c>
      <c r="B19" s="3">
        <v>41.9041</v>
      </c>
      <c r="C19" s="3">
        <v>3.7400000000000003E-2</v>
      </c>
      <c r="D19" s="3">
        <v>7.7862999999999998</v>
      </c>
      <c r="E19" s="3">
        <v>0.15090000000000001</v>
      </c>
      <c r="F19" s="3">
        <v>50.0488</v>
      </c>
      <c r="G19" s="3">
        <v>0.17749999999999999</v>
      </c>
      <c r="H19" s="3">
        <v>0.64700000000000002</v>
      </c>
      <c r="I19" s="3">
        <v>3.9800000000000002E-2</v>
      </c>
      <c r="J19" s="3">
        <v>100.79170000000001</v>
      </c>
      <c r="K19" s="2">
        <f t="shared" si="0"/>
        <v>91.973168128201507</v>
      </c>
    </row>
    <row r="20" spans="1:11" x14ac:dyDescent="0.45">
      <c r="A20" t="s">
        <v>260</v>
      </c>
      <c r="B20" s="3">
        <v>41.386200000000002</v>
      </c>
      <c r="C20" s="3">
        <v>3.8800000000000001E-2</v>
      </c>
      <c r="D20" s="3">
        <v>7.9924999999999997</v>
      </c>
      <c r="E20" s="3">
        <v>0.17319999999999999</v>
      </c>
      <c r="F20" s="3">
        <v>49.8352</v>
      </c>
      <c r="G20" s="3">
        <v>0.1356</v>
      </c>
      <c r="H20" s="3">
        <v>0.65629999999999999</v>
      </c>
      <c r="I20" s="3">
        <v>4.2200000000000001E-2</v>
      </c>
      <c r="J20" s="3">
        <v>100.2599</v>
      </c>
      <c r="K20" s="2">
        <f t="shared" si="0"/>
        <v>91.745744202252524</v>
      </c>
    </row>
    <row r="21" spans="1:11" x14ac:dyDescent="0.45">
      <c r="A21" t="s">
        <v>261</v>
      </c>
      <c r="B21" s="3">
        <v>41.486499999999999</v>
      </c>
      <c r="C21" s="3">
        <v>3.4700000000000002E-2</v>
      </c>
      <c r="D21" s="3">
        <v>8.0900999999999996</v>
      </c>
      <c r="E21" s="3">
        <v>0.17630000000000001</v>
      </c>
      <c r="F21" s="3">
        <v>49.815800000000003</v>
      </c>
      <c r="G21" s="3">
        <v>0.15190000000000001</v>
      </c>
      <c r="H21" s="3">
        <v>0.62450000000000006</v>
      </c>
      <c r="I21" s="3">
        <v>3.7100000000000001E-2</v>
      </c>
      <c r="J21" s="3">
        <v>100.4169</v>
      </c>
      <c r="K21" s="2">
        <f t="shared" si="0"/>
        <v>91.650381829251629</v>
      </c>
    </row>
    <row r="22" spans="1:11" x14ac:dyDescent="0.45">
      <c r="A22" t="s">
        <v>262</v>
      </c>
      <c r="B22" s="3">
        <v>40.876899999999999</v>
      </c>
      <c r="C22" s="3">
        <v>0.1032</v>
      </c>
      <c r="D22" s="3">
        <v>8.0121000000000002</v>
      </c>
      <c r="E22" s="3">
        <v>0.16270000000000001</v>
      </c>
      <c r="F22" s="3">
        <v>49.673099999999998</v>
      </c>
      <c r="G22" s="3">
        <v>0.1409</v>
      </c>
      <c r="H22" s="3">
        <v>0.61329999999999996</v>
      </c>
      <c r="I22" s="3">
        <v>4.0899999999999999E-2</v>
      </c>
      <c r="J22" s="3">
        <v>99.622900000000001</v>
      </c>
      <c r="K22" s="2">
        <f t="shared" si="0"/>
        <v>91.702419974280133</v>
      </c>
    </row>
    <row r="23" spans="1:11" x14ac:dyDescent="0.45">
      <c r="A23" t="s">
        <v>263</v>
      </c>
      <c r="B23" s="3">
        <v>42.041800000000002</v>
      </c>
      <c r="C23" s="3">
        <v>5.5399999999999998E-2</v>
      </c>
      <c r="D23" s="3">
        <v>7.9630999999999998</v>
      </c>
      <c r="E23" s="3">
        <v>0.1512</v>
      </c>
      <c r="F23" s="3">
        <v>49.2759</v>
      </c>
      <c r="G23" s="3">
        <v>0.127</v>
      </c>
      <c r="H23" s="3">
        <v>0.69620000000000004</v>
      </c>
      <c r="I23" s="3">
        <v>8.6999999999999994E-2</v>
      </c>
      <c r="J23" s="3">
        <v>100.3976</v>
      </c>
      <c r="K23" s="2">
        <f t="shared" si="0"/>
        <v>91.687997796465368</v>
      </c>
    </row>
    <row r="24" spans="1:11" x14ac:dyDescent="0.45">
      <c r="A24" t="s">
        <v>264</v>
      </c>
      <c r="B24" s="3">
        <v>41.912700000000001</v>
      </c>
      <c r="C24" s="3">
        <v>5.6099999999999997E-2</v>
      </c>
      <c r="D24" s="3">
        <v>8.0175999999999998</v>
      </c>
      <c r="E24" s="3">
        <v>0.1469</v>
      </c>
      <c r="F24" s="3">
        <v>49.482900000000001</v>
      </c>
      <c r="G24" s="3">
        <v>0.1263</v>
      </c>
      <c r="H24" s="3">
        <v>0.68269999999999997</v>
      </c>
      <c r="I24" s="3">
        <v>9.4799999999999995E-2</v>
      </c>
      <c r="J24" s="3">
        <v>100.52</v>
      </c>
      <c r="K24" s="2">
        <f t="shared" si="0"/>
        <v>91.667942097834128</v>
      </c>
    </row>
    <row r="25" spans="1:11" x14ac:dyDescent="0.45">
      <c r="A25" t="s">
        <v>265</v>
      </c>
      <c r="B25" s="3">
        <v>41.478900000000003</v>
      </c>
      <c r="C25" s="3">
        <v>3.4599999999999999E-2</v>
      </c>
      <c r="D25" s="3">
        <v>7.8192000000000004</v>
      </c>
      <c r="E25" s="3">
        <v>0.15110000000000001</v>
      </c>
      <c r="F25" s="3">
        <v>50.243299999999998</v>
      </c>
      <c r="G25" s="3">
        <v>0.1487</v>
      </c>
      <c r="H25" s="3">
        <v>0.71150000000000002</v>
      </c>
      <c r="I25" s="3">
        <v>6.7599999999999993E-2</v>
      </c>
      <c r="J25" s="3">
        <v>100.6549</v>
      </c>
      <c r="K25" s="2">
        <f t="shared" si="0"/>
        <v>91.970674006189768</v>
      </c>
    </row>
    <row r="26" spans="1:11" x14ac:dyDescent="0.45">
      <c r="A26" t="s">
        <v>266</v>
      </c>
      <c r="B26" s="3">
        <v>41.988999999999997</v>
      </c>
      <c r="C26" s="3">
        <v>3.4099999999999998E-2</v>
      </c>
      <c r="D26" s="3">
        <v>8.0703999999999994</v>
      </c>
      <c r="E26" s="3">
        <v>0.1447</v>
      </c>
      <c r="F26" s="3">
        <v>49.259399999999999</v>
      </c>
      <c r="G26" s="3">
        <v>0.1358</v>
      </c>
      <c r="H26" s="3">
        <v>0.624</v>
      </c>
      <c r="I26" s="3">
        <v>1.7100000000000001E-2</v>
      </c>
      <c r="J26" s="3">
        <v>100.2744</v>
      </c>
      <c r="K26" s="2">
        <f t="shared" si="0"/>
        <v>91.5828395848106</v>
      </c>
    </row>
    <row r="27" spans="1:11" x14ac:dyDescent="0.45">
      <c r="A27" t="s">
        <v>267</v>
      </c>
      <c r="B27" s="3">
        <v>41.180599999999998</v>
      </c>
      <c r="C27" s="3">
        <v>3.9800000000000002E-2</v>
      </c>
      <c r="D27" s="3">
        <v>8.2464999999999993</v>
      </c>
      <c r="E27" s="3">
        <v>0.17849999999999999</v>
      </c>
      <c r="F27" s="3">
        <v>49.831299999999999</v>
      </c>
      <c r="G27" s="3">
        <v>0.12670000000000001</v>
      </c>
      <c r="H27" s="3">
        <v>0.57120000000000004</v>
      </c>
      <c r="I27" s="3">
        <v>7.8799999999999995E-2</v>
      </c>
      <c r="J27" s="3">
        <v>100.2535</v>
      </c>
      <c r="K27" s="2">
        <f t="shared" si="0"/>
        <v>91.505099436957352</v>
      </c>
    </row>
    <row r="28" spans="1:11" x14ac:dyDescent="0.45">
      <c r="A28" t="s">
        <v>268</v>
      </c>
      <c r="B28" s="3">
        <v>41.473199999999999</v>
      </c>
      <c r="C28" s="3">
        <v>3.9600000000000003E-2</v>
      </c>
      <c r="D28" s="3">
        <v>7.9931000000000001</v>
      </c>
      <c r="E28" s="3">
        <v>0.1547</v>
      </c>
      <c r="F28" s="3">
        <v>49.744900000000001</v>
      </c>
      <c r="G28" s="3">
        <v>0.13320000000000001</v>
      </c>
      <c r="H28" s="3">
        <v>0.68340000000000001</v>
      </c>
      <c r="I28" s="3">
        <v>0.13200000000000001</v>
      </c>
      <c r="J28" s="3">
        <v>100.3541</v>
      </c>
      <c r="K28" s="2">
        <f t="shared" si="0"/>
        <v>91.731430056195151</v>
      </c>
    </row>
    <row r="29" spans="1:11" x14ac:dyDescent="0.45">
      <c r="A29" t="s">
        <v>269</v>
      </c>
      <c r="B29" s="3">
        <v>41.412100000000002</v>
      </c>
      <c r="C29" s="3">
        <v>5.1799999999999999E-2</v>
      </c>
      <c r="D29" s="3">
        <v>8.0335000000000001</v>
      </c>
      <c r="E29" s="3">
        <v>0.1651</v>
      </c>
      <c r="F29" s="3">
        <v>49.840800000000002</v>
      </c>
      <c r="G29" s="3">
        <v>0.1263</v>
      </c>
      <c r="H29" s="3">
        <v>0.70479999999999998</v>
      </c>
      <c r="I29" s="3">
        <v>3.5499999999999997E-2</v>
      </c>
      <c r="J29" s="3">
        <v>100.37</v>
      </c>
      <c r="K29" s="2">
        <f t="shared" si="0"/>
        <v>91.707767492837647</v>
      </c>
    </row>
    <row r="30" spans="1:11" x14ac:dyDescent="0.45">
      <c r="A30" t="s">
        <v>270</v>
      </c>
      <c r="B30" s="3">
        <v>41.194499999999998</v>
      </c>
      <c r="C30" s="3">
        <v>3.5700000000000003E-2</v>
      </c>
      <c r="D30" s="3">
        <v>8.2012</v>
      </c>
      <c r="E30" s="3">
        <v>0.1673</v>
      </c>
      <c r="F30" s="3">
        <v>50.111400000000003</v>
      </c>
      <c r="G30" s="3">
        <v>0.1255</v>
      </c>
      <c r="H30" s="3">
        <v>0.60599999999999998</v>
      </c>
      <c r="I30" s="3">
        <v>3.4500000000000003E-2</v>
      </c>
      <c r="J30" s="3">
        <v>100.47620000000001</v>
      </c>
      <c r="K30" s="2">
        <f t="shared" si="0"/>
        <v>91.591090952601832</v>
      </c>
    </row>
    <row r="31" spans="1:11" x14ac:dyDescent="0.45">
      <c r="A31" t="s">
        <v>271</v>
      </c>
      <c r="B31" s="3">
        <v>41.500399999999999</v>
      </c>
      <c r="C31" s="3">
        <v>2.9000000000000001E-2</v>
      </c>
      <c r="D31" s="3">
        <v>8.1941000000000006</v>
      </c>
      <c r="E31" s="3">
        <v>0.16170000000000001</v>
      </c>
      <c r="F31" s="3">
        <v>49.551400000000001</v>
      </c>
      <c r="G31" s="3">
        <v>0.14180000000000001</v>
      </c>
      <c r="H31" s="3">
        <v>0.62270000000000003</v>
      </c>
      <c r="I31" s="3">
        <v>3.8800000000000001E-2</v>
      </c>
      <c r="J31" s="3">
        <v>100.23990000000001</v>
      </c>
      <c r="K31" s="2">
        <f t="shared" si="0"/>
        <v>91.510863085471328</v>
      </c>
    </row>
    <row r="32" spans="1:11" x14ac:dyDescent="0.45">
      <c r="A32" t="s">
        <v>272</v>
      </c>
      <c r="B32" s="3">
        <v>41.248699999999999</v>
      </c>
      <c r="C32" s="3">
        <v>3.8699999999999998E-2</v>
      </c>
      <c r="D32" s="3">
        <v>8.3371999999999993</v>
      </c>
      <c r="E32" s="3">
        <v>0.18629999999999999</v>
      </c>
      <c r="F32" s="3">
        <v>49.828600000000002</v>
      </c>
      <c r="G32" s="3">
        <v>0.13980000000000001</v>
      </c>
      <c r="H32" s="3">
        <v>0.64390000000000003</v>
      </c>
      <c r="I32" s="3">
        <v>5.6399999999999999E-2</v>
      </c>
      <c r="J32" s="3">
        <v>100.4796</v>
      </c>
      <c r="K32" s="2">
        <f t="shared" si="0"/>
        <v>91.419259106679405</v>
      </c>
    </row>
    <row r="33" spans="1:11" x14ac:dyDescent="0.45">
      <c r="A33" t="s">
        <v>273</v>
      </c>
      <c r="B33" s="3">
        <v>41.365699999999997</v>
      </c>
      <c r="C33" s="3">
        <v>6.1499999999999999E-2</v>
      </c>
      <c r="D33" s="3">
        <v>8.0380000000000003</v>
      </c>
      <c r="E33" s="3">
        <v>0.17050000000000001</v>
      </c>
      <c r="F33" s="3">
        <v>49.755200000000002</v>
      </c>
      <c r="G33" s="3">
        <v>0.13289999999999999</v>
      </c>
      <c r="H33" s="3">
        <v>0.66510000000000002</v>
      </c>
      <c r="I33" s="3">
        <v>0.14960000000000001</v>
      </c>
      <c r="J33" s="3">
        <v>100.3385</v>
      </c>
      <c r="K33" s="2">
        <f t="shared" si="0"/>
        <v>91.690420517534321</v>
      </c>
    </row>
    <row r="34" spans="1:11" x14ac:dyDescent="0.45">
      <c r="A34" t="s">
        <v>274</v>
      </c>
      <c r="B34" s="3">
        <v>41.098599999999998</v>
      </c>
      <c r="C34" s="3">
        <v>2.9100000000000001E-2</v>
      </c>
      <c r="D34" s="3">
        <v>8.0449999999999999</v>
      </c>
      <c r="E34" s="3">
        <v>0.1741</v>
      </c>
      <c r="F34" s="3">
        <v>49.673200000000001</v>
      </c>
      <c r="G34" s="3">
        <v>0.13400000000000001</v>
      </c>
      <c r="H34" s="3">
        <v>0.67110000000000003</v>
      </c>
      <c r="I34" s="3">
        <v>0.113</v>
      </c>
      <c r="J34" s="3">
        <v>99.938100000000006</v>
      </c>
      <c r="K34" s="2">
        <f t="shared" si="0"/>
        <v>91.671200897053112</v>
      </c>
    </row>
    <row r="35" spans="1:11" x14ac:dyDescent="0.45">
      <c r="A35" t="s">
        <v>275</v>
      </c>
      <c r="B35" s="3">
        <v>41.712899999999998</v>
      </c>
      <c r="C35" s="3">
        <v>4.2500000000000003E-2</v>
      </c>
      <c r="D35" s="3">
        <v>8.2005999999999997</v>
      </c>
      <c r="E35" s="3">
        <v>0.1628</v>
      </c>
      <c r="F35" s="3">
        <v>49.642200000000003</v>
      </c>
      <c r="G35" s="3">
        <v>0.1462</v>
      </c>
      <c r="H35" s="3">
        <v>0.55720000000000003</v>
      </c>
      <c r="I35" s="3">
        <v>6.8699999999999997E-2</v>
      </c>
      <c r="J35" s="3">
        <v>100.53319999999999</v>
      </c>
      <c r="K35" s="2">
        <f t="shared" si="0"/>
        <v>91.518921934831042</v>
      </c>
    </row>
    <row r="36" spans="1:11" x14ac:dyDescent="0.45">
      <c r="A36" t="s">
        <v>276</v>
      </c>
      <c r="B36" s="3">
        <v>41.754300000000001</v>
      </c>
      <c r="C36" s="3">
        <v>4.2000000000000003E-2</v>
      </c>
      <c r="D36" s="3">
        <v>8.2338000000000005</v>
      </c>
      <c r="E36" s="3">
        <v>0.16420000000000001</v>
      </c>
      <c r="F36" s="3">
        <v>49.733699999999999</v>
      </c>
      <c r="G36" s="3">
        <v>0.1389</v>
      </c>
      <c r="H36" s="3">
        <v>0.60399999999999998</v>
      </c>
      <c r="I36" s="3">
        <v>4.6300000000000001E-2</v>
      </c>
      <c r="J36" s="3">
        <v>100.7171</v>
      </c>
      <c r="K36" s="2">
        <f t="shared" si="0"/>
        <v>91.501839581187269</v>
      </c>
    </row>
    <row r="37" spans="1:11" x14ac:dyDescent="0.45">
      <c r="A37" t="s">
        <v>277</v>
      </c>
      <c r="B37" s="3">
        <v>41.389299999999999</v>
      </c>
      <c r="C37" s="3">
        <v>3.5999999999999997E-2</v>
      </c>
      <c r="D37" s="3">
        <v>8.1895000000000007</v>
      </c>
      <c r="E37" s="3">
        <v>0.16</v>
      </c>
      <c r="F37" s="3">
        <v>50.225000000000001</v>
      </c>
      <c r="G37" s="3">
        <v>0.14660000000000001</v>
      </c>
      <c r="H37" s="3">
        <v>0.59589999999999999</v>
      </c>
      <c r="I37" s="3">
        <v>6.88E-2</v>
      </c>
      <c r="J37" s="3">
        <v>100.8112</v>
      </c>
      <c r="K37" s="2">
        <f t="shared" si="0"/>
        <v>91.619482586296243</v>
      </c>
    </row>
    <row r="38" spans="1:11" x14ac:dyDescent="0.45">
      <c r="A38" t="s">
        <v>278</v>
      </c>
      <c r="B38" s="3">
        <v>41.694400000000002</v>
      </c>
      <c r="C38" s="3">
        <v>4.24E-2</v>
      </c>
      <c r="D38" s="3">
        <v>8.2157</v>
      </c>
      <c r="E38" s="3">
        <v>0.1643</v>
      </c>
      <c r="F38" s="3">
        <v>49.960599999999999</v>
      </c>
      <c r="G38" s="3">
        <v>0.15570000000000001</v>
      </c>
      <c r="H38" s="3">
        <v>0.56020000000000003</v>
      </c>
      <c r="I38" s="3">
        <v>6.5299999999999997E-2</v>
      </c>
      <c r="J38" s="3">
        <v>100.8586</v>
      </c>
      <c r="K38" s="2">
        <f t="shared" si="0"/>
        <v>91.554200669043965</v>
      </c>
    </row>
    <row r="39" spans="1:11" x14ac:dyDescent="0.45">
      <c r="A39" t="s">
        <v>279</v>
      </c>
      <c r="B39" s="3">
        <v>41.611600000000003</v>
      </c>
      <c r="C39" s="3">
        <v>3.1800000000000002E-2</v>
      </c>
      <c r="D39" s="3">
        <v>8.2434999999999992</v>
      </c>
      <c r="E39" s="3">
        <v>0.1585</v>
      </c>
      <c r="F39" s="3">
        <v>49.907600000000002</v>
      </c>
      <c r="G39" s="3">
        <v>0.158</v>
      </c>
      <c r="H39" s="3">
        <v>0.58499999999999996</v>
      </c>
      <c r="I39" s="3">
        <v>1.7000000000000001E-2</v>
      </c>
      <c r="J39" s="3">
        <v>100.71299999999999</v>
      </c>
      <c r="K39" s="2">
        <f t="shared" si="0"/>
        <v>91.519809287615686</v>
      </c>
    </row>
    <row r="40" spans="1:11" x14ac:dyDescent="0.45">
      <c r="A40" t="s">
        <v>280</v>
      </c>
      <c r="B40" s="3">
        <v>41.646599999999999</v>
      </c>
      <c r="C40" s="3">
        <v>3.5900000000000001E-2</v>
      </c>
      <c r="D40" s="3">
        <v>7.9531000000000001</v>
      </c>
      <c r="E40" s="3">
        <v>0.16539999999999999</v>
      </c>
      <c r="F40" s="3">
        <v>49.975999999999999</v>
      </c>
      <c r="G40" s="3">
        <v>0.11940000000000001</v>
      </c>
      <c r="H40" s="3">
        <v>0.67510000000000003</v>
      </c>
      <c r="I40" s="3">
        <v>4.5499999999999999E-2</v>
      </c>
      <c r="J40" s="3">
        <v>100.617</v>
      </c>
      <c r="K40" s="2">
        <f t="shared" si="0"/>
        <v>91.80434370870924</v>
      </c>
    </row>
    <row r="41" spans="1:11" x14ac:dyDescent="0.45">
      <c r="A41" t="s">
        <v>281</v>
      </c>
      <c r="B41" s="3">
        <v>41.618000000000002</v>
      </c>
      <c r="C41" s="3">
        <v>5.0700000000000002E-2</v>
      </c>
      <c r="D41" s="3">
        <v>7.9534000000000002</v>
      </c>
      <c r="E41" s="3">
        <v>0.16689999999999999</v>
      </c>
      <c r="F41" s="3">
        <v>49.478299999999997</v>
      </c>
      <c r="G41" s="3">
        <v>0.129</v>
      </c>
      <c r="H41" s="3">
        <v>0.65490000000000004</v>
      </c>
      <c r="I41" s="3">
        <v>6.3100000000000003E-2</v>
      </c>
      <c r="J41" s="3">
        <v>100.1144</v>
      </c>
      <c r="K41" s="2">
        <f t="shared" si="0"/>
        <v>91.728436594527409</v>
      </c>
    </row>
    <row r="42" spans="1:11" x14ac:dyDescent="0.45">
      <c r="A42" t="s">
        <v>282</v>
      </c>
      <c r="B42" s="3">
        <v>41.579099999999997</v>
      </c>
      <c r="C42" s="3">
        <v>4.5999999999999999E-2</v>
      </c>
      <c r="D42" s="3">
        <v>8.1548999999999996</v>
      </c>
      <c r="E42" s="3">
        <v>0.18479999999999999</v>
      </c>
      <c r="F42" s="3">
        <v>49.8399</v>
      </c>
      <c r="G42" s="3">
        <v>0.1186</v>
      </c>
      <c r="H42" s="3">
        <v>0.58609999999999995</v>
      </c>
      <c r="I42" s="3">
        <v>5.4199999999999998E-2</v>
      </c>
      <c r="J42" s="3">
        <v>100.5637</v>
      </c>
      <c r="K42" s="2">
        <f t="shared" si="0"/>
        <v>91.592853362780176</v>
      </c>
    </row>
    <row r="43" spans="1:11" x14ac:dyDescent="0.45">
      <c r="A43" t="s">
        <v>283</v>
      </c>
      <c r="B43" s="3">
        <v>42.195799999999998</v>
      </c>
      <c r="C43" s="3">
        <v>5.2200000000000003E-2</v>
      </c>
      <c r="D43" s="3">
        <v>7.9718</v>
      </c>
      <c r="E43" s="3">
        <v>0.14069999999999999</v>
      </c>
      <c r="F43" s="3">
        <v>49.563800000000001</v>
      </c>
      <c r="G43" s="3">
        <v>0.14929999999999999</v>
      </c>
      <c r="H43" s="3">
        <v>0.59099999999999997</v>
      </c>
      <c r="I43" s="3">
        <v>3.5299999999999998E-2</v>
      </c>
      <c r="J43" s="3">
        <v>100.6998</v>
      </c>
      <c r="K43" s="2">
        <f t="shared" si="0"/>
        <v>91.724002474785664</v>
      </c>
    </row>
    <row r="44" spans="1:11" x14ac:dyDescent="0.45">
      <c r="A44" t="s">
        <v>284</v>
      </c>
      <c r="B44" s="3">
        <v>41.518000000000001</v>
      </c>
      <c r="C44" s="3">
        <v>4.3999999999999997E-2</v>
      </c>
      <c r="D44" s="3">
        <v>8.1275999999999993</v>
      </c>
      <c r="E44" s="3">
        <v>0.1552</v>
      </c>
      <c r="F44" s="3">
        <v>49.702500000000001</v>
      </c>
      <c r="G44" s="3">
        <v>0.1353</v>
      </c>
      <c r="H44" s="3">
        <v>0.64600000000000002</v>
      </c>
      <c r="I44" s="3">
        <v>3.95E-2</v>
      </c>
      <c r="J44" s="3">
        <v>100.3683</v>
      </c>
      <c r="K44" s="2">
        <f t="shared" si="0"/>
        <v>91.597415941240058</v>
      </c>
    </row>
    <row r="45" spans="1:11" x14ac:dyDescent="0.45">
      <c r="A45" t="s">
        <v>285</v>
      </c>
      <c r="B45" s="3">
        <v>41.6205</v>
      </c>
      <c r="C45" s="3">
        <v>5.3400000000000003E-2</v>
      </c>
      <c r="D45" s="3">
        <v>8.1685999999999996</v>
      </c>
      <c r="E45" s="3">
        <v>0.17680000000000001</v>
      </c>
      <c r="F45" s="3">
        <v>49.723500000000001</v>
      </c>
      <c r="G45" s="3">
        <v>0.13059999999999999</v>
      </c>
      <c r="H45" s="3">
        <v>0.61629999999999996</v>
      </c>
      <c r="I45" s="3">
        <v>3.09E-2</v>
      </c>
      <c r="J45" s="3">
        <v>100.5206</v>
      </c>
      <c r="K45" s="2">
        <f t="shared" si="0"/>
        <v>91.561871113152293</v>
      </c>
    </row>
    <row r="46" spans="1:11" x14ac:dyDescent="0.45">
      <c r="A46" t="s">
        <v>286</v>
      </c>
      <c r="B46" s="3">
        <v>41.962200000000003</v>
      </c>
      <c r="C46" s="3">
        <v>3.95E-2</v>
      </c>
      <c r="D46" s="3">
        <v>8.0236000000000001</v>
      </c>
      <c r="E46" s="3">
        <v>0.17050000000000001</v>
      </c>
      <c r="F46" s="3">
        <v>49.800400000000003</v>
      </c>
      <c r="G46" s="3">
        <v>0.13650000000000001</v>
      </c>
      <c r="H46" s="3">
        <v>0.62580000000000002</v>
      </c>
      <c r="I46" s="3">
        <v>4.3200000000000002E-2</v>
      </c>
      <c r="J46" s="3">
        <v>100.8018</v>
      </c>
      <c r="K46" s="2">
        <f t="shared" si="0"/>
        <v>91.71097752220011</v>
      </c>
    </row>
    <row r="47" spans="1:11" x14ac:dyDescent="0.45">
      <c r="A47" t="s">
        <v>287</v>
      </c>
      <c r="B47" s="3">
        <v>41.516500000000001</v>
      </c>
      <c r="C47" s="3">
        <v>6.1899999999999997E-2</v>
      </c>
      <c r="D47" s="3">
        <v>7.9678000000000004</v>
      </c>
      <c r="E47" s="3">
        <v>0.18729999999999999</v>
      </c>
      <c r="F47" s="3">
        <v>49.928600000000003</v>
      </c>
      <c r="G47" s="3">
        <v>0.1108</v>
      </c>
      <c r="H47" s="3">
        <v>0.64629999999999999</v>
      </c>
      <c r="I47" s="3">
        <v>5.16E-2</v>
      </c>
      <c r="J47" s="3">
        <v>100.47069999999999</v>
      </c>
      <c r="K47" s="2">
        <f t="shared" si="0"/>
        <v>91.783285594610717</v>
      </c>
    </row>
    <row r="49" spans="1:11" x14ac:dyDescent="0.45">
      <c r="A49" s="1"/>
      <c r="B49" s="1" t="s">
        <v>3</v>
      </c>
      <c r="C49" s="1" t="s">
        <v>2</v>
      </c>
      <c r="D49" s="1" t="s">
        <v>7</v>
      </c>
      <c r="E49" s="1" t="s">
        <v>6</v>
      </c>
      <c r="F49" s="1" t="s">
        <v>1</v>
      </c>
      <c r="G49" s="1" t="s">
        <v>4</v>
      </c>
      <c r="H49" s="1" t="s">
        <v>8</v>
      </c>
      <c r="I49" s="1" t="s">
        <v>5</v>
      </c>
      <c r="J49" s="1" t="s">
        <v>9</v>
      </c>
      <c r="K49" s="2" t="s">
        <v>20</v>
      </c>
    </row>
    <row r="50" spans="1:11" x14ac:dyDescent="0.45">
      <c r="A50" s="1" t="s">
        <v>188</v>
      </c>
      <c r="B50" s="3">
        <f t="shared" ref="B50:K50" si="1">AVERAGE(B2:B47)</f>
        <v>41.501034782608691</v>
      </c>
      <c r="C50" s="3">
        <f t="shared" si="1"/>
        <v>4.2426086956521752E-2</v>
      </c>
      <c r="D50" s="3">
        <f t="shared" si="1"/>
        <v>7.9939760869565211</v>
      </c>
      <c r="E50" s="3">
        <f t="shared" si="1"/>
        <v>0.16264999999999996</v>
      </c>
      <c r="F50" s="3">
        <f t="shared" si="1"/>
        <v>49.918286956521747</v>
      </c>
      <c r="G50" s="3">
        <f t="shared" si="1"/>
        <v>0.14093478260869566</v>
      </c>
      <c r="H50" s="3">
        <f t="shared" si="1"/>
        <v>0.64779999999999993</v>
      </c>
      <c r="I50" s="3">
        <f t="shared" si="1"/>
        <v>5.0221739130434775E-2</v>
      </c>
      <c r="J50" s="3">
        <f t="shared" si="1"/>
        <v>100.45732173913044</v>
      </c>
      <c r="K50" s="2">
        <f t="shared" si="1"/>
        <v>91.756380058297154</v>
      </c>
    </row>
    <row r="51" spans="1:11" x14ac:dyDescent="0.45">
      <c r="A51" s="1" t="s">
        <v>189</v>
      </c>
      <c r="B51" s="3">
        <f t="shared" ref="B51:I51" si="2">STDEV(B2:B47)</f>
        <v>0.33163038677110379</v>
      </c>
      <c r="C51" s="3">
        <f t="shared" si="2"/>
        <v>1.3320617849911495E-2</v>
      </c>
      <c r="D51" s="3">
        <f t="shared" si="2"/>
        <v>0.16908472719620324</v>
      </c>
      <c r="E51" s="3">
        <f t="shared" si="2"/>
        <v>1.2774431929096147E-2</v>
      </c>
      <c r="F51" s="3">
        <f t="shared" si="2"/>
        <v>0.36464464565363486</v>
      </c>
      <c r="G51" s="3">
        <f t="shared" si="2"/>
        <v>1.4655044143248933E-2</v>
      </c>
      <c r="H51" s="3">
        <f t="shared" si="2"/>
        <v>4.5363039286773259E-2</v>
      </c>
      <c r="I51" s="3">
        <f t="shared" si="2"/>
        <v>3.0685319783921874E-2</v>
      </c>
      <c r="J51" s="3">
        <f t="shared" ref="J51:K51" si="3">STDEV(J2:J47)</f>
        <v>0.32920836354506444</v>
      </c>
      <c r="K51" s="2">
        <f t="shared" si="3"/>
        <v>0.19320906153747305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40"/>
  <sheetViews>
    <sheetView topLeftCell="A20" workbookViewId="0">
      <selection activeCell="F39" sqref="F39"/>
    </sheetView>
  </sheetViews>
  <sheetFormatPr defaultColWidth="10.796875" defaultRowHeight="15" x14ac:dyDescent="0.45"/>
  <cols>
    <col min="1" max="1" width="19" customWidth="1"/>
  </cols>
  <sheetData>
    <row r="1" spans="1:11" x14ac:dyDescent="0.45">
      <c r="A1" s="1" t="s">
        <v>0</v>
      </c>
      <c r="B1" s="1" t="s">
        <v>3</v>
      </c>
      <c r="C1" s="1" t="s">
        <v>2</v>
      </c>
      <c r="D1" s="1" t="s">
        <v>7</v>
      </c>
      <c r="E1" s="1" t="s">
        <v>6</v>
      </c>
      <c r="F1" s="1" t="s">
        <v>1</v>
      </c>
      <c r="G1" s="1" t="s">
        <v>4</v>
      </c>
      <c r="H1" s="1" t="s">
        <v>8</v>
      </c>
      <c r="I1" s="1" t="s">
        <v>5</v>
      </c>
      <c r="J1" s="1" t="s">
        <v>9</v>
      </c>
      <c r="K1" s="1" t="s">
        <v>20</v>
      </c>
    </row>
    <row r="2" spans="1:11" x14ac:dyDescent="0.45">
      <c r="A2" s="1" t="s">
        <v>155</v>
      </c>
      <c r="B2" s="3">
        <v>40.541400000000003</v>
      </c>
      <c r="C2" s="3">
        <v>0.1203</v>
      </c>
      <c r="D2" s="3">
        <v>13.112399999999999</v>
      </c>
      <c r="E2" s="3">
        <v>0.2009</v>
      </c>
      <c r="F2" s="3">
        <v>45.298499999999997</v>
      </c>
      <c r="G2" s="3">
        <v>0.23749999999999999</v>
      </c>
      <c r="H2" s="3">
        <v>0.30609999999999998</v>
      </c>
      <c r="I2" s="3">
        <v>7.0499999999999993E-2</v>
      </c>
      <c r="J2" s="2">
        <v>99.887699999999995</v>
      </c>
      <c r="K2" s="2">
        <f>100/(D2/F2/71.844*40.304+1)</f>
        <v>86.02973625110296</v>
      </c>
    </row>
    <row r="3" spans="1:11" x14ac:dyDescent="0.45">
      <c r="A3" s="1" t="s">
        <v>156</v>
      </c>
      <c r="B3" s="3">
        <v>40.291499999999999</v>
      </c>
      <c r="C3" s="3">
        <v>0.06</v>
      </c>
      <c r="D3" s="3">
        <v>13.041399999999999</v>
      </c>
      <c r="E3" s="3">
        <v>0.16639999999999999</v>
      </c>
      <c r="F3" s="3">
        <v>45.396500000000003</v>
      </c>
      <c r="G3" s="3">
        <v>0.2646</v>
      </c>
      <c r="H3" s="3">
        <v>0.30270000000000002</v>
      </c>
      <c r="I3" s="3">
        <v>3.5200000000000002E-2</v>
      </c>
      <c r="J3" s="2">
        <v>99.558199999999999</v>
      </c>
      <c r="K3" s="2">
        <f t="shared" ref="K3:K36" si="0">100/(D3/F3/71.844*40.304+1)</f>
        <v>86.120714341867441</v>
      </c>
    </row>
    <row r="4" spans="1:11" x14ac:dyDescent="0.45">
      <c r="A4" s="1" t="s">
        <v>157</v>
      </c>
      <c r="B4" s="3">
        <v>40.4636</v>
      </c>
      <c r="C4" s="3">
        <v>7.7700000000000005E-2</v>
      </c>
      <c r="D4" s="3">
        <v>13.180899999999999</v>
      </c>
      <c r="E4" s="3">
        <v>0.20050000000000001</v>
      </c>
      <c r="F4" s="3">
        <v>45.665199999999999</v>
      </c>
      <c r="G4" s="3">
        <v>0.27960000000000002</v>
      </c>
      <c r="H4" s="3">
        <v>0.28079999999999999</v>
      </c>
      <c r="I4" s="3">
        <v>3.85E-2</v>
      </c>
      <c r="J4" s="2">
        <v>100.18680000000001</v>
      </c>
      <c r="K4" s="2">
        <f t="shared" si="0"/>
        <v>86.063979664754314</v>
      </c>
    </row>
    <row r="5" spans="1:11" x14ac:dyDescent="0.45">
      <c r="A5" s="1" t="s">
        <v>158</v>
      </c>
      <c r="B5" s="3">
        <v>40.768099999999997</v>
      </c>
      <c r="C5" s="3">
        <v>7.7299999999999994E-2</v>
      </c>
      <c r="D5" s="3">
        <v>12.918100000000001</v>
      </c>
      <c r="E5" s="3">
        <v>0.2402</v>
      </c>
      <c r="F5" s="3">
        <v>45.588200000000001</v>
      </c>
      <c r="G5" s="3">
        <v>0.28160000000000002</v>
      </c>
      <c r="H5" s="3">
        <v>0.26929999999999998</v>
      </c>
      <c r="I5" s="3">
        <v>4.1399999999999999E-2</v>
      </c>
      <c r="J5" s="2">
        <v>100.1841</v>
      </c>
      <c r="K5" s="2">
        <f t="shared" si="0"/>
        <v>86.28381914061913</v>
      </c>
    </row>
    <row r="6" spans="1:11" x14ac:dyDescent="0.45">
      <c r="A6" s="1" t="s">
        <v>159</v>
      </c>
      <c r="B6" s="3">
        <v>40.482799999999997</v>
      </c>
      <c r="C6" s="3">
        <v>0.08</v>
      </c>
      <c r="D6" s="3">
        <v>12.61</v>
      </c>
      <c r="E6" s="3">
        <v>0.22819999999999999</v>
      </c>
      <c r="F6" s="3">
        <v>44.798699999999997</v>
      </c>
      <c r="G6" s="3">
        <v>0.2225</v>
      </c>
      <c r="H6" s="3">
        <v>0.32269999999999999</v>
      </c>
      <c r="I6" s="3">
        <v>2.8400000000000002E-2</v>
      </c>
      <c r="J6" s="2">
        <v>98.773300000000006</v>
      </c>
      <c r="K6" s="2">
        <f t="shared" si="0"/>
        <v>86.362560662402785</v>
      </c>
    </row>
    <row r="7" spans="1:11" x14ac:dyDescent="0.45">
      <c r="A7" s="1" t="s">
        <v>160</v>
      </c>
      <c r="B7" s="3">
        <v>40.688200000000002</v>
      </c>
      <c r="C7" s="3">
        <v>6.3399999999999998E-2</v>
      </c>
      <c r="D7" s="3">
        <v>13.2563</v>
      </c>
      <c r="E7" s="3">
        <v>0.18490000000000001</v>
      </c>
      <c r="F7" s="3">
        <v>44.599600000000002</v>
      </c>
      <c r="G7" s="3">
        <v>0.2359</v>
      </c>
      <c r="H7" s="3">
        <v>0.26429999999999998</v>
      </c>
      <c r="I7" s="3">
        <v>4.1099999999999998E-2</v>
      </c>
      <c r="J7" s="2">
        <v>99.333699999999993</v>
      </c>
      <c r="K7" s="2">
        <f t="shared" si="0"/>
        <v>85.70863856570368</v>
      </c>
    </row>
    <row r="8" spans="1:11" x14ac:dyDescent="0.45">
      <c r="A8" s="1" t="s">
        <v>161</v>
      </c>
      <c r="B8" s="3">
        <v>40.362000000000002</v>
      </c>
      <c r="C8" s="3">
        <v>7.6700000000000004E-2</v>
      </c>
      <c r="D8" s="3">
        <v>12.876899999999999</v>
      </c>
      <c r="E8" s="3">
        <v>0.1938</v>
      </c>
      <c r="F8" s="3">
        <v>44.688699999999997</v>
      </c>
      <c r="G8" s="3">
        <v>0.29070000000000001</v>
      </c>
      <c r="H8" s="3">
        <v>0.3004</v>
      </c>
      <c r="I8" s="3">
        <v>2.98E-2</v>
      </c>
      <c r="J8" s="2">
        <v>98.819000000000003</v>
      </c>
      <c r="K8" s="2">
        <f t="shared" si="0"/>
        <v>86.084571894315175</v>
      </c>
    </row>
    <row r="9" spans="1:11" x14ac:dyDescent="0.45">
      <c r="A9" s="1" t="s">
        <v>162</v>
      </c>
      <c r="B9" s="3">
        <v>40.469200000000001</v>
      </c>
      <c r="C9" s="3">
        <v>8.9300000000000004E-2</v>
      </c>
      <c r="D9" s="3">
        <v>13.234500000000001</v>
      </c>
      <c r="E9" s="3">
        <v>0.18779999999999999</v>
      </c>
      <c r="F9" s="3">
        <v>44.222299999999997</v>
      </c>
      <c r="G9" s="3">
        <v>0.22109999999999999</v>
      </c>
      <c r="H9" s="3">
        <v>0.2969</v>
      </c>
      <c r="I9" s="3">
        <v>2.6800000000000001E-2</v>
      </c>
      <c r="J9" s="2">
        <v>98.747799999999998</v>
      </c>
      <c r="K9" s="2">
        <f t="shared" si="0"/>
        <v>85.624529837501683</v>
      </c>
    </row>
    <row r="10" spans="1:11" x14ac:dyDescent="0.45">
      <c r="A10" s="1" t="s">
        <v>163</v>
      </c>
      <c r="B10" s="3">
        <v>40.335799999999999</v>
      </c>
      <c r="C10" s="3">
        <v>4.1700000000000001E-2</v>
      </c>
      <c r="D10" s="3">
        <v>13.177899999999999</v>
      </c>
      <c r="E10" s="3">
        <v>0.22189999999999999</v>
      </c>
      <c r="F10" s="3">
        <v>44.473799999999997</v>
      </c>
      <c r="G10" s="3">
        <v>0.22259999999999999</v>
      </c>
      <c r="H10" s="3">
        <v>0.36259999999999998</v>
      </c>
      <c r="I10" s="3">
        <v>2.69E-2</v>
      </c>
      <c r="J10" s="2">
        <v>98.863200000000006</v>
      </c>
      <c r="K10" s="2">
        <f t="shared" si="0"/>
        <v>85.746654868887731</v>
      </c>
    </row>
    <row r="11" spans="1:11" x14ac:dyDescent="0.45">
      <c r="A11" s="1" t="s">
        <v>164</v>
      </c>
      <c r="B11" s="3">
        <v>40.543799999999997</v>
      </c>
      <c r="C11" s="3">
        <v>6.1400000000000003E-2</v>
      </c>
      <c r="D11" s="3">
        <v>13.3299</v>
      </c>
      <c r="E11" s="3">
        <v>0.17949999999999999</v>
      </c>
      <c r="F11" s="3">
        <v>44.485900000000001</v>
      </c>
      <c r="G11" s="3">
        <v>0.2069</v>
      </c>
      <c r="H11" s="3">
        <v>0.35420000000000001</v>
      </c>
      <c r="I11" s="3">
        <v>3.44E-2</v>
      </c>
      <c r="J11" s="2">
        <v>99.195999999999998</v>
      </c>
      <c r="K11" s="2">
        <f t="shared" si="0"/>
        <v>85.60926645773587</v>
      </c>
    </row>
    <row r="12" spans="1:11" x14ac:dyDescent="0.45">
      <c r="A12" s="1" t="s">
        <v>165</v>
      </c>
      <c r="B12" s="3">
        <v>40.497300000000003</v>
      </c>
      <c r="C12" s="3">
        <v>7.1199999999999999E-2</v>
      </c>
      <c r="D12" s="3">
        <v>12.5243</v>
      </c>
      <c r="E12" s="3">
        <v>0.2082</v>
      </c>
      <c r="F12" s="3">
        <v>44.765799999999999</v>
      </c>
      <c r="G12" s="3">
        <v>0.23130000000000001</v>
      </c>
      <c r="H12" s="3">
        <v>0.36030000000000001</v>
      </c>
      <c r="I12" s="3">
        <v>3.0300000000000001E-2</v>
      </c>
      <c r="J12" s="2">
        <v>98.688699999999997</v>
      </c>
      <c r="K12" s="2">
        <f t="shared" si="0"/>
        <v>86.434065963252735</v>
      </c>
    </row>
    <row r="13" spans="1:11" x14ac:dyDescent="0.45">
      <c r="A13" s="1" t="s">
        <v>166</v>
      </c>
      <c r="B13" s="3">
        <v>40.4604</v>
      </c>
      <c r="C13" s="3">
        <v>6.0900000000000003E-2</v>
      </c>
      <c r="D13" s="3">
        <v>12.9613</v>
      </c>
      <c r="E13" s="3">
        <v>0.1956</v>
      </c>
      <c r="F13" s="3">
        <v>44.566499999999998</v>
      </c>
      <c r="G13" s="3">
        <v>0.2399</v>
      </c>
      <c r="H13" s="3">
        <v>0.33040000000000003</v>
      </c>
      <c r="I13" s="3">
        <v>3.9199999999999999E-2</v>
      </c>
      <c r="J13" s="2">
        <v>98.854200000000006</v>
      </c>
      <c r="K13" s="2">
        <f t="shared" si="0"/>
        <v>85.973139811276795</v>
      </c>
    </row>
    <row r="14" spans="1:11" x14ac:dyDescent="0.45">
      <c r="A14" s="1" t="s">
        <v>167</v>
      </c>
      <c r="B14" s="3">
        <v>40.5578</v>
      </c>
      <c r="C14" s="3">
        <v>6.3399999999999998E-2</v>
      </c>
      <c r="D14" s="3">
        <v>12.831200000000001</v>
      </c>
      <c r="E14" s="3">
        <v>0.1235</v>
      </c>
      <c r="F14" s="3">
        <v>44.561700000000002</v>
      </c>
      <c r="G14" s="3">
        <v>0.21970000000000001</v>
      </c>
      <c r="H14" s="3">
        <v>0.38059999999999999</v>
      </c>
      <c r="I14" s="3">
        <v>3.7400000000000003E-2</v>
      </c>
      <c r="J14" s="2">
        <v>98.775300000000001</v>
      </c>
      <c r="K14" s="2">
        <f t="shared" si="0"/>
        <v>86.093067359220996</v>
      </c>
    </row>
    <row r="15" spans="1:11" x14ac:dyDescent="0.45">
      <c r="A15" s="1" t="s">
        <v>168</v>
      </c>
      <c r="B15" s="3">
        <v>40.7254</v>
      </c>
      <c r="C15" s="3">
        <v>7.5899999999999995E-2</v>
      </c>
      <c r="D15" s="3">
        <v>11.9939</v>
      </c>
      <c r="E15" s="3">
        <v>0.24590000000000001</v>
      </c>
      <c r="F15" s="3">
        <v>44.9529</v>
      </c>
      <c r="G15" s="3">
        <v>0.20649999999999999</v>
      </c>
      <c r="H15" s="3">
        <v>0.46829999999999999</v>
      </c>
      <c r="I15" s="3">
        <v>3.6499999999999998E-2</v>
      </c>
      <c r="J15" s="2">
        <v>98.705100000000002</v>
      </c>
      <c r="K15" s="2">
        <f t="shared" si="0"/>
        <v>86.98081422538479</v>
      </c>
    </row>
    <row r="16" spans="1:11" x14ac:dyDescent="0.45">
      <c r="A16" s="1" t="s">
        <v>169</v>
      </c>
      <c r="B16" s="3">
        <v>40.720500000000001</v>
      </c>
      <c r="C16" s="3">
        <v>9.9400000000000002E-2</v>
      </c>
      <c r="D16" s="3">
        <v>13.3184</v>
      </c>
      <c r="E16" s="3">
        <v>0.18479999999999999</v>
      </c>
      <c r="F16" s="3">
        <v>44.191600000000001</v>
      </c>
      <c r="G16" s="3">
        <v>0.2213</v>
      </c>
      <c r="H16" s="3">
        <v>0.34310000000000002</v>
      </c>
      <c r="I16" s="3">
        <v>4.8500000000000001E-2</v>
      </c>
      <c r="J16" s="2">
        <v>99.127499999999998</v>
      </c>
      <c r="K16" s="2">
        <f t="shared" si="0"/>
        <v>85.537979814038721</v>
      </c>
    </row>
    <row r="17" spans="1:11" x14ac:dyDescent="0.45">
      <c r="A17" s="1" t="s">
        <v>170</v>
      </c>
      <c r="B17" s="3">
        <v>40.3264</v>
      </c>
      <c r="C17" s="3">
        <v>7.0199999999999999E-2</v>
      </c>
      <c r="D17" s="3">
        <v>13.2324</v>
      </c>
      <c r="E17" s="3">
        <v>0.20230000000000001</v>
      </c>
      <c r="F17" s="3">
        <v>44.197400000000002</v>
      </c>
      <c r="G17" s="3">
        <v>0.23380000000000001</v>
      </c>
      <c r="H17" s="3">
        <v>0.34599999999999997</v>
      </c>
      <c r="I17" s="3">
        <v>4.0099999999999997E-2</v>
      </c>
      <c r="J17" s="2">
        <v>98.648700000000005</v>
      </c>
      <c r="K17" s="2">
        <f t="shared" si="0"/>
        <v>85.619549737982112</v>
      </c>
    </row>
    <row r="18" spans="1:11" x14ac:dyDescent="0.45">
      <c r="A18" s="1" t="s">
        <v>171</v>
      </c>
      <c r="B18" s="3">
        <v>40.670699999999997</v>
      </c>
      <c r="C18" s="3">
        <v>6.5500000000000003E-2</v>
      </c>
      <c r="D18" s="3">
        <v>13.138199999999999</v>
      </c>
      <c r="E18" s="3">
        <v>0.20499999999999999</v>
      </c>
      <c r="F18" s="3">
        <v>44.3949</v>
      </c>
      <c r="G18" s="3">
        <v>0.23780000000000001</v>
      </c>
      <c r="H18" s="3">
        <v>0.33989999999999998</v>
      </c>
      <c r="I18" s="3">
        <v>3.1199999999999999E-2</v>
      </c>
      <c r="J18" s="2">
        <v>99.083299999999994</v>
      </c>
      <c r="K18" s="2">
        <f t="shared" si="0"/>
        <v>85.761821617211467</v>
      </c>
    </row>
    <row r="19" spans="1:11" x14ac:dyDescent="0.45">
      <c r="A19" s="1" t="s">
        <v>172</v>
      </c>
      <c r="B19" s="3">
        <v>40.605600000000003</v>
      </c>
      <c r="C19" s="3">
        <v>7.1800000000000003E-2</v>
      </c>
      <c r="D19" s="3">
        <v>13.633699999999999</v>
      </c>
      <c r="E19" s="3">
        <v>0.19539999999999999</v>
      </c>
      <c r="F19" s="3">
        <v>43.994399999999999</v>
      </c>
      <c r="G19" s="3">
        <v>0.24579999999999999</v>
      </c>
      <c r="H19" s="3">
        <v>0.31919999999999998</v>
      </c>
      <c r="I19" s="3">
        <v>3.0300000000000001E-2</v>
      </c>
      <c r="J19" s="2">
        <v>99.096299999999999</v>
      </c>
      <c r="K19" s="2">
        <f t="shared" si="0"/>
        <v>85.189780955546581</v>
      </c>
    </row>
    <row r="20" spans="1:11" x14ac:dyDescent="0.45">
      <c r="A20" s="1" t="s">
        <v>173</v>
      </c>
      <c r="B20" s="3">
        <v>40.512</v>
      </c>
      <c r="C20" s="3">
        <v>5.0799999999999998E-2</v>
      </c>
      <c r="D20" s="3">
        <v>13.435600000000001</v>
      </c>
      <c r="E20" s="3">
        <v>0.18779999999999999</v>
      </c>
      <c r="F20" s="3">
        <v>44.414000000000001</v>
      </c>
      <c r="G20" s="3">
        <v>0.2485</v>
      </c>
      <c r="H20" s="3">
        <v>0.30359999999999998</v>
      </c>
      <c r="I20" s="3">
        <v>2.0299999999999999E-2</v>
      </c>
      <c r="J20" s="2">
        <v>99.172799999999995</v>
      </c>
      <c r="K20" s="2">
        <f t="shared" si="0"/>
        <v>85.491635761193194</v>
      </c>
    </row>
    <row r="21" spans="1:11" x14ac:dyDescent="0.45">
      <c r="A21" s="1" t="s">
        <v>168</v>
      </c>
      <c r="B21" s="3">
        <v>40.462899999999998</v>
      </c>
      <c r="C21" s="3">
        <v>8.5300000000000001E-2</v>
      </c>
      <c r="D21" s="3">
        <v>12.863</v>
      </c>
      <c r="E21" s="3">
        <v>0.2429</v>
      </c>
      <c r="F21" s="3">
        <v>44.642400000000002</v>
      </c>
      <c r="G21" s="3">
        <v>0.21299999999999999</v>
      </c>
      <c r="H21" s="3">
        <v>0.38740000000000002</v>
      </c>
      <c r="I21" s="3">
        <v>2.4899999999999999E-2</v>
      </c>
      <c r="J21" s="2">
        <v>98.921800000000005</v>
      </c>
      <c r="K21" s="2">
        <f t="shared" si="0"/>
        <v>86.085092281975562</v>
      </c>
    </row>
    <row r="22" spans="1:11" x14ac:dyDescent="0.45">
      <c r="A22" s="1" t="s">
        <v>161</v>
      </c>
      <c r="B22" s="3">
        <v>40.601399999999998</v>
      </c>
      <c r="C22" s="3">
        <v>6.8500000000000005E-2</v>
      </c>
      <c r="D22" s="3">
        <v>13.1556</v>
      </c>
      <c r="E22" s="3">
        <v>0.19939999999999999</v>
      </c>
      <c r="F22" s="3">
        <v>44.786900000000003</v>
      </c>
      <c r="G22" s="3">
        <v>0.25159999999999999</v>
      </c>
      <c r="H22" s="3">
        <v>0.29020000000000001</v>
      </c>
      <c r="I22" s="3">
        <v>4.6699999999999998E-2</v>
      </c>
      <c r="J22" s="2">
        <v>99.400400000000005</v>
      </c>
      <c r="K22" s="2">
        <f t="shared" si="0"/>
        <v>85.852764381198583</v>
      </c>
    </row>
    <row r="23" spans="1:11" x14ac:dyDescent="0.45">
      <c r="A23" s="1" t="s">
        <v>174</v>
      </c>
      <c r="B23" s="3">
        <v>40.407400000000003</v>
      </c>
      <c r="C23" s="3">
        <v>9.5600000000000004E-2</v>
      </c>
      <c r="D23" s="3">
        <v>12.414400000000001</v>
      </c>
      <c r="E23" s="3">
        <v>0.21129999999999999</v>
      </c>
      <c r="F23" s="3">
        <v>44.724699999999999</v>
      </c>
      <c r="G23" s="3">
        <v>0.2056</v>
      </c>
      <c r="H23" s="3">
        <v>0.33650000000000002</v>
      </c>
      <c r="I23" s="3">
        <v>3.85E-2</v>
      </c>
      <c r="J23" s="2">
        <v>98.433999999999997</v>
      </c>
      <c r="K23" s="2">
        <f t="shared" si="0"/>
        <v>86.526375054723601</v>
      </c>
    </row>
    <row r="24" spans="1:11" x14ac:dyDescent="0.45">
      <c r="A24" s="1" t="s">
        <v>175</v>
      </c>
      <c r="B24" s="3">
        <v>40.493400000000001</v>
      </c>
      <c r="C24" s="3">
        <v>6.6100000000000006E-2</v>
      </c>
      <c r="D24" s="3">
        <v>13.3079</v>
      </c>
      <c r="E24" s="3">
        <v>0.18870000000000001</v>
      </c>
      <c r="F24" s="3">
        <v>44.497799999999998</v>
      </c>
      <c r="G24" s="3">
        <v>0.23980000000000001</v>
      </c>
      <c r="H24" s="3">
        <v>0.27850000000000003</v>
      </c>
      <c r="I24" s="3">
        <v>3.5400000000000001E-2</v>
      </c>
      <c r="J24" s="2">
        <v>99.107699999999994</v>
      </c>
      <c r="K24" s="2">
        <f t="shared" si="0"/>
        <v>85.632895119628316</v>
      </c>
    </row>
    <row r="25" spans="1:11" x14ac:dyDescent="0.45">
      <c r="A25" s="1" t="s">
        <v>176</v>
      </c>
      <c r="B25" s="3">
        <v>40.5167</v>
      </c>
      <c r="C25" s="3">
        <v>9.2200000000000004E-2</v>
      </c>
      <c r="D25" s="3">
        <v>13.017899999999999</v>
      </c>
      <c r="E25" s="3">
        <v>0.16550000000000001</v>
      </c>
      <c r="F25" s="3">
        <v>44.7117</v>
      </c>
      <c r="G25" s="3">
        <v>0.22109999999999999</v>
      </c>
      <c r="H25" s="3">
        <v>0.39329999999999998</v>
      </c>
      <c r="I25" s="3">
        <v>2.47E-2</v>
      </c>
      <c r="J25" s="2">
        <v>99.143000000000001</v>
      </c>
      <c r="K25" s="2">
        <f t="shared" si="0"/>
        <v>85.959813992841163</v>
      </c>
    </row>
    <row r="26" spans="1:11" x14ac:dyDescent="0.45">
      <c r="A26" s="1" t="s">
        <v>177</v>
      </c>
      <c r="B26" s="3">
        <v>40.323900000000002</v>
      </c>
      <c r="C26" s="3">
        <v>6.1899999999999997E-2</v>
      </c>
      <c r="D26" s="3">
        <v>13.6023</v>
      </c>
      <c r="E26" s="3">
        <v>0.18640000000000001</v>
      </c>
      <c r="F26" s="3">
        <v>44.461500000000001</v>
      </c>
      <c r="G26" s="3">
        <v>0.2409</v>
      </c>
      <c r="H26" s="3">
        <v>0.30570000000000003</v>
      </c>
      <c r="I26" s="3">
        <v>1.7100000000000001E-2</v>
      </c>
      <c r="J26" s="2">
        <v>99.199600000000004</v>
      </c>
      <c r="K26" s="2">
        <f t="shared" si="0"/>
        <v>85.351388094765568</v>
      </c>
    </row>
    <row r="27" spans="1:11" x14ac:dyDescent="0.45">
      <c r="A27" s="1" t="s">
        <v>178</v>
      </c>
      <c r="B27" s="3">
        <v>40.648699999999998</v>
      </c>
      <c r="C27" s="3">
        <v>8.5199999999999998E-2</v>
      </c>
      <c r="D27" s="3">
        <v>12.9183</v>
      </c>
      <c r="E27" s="3">
        <v>0.17469999999999999</v>
      </c>
      <c r="F27" s="3">
        <v>45.106099999999998</v>
      </c>
      <c r="G27" s="3">
        <v>0.2049</v>
      </c>
      <c r="H27" s="3">
        <v>0.35899999999999999</v>
      </c>
      <c r="I27" s="3">
        <v>2.8899999999999999E-2</v>
      </c>
      <c r="J27" s="2">
        <v>99.525700000000001</v>
      </c>
      <c r="K27" s="2">
        <f t="shared" si="0"/>
        <v>86.157327267294988</v>
      </c>
    </row>
    <row r="28" spans="1:11" x14ac:dyDescent="0.45">
      <c r="A28" s="1" t="s">
        <v>179</v>
      </c>
      <c r="B28" s="3">
        <v>40.4193</v>
      </c>
      <c r="C28" s="3">
        <v>7.6100000000000001E-2</v>
      </c>
      <c r="D28" s="3">
        <v>13.2376</v>
      </c>
      <c r="E28" s="3">
        <v>0.1721</v>
      </c>
      <c r="F28" s="3">
        <v>44.226900000000001</v>
      </c>
      <c r="G28" s="3">
        <v>0.21959999999999999</v>
      </c>
      <c r="H28" s="3">
        <v>0.34660000000000002</v>
      </c>
      <c r="I28" s="3">
        <v>2.8899999999999999E-2</v>
      </c>
      <c r="J28" s="2">
        <v>98.727000000000004</v>
      </c>
      <c r="K28" s="2">
        <f t="shared" si="0"/>
        <v>85.622927210325102</v>
      </c>
    </row>
    <row r="29" spans="1:11" x14ac:dyDescent="0.45">
      <c r="A29" s="1" t="s">
        <v>180</v>
      </c>
      <c r="B29" s="3">
        <v>40.491599999999998</v>
      </c>
      <c r="C29" s="3">
        <v>5.9200000000000003E-2</v>
      </c>
      <c r="D29" s="3">
        <v>12.8301</v>
      </c>
      <c r="E29" s="3">
        <v>0.16619999999999999</v>
      </c>
      <c r="F29" s="3">
        <v>44.600099999999998</v>
      </c>
      <c r="G29" s="3">
        <v>0.21790000000000001</v>
      </c>
      <c r="H29" s="3">
        <v>0.37090000000000001</v>
      </c>
      <c r="I29" s="3">
        <v>2.9100000000000001E-2</v>
      </c>
      <c r="J29" s="2">
        <v>98.765100000000004</v>
      </c>
      <c r="K29" s="2">
        <f t="shared" si="0"/>
        <v>86.104402874332052</v>
      </c>
    </row>
    <row r="30" spans="1:11" x14ac:dyDescent="0.45">
      <c r="A30" s="1" t="s">
        <v>181</v>
      </c>
      <c r="B30" s="3">
        <v>40.323</v>
      </c>
      <c r="C30" s="3">
        <v>6.1199999999999997E-2</v>
      </c>
      <c r="D30" s="3">
        <v>13.302300000000001</v>
      </c>
      <c r="E30" s="3">
        <v>0.1565</v>
      </c>
      <c r="F30" s="3">
        <v>44.401699999999998</v>
      </c>
      <c r="G30" s="3">
        <v>0.251</v>
      </c>
      <c r="H30" s="3">
        <v>0.31890000000000002</v>
      </c>
      <c r="I30" s="3">
        <v>4.0800000000000003E-2</v>
      </c>
      <c r="J30" s="2">
        <v>98.855500000000006</v>
      </c>
      <c r="K30" s="2">
        <f t="shared" si="0"/>
        <v>85.611461111360185</v>
      </c>
    </row>
    <row r="31" spans="1:11" x14ac:dyDescent="0.45">
      <c r="A31" s="1" t="s">
        <v>182</v>
      </c>
      <c r="B31" s="3">
        <v>40.356000000000002</v>
      </c>
      <c r="C31" s="3">
        <v>8.2100000000000006E-2</v>
      </c>
      <c r="D31" s="3">
        <v>13.211399999999999</v>
      </c>
      <c r="E31" s="3">
        <v>0.17299999999999999</v>
      </c>
      <c r="F31" s="3">
        <v>44.445</v>
      </c>
      <c r="G31" s="3">
        <v>0.21879999999999999</v>
      </c>
      <c r="H31" s="3">
        <v>0.3145</v>
      </c>
      <c r="I31" s="3">
        <v>3.39E-2</v>
      </c>
      <c r="J31" s="2">
        <v>98.834699999999998</v>
      </c>
      <c r="K31" s="2">
        <f t="shared" si="0"/>
        <v>85.707663488886766</v>
      </c>
    </row>
    <row r="32" spans="1:11" x14ac:dyDescent="0.45">
      <c r="A32" s="1" t="s">
        <v>183</v>
      </c>
      <c r="B32" s="3">
        <v>40.368000000000002</v>
      </c>
      <c r="C32" s="3">
        <v>6.7400000000000002E-2</v>
      </c>
      <c r="D32" s="3">
        <v>13.1274</v>
      </c>
      <c r="E32" s="3">
        <v>0.2049</v>
      </c>
      <c r="F32" s="3">
        <v>44.821300000000001</v>
      </c>
      <c r="G32" s="3">
        <v>0.2268</v>
      </c>
      <c r="H32" s="3">
        <v>0.2792</v>
      </c>
      <c r="I32" s="3">
        <v>2.3699999999999999E-2</v>
      </c>
      <c r="J32" s="2">
        <v>99.118799999999993</v>
      </c>
      <c r="K32" s="2">
        <f t="shared" si="0"/>
        <v>85.888116155735943</v>
      </c>
    </row>
    <row r="33" spans="1:11" x14ac:dyDescent="0.45">
      <c r="A33" s="1" t="s">
        <v>184</v>
      </c>
      <c r="B33" s="3">
        <v>40.229900000000001</v>
      </c>
      <c r="C33" s="3">
        <v>7.6200000000000004E-2</v>
      </c>
      <c r="D33" s="3">
        <v>13.518700000000001</v>
      </c>
      <c r="E33" s="3">
        <v>0.20610000000000001</v>
      </c>
      <c r="F33" s="3">
        <v>44.0336</v>
      </c>
      <c r="G33" s="3">
        <v>0.2417</v>
      </c>
      <c r="H33" s="3">
        <v>0.25030000000000002</v>
      </c>
      <c r="I33" s="3">
        <v>4.1599999999999998E-2</v>
      </c>
      <c r="J33" s="2">
        <v>98.598200000000006</v>
      </c>
      <c r="K33" s="2">
        <f t="shared" si="0"/>
        <v>85.307502917078438</v>
      </c>
    </row>
    <row r="34" spans="1:11" x14ac:dyDescent="0.45">
      <c r="A34" s="1" t="s">
        <v>185</v>
      </c>
      <c r="B34" s="3">
        <v>40.500799999999998</v>
      </c>
      <c r="C34" s="3">
        <v>6.3500000000000001E-2</v>
      </c>
      <c r="D34" s="3">
        <v>13.2102</v>
      </c>
      <c r="E34" s="3">
        <v>0.2087</v>
      </c>
      <c r="F34" s="3">
        <v>44.819499999999998</v>
      </c>
      <c r="G34" s="3">
        <v>0.21609999999999999</v>
      </c>
      <c r="H34" s="3">
        <v>0.32840000000000003</v>
      </c>
      <c r="I34" s="3">
        <v>4.0800000000000003E-2</v>
      </c>
      <c r="J34" s="2">
        <v>99.388099999999994</v>
      </c>
      <c r="K34" s="2">
        <f t="shared" si="0"/>
        <v>85.811246548721599</v>
      </c>
    </row>
    <row r="35" spans="1:11" x14ac:dyDescent="0.45">
      <c r="A35" s="1" t="s">
        <v>186</v>
      </c>
      <c r="B35" s="3">
        <v>40.691099999999999</v>
      </c>
      <c r="C35" s="3">
        <v>5.4300000000000001E-2</v>
      </c>
      <c r="D35" s="3">
        <v>12.969900000000001</v>
      </c>
      <c r="E35" s="3">
        <v>0.1623</v>
      </c>
      <c r="F35" s="3">
        <v>44.912100000000002</v>
      </c>
      <c r="G35" s="3">
        <v>0.22389999999999999</v>
      </c>
      <c r="H35" s="3">
        <v>0.35089999999999999</v>
      </c>
      <c r="I35" s="3">
        <v>3.0499999999999999E-2</v>
      </c>
      <c r="J35" s="2">
        <v>99.394800000000004</v>
      </c>
      <c r="K35" s="2">
        <f t="shared" si="0"/>
        <v>86.058080623433256</v>
      </c>
    </row>
    <row r="36" spans="1:11" x14ac:dyDescent="0.45">
      <c r="A36" s="1" t="s">
        <v>187</v>
      </c>
      <c r="B36" s="3">
        <v>40.598999999999997</v>
      </c>
      <c r="C36" s="3">
        <v>7.7700000000000005E-2</v>
      </c>
      <c r="D36" s="3">
        <v>12.6976</v>
      </c>
      <c r="E36" s="3">
        <v>0.21579999999999999</v>
      </c>
      <c r="F36" s="3">
        <v>45.1038</v>
      </c>
      <c r="G36" s="3">
        <v>0.20349999999999999</v>
      </c>
      <c r="H36" s="3">
        <v>0.42449999999999999</v>
      </c>
      <c r="I36" s="3">
        <v>2.7199999999999998E-2</v>
      </c>
      <c r="J36" s="2">
        <v>99.349100000000007</v>
      </c>
      <c r="K36" s="2">
        <f t="shared" si="0"/>
        <v>86.3609650639726</v>
      </c>
    </row>
    <row r="38" spans="1:11" x14ac:dyDescent="0.45">
      <c r="A38" s="1"/>
      <c r="B38" s="1" t="s">
        <v>3</v>
      </c>
      <c r="C38" s="1" t="s">
        <v>2</v>
      </c>
      <c r="D38" s="1" t="s">
        <v>7</v>
      </c>
      <c r="E38" s="1" t="s">
        <v>6</v>
      </c>
      <c r="F38" s="1" t="s">
        <v>1</v>
      </c>
      <c r="G38" s="1" t="s">
        <v>4</v>
      </c>
      <c r="H38" s="1" t="s">
        <v>8</v>
      </c>
      <c r="I38" s="1" t="s">
        <v>5</v>
      </c>
      <c r="J38" s="1" t="s">
        <v>9</v>
      </c>
      <c r="K38" s="2" t="s">
        <v>20</v>
      </c>
    </row>
    <row r="39" spans="1:11" s="1" customFormat="1" x14ac:dyDescent="0.45">
      <c r="A39" s="1" t="s">
        <v>188</v>
      </c>
      <c r="B39" s="3">
        <f t="shared" ref="B39:K39" si="1">AVERAGE(B2:B36)</f>
        <v>40.498731428571432</v>
      </c>
      <c r="C39" s="3">
        <f t="shared" si="1"/>
        <v>7.2840000000000016E-2</v>
      </c>
      <c r="D39" s="3">
        <f t="shared" si="1"/>
        <v>13.062625714285717</v>
      </c>
      <c r="E39" s="3">
        <f t="shared" si="1"/>
        <v>0.19391714285714287</v>
      </c>
      <c r="F39" s="3">
        <f t="shared" si="1"/>
        <v>44.672905714285719</v>
      </c>
      <c r="G39" s="3">
        <f t="shared" si="1"/>
        <v>0.23268000000000003</v>
      </c>
      <c r="H39" s="3">
        <f t="shared" si="1"/>
        <v>0.33103428571428578</v>
      </c>
      <c r="I39" s="3">
        <f t="shared" si="1"/>
        <v>3.4271428571428571E-2</v>
      </c>
      <c r="J39" s="3">
        <f t="shared" si="1"/>
        <v>99.099005714285724</v>
      </c>
      <c r="K39" s="2">
        <f t="shared" si="1"/>
        <v>85.907267117607788</v>
      </c>
    </row>
    <row r="40" spans="1:11" s="1" customFormat="1" x14ac:dyDescent="0.45">
      <c r="A40" s="1" t="s">
        <v>189</v>
      </c>
      <c r="B40" s="3">
        <f t="shared" ref="B40:I40" si="2">STDEV(B2:B36)</f>
        <v>0.13793201175052178</v>
      </c>
      <c r="C40" s="3">
        <f t="shared" si="2"/>
        <v>1.512948426476083E-2</v>
      </c>
      <c r="D40" s="3">
        <f t="shared" si="2"/>
        <v>0.33750547912141338</v>
      </c>
      <c r="E40" s="3">
        <f t="shared" si="2"/>
        <v>2.5724667558753776E-2</v>
      </c>
      <c r="F40" s="3">
        <f t="shared" si="2"/>
        <v>0.40276935228844946</v>
      </c>
      <c r="G40" s="3">
        <f t="shared" si="2"/>
        <v>2.1858216923134964E-2</v>
      </c>
      <c r="H40" s="3">
        <f t="shared" si="2"/>
        <v>4.6318818071740542E-2</v>
      </c>
      <c r="I40" s="3">
        <f t="shared" si="2"/>
        <v>9.6290483137520567E-3</v>
      </c>
      <c r="J40" s="3">
        <f t="shared" ref="J40:K40" si="3">STDEV(J2:J36)</f>
        <v>0.41803409862527335</v>
      </c>
      <c r="K40" s="2">
        <f t="shared" si="3"/>
        <v>0.3760773827952662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8"/>
  <sheetViews>
    <sheetView workbookViewId="0">
      <selection activeCell="C23" sqref="C23"/>
    </sheetView>
  </sheetViews>
  <sheetFormatPr defaultColWidth="10.796875" defaultRowHeight="15" x14ac:dyDescent="0.45"/>
  <cols>
    <col min="1" max="1" width="18.3984375" customWidth="1"/>
  </cols>
  <sheetData>
    <row r="1" spans="1:11" x14ac:dyDescent="0.45">
      <c r="A1" t="s">
        <v>0</v>
      </c>
      <c r="B1" t="s">
        <v>3</v>
      </c>
      <c r="C1" t="s">
        <v>2</v>
      </c>
      <c r="D1" t="s">
        <v>7</v>
      </c>
      <c r="E1" t="s">
        <v>6</v>
      </c>
      <c r="F1" t="s">
        <v>1</v>
      </c>
      <c r="G1" t="s">
        <v>4</v>
      </c>
      <c r="H1" t="s">
        <v>8</v>
      </c>
      <c r="I1" t="s">
        <v>5</v>
      </c>
      <c r="J1" t="s">
        <v>9</v>
      </c>
      <c r="K1" s="1" t="s">
        <v>20</v>
      </c>
    </row>
    <row r="2" spans="1:11" x14ac:dyDescent="0.45">
      <c r="A2" t="s">
        <v>198</v>
      </c>
      <c r="B2" s="4">
        <v>41.385300000000001</v>
      </c>
      <c r="C2" s="4">
        <v>0.18659999999999999</v>
      </c>
      <c r="D2" s="4">
        <v>10.4024</v>
      </c>
      <c r="E2" s="4">
        <v>0.16789999999999999</v>
      </c>
      <c r="F2" s="4">
        <v>47.909500000000001</v>
      </c>
      <c r="G2" s="4">
        <v>0.1938</v>
      </c>
      <c r="H2" s="4">
        <v>0.48470000000000002</v>
      </c>
      <c r="I2" s="4">
        <v>5.2400000000000002E-2</v>
      </c>
      <c r="J2" s="4">
        <v>100.7825</v>
      </c>
      <c r="K2" s="2">
        <f>100/(D2/F2/71.846*40.304+1)</f>
        <v>89.142222783110697</v>
      </c>
    </row>
    <row r="3" spans="1:11" x14ac:dyDescent="0.45">
      <c r="A3" t="s">
        <v>199</v>
      </c>
      <c r="B3" s="4">
        <v>41.450400000000002</v>
      </c>
      <c r="C3" s="4">
        <v>7.1999999999999995E-2</v>
      </c>
      <c r="D3" s="4">
        <v>10.2204</v>
      </c>
      <c r="E3" s="4">
        <v>0.2356</v>
      </c>
      <c r="F3" s="4">
        <v>48.143000000000001</v>
      </c>
      <c r="G3" s="4">
        <v>0.19359999999999999</v>
      </c>
      <c r="H3" s="4">
        <v>0.48659999999999998</v>
      </c>
      <c r="I3" s="4">
        <v>2.6200000000000001E-2</v>
      </c>
      <c r="J3" s="4">
        <v>100.82769999999999</v>
      </c>
      <c r="K3" s="2">
        <f t="shared" ref="K3:K13" si="0">100/(D3/F3/71.846*40.304+1)</f>
        <v>89.358208337259939</v>
      </c>
    </row>
    <row r="4" spans="1:11" x14ac:dyDescent="0.45">
      <c r="A4" t="s">
        <v>200</v>
      </c>
      <c r="B4" s="4">
        <v>41.749600000000001</v>
      </c>
      <c r="C4" s="4">
        <v>9.2399999999999996E-2</v>
      </c>
      <c r="D4" s="4">
        <v>10.269600000000001</v>
      </c>
      <c r="E4" s="4">
        <v>0.13919999999999999</v>
      </c>
      <c r="F4" s="4">
        <v>47.835900000000002</v>
      </c>
      <c r="G4" s="4">
        <v>0.2243</v>
      </c>
      <c r="H4" s="4">
        <v>0.46379999999999999</v>
      </c>
      <c r="I4" s="4">
        <v>3.1300000000000001E-2</v>
      </c>
      <c r="J4" s="4">
        <v>100.806</v>
      </c>
      <c r="K4" s="2">
        <f t="shared" si="0"/>
        <v>89.251217298438874</v>
      </c>
    </row>
    <row r="5" spans="1:11" x14ac:dyDescent="0.45">
      <c r="A5" t="s">
        <v>201</v>
      </c>
      <c r="B5" s="4">
        <v>41.823</v>
      </c>
      <c r="C5" s="4">
        <v>8.6800000000000002E-2</v>
      </c>
      <c r="D5" s="4">
        <v>10.4175</v>
      </c>
      <c r="E5" s="4">
        <v>0.2281</v>
      </c>
      <c r="F5" s="4">
        <v>47.6995</v>
      </c>
      <c r="G5" s="4">
        <v>0.2283</v>
      </c>
      <c r="H5" s="4">
        <v>0.45329999999999998</v>
      </c>
      <c r="I5" s="4">
        <v>2.9600000000000001E-2</v>
      </c>
      <c r="J5" s="4">
        <v>100.9661</v>
      </c>
      <c r="K5" s="2">
        <f t="shared" si="0"/>
        <v>89.085535478744362</v>
      </c>
    </row>
    <row r="6" spans="1:11" x14ac:dyDescent="0.45">
      <c r="A6" t="s">
        <v>202</v>
      </c>
      <c r="B6" s="4">
        <v>40.576300000000003</v>
      </c>
      <c r="C6" s="4">
        <v>7.3700000000000002E-2</v>
      </c>
      <c r="D6" s="4">
        <v>10.902799999999999</v>
      </c>
      <c r="E6" s="4">
        <v>0.2107</v>
      </c>
      <c r="F6" s="4">
        <v>47.112400000000001</v>
      </c>
      <c r="G6" s="4">
        <v>0.20979999999999999</v>
      </c>
      <c r="H6" s="4">
        <v>0.40239999999999998</v>
      </c>
      <c r="I6" s="4">
        <v>2.1299999999999999E-2</v>
      </c>
      <c r="J6" s="4">
        <v>99.509299999999996</v>
      </c>
      <c r="K6" s="2">
        <f t="shared" si="0"/>
        <v>88.509515611096859</v>
      </c>
    </row>
    <row r="7" spans="1:11" x14ac:dyDescent="0.45">
      <c r="A7" t="s">
        <v>203</v>
      </c>
      <c r="B7" s="4">
        <v>40.991799999999998</v>
      </c>
      <c r="C7" s="4">
        <v>8.3599999999999994E-2</v>
      </c>
      <c r="D7" s="4">
        <v>10.500299999999999</v>
      </c>
      <c r="E7" s="4">
        <v>0.15509999999999999</v>
      </c>
      <c r="F7" s="4">
        <v>47.359000000000002</v>
      </c>
      <c r="G7" s="4">
        <v>0.21909999999999999</v>
      </c>
      <c r="H7" s="4">
        <v>0.4239</v>
      </c>
      <c r="I7" s="4">
        <v>1.6199999999999999E-2</v>
      </c>
      <c r="J7" s="4">
        <v>99.748999999999995</v>
      </c>
      <c r="K7" s="2">
        <f t="shared" si="0"/>
        <v>88.938035230428596</v>
      </c>
    </row>
    <row r="8" spans="1:11" x14ac:dyDescent="0.45">
      <c r="A8" t="s">
        <v>204</v>
      </c>
      <c r="B8" s="4">
        <v>41.420299999999997</v>
      </c>
      <c r="C8" s="4">
        <v>7.8100000000000003E-2</v>
      </c>
      <c r="D8" s="4">
        <v>10.5083</v>
      </c>
      <c r="E8" s="4">
        <v>0.21679999999999999</v>
      </c>
      <c r="F8" s="4">
        <v>47.613999999999997</v>
      </c>
      <c r="G8" s="4">
        <v>0.19570000000000001</v>
      </c>
      <c r="H8" s="4">
        <v>0.38090000000000002</v>
      </c>
      <c r="I8" s="4">
        <v>2.64E-2</v>
      </c>
      <c r="J8" s="4">
        <v>100.4404</v>
      </c>
      <c r="K8" s="2">
        <f t="shared" si="0"/>
        <v>88.983292412877731</v>
      </c>
    </row>
    <row r="9" spans="1:11" x14ac:dyDescent="0.45">
      <c r="A9" t="s">
        <v>205</v>
      </c>
      <c r="B9" s="4">
        <v>41.472499999999997</v>
      </c>
      <c r="C9" s="4">
        <v>6.5500000000000003E-2</v>
      </c>
      <c r="D9" s="4">
        <v>10.1517</v>
      </c>
      <c r="E9" s="4">
        <v>0.16089999999999999</v>
      </c>
      <c r="F9" s="4">
        <v>48.330100000000002</v>
      </c>
      <c r="G9" s="4">
        <v>0.20630000000000001</v>
      </c>
      <c r="H9" s="4">
        <v>0.42970000000000003</v>
      </c>
      <c r="I9" s="4">
        <v>3.2000000000000001E-2</v>
      </c>
      <c r="J9" s="4">
        <v>100.84869999999999</v>
      </c>
      <c r="K9" s="2">
        <f t="shared" si="0"/>
        <v>89.4588075456128</v>
      </c>
    </row>
    <row r="10" spans="1:11" x14ac:dyDescent="0.45">
      <c r="A10" t="s">
        <v>206</v>
      </c>
      <c r="B10" s="4">
        <v>41.8125</v>
      </c>
      <c r="C10" s="4">
        <v>0.12970000000000001</v>
      </c>
      <c r="D10" s="4">
        <v>10.1654</v>
      </c>
      <c r="E10" s="4">
        <v>0.14299999999999999</v>
      </c>
      <c r="F10" s="4">
        <v>47.756799999999998</v>
      </c>
      <c r="G10" s="4">
        <v>0.18720000000000001</v>
      </c>
      <c r="H10" s="4">
        <v>0.39760000000000001</v>
      </c>
      <c r="I10" s="4">
        <v>2.0199999999999999E-2</v>
      </c>
      <c r="J10" s="4">
        <v>100.61239999999999</v>
      </c>
      <c r="K10" s="2">
        <f t="shared" si="0"/>
        <v>89.332902717680156</v>
      </c>
    </row>
    <row r="11" spans="1:11" x14ac:dyDescent="0.45">
      <c r="A11" t="s">
        <v>207</v>
      </c>
      <c r="B11" s="4">
        <v>41.9161</v>
      </c>
      <c r="C11" s="4">
        <v>8.8800000000000004E-2</v>
      </c>
      <c r="D11" s="4">
        <v>10.2605</v>
      </c>
      <c r="E11" s="4">
        <v>0.20469999999999999</v>
      </c>
      <c r="F11" s="4">
        <v>47.737099999999998</v>
      </c>
      <c r="G11" s="4">
        <v>0.20150000000000001</v>
      </c>
      <c r="H11" s="4">
        <v>0.45569999999999999</v>
      </c>
      <c r="I11" s="4">
        <v>1.61E-2</v>
      </c>
      <c r="J11" s="4">
        <v>100.88039999999999</v>
      </c>
      <c r="K11" s="2">
        <f t="shared" si="0"/>
        <v>89.23988195792208</v>
      </c>
    </row>
    <row r="12" spans="1:11" x14ac:dyDescent="0.45">
      <c r="A12" t="s">
        <v>208</v>
      </c>
      <c r="B12" s="4">
        <v>41.3367</v>
      </c>
      <c r="C12" s="4">
        <v>0.1171</v>
      </c>
      <c r="D12" s="4">
        <v>10.540900000000001</v>
      </c>
      <c r="E12" s="4">
        <v>0.1777</v>
      </c>
      <c r="F12" s="4">
        <v>47.733600000000003</v>
      </c>
      <c r="G12" s="4">
        <v>0.1953</v>
      </c>
      <c r="H12" s="4">
        <v>0.45429999999999998</v>
      </c>
      <c r="I12" s="4">
        <v>1.8499999999999999E-2</v>
      </c>
      <c r="J12" s="4">
        <v>100.5742</v>
      </c>
      <c r="K12" s="2">
        <f t="shared" si="0"/>
        <v>88.977519156751185</v>
      </c>
    </row>
    <row r="13" spans="1:11" x14ac:dyDescent="0.45">
      <c r="A13" t="s">
        <v>209</v>
      </c>
      <c r="B13" s="4">
        <v>41.26</v>
      </c>
      <c r="C13" s="4">
        <v>8.7599999999999997E-2</v>
      </c>
      <c r="D13" s="4">
        <v>10.2263</v>
      </c>
      <c r="E13" s="4">
        <v>0.1542</v>
      </c>
      <c r="F13" s="4">
        <v>47.442300000000003</v>
      </c>
      <c r="G13" s="4">
        <v>0.20860000000000001</v>
      </c>
      <c r="H13" s="4">
        <v>0.42009999999999997</v>
      </c>
      <c r="I13" s="4">
        <v>2.87E-2</v>
      </c>
      <c r="J13" s="4">
        <v>99.973600000000005</v>
      </c>
      <c r="K13" s="2">
        <f t="shared" si="0"/>
        <v>89.212427961187146</v>
      </c>
    </row>
    <row r="16" spans="1:11" x14ac:dyDescent="0.45">
      <c r="A16" s="1"/>
      <c r="B16" s="1" t="s">
        <v>3</v>
      </c>
      <c r="C16" s="1" t="s">
        <v>2</v>
      </c>
      <c r="D16" s="1" t="s">
        <v>7</v>
      </c>
      <c r="E16" s="1" t="s">
        <v>6</v>
      </c>
      <c r="F16" s="1" t="s">
        <v>1</v>
      </c>
      <c r="G16" s="1" t="s">
        <v>4</v>
      </c>
      <c r="H16" s="1" t="s">
        <v>8</v>
      </c>
      <c r="I16" s="1" t="s">
        <v>5</v>
      </c>
      <c r="J16" s="1" t="s">
        <v>9</v>
      </c>
      <c r="K16" s="2" t="s">
        <v>20</v>
      </c>
    </row>
    <row r="17" spans="1:11" x14ac:dyDescent="0.45">
      <c r="A17" s="1" t="s">
        <v>188</v>
      </c>
      <c r="B17" s="3">
        <f>AVERAGE(B2:B13)</f>
        <v>41.432875000000003</v>
      </c>
      <c r="C17" s="3">
        <f t="shared" ref="C17:K17" si="1">AVERAGE(C2:C13)</f>
        <v>9.6824999999999994E-2</v>
      </c>
      <c r="D17" s="3">
        <f t="shared" si="1"/>
        <v>10.380508333333333</v>
      </c>
      <c r="E17" s="3">
        <f t="shared" si="1"/>
        <v>0.18282499999999999</v>
      </c>
      <c r="F17" s="3">
        <f t="shared" si="1"/>
        <v>47.722766666666672</v>
      </c>
      <c r="G17" s="3">
        <f t="shared" si="1"/>
        <v>0.20529166666666665</v>
      </c>
      <c r="H17" s="3">
        <f t="shared" si="1"/>
        <v>0.43775000000000003</v>
      </c>
      <c r="I17" s="3">
        <f t="shared" si="1"/>
        <v>2.6575000000000001E-2</v>
      </c>
      <c r="J17" s="3">
        <f t="shared" si="1"/>
        <v>100.497525</v>
      </c>
      <c r="K17" s="2">
        <f t="shared" si="1"/>
        <v>89.124130540925876</v>
      </c>
    </row>
    <row r="18" spans="1:11" x14ac:dyDescent="0.45">
      <c r="A18" s="1" t="s">
        <v>189</v>
      </c>
      <c r="B18" s="3">
        <f>STDEV(B2:B13)</f>
        <v>0.3816037738640336</v>
      </c>
      <c r="C18" s="3">
        <f t="shared" ref="C18:J18" si="2">STDEV(C2:C13)</f>
        <v>3.3681398292070494E-2</v>
      </c>
      <c r="D18" s="3">
        <f t="shared" si="2"/>
        <v>0.21443050350482615</v>
      </c>
      <c r="E18" s="3">
        <f t="shared" si="2"/>
        <v>3.4446034868788979E-2</v>
      </c>
      <c r="F18" s="3">
        <f t="shared" si="2"/>
        <v>0.32897998373300719</v>
      </c>
      <c r="G18" s="3">
        <f t="shared" si="2"/>
        <v>1.3197551999817191E-2</v>
      </c>
      <c r="H18" s="3">
        <f t="shared" si="2"/>
        <v>3.4070581818550515E-2</v>
      </c>
      <c r="I18" s="3">
        <f t="shared" si="2"/>
        <v>9.9250028623764936E-3</v>
      </c>
      <c r="J18" s="3">
        <f t="shared" si="2"/>
        <v>0.48697368815424175</v>
      </c>
      <c r="K18" s="2">
        <f t="shared" ref="K18" ca="1" si="3">STDEV(K2:K20)</f>
        <v>0.2485765424874217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workbookViewId="0">
      <selection activeCell="D10" sqref="D10"/>
    </sheetView>
  </sheetViews>
  <sheetFormatPr defaultColWidth="10.796875" defaultRowHeight="15" x14ac:dyDescent="0.45"/>
  <cols>
    <col min="1" max="1" width="18.3984375" customWidth="1"/>
    <col min="11" max="11" width="10.69921875" style="6"/>
  </cols>
  <sheetData>
    <row r="1" spans="1:11" s="6" customFormat="1" x14ac:dyDescent="0.45">
      <c r="A1" s="6" t="s">
        <v>0</v>
      </c>
      <c r="B1" s="6" t="s">
        <v>3</v>
      </c>
      <c r="C1" s="6" t="s">
        <v>2</v>
      </c>
      <c r="D1" s="6" t="s">
        <v>7</v>
      </c>
      <c r="E1" s="6" t="s">
        <v>6</v>
      </c>
      <c r="F1" s="6" t="s">
        <v>1</v>
      </c>
      <c r="G1" s="6" t="s">
        <v>4</v>
      </c>
      <c r="H1" s="6" t="s">
        <v>8</v>
      </c>
      <c r="I1" s="6" t="s">
        <v>5</v>
      </c>
      <c r="J1" s="6" t="s">
        <v>9</v>
      </c>
      <c r="K1" s="6" t="s">
        <v>20</v>
      </c>
    </row>
    <row r="2" spans="1:11" x14ac:dyDescent="0.45">
      <c r="A2" t="s">
        <v>21</v>
      </c>
      <c r="B2" s="4">
        <v>40.4542</v>
      </c>
      <c r="C2" s="4">
        <v>5.9299999999999999E-2</v>
      </c>
      <c r="D2" s="4">
        <v>11.127800000000001</v>
      </c>
      <c r="E2" s="4">
        <v>0.21540000000000001</v>
      </c>
      <c r="F2" s="4">
        <v>47.113900000000001</v>
      </c>
      <c r="G2" s="4">
        <v>0.20880000000000001</v>
      </c>
      <c r="H2" s="4">
        <v>0.46879999999999999</v>
      </c>
      <c r="I2" s="4">
        <v>6.0699999999999997E-2</v>
      </c>
      <c r="J2" s="5">
        <v>99.709000000000003</v>
      </c>
      <c r="K2" s="5">
        <f>100/(D2/F2/71.846*40.304+1)</f>
        <v>88.300460206490555</v>
      </c>
    </row>
    <row r="3" spans="1:11" x14ac:dyDescent="0.45">
      <c r="A3" t="s">
        <v>22</v>
      </c>
      <c r="B3" s="4">
        <v>40.5623</v>
      </c>
      <c r="C3" s="4">
        <v>6.9199999999999998E-2</v>
      </c>
      <c r="D3" s="4">
        <v>11.1015</v>
      </c>
      <c r="E3" s="4">
        <v>0.17549999999999999</v>
      </c>
      <c r="F3" s="4">
        <v>47.137599999999999</v>
      </c>
      <c r="G3" s="4">
        <v>0.20349999999999999</v>
      </c>
      <c r="H3" s="4">
        <v>0.47760000000000002</v>
      </c>
      <c r="I3" s="4">
        <v>6.3399999999999998E-2</v>
      </c>
      <c r="J3" s="5">
        <v>99.790599999999998</v>
      </c>
      <c r="K3" s="5">
        <f t="shared" ref="K3:K8" si="0">100/(D3/F3/71.846*40.304+1)</f>
        <v>88.330068188811026</v>
      </c>
    </row>
    <row r="4" spans="1:11" x14ac:dyDescent="0.45">
      <c r="A4" t="s">
        <v>23</v>
      </c>
      <c r="B4" s="4">
        <v>40.234400000000001</v>
      </c>
      <c r="C4" s="4">
        <v>7.3899999999999993E-2</v>
      </c>
      <c r="D4" s="4">
        <v>11.028600000000001</v>
      </c>
      <c r="E4" s="4">
        <v>0.13639999999999999</v>
      </c>
      <c r="F4" s="4">
        <v>46.804099999999998</v>
      </c>
      <c r="G4" s="4">
        <v>0.2107</v>
      </c>
      <c r="H4" s="4">
        <v>0.49530000000000002</v>
      </c>
      <c r="I4" s="4">
        <v>6.3399999999999998E-2</v>
      </c>
      <c r="J4" s="5">
        <v>99.046599999999998</v>
      </c>
      <c r="K4" s="5">
        <f t="shared" si="0"/>
        <v>88.324791051742736</v>
      </c>
    </row>
    <row r="5" spans="1:11" x14ac:dyDescent="0.45">
      <c r="A5" t="s">
        <v>24</v>
      </c>
      <c r="B5" s="4">
        <v>40.4255</v>
      </c>
      <c r="C5" s="4">
        <v>7.1599999999999997E-2</v>
      </c>
      <c r="D5" s="4">
        <v>11.0618</v>
      </c>
      <c r="E5" s="4">
        <v>0.1384</v>
      </c>
      <c r="F5" s="4">
        <v>46.524099999999997</v>
      </c>
      <c r="G5" s="4">
        <v>0.20180000000000001</v>
      </c>
      <c r="H5" s="4">
        <v>0.49980000000000002</v>
      </c>
      <c r="I5" s="4">
        <v>6.3700000000000007E-2</v>
      </c>
      <c r="J5" s="5">
        <v>98.986699999999999</v>
      </c>
      <c r="K5" s="5">
        <f t="shared" si="0"/>
        <v>88.231597341288875</v>
      </c>
    </row>
    <row r="6" spans="1:11" x14ac:dyDescent="0.45">
      <c r="A6" t="s">
        <v>25</v>
      </c>
      <c r="B6" s="4">
        <v>40.703200000000002</v>
      </c>
      <c r="C6" s="4">
        <v>0.14180000000000001</v>
      </c>
      <c r="D6" s="4">
        <v>10.939399999999999</v>
      </c>
      <c r="E6" s="4">
        <v>0.16239999999999999</v>
      </c>
      <c r="F6" s="4">
        <v>46.987699999999997</v>
      </c>
      <c r="G6" s="4">
        <v>0.24030000000000001</v>
      </c>
      <c r="H6" s="4">
        <v>0.39939999999999998</v>
      </c>
      <c r="I6" s="4">
        <v>5.8299999999999998E-2</v>
      </c>
      <c r="J6" s="5">
        <v>99.632599999999996</v>
      </c>
      <c r="K6" s="5">
        <f t="shared" si="0"/>
        <v>88.44833623082198</v>
      </c>
    </row>
    <row r="7" spans="1:11" x14ac:dyDescent="0.45">
      <c r="A7" t="s">
        <v>26</v>
      </c>
      <c r="B7" s="4">
        <v>40.360100000000003</v>
      </c>
      <c r="C7" s="4">
        <v>9.8900000000000002E-2</v>
      </c>
      <c r="D7" s="4">
        <v>11.039099999999999</v>
      </c>
      <c r="E7" s="4">
        <v>0.14940000000000001</v>
      </c>
      <c r="F7" s="4">
        <v>46.8476</v>
      </c>
      <c r="G7" s="4">
        <v>0.26829999999999998</v>
      </c>
      <c r="H7" s="4">
        <v>0.40799999999999997</v>
      </c>
      <c r="I7" s="4">
        <v>7.1300000000000002E-2</v>
      </c>
      <c r="J7" s="5">
        <v>99.242800000000003</v>
      </c>
      <c r="K7" s="5">
        <f t="shared" si="0"/>
        <v>88.324557552603025</v>
      </c>
    </row>
    <row r="8" spans="1:11" x14ac:dyDescent="0.45">
      <c r="A8" t="s">
        <v>27</v>
      </c>
      <c r="B8" s="4">
        <v>40.5259</v>
      </c>
      <c r="C8" s="4">
        <v>0.1454</v>
      </c>
      <c r="D8" s="4">
        <v>10.837</v>
      </c>
      <c r="E8" s="4">
        <v>0.19259999999999999</v>
      </c>
      <c r="F8" s="4">
        <v>46.913200000000003</v>
      </c>
      <c r="G8" s="4">
        <v>0.25319999999999998</v>
      </c>
      <c r="H8" s="4">
        <v>0.38069999999999998</v>
      </c>
      <c r="I8" s="4">
        <v>6.8500000000000005E-2</v>
      </c>
      <c r="J8" s="5">
        <v>99.316500000000005</v>
      </c>
      <c r="K8" s="5">
        <f t="shared" si="0"/>
        <v>88.527974593223504</v>
      </c>
    </row>
    <row r="10" spans="1:11" s="1" customFormat="1" x14ac:dyDescent="0.45">
      <c r="A10" s="1" t="s">
        <v>188</v>
      </c>
      <c r="B10" s="3">
        <f t="shared" ref="B10:I10" si="1">AVERAGE(B2:B8)</f>
        <v>40.46651428571429</v>
      </c>
      <c r="C10" s="3">
        <f t="shared" si="1"/>
        <v>9.4300000000000009E-2</v>
      </c>
      <c r="D10" s="3">
        <f t="shared" si="1"/>
        <v>11.019314285714287</v>
      </c>
      <c r="E10" s="3">
        <f t="shared" si="1"/>
        <v>0.16715714285714284</v>
      </c>
      <c r="F10" s="3">
        <f t="shared" si="1"/>
        <v>46.904028571428569</v>
      </c>
      <c r="G10" s="3">
        <f t="shared" si="1"/>
        <v>0.22665714285714283</v>
      </c>
      <c r="H10" s="3">
        <f t="shared" si="1"/>
        <v>0.44708571428571425</v>
      </c>
      <c r="I10" s="3">
        <f t="shared" si="1"/>
        <v>6.418571428571429E-2</v>
      </c>
      <c r="J10" s="3">
        <f t="shared" ref="J10:K10" si="2">AVERAGE(J2:J8)</f>
        <v>99.389257142857133</v>
      </c>
      <c r="K10" s="2">
        <f t="shared" si="2"/>
        <v>88.355397880711649</v>
      </c>
    </row>
    <row r="11" spans="1:11" s="1" customFormat="1" x14ac:dyDescent="0.45">
      <c r="A11" s="1" t="s">
        <v>189</v>
      </c>
      <c r="B11" s="3">
        <f t="shared" ref="B11:I11" si="3">STDEV(B2:B8)</f>
        <v>0.15041971755249206</v>
      </c>
      <c r="C11" s="3">
        <f t="shared" si="3"/>
        <v>3.5765625955657465E-2</v>
      </c>
      <c r="D11" s="3">
        <f t="shared" si="3"/>
        <v>0.10035866394373472</v>
      </c>
      <c r="E11" s="3">
        <f t="shared" si="3"/>
        <v>2.9312219132576714E-2</v>
      </c>
      <c r="F11" s="3">
        <f t="shared" si="3"/>
        <v>0.20944461252151142</v>
      </c>
      <c r="G11" s="3">
        <f t="shared" si="3"/>
        <v>2.6933303866085195E-2</v>
      </c>
      <c r="H11" s="3">
        <f t="shared" si="3"/>
        <v>4.952226531475247E-2</v>
      </c>
      <c r="I11" s="3">
        <f t="shared" si="3"/>
        <v>4.4250907980999208E-3</v>
      </c>
      <c r="J11" s="3">
        <f t="shared" ref="J11:K11" si="4">STDEV(J2:J8)</f>
        <v>0.32371201119278237</v>
      </c>
      <c r="K11" s="2">
        <f t="shared" si="4"/>
        <v>9.9410325873776934E-2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0"/>
  <sheetViews>
    <sheetView workbookViewId="0">
      <selection activeCell="K10" sqref="K10"/>
    </sheetView>
  </sheetViews>
  <sheetFormatPr defaultColWidth="10.796875" defaultRowHeight="15" x14ac:dyDescent="0.45"/>
  <cols>
    <col min="1" max="1" width="18.69921875" customWidth="1"/>
  </cols>
  <sheetData>
    <row r="1" spans="1:11" x14ac:dyDescent="0.45">
      <c r="A1" s="6" t="s">
        <v>0</v>
      </c>
      <c r="B1" s="6" t="s">
        <v>3</v>
      </c>
      <c r="C1" s="6" t="s">
        <v>2</v>
      </c>
      <c r="D1" s="6" t="s">
        <v>7</v>
      </c>
      <c r="E1" s="6" t="s">
        <v>6</v>
      </c>
      <c r="F1" s="6" t="s">
        <v>1</v>
      </c>
      <c r="G1" s="6" t="s">
        <v>4</v>
      </c>
      <c r="H1" s="6" t="s">
        <v>8</v>
      </c>
      <c r="I1" s="6" t="s">
        <v>5</v>
      </c>
      <c r="J1" s="6" t="s">
        <v>9</v>
      </c>
      <c r="K1" s="6" t="s">
        <v>20</v>
      </c>
    </row>
    <row r="2" spans="1:11" x14ac:dyDescent="0.45">
      <c r="A2" s="6" t="s">
        <v>28</v>
      </c>
      <c r="B2" s="4">
        <v>41.266199999999998</v>
      </c>
      <c r="C2" s="4">
        <v>0.10979999999999999</v>
      </c>
      <c r="D2" s="4">
        <v>11.0898</v>
      </c>
      <c r="E2" s="4">
        <v>0.12529999999999999</v>
      </c>
      <c r="F2" s="4">
        <v>46.822000000000003</v>
      </c>
      <c r="G2" s="4">
        <v>0.24379999999999999</v>
      </c>
      <c r="H2" s="4">
        <v>0.48520000000000002</v>
      </c>
      <c r="I2" s="4">
        <v>6.8400000000000002E-2</v>
      </c>
      <c r="J2" s="5">
        <v>100.2107</v>
      </c>
      <c r="K2" s="5">
        <v>88.271563317060213</v>
      </c>
    </row>
    <row r="3" spans="1:11" x14ac:dyDescent="0.45">
      <c r="A3" s="6" t="s">
        <v>29</v>
      </c>
      <c r="B3" s="4">
        <v>40.960599999999999</v>
      </c>
      <c r="C3" s="4">
        <v>9.1999999999999998E-2</v>
      </c>
      <c r="D3" s="4">
        <v>11.036799999999999</v>
      </c>
      <c r="E3" s="4">
        <v>0.1711</v>
      </c>
      <c r="F3" s="4">
        <v>47.059600000000003</v>
      </c>
      <c r="G3" s="4">
        <v>0.24879999999999999</v>
      </c>
      <c r="H3" s="4">
        <v>0.48399999999999999</v>
      </c>
      <c r="I3" s="4">
        <v>5.6899999999999999E-2</v>
      </c>
      <c r="J3" s="5">
        <v>100.1099</v>
      </c>
      <c r="K3" s="5">
        <v>88.373179259750316</v>
      </c>
    </row>
    <row r="4" spans="1:11" x14ac:dyDescent="0.45">
      <c r="A4" s="6" t="s">
        <v>30</v>
      </c>
      <c r="B4" s="4">
        <v>41.299700000000001</v>
      </c>
      <c r="C4" s="4">
        <v>6.4299999999999996E-2</v>
      </c>
      <c r="D4" s="4">
        <v>11.0869</v>
      </c>
      <c r="E4" s="4">
        <v>0.16120000000000001</v>
      </c>
      <c r="F4" s="4">
        <v>46.514600000000002</v>
      </c>
      <c r="G4" s="4">
        <v>0.20069999999999999</v>
      </c>
      <c r="H4" s="4">
        <v>0.57979999999999998</v>
      </c>
      <c r="I4" s="4">
        <v>5.2299999999999999E-2</v>
      </c>
      <c r="J4" s="5">
        <v>99.959400000000002</v>
      </c>
      <c r="K4" s="5">
        <v>88.20591854544945</v>
      </c>
    </row>
    <row r="5" spans="1:11" x14ac:dyDescent="0.45">
      <c r="A5" s="6" t="s">
        <v>31</v>
      </c>
      <c r="B5" s="4">
        <v>41.014000000000003</v>
      </c>
      <c r="C5" s="4">
        <v>0.10440000000000001</v>
      </c>
      <c r="D5" s="4">
        <v>11.1515</v>
      </c>
      <c r="E5" s="4">
        <v>0.18079999999999999</v>
      </c>
      <c r="F5" s="4">
        <v>46.157699999999998</v>
      </c>
      <c r="G5" s="4">
        <v>0.20130000000000001</v>
      </c>
      <c r="H5" s="4">
        <v>0.55489999999999995</v>
      </c>
      <c r="I5" s="4">
        <v>7.17E-2</v>
      </c>
      <c r="J5" s="5">
        <v>99.436300000000003</v>
      </c>
      <c r="K5" s="5">
        <v>88.064622431391498</v>
      </c>
    </row>
    <row r="6" spans="1:11" x14ac:dyDescent="0.45">
      <c r="A6" s="6" t="s">
        <v>32</v>
      </c>
      <c r="B6" s="4">
        <v>41.471200000000003</v>
      </c>
      <c r="C6" s="4">
        <v>6.7599999999999993E-2</v>
      </c>
      <c r="D6" s="4">
        <v>10.603300000000001</v>
      </c>
      <c r="E6" s="4">
        <v>0.20039999999999999</v>
      </c>
      <c r="F6" s="4">
        <v>47.166800000000002</v>
      </c>
      <c r="G6" s="4">
        <v>0.19739999999999999</v>
      </c>
      <c r="H6" s="4">
        <v>0.65180000000000005</v>
      </c>
      <c r="I6" s="4">
        <v>5.7000000000000002E-2</v>
      </c>
      <c r="J6" s="5">
        <v>100.41540000000001</v>
      </c>
      <c r="K6" s="5">
        <v>88.80125636580452</v>
      </c>
    </row>
    <row r="7" spans="1:11" x14ac:dyDescent="0.45">
      <c r="A7" s="6" t="s">
        <v>33</v>
      </c>
      <c r="B7" s="4">
        <v>41.479399999999998</v>
      </c>
      <c r="C7" s="4">
        <v>7.8E-2</v>
      </c>
      <c r="D7" s="4">
        <v>10.8881</v>
      </c>
      <c r="E7" s="4">
        <v>0.15440000000000001</v>
      </c>
      <c r="F7" s="4">
        <v>46.494799999999998</v>
      </c>
      <c r="G7" s="4">
        <v>0.25040000000000001</v>
      </c>
      <c r="H7" s="4">
        <v>0.39369999999999999</v>
      </c>
      <c r="I7" s="4">
        <v>6.6500000000000004E-2</v>
      </c>
      <c r="J7" s="5">
        <v>99.805199999999999</v>
      </c>
      <c r="K7" s="5">
        <v>88.388483210651827</v>
      </c>
    </row>
    <row r="9" spans="1:11" s="1" customFormat="1" x14ac:dyDescent="0.45">
      <c r="A9" s="1" t="s">
        <v>188</v>
      </c>
      <c r="B9" s="3">
        <f t="shared" ref="B9:I9" si="0">AVERAGE(B1:B7)</f>
        <v>41.248516666666667</v>
      </c>
      <c r="C9" s="3">
        <f t="shared" si="0"/>
        <v>8.6016666666666672E-2</v>
      </c>
      <c r="D9" s="3">
        <f t="shared" si="0"/>
        <v>10.976066666666666</v>
      </c>
      <c r="E9" s="3">
        <f t="shared" si="0"/>
        <v>0.16553333333333334</v>
      </c>
      <c r="F9" s="3">
        <f t="shared" si="0"/>
        <v>46.702583333333337</v>
      </c>
      <c r="G9" s="3">
        <f t="shared" si="0"/>
        <v>0.22373333333333334</v>
      </c>
      <c r="H9" s="3">
        <f t="shared" si="0"/>
        <v>0.52490000000000003</v>
      </c>
      <c r="I9" s="3">
        <f t="shared" si="0"/>
        <v>6.2133333333333325E-2</v>
      </c>
      <c r="J9" s="3">
        <f t="shared" ref="J9:K9" si="1">AVERAGE(J1:J7)</f>
        <v>99.989483333333339</v>
      </c>
      <c r="K9" s="2">
        <f t="shared" si="1"/>
        <v>88.350837188351306</v>
      </c>
    </row>
    <row r="10" spans="1:11" s="1" customFormat="1" x14ac:dyDescent="0.45">
      <c r="A10" s="1" t="s">
        <v>189</v>
      </c>
      <c r="B10" s="3">
        <f t="shared" ref="B10:I10" si="2">STDEV(B1:B7)</f>
        <v>0.22078110803840664</v>
      </c>
      <c r="C10" s="3">
        <f t="shared" si="2"/>
        <v>1.9049663164126183E-2</v>
      </c>
      <c r="D10" s="3">
        <f t="shared" si="2"/>
        <v>0.20316388130439569</v>
      </c>
      <c r="E10" s="3">
        <f t="shared" si="2"/>
        <v>2.5460531547213762E-2</v>
      </c>
      <c r="F10" s="3">
        <f t="shared" si="2"/>
        <v>0.38278658501398405</v>
      </c>
      <c r="G10" s="3">
        <f t="shared" si="2"/>
        <v>2.6341424917165408E-2</v>
      </c>
      <c r="H10" s="3">
        <f t="shared" si="2"/>
        <v>8.9977730578182369E-2</v>
      </c>
      <c r="I10" s="3">
        <f t="shared" si="2"/>
        <v>7.7497526842259089E-3</v>
      </c>
      <c r="J10" s="3">
        <f t="shared" ref="J10:K10" si="3">STDEV(J1:J7)</f>
        <v>0.34226280789280478</v>
      </c>
      <c r="K10" s="2">
        <f t="shared" si="3"/>
        <v>0.25059867254182866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"/>
  <sheetViews>
    <sheetView workbookViewId="0">
      <selection activeCell="C14" sqref="C14"/>
    </sheetView>
  </sheetViews>
  <sheetFormatPr defaultColWidth="10.796875" defaultRowHeight="15" x14ac:dyDescent="0.45"/>
  <cols>
    <col min="1" max="1" width="20.84765625" customWidth="1"/>
  </cols>
  <sheetData>
    <row r="1" spans="1:11" x14ac:dyDescent="0.45">
      <c r="A1" s="1" t="s">
        <v>0</v>
      </c>
      <c r="B1" s="1" t="s">
        <v>3</v>
      </c>
      <c r="C1" s="1" t="s">
        <v>2</v>
      </c>
      <c r="D1" s="1" t="s">
        <v>7</v>
      </c>
      <c r="E1" s="1" t="s">
        <v>6</v>
      </c>
      <c r="F1" s="1" t="s">
        <v>1</v>
      </c>
      <c r="G1" s="1" t="s">
        <v>4</v>
      </c>
      <c r="H1" s="1" t="s">
        <v>8</v>
      </c>
      <c r="I1" s="1" t="s">
        <v>5</v>
      </c>
      <c r="J1" s="1" t="s">
        <v>9</v>
      </c>
      <c r="K1" s="1" t="s">
        <v>20</v>
      </c>
    </row>
    <row r="2" spans="1:11" x14ac:dyDescent="0.45">
      <c r="A2" s="1" t="s">
        <v>10</v>
      </c>
      <c r="B2" s="3">
        <v>40.756900000000002</v>
      </c>
      <c r="C2" s="3">
        <v>0.10589999999999999</v>
      </c>
      <c r="D2" s="3">
        <v>11.225199999999999</v>
      </c>
      <c r="E2" s="3">
        <v>0.18329999999999999</v>
      </c>
      <c r="F2" s="3">
        <v>47.122999999999998</v>
      </c>
      <c r="G2" s="3">
        <v>0.2059</v>
      </c>
      <c r="H2" s="3">
        <v>0.39810000000000001</v>
      </c>
      <c r="I2" s="3">
        <v>7.5800000000000006E-2</v>
      </c>
      <c r="J2" s="2">
        <v>100.0741</v>
      </c>
      <c r="K2" s="2">
        <v>88.212137572936214</v>
      </c>
    </row>
    <row r="3" spans="1:11" x14ac:dyDescent="0.45">
      <c r="A3" s="1" t="s">
        <v>11</v>
      </c>
      <c r="B3" s="3">
        <v>41.207799999999999</v>
      </c>
      <c r="C3" s="3">
        <v>0.111</v>
      </c>
      <c r="D3" s="3">
        <v>11.1205</v>
      </c>
      <c r="E3" s="3">
        <v>0.2039</v>
      </c>
      <c r="F3" s="3">
        <v>47.367899999999999</v>
      </c>
      <c r="G3" s="3">
        <v>0.20349999999999999</v>
      </c>
      <c r="H3" s="3">
        <v>0.41539999999999999</v>
      </c>
      <c r="I3" s="3">
        <v>7.4700000000000003E-2</v>
      </c>
      <c r="J3" s="2">
        <v>100.70480000000001</v>
      </c>
      <c r="K3" s="2">
        <v>88.362641117374153</v>
      </c>
    </row>
    <row r="4" spans="1:11" x14ac:dyDescent="0.45">
      <c r="A4" s="1" t="s">
        <v>12</v>
      </c>
      <c r="B4" s="3">
        <v>40.848999999999997</v>
      </c>
      <c r="C4" s="3">
        <v>8.3400000000000002E-2</v>
      </c>
      <c r="D4" s="3">
        <v>11.286199999999999</v>
      </c>
      <c r="E4" s="3">
        <v>0.1787</v>
      </c>
      <c r="F4" s="3">
        <v>47.040700000000001</v>
      </c>
      <c r="G4" s="3">
        <v>0.22869999999999999</v>
      </c>
      <c r="H4" s="3">
        <v>0.40839999999999999</v>
      </c>
      <c r="I4" s="3">
        <v>5.6099999999999997E-2</v>
      </c>
      <c r="J4" s="2">
        <v>100.1313</v>
      </c>
      <c r="K4" s="2">
        <v>88.137403107047561</v>
      </c>
    </row>
    <row r="5" spans="1:11" x14ac:dyDescent="0.45">
      <c r="A5" s="1" t="s">
        <v>13</v>
      </c>
      <c r="B5" s="3">
        <v>40.655500000000004</v>
      </c>
      <c r="C5" s="3">
        <v>8.9899999999999994E-2</v>
      </c>
      <c r="D5" s="3">
        <v>11.5312</v>
      </c>
      <c r="E5" s="3">
        <v>0.15540000000000001</v>
      </c>
      <c r="F5" s="3">
        <v>46.3309</v>
      </c>
      <c r="G5" s="3">
        <v>0.21410000000000001</v>
      </c>
      <c r="H5" s="3">
        <v>0.47660000000000002</v>
      </c>
      <c r="I5" s="3">
        <v>5.2900000000000003E-2</v>
      </c>
      <c r="J5" s="2">
        <v>99.506399999999999</v>
      </c>
      <c r="K5" s="2">
        <v>87.748505913081431</v>
      </c>
    </row>
    <row r="6" spans="1:11" x14ac:dyDescent="0.45">
      <c r="A6" s="1" t="s">
        <v>14</v>
      </c>
      <c r="B6" s="3">
        <v>40.335999999999999</v>
      </c>
      <c r="C6" s="3">
        <v>5.7799999999999997E-2</v>
      </c>
      <c r="D6" s="3">
        <v>11.4139</v>
      </c>
      <c r="E6" s="3">
        <v>0.1467</v>
      </c>
      <c r="F6" s="3">
        <v>46.388500000000001</v>
      </c>
      <c r="G6" s="3">
        <v>0.25979999999999998</v>
      </c>
      <c r="H6" s="3">
        <v>0.51139999999999997</v>
      </c>
      <c r="I6" s="3">
        <v>2.75E-2</v>
      </c>
      <c r="J6" s="2">
        <v>99.1417</v>
      </c>
      <c r="K6" s="2">
        <v>87.871248774343073</v>
      </c>
    </row>
    <row r="7" spans="1:11" x14ac:dyDescent="0.45">
      <c r="A7" s="1" t="s">
        <v>15</v>
      </c>
      <c r="B7" s="3">
        <v>41.613399999999999</v>
      </c>
      <c r="C7" s="3">
        <v>6.3700000000000007E-2</v>
      </c>
      <c r="D7" s="3">
        <v>11.5303</v>
      </c>
      <c r="E7" s="3">
        <v>0.19550000000000001</v>
      </c>
      <c r="F7" s="3">
        <v>46.748800000000003</v>
      </c>
      <c r="G7" s="3">
        <v>0.21190000000000001</v>
      </c>
      <c r="H7" s="3">
        <v>0.55859999999999999</v>
      </c>
      <c r="I7" s="3">
        <v>4.7500000000000001E-2</v>
      </c>
      <c r="J7" s="2">
        <v>100.9697</v>
      </c>
      <c r="K7" s="2">
        <v>87.845546293004631</v>
      </c>
    </row>
    <row r="8" spans="1:11" x14ac:dyDescent="0.45">
      <c r="A8" s="1" t="s">
        <v>16</v>
      </c>
      <c r="B8" s="3">
        <v>40.954300000000003</v>
      </c>
      <c r="C8" s="3">
        <v>8.5800000000000001E-2</v>
      </c>
      <c r="D8" s="3">
        <v>11.497199999999999</v>
      </c>
      <c r="E8" s="3">
        <v>0.17749999999999999</v>
      </c>
      <c r="F8" s="3">
        <v>46.487200000000001</v>
      </c>
      <c r="G8" s="3">
        <v>0.21099999999999999</v>
      </c>
      <c r="H8" s="3">
        <v>0.53879999999999995</v>
      </c>
      <c r="I8" s="3">
        <v>4.4999999999999998E-2</v>
      </c>
      <c r="J8" s="2">
        <v>99.996799999999993</v>
      </c>
      <c r="K8" s="2">
        <v>87.816295275927729</v>
      </c>
    </row>
    <row r="9" spans="1:11" x14ac:dyDescent="0.45">
      <c r="A9" s="1" t="s">
        <v>17</v>
      </c>
      <c r="B9" s="3">
        <v>40.660899999999998</v>
      </c>
      <c r="C9" s="3">
        <v>0.06</v>
      </c>
      <c r="D9" s="3">
        <v>11.669499999999999</v>
      </c>
      <c r="E9" s="3">
        <v>0.14080000000000001</v>
      </c>
      <c r="F9" s="3">
        <v>46.548699999999997</v>
      </c>
      <c r="G9" s="3">
        <v>0.2069</v>
      </c>
      <c r="H9" s="3">
        <v>0.54259999999999997</v>
      </c>
      <c r="I9" s="3">
        <v>3.5400000000000001E-2</v>
      </c>
      <c r="J9" s="2">
        <v>99.864800000000002</v>
      </c>
      <c r="K9" s="2">
        <v>87.670543148473968</v>
      </c>
    </row>
    <row r="10" spans="1:11" x14ac:dyDescent="0.45">
      <c r="A10" s="1" t="s">
        <v>18</v>
      </c>
      <c r="B10" s="3">
        <v>40.726100000000002</v>
      </c>
      <c r="C10" s="3">
        <v>8.9300000000000004E-2</v>
      </c>
      <c r="D10" s="3">
        <v>11.5281</v>
      </c>
      <c r="E10" s="3">
        <v>0.13320000000000001</v>
      </c>
      <c r="F10" s="3">
        <v>46.106999999999999</v>
      </c>
      <c r="G10" s="3">
        <v>0.22750000000000001</v>
      </c>
      <c r="H10" s="3">
        <v>0.4345</v>
      </c>
      <c r="I10" s="3">
        <v>6.0900000000000003E-2</v>
      </c>
      <c r="J10" s="2">
        <v>99.306600000000003</v>
      </c>
      <c r="K10" s="2">
        <v>87.699232282308699</v>
      </c>
    </row>
    <row r="11" spans="1:11" x14ac:dyDescent="0.45">
      <c r="A11" s="1" t="s">
        <v>19</v>
      </c>
      <c r="B11" s="3">
        <v>40.546500000000002</v>
      </c>
      <c r="C11" s="3">
        <v>9.1800000000000007E-2</v>
      </c>
      <c r="D11" s="3">
        <v>11.9131</v>
      </c>
      <c r="E11" s="3">
        <v>0.16309999999999999</v>
      </c>
      <c r="F11" s="3">
        <v>46.9129</v>
      </c>
      <c r="G11" s="3">
        <v>0.23430000000000001</v>
      </c>
      <c r="H11" s="3">
        <v>0.46289999999999998</v>
      </c>
      <c r="I11" s="3">
        <v>4.6899999999999997E-2</v>
      </c>
      <c r="J11" s="2">
        <v>100.37130000000001</v>
      </c>
      <c r="K11" s="2">
        <v>87.530790701254972</v>
      </c>
    </row>
    <row r="13" spans="1:11" s="1" customFormat="1" x14ac:dyDescent="0.45">
      <c r="A13" s="1" t="s">
        <v>188</v>
      </c>
      <c r="B13" s="3">
        <f t="shared" ref="B13:I13" si="0">AVERAGE(B2:B11)</f>
        <v>40.830640000000002</v>
      </c>
      <c r="C13" s="3">
        <f t="shared" si="0"/>
        <v>8.3860000000000004E-2</v>
      </c>
      <c r="D13" s="3">
        <f t="shared" si="0"/>
        <v>11.47152</v>
      </c>
      <c r="E13" s="3">
        <f t="shared" si="0"/>
        <v>0.16780999999999999</v>
      </c>
      <c r="F13" s="3">
        <f t="shared" si="0"/>
        <v>46.705559999999998</v>
      </c>
      <c r="G13" s="3">
        <f t="shared" si="0"/>
        <v>0.22036000000000003</v>
      </c>
      <c r="H13" s="3">
        <f t="shared" si="0"/>
        <v>0.4747300000000001</v>
      </c>
      <c r="I13" s="3">
        <f t="shared" si="0"/>
        <v>5.2269999999999997E-2</v>
      </c>
      <c r="J13" s="3">
        <f t="shared" ref="J13:K13" si="1">AVERAGE(J2:J11)</f>
        <v>100.00675</v>
      </c>
      <c r="K13" s="2">
        <f t="shared" si="1"/>
        <v>87.889434418575235</v>
      </c>
    </row>
    <row r="14" spans="1:11" s="1" customFormat="1" x14ac:dyDescent="0.45">
      <c r="A14" s="1" t="s">
        <v>189</v>
      </c>
      <c r="B14" s="3">
        <f t="shared" ref="B14:I14" si="2">STDEV(B2:B11)</f>
        <v>0.36083974959653287</v>
      </c>
      <c r="C14" s="3">
        <f t="shared" si="2"/>
        <v>1.8288685026540324E-2</v>
      </c>
      <c r="D14" s="3">
        <f t="shared" si="2"/>
        <v>0.22769830819651612</v>
      </c>
      <c r="E14" s="3">
        <f t="shared" si="2"/>
        <v>2.3736678135090821E-2</v>
      </c>
      <c r="F14" s="3">
        <f t="shared" si="2"/>
        <v>0.40022024547602381</v>
      </c>
      <c r="G14" s="3">
        <f t="shared" si="2"/>
        <v>1.7458725930351016E-2</v>
      </c>
      <c r="H14" s="3">
        <f t="shared" si="2"/>
        <v>6.0225447740597543E-2</v>
      </c>
      <c r="I14" s="3">
        <f t="shared" si="2"/>
        <v>1.5452080046963863E-2</v>
      </c>
      <c r="J14" s="3">
        <f t="shared" ref="J14:K14" si="3">STDEV(J2:J11)</f>
        <v>0.58467582518482586</v>
      </c>
      <c r="K14" s="2">
        <f t="shared" si="3"/>
        <v>0.26451905957285055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7"/>
  <sheetViews>
    <sheetView topLeftCell="A22" workbookViewId="0">
      <selection activeCell="E47" sqref="E47"/>
    </sheetView>
  </sheetViews>
  <sheetFormatPr defaultColWidth="10.69921875" defaultRowHeight="15" x14ac:dyDescent="0.45"/>
  <cols>
    <col min="1" max="1" width="21.546875" style="1" customWidth="1"/>
    <col min="2" max="16384" width="10.69921875" style="1"/>
  </cols>
  <sheetData>
    <row r="1" spans="1:11" x14ac:dyDescent="0.45">
      <c r="A1" s="1" t="s">
        <v>0</v>
      </c>
      <c r="B1" s="1" t="s">
        <v>3</v>
      </c>
      <c r="C1" s="1" t="s">
        <v>2</v>
      </c>
      <c r="D1" s="1" t="s">
        <v>7</v>
      </c>
      <c r="E1" s="1" t="s">
        <v>6</v>
      </c>
      <c r="F1" s="1" t="s">
        <v>1</v>
      </c>
      <c r="G1" s="1" t="s">
        <v>4</v>
      </c>
      <c r="H1" s="1" t="s">
        <v>8</v>
      </c>
      <c r="I1" s="1" t="s">
        <v>5</v>
      </c>
      <c r="J1" s="1" t="s">
        <v>9</v>
      </c>
      <c r="K1" s="1" t="s">
        <v>20</v>
      </c>
    </row>
    <row r="2" spans="1:11" x14ac:dyDescent="0.45">
      <c r="A2" s="1" t="s">
        <v>34</v>
      </c>
      <c r="B2" s="3">
        <v>40.482399999999998</v>
      </c>
      <c r="C2" s="3">
        <v>6.3E-2</v>
      </c>
      <c r="D2" s="3">
        <v>11.8567</v>
      </c>
      <c r="E2" s="3">
        <v>0.14230000000000001</v>
      </c>
      <c r="F2" s="3">
        <v>46.3125</v>
      </c>
      <c r="G2" s="3">
        <v>0.2092</v>
      </c>
      <c r="H2" s="3">
        <v>0.4098</v>
      </c>
      <c r="I2" s="3">
        <v>6.7100000000000007E-2</v>
      </c>
      <c r="J2" s="2">
        <v>99.543000000000006</v>
      </c>
      <c r="K2" s="2">
        <v>87.441727784757148</v>
      </c>
    </row>
    <row r="3" spans="1:11" x14ac:dyDescent="0.45">
      <c r="A3" s="1" t="s">
        <v>35</v>
      </c>
      <c r="B3" s="3">
        <v>40.342100000000002</v>
      </c>
      <c r="C3" s="3">
        <v>0.1016</v>
      </c>
      <c r="D3" s="3">
        <v>11.9413</v>
      </c>
      <c r="E3" s="3">
        <v>0.15809999999999999</v>
      </c>
      <c r="F3" s="3">
        <v>46.410400000000003</v>
      </c>
      <c r="G3" s="3">
        <v>0.21690000000000001</v>
      </c>
      <c r="H3" s="3">
        <v>0.42959999999999998</v>
      </c>
      <c r="I3" s="3">
        <v>6.7299999999999999E-2</v>
      </c>
      <c r="J3" s="2">
        <v>99.667500000000004</v>
      </c>
      <c r="K3" s="2">
        <v>87.386738884061799</v>
      </c>
    </row>
    <row r="4" spans="1:11" x14ac:dyDescent="0.45">
      <c r="A4" s="1" t="s">
        <v>36</v>
      </c>
      <c r="B4" s="3">
        <v>40.518999999999998</v>
      </c>
      <c r="C4" s="3">
        <v>8.1500000000000003E-2</v>
      </c>
      <c r="D4" s="3">
        <v>11.783300000000001</v>
      </c>
      <c r="E4" s="3">
        <v>0.15679999999999999</v>
      </c>
      <c r="F4" s="3">
        <v>46.580800000000004</v>
      </c>
      <c r="G4" s="3">
        <v>0.21229999999999999</v>
      </c>
      <c r="H4" s="3">
        <v>0.44230000000000003</v>
      </c>
      <c r="I4" s="3">
        <v>6.2399999999999997E-2</v>
      </c>
      <c r="J4" s="2">
        <v>99.838399999999993</v>
      </c>
      <c r="K4" s="2">
        <v>87.572762511945783</v>
      </c>
    </row>
    <row r="5" spans="1:11" x14ac:dyDescent="0.45">
      <c r="A5" s="1" t="s">
        <v>37</v>
      </c>
      <c r="B5" s="3">
        <v>40.502000000000002</v>
      </c>
      <c r="C5" s="3">
        <v>0.1111</v>
      </c>
      <c r="D5" s="3">
        <v>11.7746</v>
      </c>
      <c r="E5" s="3">
        <v>0.18540000000000001</v>
      </c>
      <c r="F5" s="3">
        <v>45.884700000000002</v>
      </c>
      <c r="G5" s="3">
        <v>0.21149999999999999</v>
      </c>
      <c r="H5" s="3">
        <v>0.39460000000000001</v>
      </c>
      <c r="I5" s="3">
        <v>6.5299999999999997E-2</v>
      </c>
      <c r="J5" s="2">
        <v>99.129300000000001</v>
      </c>
      <c r="K5" s="2">
        <v>87.416100240306534</v>
      </c>
    </row>
    <row r="6" spans="1:11" x14ac:dyDescent="0.45">
      <c r="A6" s="1" t="s">
        <v>38</v>
      </c>
      <c r="B6" s="3">
        <v>40.590000000000003</v>
      </c>
      <c r="C6" s="3">
        <v>7.2400000000000006E-2</v>
      </c>
      <c r="D6" s="3">
        <v>12.0327</v>
      </c>
      <c r="E6" s="3">
        <v>0.12659999999999999</v>
      </c>
      <c r="F6" s="3">
        <v>46.5428</v>
      </c>
      <c r="G6" s="3">
        <v>0.22170000000000001</v>
      </c>
      <c r="H6" s="3">
        <v>0.42449999999999999</v>
      </c>
      <c r="I6" s="3">
        <v>7.3700000000000002E-2</v>
      </c>
      <c r="J6" s="2">
        <v>100.0844</v>
      </c>
      <c r="K6" s="2">
        <v>87.333999833275939</v>
      </c>
    </row>
    <row r="7" spans="1:11" x14ac:dyDescent="0.45">
      <c r="A7" s="1" t="s">
        <v>39</v>
      </c>
      <c r="B7" s="3">
        <v>40.481099999999998</v>
      </c>
      <c r="C7" s="3">
        <v>8.2400000000000001E-2</v>
      </c>
      <c r="D7" s="3">
        <v>11.9895</v>
      </c>
      <c r="E7" s="3">
        <v>0.24510000000000001</v>
      </c>
      <c r="F7" s="3">
        <v>45.683500000000002</v>
      </c>
      <c r="G7" s="3">
        <v>0.2077</v>
      </c>
      <c r="H7" s="3">
        <v>0.39360000000000001</v>
      </c>
      <c r="I7" s="3">
        <v>6.7199999999999996E-2</v>
      </c>
      <c r="J7" s="2">
        <v>99.150099999999995</v>
      </c>
      <c r="K7" s="2">
        <v>87.166712455187337</v>
      </c>
    </row>
    <row r="8" spans="1:11" x14ac:dyDescent="0.45">
      <c r="A8" s="1" t="s">
        <v>40</v>
      </c>
      <c r="B8" s="3">
        <v>40.618200000000002</v>
      </c>
      <c r="C8" s="3">
        <v>7.2900000000000006E-2</v>
      </c>
      <c r="D8" s="3">
        <v>11.9247</v>
      </c>
      <c r="E8" s="3">
        <v>0.16639999999999999</v>
      </c>
      <c r="F8" s="3">
        <v>46.255800000000001</v>
      </c>
      <c r="G8" s="3">
        <v>0.20949999999999999</v>
      </c>
      <c r="H8" s="3">
        <v>0.4098</v>
      </c>
      <c r="I8" s="3">
        <v>5.7599999999999998E-2</v>
      </c>
      <c r="J8" s="2">
        <v>99.715000000000003</v>
      </c>
      <c r="K8" s="2">
        <v>87.365278148892244</v>
      </c>
    </row>
    <row r="9" spans="1:11" x14ac:dyDescent="0.45">
      <c r="A9" s="1" t="s">
        <v>41</v>
      </c>
      <c r="B9" s="3">
        <v>40.690399999999997</v>
      </c>
      <c r="C9" s="3">
        <v>5.8000000000000003E-2</v>
      </c>
      <c r="D9" s="3">
        <v>11.857200000000001</v>
      </c>
      <c r="E9" s="3">
        <v>0.15570000000000001</v>
      </c>
      <c r="F9" s="3">
        <v>45.9114</v>
      </c>
      <c r="G9" s="3">
        <v>0.2175</v>
      </c>
      <c r="H9" s="3">
        <v>0.37040000000000001</v>
      </c>
      <c r="I9" s="3">
        <v>5.3699999999999998E-2</v>
      </c>
      <c r="J9" s="2">
        <v>99.3142</v>
      </c>
      <c r="K9" s="2">
        <v>87.345431015410981</v>
      </c>
    </row>
    <row r="10" spans="1:11" x14ac:dyDescent="0.45">
      <c r="A10" s="1" t="s">
        <v>42</v>
      </c>
      <c r="B10" s="3">
        <v>41.090800000000002</v>
      </c>
      <c r="C10" s="3">
        <v>8.9099999999999999E-2</v>
      </c>
      <c r="D10" s="3">
        <v>11.6432</v>
      </c>
      <c r="E10" s="3">
        <v>0.1988</v>
      </c>
      <c r="F10" s="3">
        <v>46.775199999999998</v>
      </c>
      <c r="G10" s="3">
        <v>0.2167</v>
      </c>
      <c r="H10" s="3">
        <v>0.42859999999999998</v>
      </c>
      <c r="I10" s="3">
        <v>6.3899999999999998E-2</v>
      </c>
      <c r="J10" s="2">
        <v>100.5063</v>
      </c>
      <c r="K10" s="2">
        <v>87.747195467727195</v>
      </c>
    </row>
    <row r="11" spans="1:11" x14ac:dyDescent="0.45">
      <c r="A11" s="1" t="s">
        <v>43</v>
      </c>
      <c r="B11" s="3">
        <v>40.884</v>
      </c>
      <c r="C11" s="3">
        <v>4.8399999999999999E-2</v>
      </c>
      <c r="D11" s="3">
        <v>11.9077</v>
      </c>
      <c r="E11" s="3">
        <v>0.17</v>
      </c>
      <c r="F11" s="3">
        <v>46.670400000000001</v>
      </c>
      <c r="G11" s="3">
        <v>0.20119999999999999</v>
      </c>
      <c r="H11" s="3">
        <v>0.40329999999999999</v>
      </c>
      <c r="I11" s="3">
        <v>5.8900000000000001E-2</v>
      </c>
      <c r="J11" s="2">
        <v>100.3439</v>
      </c>
      <c r="K11" s="2">
        <v>87.479082926870717</v>
      </c>
    </row>
    <row r="12" spans="1:11" x14ac:dyDescent="0.45">
      <c r="A12" s="1" t="s">
        <v>44</v>
      </c>
      <c r="B12" s="3">
        <v>41.038899999999998</v>
      </c>
      <c r="C12" s="3">
        <v>7.2099999999999997E-2</v>
      </c>
      <c r="D12" s="3">
        <v>11.758699999999999</v>
      </c>
      <c r="E12" s="3">
        <v>0.1842</v>
      </c>
      <c r="F12" s="3">
        <v>47.15</v>
      </c>
      <c r="G12" s="3">
        <v>0.19520000000000001</v>
      </c>
      <c r="H12" s="3">
        <v>0.42770000000000002</v>
      </c>
      <c r="I12" s="3">
        <v>6.2399999999999997E-2</v>
      </c>
      <c r="J12" s="2">
        <v>100.8892</v>
      </c>
      <c r="K12" s="2">
        <v>87.726858359156694</v>
      </c>
    </row>
    <row r="13" spans="1:11" x14ac:dyDescent="0.45">
      <c r="A13" s="1" t="s">
        <v>45</v>
      </c>
      <c r="B13" s="3">
        <v>40.868499999999997</v>
      </c>
      <c r="C13" s="3">
        <v>9.5699999999999993E-2</v>
      </c>
      <c r="D13" s="3">
        <v>11.930099999999999</v>
      </c>
      <c r="E13" s="3">
        <v>0.22589999999999999</v>
      </c>
      <c r="F13" s="3">
        <v>46.606900000000003</v>
      </c>
      <c r="G13" s="3">
        <v>0.20549999999999999</v>
      </c>
      <c r="H13" s="3">
        <v>0.40560000000000002</v>
      </c>
      <c r="I13" s="3">
        <v>6.83E-2</v>
      </c>
      <c r="J13" s="2">
        <v>100.40649999999999</v>
      </c>
      <c r="K13" s="2">
        <v>87.443541609530868</v>
      </c>
    </row>
    <row r="14" spans="1:11" x14ac:dyDescent="0.45">
      <c r="A14" s="1" t="s">
        <v>46</v>
      </c>
      <c r="B14" s="3">
        <v>41.057400000000001</v>
      </c>
      <c r="C14" s="3">
        <v>0.1018</v>
      </c>
      <c r="D14" s="3">
        <v>11.5969</v>
      </c>
      <c r="E14" s="3">
        <v>0.1497</v>
      </c>
      <c r="F14" s="3">
        <v>46.797400000000003</v>
      </c>
      <c r="G14" s="3">
        <v>0.2024</v>
      </c>
      <c r="H14" s="3">
        <v>0.42980000000000002</v>
      </c>
      <c r="I14" s="3">
        <v>7.8100000000000003E-2</v>
      </c>
      <c r="J14" s="2">
        <v>100.4134</v>
      </c>
      <c r="K14" s="2">
        <v>87.795055688446496</v>
      </c>
    </row>
    <row r="15" spans="1:11" x14ac:dyDescent="0.45">
      <c r="A15" s="1" t="s">
        <v>47</v>
      </c>
      <c r="B15" s="3">
        <v>41.064399999999999</v>
      </c>
      <c r="C15" s="3">
        <v>9.8799999999999999E-2</v>
      </c>
      <c r="D15" s="3">
        <v>11.604200000000001</v>
      </c>
      <c r="E15" s="3">
        <v>0.17960000000000001</v>
      </c>
      <c r="F15" s="3">
        <v>47.083500000000001</v>
      </c>
      <c r="G15" s="3">
        <v>0.20080000000000001</v>
      </c>
      <c r="H15" s="3">
        <v>0.51270000000000004</v>
      </c>
      <c r="I15" s="3">
        <v>8.0299999999999996E-2</v>
      </c>
      <c r="J15" s="2">
        <v>100.82429999999999</v>
      </c>
      <c r="K15" s="2">
        <v>87.853501573165985</v>
      </c>
    </row>
    <row r="16" spans="1:11" x14ac:dyDescent="0.45">
      <c r="A16" s="1" t="s">
        <v>48</v>
      </c>
      <c r="B16" s="3">
        <v>41.1935</v>
      </c>
      <c r="C16" s="3">
        <v>5.7200000000000001E-2</v>
      </c>
      <c r="D16" s="3">
        <v>12.0639</v>
      </c>
      <c r="E16" s="3">
        <v>0.21429999999999999</v>
      </c>
      <c r="F16" s="3">
        <v>46.76</v>
      </c>
      <c r="G16" s="3">
        <v>0.21249999999999999</v>
      </c>
      <c r="H16" s="3">
        <v>0.4254</v>
      </c>
      <c r="I16" s="3">
        <v>5.11E-2</v>
      </c>
      <c r="J16" s="2">
        <v>100.97790000000001</v>
      </c>
      <c r="K16" s="2">
        <v>87.356838372205701</v>
      </c>
    </row>
    <row r="17" spans="1:11" x14ac:dyDescent="0.45">
      <c r="A17" s="1" t="s">
        <v>49</v>
      </c>
      <c r="B17" s="3">
        <v>40.725000000000001</v>
      </c>
      <c r="C17" s="3">
        <v>4.1599999999999998E-2</v>
      </c>
      <c r="D17" s="3">
        <v>11.7294</v>
      </c>
      <c r="E17" s="3">
        <v>0.15409999999999999</v>
      </c>
      <c r="F17" s="3">
        <v>46.584499999999998</v>
      </c>
      <c r="G17" s="3">
        <v>0.18990000000000001</v>
      </c>
      <c r="H17" s="3">
        <v>0.4617</v>
      </c>
      <c r="I17" s="3">
        <v>5.7599999999999998E-2</v>
      </c>
      <c r="J17" s="2">
        <v>99.943700000000007</v>
      </c>
      <c r="K17" s="2">
        <v>87.623433451920121</v>
      </c>
    </row>
    <row r="18" spans="1:11" x14ac:dyDescent="0.45">
      <c r="A18" s="1" t="s">
        <v>50</v>
      </c>
      <c r="B18" s="3">
        <v>40.7883</v>
      </c>
      <c r="C18" s="3">
        <v>9.8000000000000004E-2</v>
      </c>
      <c r="D18" s="3">
        <v>11.850199999999999</v>
      </c>
      <c r="E18" s="3">
        <v>0.19409999999999999</v>
      </c>
      <c r="F18" s="3">
        <v>46.717500000000001</v>
      </c>
      <c r="G18" s="3">
        <v>0.20880000000000001</v>
      </c>
      <c r="H18" s="3">
        <v>0.47410000000000002</v>
      </c>
      <c r="I18" s="3">
        <v>9.0999999999999998E-2</v>
      </c>
      <c r="J18" s="2">
        <v>100.4221</v>
      </c>
      <c r="K18" s="2">
        <v>87.543009970060822</v>
      </c>
    </row>
    <row r="19" spans="1:11" x14ac:dyDescent="0.45">
      <c r="A19" s="1" t="s">
        <v>51</v>
      </c>
      <c r="B19" s="3">
        <v>40.615900000000003</v>
      </c>
      <c r="C19" s="3">
        <v>5.9499999999999997E-2</v>
      </c>
      <c r="D19" s="3">
        <v>11.9924</v>
      </c>
      <c r="E19" s="3">
        <v>0.19689999999999999</v>
      </c>
      <c r="F19" s="3">
        <v>46.943399999999997</v>
      </c>
      <c r="G19" s="3">
        <v>0.20100000000000001</v>
      </c>
      <c r="H19" s="3">
        <v>0.41089999999999999</v>
      </c>
      <c r="I19" s="3">
        <v>6.1400000000000003E-2</v>
      </c>
      <c r="J19" s="2">
        <v>100.4815</v>
      </c>
      <c r="K19" s="2">
        <v>87.465326090528393</v>
      </c>
    </row>
    <row r="20" spans="1:11" x14ac:dyDescent="0.45">
      <c r="A20" s="1" t="s">
        <v>52</v>
      </c>
      <c r="B20" s="3">
        <v>40.435299999999998</v>
      </c>
      <c r="C20" s="3">
        <v>7.4700000000000003E-2</v>
      </c>
      <c r="D20" s="3">
        <v>11.9247</v>
      </c>
      <c r="E20" s="3">
        <v>0.19020000000000001</v>
      </c>
      <c r="F20" s="3">
        <v>46.6496</v>
      </c>
      <c r="G20" s="3">
        <v>0.21460000000000001</v>
      </c>
      <c r="H20" s="3">
        <v>0.38069999999999998</v>
      </c>
      <c r="I20" s="3">
        <v>5.7200000000000001E-2</v>
      </c>
      <c r="J20" s="2">
        <v>99.926900000000003</v>
      </c>
      <c r="K20" s="2">
        <v>87.458559707532345</v>
      </c>
    </row>
    <row r="21" spans="1:11" x14ac:dyDescent="0.45">
      <c r="A21" s="1" t="s">
        <v>53</v>
      </c>
      <c r="B21" s="3">
        <v>41.015000000000001</v>
      </c>
      <c r="C21" s="3">
        <v>6.7900000000000002E-2</v>
      </c>
      <c r="D21" s="3">
        <v>12.115600000000001</v>
      </c>
      <c r="E21" s="3">
        <v>0.17580000000000001</v>
      </c>
      <c r="F21" s="3">
        <v>46.546999999999997</v>
      </c>
      <c r="G21" s="3">
        <v>0.2031</v>
      </c>
      <c r="H21" s="3">
        <v>0.38750000000000001</v>
      </c>
      <c r="I21" s="3">
        <v>5.6000000000000001E-2</v>
      </c>
      <c r="J21" s="2">
        <v>100.56789999999999</v>
      </c>
      <c r="K21" s="2">
        <v>87.258859122814641</v>
      </c>
    </row>
    <row r="22" spans="1:11" x14ac:dyDescent="0.45">
      <c r="A22" s="1" t="s">
        <v>54</v>
      </c>
      <c r="B22" s="3">
        <v>41.262799999999999</v>
      </c>
      <c r="C22" s="3">
        <v>6.7500000000000004E-2</v>
      </c>
      <c r="D22" s="3">
        <v>12.089600000000001</v>
      </c>
      <c r="E22" s="3">
        <v>0.1278</v>
      </c>
      <c r="F22" s="3">
        <v>45.989600000000003</v>
      </c>
      <c r="G22" s="3">
        <v>0.22140000000000001</v>
      </c>
      <c r="H22" s="3">
        <v>0.39360000000000001</v>
      </c>
      <c r="I22" s="3">
        <v>6.4000000000000001E-2</v>
      </c>
      <c r="J22" s="2">
        <v>100.21639999999999</v>
      </c>
      <c r="K22" s="2">
        <f>100/(D22/F22/71.846*40.304+1)</f>
        <v>87.148398090129646</v>
      </c>
    </row>
    <row r="23" spans="1:11" x14ac:dyDescent="0.45">
      <c r="A23" s="1" t="s">
        <v>55</v>
      </c>
      <c r="B23" s="3">
        <v>41.119900000000001</v>
      </c>
      <c r="C23" s="3">
        <v>7.6100000000000001E-2</v>
      </c>
      <c r="D23" s="3">
        <v>11.944000000000001</v>
      </c>
      <c r="E23" s="3">
        <v>0.16750000000000001</v>
      </c>
      <c r="F23" s="3">
        <v>46.020699999999998</v>
      </c>
      <c r="G23" s="3">
        <v>0.21310000000000001</v>
      </c>
      <c r="H23" s="3">
        <v>0.39700000000000002</v>
      </c>
      <c r="I23" s="3">
        <v>7.2499999999999995E-2</v>
      </c>
      <c r="J23" s="2">
        <v>100.01090000000001</v>
      </c>
      <c r="K23" s="2">
        <f t="shared" ref="K23:K44" si="0">100/(D23/F23/71.846*40.304+1)</f>
        <v>87.29099438666276</v>
      </c>
    </row>
    <row r="24" spans="1:11" x14ac:dyDescent="0.45">
      <c r="A24" s="1" t="s">
        <v>56</v>
      </c>
      <c r="B24" s="3">
        <v>41.238</v>
      </c>
      <c r="C24" s="3">
        <v>0.1158</v>
      </c>
      <c r="D24" s="3">
        <v>11.5566</v>
      </c>
      <c r="E24" s="3">
        <v>0.20069999999999999</v>
      </c>
      <c r="F24" s="3">
        <v>46.424300000000002</v>
      </c>
      <c r="G24" s="3">
        <v>0.20069999999999999</v>
      </c>
      <c r="H24" s="3">
        <v>0.49440000000000001</v>
      </c>
      <c r="I24" s="3">
        <v>7.3800000000000004E-2</v>
      </c>
      <c r="J24" s="2">
        <v>100.30419999999999</v>
      </c>
      <c r="K24" s="2">
        <f t="shared" si="0"/>
        <v>87.746501951388694</v>
      </c>
    </row>
    <row r="25" spans="1:11" x14ac:dyDescent="0.45">
      <c r="A25" s="1" t="s">
        <v>57</v>
      </c>
      <c r="B25" s="3">
        <v>40.832700000000003</v>
      </c>
      <c r="C25" s="3">
        <v>6.7100000000000007E-2</v>
      </c>
      <c r="D25" s="3">
        <v>12.0275</v>
      </c>
      <c r="E25" s="3">
        <v>0.1988</v>
      </c>
      <c r="F25" s="3">
        <v>46.125900000000001</v>
      </c>
      <c r="G25" s="3">
        <v>0.20669999999999999</v>
      </c>
      <c r="H25" s="3">
        <v>0.41720000000000002</v>
      </c>
      <c r="I25" s="3">
        <v>5.3699999999999998E-2</v>
      </c>
      <c r="J25" s="2">
        <v>99.929599999999994</v>
      </c>
      <c r="K25" s="2">
        <f t="shared" si="0"/>
        <v>87.238947740480725</v>
      </c>
    </row>
    <row r="26" spans="1:11" x14ac:dyDescent="0.45">
      <c r="A26" s="1" t="s">
        <v>58</v>
      </c>
      <c r="B26" s="3">
        <v>41.133299999999998</v>
      </c>
      <c r="C26" s="3">
        <v>9.2100000000000001E-2</v>
      </c>
      <c r="D26" s="3">
        <v>12.0258</v>
      </c>
      <c r="E26" s="3">
        <v>0.15190000000000001</v>
      </c>
      <c r="F26" s="3">
        <v>45.661799999999999</v>
      </c>
      <c r="G26" s="3">
        <v>0.21909999999999999</v>
      </c>
      <c r="H26" s="3">
        <v>0.42899999999999999</v>
      </c>
      <c r="I26" s="3">
        <v>5.1299999999999998E-2</v>
      </c>
      <c r="J26" s="2">
        <v>99.764200000000002</v>
      </c>
      <c r="K26" s="2">
        <f t="shared" si="0"/>
        <v>87.127529496526705</v>
      </c>
    </row>
    <row r="27" spans="1:11" x14ac:dyDescent="0.45">
      <c r="A27" s="1" t="s">
        <v>59</v>
      </c>
      <c r="B27" s="3">
        <v>40.6233</v>
      </c>
      <c r="C27" s="3">
        <v>6.8000000000000005E-2</v>
      </c>
      <c r="D27" s="3">
        <v>12.141999999999999</v>
      </c>
      <c r="E27" s="3">
        <v>0.14130000000000001</v>
      </c>
      <c r="F27" s="3">
        <v>45.848399999999998</v>
      </c>
      <c r="G27" s="3">
        <v>0.2112</v>
      </c>
      <c r="H27" s="3">
        <v>0.43819999999999998</v>
      </c>
      <c r="I27" s="3">
        <v>5.2699999999999997E-2</v>
      </c>
      <c r="J27" s="2">
        <v>99.525099999999995</v>
      </c>
      <c r="K27" s="2">
        <f t="shared" si="0"/>
        <v>87.065291164859204</v>
      </c>
    </row>
    <row r="28" spans="1:11" x14ac:dyDescent="0.45">
      <c r="A28" s="1" t="s">
        <v>60</v>
      </c>
      <c r="B28" s="3">
        <v>40.3996</v>
      </c>
      <c r="C28" s="3">
        <v>5.1299999999999998E-2</v>
      </c>
      <c r="D28" s="3">
        <v>12.140700000000001</v>
      </c>
      <c r="E28" s="3">
        <v>0.24979999999999999</v>
      </c>
      <c r="F28" s="3">
        <v>46.04</v>
      </c>
      <c r="G28" s="3">
        <v>0.21360000000000001</v>
      </c>
      <c r="H28" s="3">
        <v>0.41160000000000002</v>
      </c>
      <c r="I28" s="3">
        <v>5.0900000000000001E-2</v>
      </c>
      <c r="J28" s="2">
        <v>99.557299999999998</v>
      </c>
      <c r="K28" s="2">
        <f t="shared" si="0"/>
        <v>87.113384875257111</v>
      </c>
    </row>
    <row r="29" spans="1:11" x14ac:dyDescent="0.45">
      <c r="A29" s="1" t="s">
        <v>61</v>
      </c>
      <c r="B29" s="3">
        <v>40.657299999999999</v>
      </c>
      <c r="C29" s="3">
        <v>5.7299999999999997E-2</v>
      </c>
      <c r="D29" s="3">
        <v>12.1119</v>
      </c>
      <c r="E29" s="3">
        <v>0.18970000000000001</v>
      </c>
      <c r="F29" s="3">
        <v>46.344099999999997</v>
      </c>
      <c r="G29" s="3">
        <v>0.21579999999999999</v>
      </c>
      <c r="H29" s="3">
        <v>0.45150000000000001</v>
      </c>
      <c r="I29" s="3">
        <v>4.5499999999999999E-2</v>
      </c>
      <c r="J29" s="2">
        <v>100.0731</v>
      </c>
      <c r="K29" s="2">
        <f t="shared" si="0"/>
        <v>87.213617786880079</v>
      </c>
    </row>
    <row r="30" spans="1:11" x14ac:dyDescent="0.45">
      <c r="A30" s="1" t="s">
        <v>62</v>
      </c>
      <c r="B30" s="3">
        <v>40.847299999999997</v>
      </c>
      <c r="C30" s="3">
        <v>5.3199999999999997E-2</v>
      </c>
      <c r="D30" s="3">
        <v>12.172000000000001</v>
      </c>
      <c r="E30" s="3">
        <v>0.18029999999999999</v>
      </c>
      <c r="F30" s="3">
        <v>46.431399999999996</v>
      </c>
      <c r="G30" s="3">
        <v>0.23</v>
      </c>
      <c r="H30" s="3">
        <v>0.4214</v>
      </c>
      <c r="I30" s="3">
        <v>4.0399999999999998E-2</v>
      </c>
      <c r="J30" s="2">
        <v>100.37609999999999</v>
      </c>
      <c r="K30" s="2">
        <f t="shared" si="0"/>
        <v>87.179367923130698</v>
      </c>
    </row>
    <row r="31" spans="1:11" x14ac:dyDescent="0.45">
      <c r="A31" s="1" t="s">
        <v>63</v>
      </c>
      <c r="B31" s="3">
        <v>41.180599999999998</v>
      </c>
      <c r="C31" s="3">
        <v>4.6600000000000003E-2</v>
      </c>
      <c r="D31" s="3">
        <v>12.178900000000001</v>
      </c>
      <c r="E31" s="3">
        <v>0.23630000000000001</v>
      </c>
      <c r="F31" s="3">
        <v>46.486600000000003</v>
      </c>
      <c r="G31" s="3">
        <v>0.21540000000000001</v>
      </c>
      <c r="H31" s="3">
        <v>0.4108</v>
      </c>
      <c r="I31" s="3">
        <v>4.48E-2</v>
      </c>
      <c r="J31" s="2">
        <v>100.8</v>
      </c>
      <c r="K31" s="2">
        <f t="shared" si="0"/>
        <v>87.186312011913714</v>
      </c>
    </row>
    <row r="32" spans="1:11" x14ac:dyDescent="0.45">
      <c r="A32" s="1" t="s">
        <v>64</v>
      </c>
      <c r="B32" s="3">
        <v>41.036499999999997</v>
      </c>
      <c r="C32" s="3">
        <v>8.8200000000000001E-2</v>
      </c>
      <c r="D32" s="3">
        <v>11.815200000000001</v>
      </c>
      <c r="E32" s="3">
        <v>0.15279999999999999</v>
      </c>
      <c r="F32" s="3">
        <v>46.2836</v>
      </c>
      <c r="G32" s="3">
        <v>0.18479999999999999</v>
      </c>
      <c r="H32" s="3">
        <v>0.52569999999999995</v>
      </c>
      <c r="I32" s="3">
        <v>5.5E-2</v>
      </c>
      <c r="J32" s="2">
        <v>100.1417</v>
      </c>
      <c r="K32" s="2">
        <f t="shared" si="0"/>
        <v>87.473341975355012</v>
      </c>
    </row>
    <row r="33" spans="1:11" x14ac:dyDescent="0.45">
      <c r="A33" s="1" t="s">
        <v>65</v>
      </c>
      <c r="B33" s="3">
        <v>40.822099999999999</v>
      </c>
      <c r="C33" s="3">
        <v>7.1800000000000003E-2</v>
      </c>
      <c r="D33" s="3">
        <v>12.0061</v>
      </c>
      <c r="E33" s="3">
        <v>0.14099999999999999</v>
      </c>
      <c r="F33" s="3">
        <v>46.389499999999998</v>
      </c>
      <c r="G33" s="3">
        <v>0.20849999999999999</v>
      </c>
      <c r="H33" s="3">
        <v>0.44579999999999997</v>
      </c>
      <c r="I33" s="3">
        <v>5.9700000000000003E-2</v>
      </c>
      <c r="J33" s="2">
        <v>100.1446</v>
      </c>
      <c r="K33" s="2">
        <f t="shared" si="0"/>
        <v>87.321980942541501</v>
      </c>
    </row>
    <row r="34" spans="1:11" x14ac:dyDescent="0.45">
      <c r="A34" s="1" t="s">
        <v>66</v>
      </c>
      <c r="B34" s="3">
        <v>40.768000000000001</v>
      </c>
      <c r="C34" s="3">
        <v>6.6400000000000001E-2</v>
      </c>
      <c r="D34" s="3">
        <v>11.844200000000001</v>
      </c>
      <c r="E34" s="3">
        <v>0.16739999999999999</v>
      </c>
      <c r="F34" s="3">
        <v>46.690600000000003</v>
      </c>
      <c r="G34" s="3">
        <v>0.2109</v>
      </c>
      <c r="H34" s="3">
        <v>0.46189999999999998</v>
      </c>
      <c r="I34" s="3">
        <v>6.1199999999999997E-2</v>
      </c>
      <c r="J34" s="2">
        <v>100.2706</v>
      </c>
      <c r="K34" s="2">
        <f t="shared" si="0"/>
        <v>87.542251836499233</v>
      </c>
    </row>
    <row r="35" spans="1:11" x14ac:dyDescent="0.45">
      <c r="A35" s="1" t="s">
        <v>67</v>
      </c>
      <c r="B35" s="3">
        <v>40.798699999999997</v>
      </c>
      <c r="C35" s="3">
        <v>0.1305</v>
      </c>
      <c r="D35" s="3">
        <v>11.9146</v>
      </c>
      <c r="E35" s="3">
        <v>0.16739999999999999</v>
      </c>
      <c r="F35" s="3">
        <v>46.336399999999998</v>
      </c>
      <c r="G35" s="3">
        <v>0.22</v>
      </c>
      <c r="H35" s="3">
        <v>0.55500000000000005</v>
      </c>
      <c r="I35" s="3">
        <v>0.1072</v>
      </c>
      <c r="J35" s="2">
        <v>100.2299</v>
      </c>
      <c r="K35" s="2">
        <f t="shared" si="0"/>
        <v>87.393821205437618</v>
      </c>
    </row>
    <row r="36" spans="1:11" x14ac:dyDescent="0.45">
      <c r="A36" s="1" t="s">
        <v>68</v>
      </c>
      <c r="B36" s="3">
        <v>40.867600000000003</v>
      </c>
      <c r="C36" s="3">
        <v>7.6399999999999996E-2</v>
      </c>
      <c r="D36" s="3">
        <v>12.0281</v>
      </c>
      <c r="E36" s="3">
        <v>0.14169999999999999</v>
      </c>
      <c r="F36" s="3">
        <v>46.088299999999997</v>
      </c>
      <c r="G36" s="3">
        <v>0.21809999999999999</v>
      </c>
      <c r="H36" s="3">
        <v>0.49370000000000003</v>
      </c>
      <c r="I36" s="3">
        <v>5.1700000000000003E-2</v>
      </c>
      <c r="J36" s="2">
        <v>99.965699999999998</v>
      </c>
      <c r="K36" s="2">
        <f t="shared" si="0"/>
        <v>87.229310731659609</v>
      </c>
    </row>
    <row r="37" spans="1:11" x14ac:dyDescent="0.45">
      <c r="A37" s="1" t="s">
        <v>69</v>
      </c>
      <c r="B37" s="3">
        <v>40.996400000000001</v>
      </c>
      <c r="C37" s="3">
        <v>8.7400000000000005E-2</v>
      </c>
      <c r="D37" s="3">
        <v>11.8802</v>
      </c>
      <c r="E37" s="3">
        <v>0.22070000000000001</v>
      </c>
      <c r="F37" s="3">
        <v>46.284599999999998</v>
      </c>
      <c r="G37" s="3">
        <v>0.21629999999999999</v>
      </c>
      <c r="H37" s="3">
        <v>0.49530000000000002</v>
      </c>
      <c r="I37" s="3">
        <v>5.5599999999999997E-2</v>
      </c>
      <c r="J37" s="2">
        <v>100.23650000000001</v>
      </c>
      <c r="K37" s="2">
        <f t="shared" si="0"/>
        <v>87.413339821158701</v>
      </c>
    </row>
    <row r="38" spans="1:11" x14ac:dyDescent="0.45">
      <c r="A38" s="1" t="s">
        <v>70</v>
      </c>
      <c r="B38" s="3">
        <v>40.307499999999997</v>
      </c>
      <c r="C38" s="3">
        <v>5.1499999999999997E-2</v>
      </c>
      <c r="D38" s="3">
        <v>12.148199999999999</v>
      </c>
      <c r="E38" s="3">
        <v>0.23019999999999999</v>
      </c>
      <c r="F38" s="3">
        <v>45.522199999999998</v>
      </c>
      <c r="G38" s="3">
        <v>0.2218</v>
      </c>
      <c r="H38" s="3">
        <v>0.47149999999999997</v>
      </c>
      <c r="I38" s="3">
        <v>4.9099999999999998E-2</v>
      </c>
      <c r="J38" s="2">
        <v>99.002099999999999</v>
      </c>
      <c r="K38" s="2">
        <f t="shared" si="0"/>
        <v>86.978887387035613</v>
      </c>
    </row>
    <row r="39" spans="1:11" x14ac:dyDescent="0.45">
      <c r="A39" s="1" t="s">
        <v>71</v>
      </c>
      <c r="B39" s="3">
        <v>40.0015</v>
      </c>
      <c r="C39" s="3">
        <v>8.8200000000000001E-2</v>
      </c>
      <c r="D39" s="3">
        <v>12.056800000000001</v>
      </c>
      <c r="E39" s="3">
        <v>0.14050000000000001</v>
      </c>
      <c r="F39" s="3">
        <v>46.439599999999999</v>
      </c>
      <c r="G39" s="3">
        <v>0.218</v>
      </c>
      <c r="H39" s="3">
        <v>0.41980000000000001</v>
      </c>
      <c r="I39" s="3">
        <v>6.7699999999999996E-2</v>
      </c>
      <c r="J39" s="2">
        <v>99.432199999999995</v>
      </c>
      <c r="K39" s="2">
        <f t="shared" si="0"/>
        <v>87.287238570788631</v>
      </c>
    </row>
    <row r="40" spans="1:11" x14ac:dyDescent="0.45">
      <c r="A40" s="1" t="s">
        <v>72</v>
      </c>
      <c r="B40" s="3">
        <v>40.253399999999999</v>
      </c>
      <c r="C40" s="3">
        <v>8.2299999999999998E-2</v>
      </c>
      <c r="D40" s="3">
        <v>12.027100000000001</v>
      </c>
      <c r="E40" s="3">
        <v>0.1701</v>
      </c>
      <c r="F40" s="3">
        <v>45.842199999999998</v>
      </c>
      <c r="G40" s="3">
        <v>0.2114</v>
      </c>
      <c r="H40" s="3">
        <v>0.45939999999999998</v>
      </c>
      <c r="I40" s="3">
        <v>6.0699999999999997E-2</v>
      </c>
      <c r="J40" s="2">
        <v>99.1066</v>
      </c>
      <c r="K40" s="2">
        <f t="shared" si="0"/>
        <v>87.170478560729492</v>
      </c>
    </row>
    <row r="41" spans="1:11" x14ac:dyDescent="0.45">
      <c r="A41" s="1" t="s">
        <v>73</v>
      </c>
      <c r="B41" s="3">
        <v>41.101599999999998</v>
      </c>
      <c r="C41" s="3">
        <v>3.6700000000000003E-2</v>
      </c>
      <c r="D41" s="3">
        <v>11.4389</v>
      </c>
      <c r="E41" s="3">
        <v>0.15190000000000001</v>
      </c>
      <c r="F41" s="3">
        <v>46.7331</v>
      </c>
      <c r="G41" s="3">
        <v>0.1875</v>
      </c>
      <c r="H41" s="3">
        <v>0.37869999999999998</v>
      </c>
      <c r="I41" s="3">
        <v>3.9E-2</v>
      </c>
      <c r="J41" s="2">
        <v>100.06740000000001</v>
      </c>
      <c r="K41" s="2">
        <f t="shared" si="0"/>
        <v>87.926699739297703</v>
      </c>
    </row>
    <row r="42" spans="1:11" x14ac:dyDescent="0.45">
      <c r="A42" s="1" t="s">
        <v>74</v>
      </c>
      <c r="B42" s="3">
        <v>40.979799999999997</v>
      </c>
      <c r="C42" s="3">
        <v>3.95E-2</v>
      </c>
      <c r="D42" s="3">
        <v>11.8071</v>
      </c>
      <c r="E42" s="3">
        <v>0.2029</v>
      </c>
      <c r="F42" s="3">
        <v>46.556699999999999</v>
      </c>
      <c r="G42" s="3">
        <v>0.20669999999999999</v>
      </c>
      <c r="H42" s="3">
        <v>0.36509999999999998</v>
      </c>
      <c r="I42" s="3">
        <v>3.4700000000000002E-2</v>
      </c>
      <c r="J42" s="2">
        <v>100.1925</v>
      </c>
      <c r="K42" s="2">
        <f t="shared" si="0"/>
        <v>87.545145028090843</v>
      </c>
    </row>
    <row r="43" spans="1:11" x14ac:dyDescent="0.45">
      <c r="A43" s="1" t="s">
        <v>75</v>
      </c>
      <c r="B43" s="3">
        <v>41.214799999999997</v>
      </c>
      <c r="C43" s="3">
        <v>3.8600000000000002E-2</v>
      </c>
      <c r="D43" s="3">
        <v>11.988300000000001</v>
      </c>
      <c r="E43" s="3">
        <v>0.15859999999999999</v>
      </c>
      <c r="F43" s="3">
        <v>46.217700000000001</v>
      </c>
      <c r="G43" s="3">
        <v>0.2278</v>
      </c>
      <c r="H43" s="3">
        <v>0.34910000000000002</v>
      </c>
      <c r="I43" s="3">
        <v>3.6200000000000003E-2</v>
      </c>
      <c r="J43" s="2">
        <v>100.2312</v>
      </c>
      <c r="K43" s="2">
        <f t="shared" si="0"/>
        <v>87.297310224412101</v>
      </c>
    </row>
    <row r="44" spans="1:11" x14ac:dyDescent="0.45">
      <c r="A44" s="1" t="s">
        <v>76</v>
      </c>
      <c r="B44" s="3">
        <v>41.138399999999997</v>
      </c>
      <c r="C44" s="3">
        <v>5.7299999999999997E-2</v>
      </c>
      <c r="D44" s="3">
        <v>11.760300000000001</v>
      </c>
      <c r="E44" s="3">
        <v>0.22670000000000001</v>
      </c>
      <c r="F44" s="3">
        <v>46.499499999999998</v>
      </c>
      <c r="G44" s="3">
        <v>0.2009</v>
      </c>
      <c r="H44" s="3">
        <v>0.39219999999999999</v>
      </c>
      <c r="I44" s="3">
        <v>4.87E-2</v>
      </c>
      <c r="J44" s="2">
        <v>100.3241</v>
      </c>
      <c r="K44" s="2">
        <f t="shared" si="0"/>
        <v>87.575014474422446</v>
      </c>
    </row>
    <row r="46" spans="1:11" x14ac:dyDescent="0.45">
      <c r="A46" s="1" t="s">
        <v>188</v>
      </c>
      <c r="B46" s="3">
        <f t="shared" ref="B46:K46" si="1">AVERAGE(B2:B44)</f>
        <v>40.804262790697678</v>
      </c>
      <c r="C46" s="3">
        <f t="shared" si="1"/>
        <v>7.3430232558139547E-2</v>
      </c>
      <c r="D46" s="3">
        <f t="shared" si="1"/>
        <v>11.91583953488372</v>
      </c>
      <c r="E46" s="3">
        <f t="shared" si="1"/>
        <v>0.17874418604651165</v>
      </c>
      <c r="F46" s="3">
        <f t="shared" si="1"/>
        <v>46.374979069767434</v>
      </c>
      <c r="G46" s="3">
        <f t="shared" si="1"/>
        <v>0.21017906976744183</v>
      </c>
      <c r="H46" s="3">
        <f t="shared" si="1"/>
        <v>0.43024418604651143</v>
      </c>
      <c r="I46" s="3">
        <f t="shared" si="1"/>
        <v>5.9920930232558151E-2</v>
      </c>
      <c r="J46" s="3">
        <f t="shared" si="1"/>
        <v>100.04761627906979</v>
      </c>
      <c r="K46" s="2">
        <f t="shared" si="1"/>
        <v>87.401050677638509</v>
      </c>
    </row>
    <row r="47" spans="1:11" x14ac:dyDescent="0.45">
      <c r="A47" s="1" t="s">
        <v>189</v>
      </c>
      <c r="B47" s="3">
        <f t="shared" ref="B47:I47" si="2">STDEV(B2:B44)</f>
        <v>0.30862861101149308</v>
      </c>
      <c r="C47" s="3">
        <f t="shared" si="2"/>
        <v>2.1956868270095783E-2</v>
      </c>
      <c r="D47" s="3">
        <f t="shared" si="2"/>
        <v>0.17735216531702025</v>
      </c>
      <c r="E47" s="3">
        <f t="shared" si="2"/>
        <v>3.2416260633952698E-2</v>
      </c>
      <c r="F47" s="3">
        <f t="shared" si="2"/>
        <v>0.37838108754090499</v>
      </c>
      <c r="G47" s="3">
        <f t="shared" si="2"/>
        <v>9.8572322527925062E-3</v>
      </c>
      <c r="H47" s="3">
        <f t="shared" si="2"/>
        <v>4.4392745558823457E-2</v>
      </c>
      <c r="I47" s="3">
        <f t="shared" si="2"/>
        <v>1.3853700866031828E-2</v>
      </c>
      <c r="J47" s="3">
        <f t="shared" ref="J47:K47" si="3">STDEV(J2:J44)</f>
        <v>0.49073189165835424</v>
      </c>
      <c r="K47" s="2">
        <f t="shared" si="3"/>
        <v>0.22115391346036095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3"/>
  <sheetViews>
    <sheetView workbookViewId="0">
      <selection activeCell="J24" sqref="J24"/>
    </sheetView>
  </sheetViews>
  <sheetFormatPr defaultColWidth="10.796875" defaultRowHeight="15" x14ac:dyDescent="0.45"/>
  <cols>
    <col min="1" max="1" width="22.1484375" customWidth="1"/>
  </cols>
  <sheetData>
    <row r="1" spans="1:12" x14ac:dyDescent="0.45">
      <c r="A1" s="1" t="s">
        <v>0</v>
      </c>
      <c r="B1" s="1" t="s">
        <v>3</v>
      </c>
      <c r="C1" s="1" t="s">
        <v>2</v>
      </c>
      <c r="D1" s="1" t="s">
        <v>7</v>
      </c>
      <c r="E1" s="1" t="s">
        <v>6</v>
      </c>
      <c r="F1" s="1" t="s">
        <v>1</v>
      </c>
      <c r="G1" s="1" t="s">
        <v>4</v>
      </c>
      <c r="H1" s="1" t="s">
        <v>8</v>
      </c>
      <c r="I1" s="1" t="s">
        <v>5</v>
      </c>
      <c r="J1" s="1" t="s">
        <v>9</v>
      </c>
      <c r="K1" s="1" t="s">
        <v>20</v>
      </c>
      <c r="L1" s="1"/>
    </row>
    <row r="2" spans="1:12" x14ac:dyDescent="0.45">
      <c r="A2" s="1" t="s">
        <v>210</v>
      </c>
      <c r="B2" s="3">
        <v>40.6387</v>
      </c>
      <c r="C2" s="3">
        <v>8.1199999999999994E-2</v>
      </c>
      <c r="D2" s="3">
        <v>11.205299999999999</v>
      </c>
      <c r="E2" s="3">
        <v>0.1429</v>
      </c>
      <c r="F2" s="3">
        <v>46.817300000000003</v>
      </c>
      <c r="G2" s="3">
        <v>0.21010000000000001</v>
      </c>
      <c r="H2" s="3">
        <v>0.45419999999999999</v>
      </c>
      <c r="I2" s="3">
        <v>3.8699999999999998E-2</v>
      </c>
      <c r="J2" s="3">
        <v>99.588499999999996</v>
      </c>
      <c r="K2" s="2">
        <f>100/(D2/F2/71.846*40.304+1)</f>
        <v>88.162822349459603</v>
      </c>
      <c r="L2" s="3"/>
    </row>
    <row r="3" spans="1:12" x14ac:dyDescent="0.45">
      <c r="A3" s="1" t="s">
        <v>211</v>
      </c>
      <c r="B3" s="3">
        <v>41.158299999999997</v>
      </c>
      <c r="C3" s="3">
        <v>6.0299999999999999E-2</v>
      </c>
      <c r="D3" s="3">
        <v>11.141500000000001</v>
      </c>
      <c r="E3" s="3">
        <v>0.1741</v>
      </c>
      <c r="F3" s="3">
        <v>46.457500000000003</v>
      </c>
      <c r="G3" s="3">
        <v>0.21179999999999999</v>
      </c>
      <c r="H3" s="3">
        <v>0.46179999999999999</v>
      </c>
      <c r="I3" s="3">
        <v>6.1499999999999999E-2</v>
      </c>
      <c r="J3" s="3">
        <v>99.726900000000001</v>
      </c>
      <c r="K3" s="2">
        <f t="shared" ref="K3:K20" si="0">100/(D3/F3/71.846*40.304+1)</f>
        <v>88.141883519628905</v>
      </c>
      <c r="L3" s="3"/>
    </row>
    <row r="4" spans="1:12" x14ac:dyDescent="0.45">
      <c r="A4" s="1" t="s">
        <v>212</v>
      </c>
      <c r="B4" s="3">
        <v>40.725200000000001</v>
      </c>
      <c r="C4" s="3">
        <v>6.9400000000000003E-2</v>
      </c>
      <c r="D4" s="3">
        <v>11.171200000000001</v>
      </c>
      <c r="E4" s="3">
        <v>0.16639999999999999</v>
      </c>
      <c r="F4" s="3">
        <v>46.780900000000003</v>
      </c>
      <c r="G4" s="3">
        <v>0.25340000000000001</v>
      </c>
      <c r="H4" s="3">
        <v>0.42670000000000002</v>
      </c>
      <c r="I4" s="3">
        <v>6.1600000000000002E-2</v>
      </c>
      <c r="J4" s="3">
        <v>99.654799999999994</v>
      </c>
      <c r="K4" s="2">
        <f t="shared" si="0"/>
        <v>88.186492052263588</v>
      </c>
      <c r="L4" s="3"/>
    </row>
    <row r="5" spans="1:12" x14ac:dyDescent="0.45">
      <c r="A5" s="1" t="s">
        <v>213</v>
      </c>
      <c r="B5" s="3">
        <v>41.424700000000001</v>
      </c>
      <c r="C5" s="3">
        <v>4.9399999999999999E-2</v>
      </c>
      <c r="D5" s="3">
        <v>11.135199999999999</v>
      </c>
      <c r="E5" s="3">
        <v>0.16769999999999999</v>
      </c>
      <c r="F5" s="3">
        <v>46.752600000000001</v>
      </c>
      <c r="G5" s="3">
        <v>0.24959999999999999</v>
      </c>
      <c r="H5" s="3">
        <v>0.40160000000000001</v>
      </c>
      <c r="I5" s="3">
        <v>6.59E-2</v>
      </c>
      <c r="J5" s="3">
        <v>100.2466</v>
      </c>
      <c r="K5" s="2">
        <f t="shared" si="0"/>
        <v>88.213787203882475</v>
      </c>
      <c r="L5" s="3"/>
    </row>
    <row r="6" spans="1:12" x14ac:dyDescent="0.45">
      <c r="A6" s="1" t="s">
        <v>214</v>
      </c>
      <c r="B6" s="3">
        <v>41.290700000000001</v>
      </c>
      <c r="C6" s="3">
        <v>4.9000000000000002E-2</v>
      </c>
      <c r="D6" s="3">
        <v>11.2699</v>
      </c>
      <c r="E6" s="3">
        <v>0.1807</v>
      </c>
      <c r="F6" s="3">
        <v>46.289000000000001</v>
      </c>
      <c r="G6" s="3">
        <v>0.2235</v>
      </c>
      <c r="H6" s="3">
        <v>0.41039999999999999</v>
      </c>
      <c r="I6" s="3">
        <v>7.6799999999999993E-2</v>
      </c>
      <c r="J6" s="3">
        <v>99.79</v>
      </c>
      <c r="K6" s="2">
        <f t="shared" si="0"/>
        <v>87.98323066459038</v>
      </c>
      <c r="L6" s="3"/>
    </row>
    <row r="7" spans="1:12" x14ac:dyDescent="0.45">
      <c r="A7" s="1" t="s">
        <v>215</v>
      </c>
      <c r="B7" s="3">
        <v>40.602899999999998</v>
      </c>
      <c r="C7" s="3">
        <v>7.4300000000000005E-2</v>
      </c>
      <c r="D7" s="3">
        <v>11.1378</v>
      </c>
      <c r="E7" s="3">
        <v>0.16489999999999999</v>
      </c>
      <c r="F7" s="3">
        <v>46.548200000000001</v>
      </c>
      <c r="G7" s="3">
        <v>0.2208</v>
      </c>
      <c r="H7" s="3">
        <v>0.42759999999999998</v>
      </c>
      <c r="I7" s="3">
        <v>6.6000000000000003E-2</v>
      </c>
      <c r="J7" s="3">
        <v>99.242599999999996</v>
      </c>
      <c r="K7" s="2">
        <f t="shared" si="0"/>
        <v>88.165720057631745</v>
      </c>
      <c r="L7" s="3"/>
    </row>
    <row r="8" spans="1:12" x14ac:dyDescent="0.45">
      <c r="A8" s="1" t="s">
        <v>216</v>
      </c>
      <c r="B8" s="3">
        <v>41.042299999999997</v>
      </c>
      <c r="C8" s="3">
        <v>6.1699999999999998E-2</v>
      </c>
      <c r="D8" s="3">
        <v>11.331300000000001</v>
      </c>
      <c r="E8" s="3">
        <v>0.16489999999999999</v>
      </c>
      <c r="F8" s="3">
        <v>46.2804</v>
      </c>
      <c r="G8" s="3">
        <v>0.2152</v>
      </c>
      <c r="H8" s="3">
        <v>0.4274</v>
      </c>
      <c r="I8" s="3">
        <v>5.4600000000000003E-2</v>
      </c>
      <c r="J8" s="3">
        <v>99.578000000000003</v>
      </c>
      <c r="K8" s="2">
        <f t="shared" si="0"/>
        <v>87.923693824051071</v>
      </c>
      <c r="L8" s="3"/>
    </row>
    <row r="9" spans="1:12" x14ac:dyDescent="0.45">
      <c r="A9" s="1" t="s">
        <v>217</v>
      </c>
      <c r="B9" s="3">
        <v>41.584099999999999</v>
      </c>
      <c r="C9" s="3">
        <v>5.7099999999999998E-2</v>
      </c>
      <c r="D9" s="3">
        <v>11.2118</v>
      </c>
      <c r="E9" s="3">
        <v>0.17960000000000001</v>
      </c>
      <c r="F9" s="3">
        <v>45.9161</v>
      </c>
      <c r="G9" s="3">
        <v>0.21249999999999999</v>
      </c>
      <c r="H9" s="3">
        <v>0.435</v>
      </c>
      <c r="I9" s="3">
        <v>5.62E-2</v>
      </c>
      <c r="J9" s="3">
        <v>99.652299999999997</v>
      </c>
      <c r="K9" s="2">
        <f t="shared" si="0"/>
        <v>87.95232533652019</v>
      </c>
      <c r="L9" s="3"/>
    </row>
    <row r="10" spans="1:12" x14ac:dyDescent="0.45">
      <c r="A10" s="1" t="s">
        <v>218</v>
      </c>
      <c r="B10" s="3">
        <v>41.927199999999999</v>
      </c>
      <c r="C10" s="3">
        <v>5.7299999999999997E-2</v>
      </c>
      <c r="D10" s="3">
        <v>11.2187</v>
      </c>
      <c r="E10" s="3">
        <v>0.1366</v>
      </c>
      <c r="F10" s="3">
        <v>46.39</v>
      </c>
      <c r="G10" s="3">
        <v>0.22059999999999999</v>
      </c>
      <c r="H10" s="3">
        <v>0.39650000000000002</v>
      </c>
      <c r="I10" s="3">
        <v>6.7100000000000007E-2</v>
      </c>
      <c r="J10" s="3">
        <v>100.4139</v>
      </c>
      <c r="K10" s="2">
        <f t="shared" si="0"/>
        <v>88.05423500567251</v>
      </c>
      <c r="L10" s="3"/>
    </row>
    <row r="11" spans="1:12" x14ac:dyDescent="0.45">
      <c r="A11" s="1" t="s">
        <v>219</v>
      </c>
      <c r="B11" s="3">
        <v>41.332299999999996</v>
      </c>
      <c r="C11" s="3">
        <v>4.3499999999999997E-2</v>
      </c>
      <c r="D11" s="3">
        <v>11.111700000000001</v>
      </c>
      <c r="E11" s="3">
        <v>0.15310000000000001</v>
      </c>
      <c r="F11" s="3">
        <v>46.578600000000002</v>
      </c>
      <c r="G11" s="3">
        <v>0.2283</v>
      </c>
      <c r="H11" s="3">
        <v>0.43769999999999998</v>
      </c>
      <c r="I11" s="3">
        <v>5.6899999999999999E-2</v>
      </c>
      <c r="J11" s="3">
        <v>99.941999999999993</v>
      </c>
      <c r="K11" s="2">
        <f t="shared" si="0"/>
        <v>88.196975103517161</v>
      </c>
      <c r="L11" s="3"/>
    </row>
    <row r="12" spans="1:12" x14ac:dyDescent="0.45">
      <c r="A12" s="1" t="s">
        <v>220</v>
      </c>
      <c r="B12" s="3">
        <v>41.171700000000001</v>
      </c>
      <c r="C12" s="3">
        <v>6.5100000000000005E-2</v>
      </c>
      <c r="D12" s="3">
        <v>11.045999999999999</v>
      </c>
      <c r="E12" s="3">
        <v>0.1618</v>
      </c>
      <c r="F12" s="3">
        <v>46.656599999999997</v>
      </c>
      <c r="G12" s="3">
        <v>0.21240000000000001</v>
      </c>
      <c r="H12" s="3">
        <v>0.46660000000000001</v>
      </c>
      <c r="I12" s="3">
        <v>6.9900000000000004E-2</v>
      </c>
      <c r="J12" s="3">
        <v>99.85</v>
      </c>
      <c r="K12" s="2">
        <f t="shared" si="0"/>
        <v>88.275896479948159</v>
      </c>
      <c r="L12" s="3"/>
    </row>
    <row r="13" spans="1:12" x14ac:dyDescent="0.45">
      <c r="A13" s="1" t="s">
        <v>221</v>
      </c>
      <c r="B13" s="3">
        <v>42.082799999999999</v>
      </c>
      <c r="C13" s="3">
        <v>0.1021</v>
      </c>
      <c r="D13" s="3">
        <v>11.060499999999999</v>
      </c>
      <c r="E13" s="3">
        <v>0.1832</v>
      </c>
      <c r="F13" s="3">
        <v>45.247399999999999</v>
      </c>
      <c r="G13" s="3">
        <v>0.24660000000000001</v>
      </c>
      <c r="H13" s="3">
        <v>0.42980000000000002</v>
      </c>
      <c r="I13" s="3">
        <v>6.4899999999999999E-2</v>
      </c>
      <c r="J13" s="3">
        <v>99.417299999999997</v>
      </c>
      <c r="K13" s="2">
        <f t="shared" si="0"/>
        <v>87.940834148067125</v>
      </c>
      <c r="L13" s="3"/>
    </row>
    <row r="14" spans="1:12" x14ac:dyDescent="0.45">
      <c r="A14" s="1" t="s">
        <v>222</v>
      </c>
      <c r="B14" s="3">
        <v>41.327399999999997</v>
      </c>
      <c r="C14" s="3">
        <v>7.5200000000000003E-2</v>
      </c>
      <c r="D14" s="3">
        <v>11.123200000000001</v>
      </c>
      <c r="E14" s="3">
        <v>0.15459999999999999</v>
      </c>
      <c r="F14" s="3">
        <v>46.933900000000001</v>
      </c>
      <c r="G14" s="3">
        <v>0.2334</v>
      </c>
      <c r="H14" s="3">
        <v>0.4461</v>
      </c>
      <c r="I14" s="3">
        <v>5.3400000000000003E-2</v>
      </c>
      <c r="J14" s="3">
        <v>100.3472</v>
      </c>
      <c r="K14" s="2">
        <f t="shared" si="0"/>
        <v>88.26514094670712</v>
      </c>
      <c r="L14" s="3"/>
    </row>
    <row r="15" spans="1:12" x14ac:dyDescent="0.45">
      <c r="A15" s="1" t="s">
        <v>223</v>
      </c>
      <c r="B15" s="3">
        <v>41.1432</v>
      </c>
      <c r="C15" s="3">
        <v>4.4400000000000002E-2</v>
      </c>
      <c r="D15" s="3">
        <v>11.1312</v>
      </c>
      <c r="E15" s="3">
        <v>0.14779999999999999</v>
      </c>
      <c r="F15" s="3">
        <v>46.447800000000001</v>
      </c>
      <c r="G15" s="3">
        <v>0.21740000000000001</v>
      </c>
      <c r="H15" s="3">
        <v>0.4395</v>
      </c>
      <c r="I15" s="3">
        <v>3.6299999999999999E-2</v>
      </c>
      <c r="J15" s="3">
        <v>99.607600000000005</v>
      </c>
      <c r="K15" s="2">
        <f t="shared" si="0"/>
        <v>88.14936596604926</v>
      </c>
      <c r="L15" s="3"/>
    </row>
    <row r="16" spans="1:12" x14ac:dyDescent="0.45">
      <c r="A16" s="1" t="s">
        <v>224</v>
      </c>
      <c r="B16" s="3">
        <v>41.160800000000002</v>
      </c>
      <c r="C16" s="3">
        <v>6.7400000000000002E-2</v>
      </c>
      <c r="D16" s="3">
        <v>11.145799999999999</v>
      </c>
      <c r="E16" s="3">
        <v>0.17510000000000001</v>
      </c>
      <c r="F16" s="3">
        <v>46.299700000000001</v>
      </c>
      <c r="G16" s="3">
        <v>0.26860000000000001</v>
      </c>
      <c r="H16" s="3">
        <v>0.38369999999999999</v>
      </c>
      <c r="I16" s="3">
        <v>3.39E-2</v>
      </c>
      <c r="J16" s="3">
        <v>99.534899999999993</v>
      </c>
      <c r="K16" s="2">
        <f t="shared" si="0"/>
        <v>88.102231036889279</v>
      </c>
      <c r="L16" s="3"/>
    </row>
    <row r="17" spans="1:12" x14ac:dyDescent="0.45">
      <c r="A17" s="1" t="s">
        <v>225</v>
      </c>
      <c r="B17" s="3">
        <v>41.5289</v>
      </c>
      <c r="C17" s="3">
        <v>9.98E-2</v>
      </c>
      <c r="D17" s="3">
        <v>10.958500000000001</v>
      </c>
      <c r="E17" s="3">
        <v>0.1658</v>
      </c>
      <c r="F17" s="3">
        <v>46.811300000000003</v>
      </c>
      <c r="G17" s="3">
        <v>0.2354</v>
      </c>
      <c r="H17" s="3">
        <v>0.41710000000000003</v>
      </c>
      <c r="I17" s="3">
        <v>8.2100000000000006E-2</v>
      </c>
      <c r="J17" s="3">
        <v>100.2989</v>
      </c>
      <c r="K17" s="2">
        <f t="shared" si="0"/>
        <v>88.391963919042823</v>
      </c>
      <c r="L17" s="3"/>
    </row>
    <row r="18" spans="1:12" x14ac:dyDescent="0.45">
      <c r="A18" s="1" t="s">
        <v>226</v>
      </c>
      <c r="B18" s="3">
        <v>41.485799999999998</v>
      </c>
      <c r="C18" s="3">
        <v>6.1400000000000003E-2</v>
      </c>
      <c r="D18" s="3">
        <v>11.0153</v>
      </c>
      <c r="E18" s="3">
        <v>0.16700000000000001</v>
      </c>
      <c r="F18" s="3">
        <v>47.104900000000001</v>
      </c>
      <c r="G18" s="3">
        <v>0.24740000000000001</v>
      </c>
      <c r="H18" s="3">
        <v>0.40250000000000002</v>
      </c>
      <c r="I18" s="3">
        <v>5.5800000000000002E-2</v>
      </c>
      <c r="J18" s="3">
        <v>100.5401</v>
      </c>
      <c r="K18" s="2">
        <f t="shared" si="0"/>
        <v>88.403067378578669</v>
      </c>
      <c r="L18" s="3"/>
    </row>
    <row r="19" spans="1:12" x14ac:dyDescent="0.45">
      <c r="A19" s="1" t="s">
        <v>227</v>
      </c>
      <c r="B19" s="3">
        <v>41.697699999999998</v>
      </c>
      <c r="C19" s="3">
        <v>6.9000000000000006E-2</v>
      </c>
      <c r="D19" s="3">
        <v>11.0166</v>
      </c>
      <c r="E19" s="3">
        <v>0.1565</v>
      </c>
      <c r="F19" s="3">
        <v>46.752299999999998</v>
      </c>
      <c r="G19" s="3">
        <v>0.2505</v>
      </c>
      <c r="H19" s="3">
        <v>0.42630000000000001</v>
      </c>
      <c r="I19" s="3">
        <v>4.4299999999999999E-2</v>
      </c>
      <c r="J19" s="3">
        <v>100.4131</v>
      </c>
      <c r="K19" s="2">
        <f t="shared" si="0"/>
        <v>88.324598409260616</v>
      </c>
      <c r="L19" s="3"/>
    </row>
    <row r="20" spans="1:12" x14ac:dyDescent="0.45">
      <c r="A20" s="1" t="s">
        <v>228</v>
      </c>
      <c r="B20" s="3">
        <v>41.586399999999998</v>
      </c>
      <c r="C20" s="3">
        <v>6.3799999999999996E-2</v>
      </c>
      <c r="D20" s="3">
        <v>10.9824</v>
      </c>
      <c r="E20" s="3">
        <v>0.1759</v>
      </c>
      <c r="F20" s="3">
        <v>47.430399999999999</v>
      </c>
      <c r="G20" s="3">
        <v>0.2457</v>
      </c>
      <c r="H20" s="3">
        <v>0.42770000000000002</v>
      </c>
      <c r="I20" s="3">
        <v>6.1699999999999998E-2</v>
      </c>
      <c r="J20" s="3">
        <v>100.9739</v>
      </c>
      <c r="K20" s="2">
        <f t="shared" si="0"/>
        <v>88.50394914585948</v>
      </c>
      <c r="L20" s="3"/>
    </row>
    <row r="21" spans="1:12" x14ac:dyDescent="0.45">
      <c r="A21" s="1"/>
      <c r="B21" s="3"/>
      <c r="C21" s="3"/>
      <c r="D21" s="3"/>
      <c r="E21" s="3"/>
      <c r="F21" s="3"/>
      <c r="G21" s="3"/>
      <c r="H21" s="3"/>
      <c r="I21" s="3"/>
      <c r="J21" s="3"/>
      <c r="K21" s="2"/>
      <c r="L21" s="3"/>
    </row>
    <row r="22" spans="1:12" x14ac:dyDescent="0.45">
      <c r="B22" t="s">
        <v>3</v>
      </c>
      <c r="C22" t="s">
        <v>2</v>
      </c>
      <c r="D22" t="s">
        <v>7</v>
      </c>
      <c r="E22" t="s">
        <v>6</v>
      </c>
      <c r="F22" t="s">
        <v>1</v>
      </c>
      <c r="G22" t="s">
        <v>4</v>
      </c>
      <c r="H22" t="s">
        <v>8</v>
      </c>
      <c r="I22" t="s">
        <v>5</v>
      </c>
      <c r="J22" t="s">
        <v>9</v>
      </c>
      <c r="K22" s="2" t="s">
        <v>20</v>
      </c>
      <c r="L22" s="3"/>
    </row>
    <row r="23" spans="1:12" x14ac:dyDescent="0.45">
      <c r="A23" s="1" t="s">
        <v>188</v>
      </c>
      <c r="B23" s="3">
        <f t="shared" ref="B23:I23" si="1">AVERAGE(B2:B20)</f>
        <v>41.311110526315787</v>
      </c>
      <c r="C23" s="3">
        <f t="shared" si="1"/>
        <v>6.5863157894736832E-2</v>
      </c>
      <c r="D23" s="3">
        <f t="shared" si="1"/>
        <v>11.127047368421055</v>
      </c>
      <c r="E23" s="3">
        <f t="shared" si="1"/>
        <v>0.16413684210526314</v>
      </c>
      <c r="F23" s="3">
        <f t="shared" si="1"/>
        <v>46.552363157894732</v>
      </c>
      <c r="G23" s="3">
        <f t="shared" si="1"/>
        <v>0.23174736842105262</v>
      </c>
      <c r="H23" s="3">
        <f t="shared" si="1"/>
        <v>0.42727368421052642</v>
      </c>
      <c r="I23" s="3">
        <f t="shared" si="1"/>
        <v>5.8294736842105267E-2</v>
      </c>
      <c r="J23" s="3">
        <f t="shared" ref="J23:K23" si="2">AVERAGE(J2:J20)</f>
        <v>99.937821052631577</v>
      </c>
      <c r="K23" s="2">
        <f t="shared" si="2"/>
        <v>88.175695397243175</v>
      </c>
      <c r="L23" s="3"/>
    </row>
    <row r="24" spans="1:12" x14ac:dyDescent="0.45">
      <c r="A24" s="1" t="s">
        <v>189</v>
      </c>
      <c r="B24" s="3">
        <f t="shared" ref="B24:I24" si="3">STDEV(B2:B20)</f>
        <v>0.39648692551616749</v>
      </c>
      <c r="C24" s="3">
        <f t="shared" si="3"/>
        <v>1.6025057133762486E-2</v>
      </c>
      <c r="D24" s="3">
        <f t="shared" si="3"/>
        <v>9.7697596742994275E-2</v>
      </c>
      <c r="E24" s="3">
        <f t="shared" si="3"/>
        <v>1.2947209503137297E-2</v>
      </c>
      <c r="F24" s="3">
        <f t="shared" si="3"/>
        <v>0.46332986714593938</v>
      </c>
      <c r="G24" s="3">
        <f t="shared" si="3"/>
        <v>1.762045428916988E-2</v>
      </c>
      <c r="H24" s="3">
        <f t="shared" si="3"/>
        <v>2.1922485719392291E-2</v>
      </c>
      <c r="I24" s="3">
        <f t="shared" si="3"/>
        <v>1.2961115936360904E-2</v>
      </c>
      <c r="J24" s="3">
        <f t="shared" ref="J24:K24" si="4">STDEV(J2:J20)</f>
        <v>0.45916037210319249</v>
      </c>
      <c r="K24" s="2">
        <f t="shared" si="4"/>
        <v>0.16266985394892003</v>
      </c>
      <c r="L24" s="3"/>
    </row>
    <row r="25" spans="1:12" x14ac:dyDescent="0.4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4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45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4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4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4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x14ac:dyDescent="0.4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4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4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8"/>
  <sheetViews>
    <sheetView workbookViewId="0">
      <selection activeCell="C17" sqref="C17"/>
    </sheetView>
  </sheetViews>
  <sheetFormatPr defaultColWidth="10.796875" defaultRowHeight="15" x14ac:dyDescent="0.45"/>
  <cols>
    <col min="1" max="1" width="21" customWidth="1"/>
  </cols>
  <sheetData>
    <row r="1" spans="1:11" x14ac:dyDescent="0.45">
      <c r="A1" s="1" t="s">
        <v>0</v>
      </c>
      <c r="B1" s="1" t="s">
        <v>3</v>
      </c>
      <c r="C1" s="1" t="s">
        <v>2</v>
      </c>
      <c r="D1" s="1" t="s">
        <v>7</v>
      </c>
      <c r="E1" s="1" t="s">
        <v>6</v>
      </c>
      <c r="F1" s="1" t="s">
        <v>1</v>
      </c>
      <c r="G1" s="1" t="s">
        <v>4</v>
      </c>
      <c r="H1" s="1" t="s">
        <v>8</v>
      </c>
      <c r="I1" s="1" t="s">
        <v>5</v>
      </c>
      <c r="J1" s="1" t="s">
        <v>9</v>
      </c>
      <c r="K1" s="1" t="s">
        <v>20</v>
      </c>
    </row>
    <row r="2" spans="1:11" x14ac:dyDescent="0.45">
      <c r="A2" s="1" t="s">
        <v>229</v>
      </c>
      <c r="B2" s="3">
        <v>41.217300000000002</v>
      </c>
      <c r="C2" s="3">
        <v>6.2300000000000001E-2</v>
      </c>
      <c r="D2" s="3">
        <v>8.3621999999999996</v>
      </c>
      <c r="E2" s="3">
        <v>0.15379999999999999</v>
      </c>
      <c r="F2" s="3">
        <v>48.718699999999998</v>
      </c>
      <c r="G2" s="3">
        <v>0.17480000000000001</v>
      </c>
      <c r="H2" s="3">
        <v>0.59619999999999995</v>
      </c>
      <c r="I2" s="3">
        <v>4.4600000000000001E-2</v>
      </c>
      <c r="J2" s="3">
        <v>99.33</v>
      </c>
      <c r="K2" s="2">
        <f>100/(D2/F2/71.846*40.304+1)</f>
        <v>91.216938800329757</v>
      </c>
    </row>
    <row r="3" spans="1:11" x14ac:dyDescent="0.45">
      <c r="A3" s="1" t="s">
        <v>230</v>
      </c>
      <c r="B3" s="3">
        <v>41.171500000000002</v>
      </c>
      <c r="C3" s="3">
        <v>6.3899999999999998E-2</v>
      </c>
      <c r="D3" s="3">
        <v>8.3988999999999994</v>
      </c>
      <c r="E3" s="3">
        <v>0.1555</v>
      </c>
      <c r="F3" s="3">
        <v>48.414099999999998</v>
      </c>
      <c r="G3" s="3">
        <v>0.18770000000000001</v>
      </c>
      <c r="H3" s="3">
        <v>0.52759999999999996</v>
      </c>
      <c r="I3" s="3">
        <v>4.0399999999999998E-2</v>
      </c>
      <c r="J3" s="3">
        <v>98.959699999999998</v>
      </c>
      <c r="K3" s="2">
        <f t="shared" ref="K3:K14" si="0">100/(D3/F3/71.846*40.304+1)</f>
        <v>91.131231050353179</v>
      </c>
    </row>
    <row r="4" spans="1:11" x14ac:dyDescent="0.45">
      <c r="A4" s="1" t="s">
        <v>231</v>
      </c>
      <c r="B4" s="3">
        <v>41.356000000000002</v>
      </c>
      <c r="C4" s="3">
        <v>7.4499999999999997E-2</v>
      </c>
      <c r="D4" s="3">
        <v>8.4189000000000007</v>
      </c>
      <c r="E4" s="3">
        <v>0.16200000000000001</v>
      </c>
      <c r="F4" s="3">
        <v>48.414400000000001</v>
      </c>
      <c r="G4" s="3">
        <v>0.2097</v>
      </c>
      <c r="H4" s="3">
        <v>0.6129</v>
      </c>
      <c r="I4" s="3">
        <v>4.4499999999999998E-2</v>
      </c>
      <c r="J4" s="3">
        <v>99.293000000000006</v>
      </c>
      <c r="K4" s="2">
        <f t="shared" si="0"/>
        <v>91.112039396340379</v>
      </c>
    </row>
    <row r="5" spans="1:11" x14ac:dyDescent="0.45">
      <c r="A5" s="1" t="s">
        <v>232</v>
      </c>
      <c r="B5" s="3">
        <v>41.177799999999998</v>
      </c>
      <c r="C5" s="3">
        <v>8.3500000000000005E-2</v>
      </c>
      <c r="D5" s="3">
        <v>8.4930000000000003</v>
      </c>
      <c r="E5" s="3">
        <v>0.1628</v>
      </c>
      <c r="F5" s="3">
        <v>48.375399999999999</v>
      </c>
      <c r="G5" s="3">
        <v>0.21440000000000001</v>
      </c>
      <c r="H5" s="3">
        <v>0.55479999999999996</v>
      </c>
      <c r="I5" s="3">
        <v>5.3499999999999999E-2</v>
      </c>
      <c r="J5" s="3">
        <v>99.115200000000002</v>
      </c>
      <c r="K5" s="2">
        <f t="shared" si="0"/>
        <v>91.034244270154176</v>
      </c>
    </row>
    <row r="6" spans="1:11" x14ac:dyDescent="0.45">
      <c r="A6" s="1" t="s">
        <v>233</v>
      </c>
      <c r="B6" s="3">
        <v>41.983600000000003</v>
      </c>
      <c r="C6" s="3">
        <v>6.3299999999999995E-2</v>
      </c>
      <c r="D6" s="3">
        <v>8.3280999999999992</v>
      </c>
      <c r="E6" s="3">
        <v>0.14030000000000001</v>
      </c>
      <c r="F6" s="3">
        <v>47.470399999999998</v>
      </c>
      <c r="G6" s="3">
        <v>0.2114</v>
      </c>
      <c r="H6" s="3">
        <v>0.59150000000000003</v>
      </c>
      <c r="I6" s="3">
        <v>5.28E-2</v>
      </c>
      <c r="J6" s="3">
        <v>98.841399999999993</v>
      </c>
      <c r="K6" s="2">
        <f t="shared" si="0"/>
        <v>91.040134563363011</v>
      </c>
    </row>
    <row r="7" spans="1:11" x14ac:dyDescent="0.45">
      <c r="A7" s="1" t="s">
        <v>234</v>
      </c>
      <c r="B7" s="3">
        <v>41.545000000000002</v>
      </c>
      <c r="C7" s="3">
        <v>7.0099999999999996E-2</v>
      </c>
      <c r="D7" s="3">
        <v>8.3157999999999994</v>
      </c>
      <c r="E7" s="3">
        <v>0.1537</v>
      </c>
      <c r="F7" s="3">
        <v>48.152799999999999</v>
      </c>
      <c r="G7" s="3">
        <v>0.18870000000000001</v>
      </c>
      <c r="H7" s="3">
        <v>0.59079999999999999</v>
      </c>
      <c r="I7" s="3">
        <v>5.0299999999999997E-2</v>
      </c>
      <c r="J7" s="3">
        <v>99.0672</v>
      </c>
      <c r="K7" s="2">
        <f t="shared" si="0"/>
        <v>91.16778838845056</v>
      </c>
    </row>
    <row r="8" spans="1:11" x14ac:dyDescent="0.45">
      <c r="A8" s="1" t="s">
        <v>235</v>
      </c>
      <c r="B8" s="3">
        <v>42.199100000000001</v>
      </c>
      <c r="C8" s="3">
        <v>6.6600000000000006E-2</v>
      </c>
      <c r="D8" s="3">
        <v>8.2333999999999996</v>
      </c>
      <c r="E8" s="3">
        <v>0.15740000000000001</v>
      </c>
      <c r="F8" s="3">
        <v>47.687600000000003</v>
      </c>
      <c r="G8" s="3">
        <v>0.19739999999999999</v>
      </c>
      <c r="H8" s="3">
        <v>0.57809999999999995</v>
      </c>
      <c r="I8" s="3">
        <v>5.2299999999999999E-2</v>
      </c>
      <c r="J8" s="3">
        <v>99.171999999999997</v>
      </c>
      <c r="K8" s="2">
        <f t="shared" si="0"/>
        <v>91.169804317322743</v>
      </c>
    </row>
    <row r="9" spans="1:11" x14ac:dyDescent="0.45">
      <c r="A9" s="1" t="s">
        <v>236</v>
      </c>
      <c r="B9" s="3">
        <v>40.675400000000003</v>
      </c>
      <c r="C9" s="3">
        <v>8.0600000000000005E-2</v>
      </c>
      <c r="D9" s="3">
        <v>8.1559000000000008</v>
      </c>
      <c r="E9" s="3">
        <v>0.16120000000000001</v>
      </c>
      <c r="F9" s="3">
        <v>49.773200000000003</v>
      </c>
      <c r="G9" s="3">
        <v>0.17219999999999999</v>
      </c>
      <c r="H9" s="3">
        <v>0.60609999999999997</v>
      </c>
      <c r="I9" s="3">
        <v>4.8899999999999999E-2</v>
      </c>
      <c r="J9" s="3">
        <v>99.673500000000004</v>
      </c>
      <c r="K9" s="2">
        <f t="shared" si="0"/>
        <v>91.581590154477112</v>
      </c>
    </row>
    <row r="10" spans="1:11" x14ac:dyDescent="0.45">
      <c r="A10" s="1" t="s">
        <v>237</v>
      </c>
      <c r="B10" s="3">
        <v>41.119500000000002</v>
      </c>
      <c r="C10" s="3">
        <v>6.4799999999999996E-2</v>
      </c>
      <c r="D10" s="3">
        <v>8.1988000000000003</v>
      </c>
      <c r="E10" s="3">
        <v>0.1686</v>
      </c>
      <c r="F10" s="3">
        <v>49.872799999999998</v>
      </c>
      <c r="G10" s="3">
        <v>0.21199999999999999</v>
      </c>
      <c r="H10" s="3">
        <v>0.60040000000000004</v>
      </c>
      <c r="I10" s="3">
        <v>3.1699999999999999E-2</v>
      </c>
      <c r="J10" s="3">
        <v>100.26860000000001</v>
      </c>
      <c r="K10" s="2">
        <f t="shared" si="0"/>
        <v>91.556521863788078</v>
      </c>
    </row>
    <row r="11" spans="1:11" x14ac:dyDescent="0.45">
      <c r="A11" s="1" t="s">
        <v>238</v>
      </c>
      <c r="B11" s="3">
        <v>41.973999999999997</v>
      </c>
      <c r="C11" s="3">
        <v>6.08E-2</v>
      </c>
      <c r="D11" s="3">
        <v>8.2545000000000002</v>
      </c>
      <c r="E11" s="3">
        <v>0.1477</v>
      </c>
      <c r="F11" s="3">
        <v>49.386699999999998</v>
      </c>
      <c r="G11" s="3">
        <v>0.21709999999999999</v>
      </c>
      <c r="H11" s="3">
        <v>0.58589999999999998</v>
      </c>
      <c r="I11" s="3">
        <v>5.4800000000000001E-2</v>
      </c>
      <c r="J11" s="3">
        <v>100.6814</v>
      </c>
      <c r="K11" s="2">
        <f t="shared" si="0"/>
        <v>91.427578122684537</v>
      </c>
    </row>
    <row r="12" spans="1:11" x14ac:dyDescent="0.45">
      <c r="A12" s="1" t="s">
        <v>239</v>
      </c>
      <c r="B12" s="3">
        <v>41.740600000000001</v>
      </c>
      <c r="C12" s="3">
        <v>6.9599999999999995E-2</v>
      </c>
      <c r="D12" s="3">
        <v>8.1702999999999992</v>
      </c>
      <c r="E12" s="3">
        <v>0.15890000000000001</v>
      </c>
      <c r="F12" s="3">
        <v>49.4514</v>
      </c>
      <c r="G12" s="3">
        <v>0.2195</v>
      </c>
      <c r="H12" s="3">
        <v>0.60660000000000003</v>
      </c>
      <c r="I12" s="3">
        <v>2.69E-2</v>
      </c>
      <c r="J12" s="3">
        <v>100.4438</v>
      </c>
      <c r="K12" s="2">
        <f t="shared" si="0"/>
        <v>91.51776368788893</v>
      </c>
    </row>
    <row r="13" spans="1:11" x14ac:dyDescent="0.45">
      <c r="A13" s="1" t="s">
        <v>240</v>
      </c>
      <c r="B13" s="3">
        <v>41.746299999999998</v>
      </c>
      <c r="C13" s="3">
        <v>6.0199999999999997E-2</v>
      </c>
      <c r="D13" s="3">
        <v>8.2813999999999997</v>
      </c>
      <c r="E13" s="3">
        <v>0.1338</v>
      </c>
      <c r="F13" s="3">
        <v>49.628700000000002</v>
      </c>
      <c r="G13" s="3">
        <v>0.2</v>
      </c>
      <c r="H13" s="3">
        <v>0.55679999999999996</v>
      </c>
      <c r="I13" s="3">
        <v>3.7600000000000001E-2</v>
      </c>
      <c r="J13" s="3">
        <v>100.64490000000001</v>
      </c>
      <c r="K13" s="2">
        <f t="shared" si="0"/>
        <v>91.44038078626005</v>
      </c>
    </row>
    <row r="14" spans="1:11" x14ac:dyDescent="0.45">
      <c r="A14" s="1" t="s">
        <v>241</v>
      </c>
      <c r="B14" s="3">
        <v>41.268999999999998</v>
      </c>
      <c r="C14" s="3">
        <v>7.6499999999999999E-2</v>
      </c>
      <c r="D14" s="3">
        <v>8.2089999999999996</v>
      </c>
      <c r="E14" s="3">
        <v>0.16750000000000001</v>
      </c>
      <c r="F14" s="3">
        <v>49.427</v>
      </c>
      <c r="G14" s="3">
        <v>0.21379999999999999</v>
      </c>
      <c r="H14" s="3">
        <v>0.57599999999999996</v>
      </c>
      <c r="I14" s="3">
        <v>3.9600000000000003E-2</v>
      </c>
      <c r="J14" s="3">
        <v>99.978399999999993</v>
      </c>
      <c r="K14" s="2">
        <f t="shared" si="0"/>
        <v>91.477161832527557</v>
      </c>
    </row>
    <row r="15" spans="1:11" x14ac:dyDescent="0.45">
      <c r="A15" s="1"/>
      <c r="B15" s="3"/>
      <c r="C15" s="3"/>
      <c r="D15" s="3"/>
      <c r="E15" s="3"/>
      <c r="F15" s="3"/>
      <c r="G15" s="3"/>
      <c r="H15" s="3"/>
      <c r="I15" s="3"/>
      <c r="J15" s="3"/>
      <c r="K15" s="2"/>
    </row>
    <row r="16" spans="1:11" x14ac:dyDescent="0.45">
      <c r="A16" s="1"/>
      <c r="B16" s="1" t="s">
        <v>3</v>
      </c>
      <c r="C16" s="1" t="s">
        <v>2</v>
      </c>
      <c r="D16" s="1" t="s">
        <v>7</v>
      </c>
      <c r="E16" s="1" t="s">
        <v>6</v>
      </c>
      <c r="F16" s="1" t="s">
        <v>1</v>
      </c>
      <c r="G16" s="1" t="s">
        <v>4</v>
      </c>
      <c r="H16" s="1" t="s">
        <v>8</v>
      </c>
      <c r="I16" s="1" t="s">
        <v>5</v>
      </c>
      <c r="J16" s="1" t="s">
        <v>9</v>
      </c>
      <c r="K16" s="2" t="s">
        <v>20</v>
      </c>
    </row>
    <row r="17" spans="1:11" x14ac:dyDescent="0.45">
      <c r="A17" s="1" t="s">
        <v>188</v>
      </c>
      <c r="B17" s="3">
        <f t="shared" ref="B17:I17" si="1">AVERAGE(B2:B14)</f>
        <v>41.475007692307699</v>
      </c>
      <c r="C17" s="3">
        <f t="shared" si="1"/>
        <v>6.8976923076923075E-2</v>
      </c>
      <c r="D17" s="3">
        <f t="shared" si="1"/>
        <v>8.29386153846154</v>
      </c>
      <c r="E17" s="3">
        <f t="shared" si="1"/>
        <v>0.15563076923076924</v>
      </c>
      <c r="F17" s="3">
        <f t="shared" si="1"/>
        <v>48.828707692307688</v>
      </c>
      <c r="G17" s="3">
        <f t="shared" si="1"/>
        <v>0.20143846153846154</v>
      </c>
      <c r="H17" s="3">
        <f t="shared" si="1"/>
        <v>0.58336153846153838</v>
      </c>
      <c r="I17" s="3">
        <f t="shared" si="1"/>
        <v>4.4453846153846149E-2</v>
      </c>
      <c r="J17" s="3">
        <f t="shared" ref="J17:K17" si="2">AVERAGE(J2:J14)</f>
        <v>99.651469230769237</v>
      </c>
      <c r="K17" s="2">
        <f t="shared" si="2"/>
        <v>91.297936710303077</v>
      </c>
    </row>
    <row r="18" spans="1:11" x14ac:dyDescent="0.45">
      <c r="A18" s="1" t="s">
        <v>189</v>
      </c>
      <c r="B18" s="3">
        <f t="shared" ref="B18:I18" si="3">STDEV(B2:B14)</f>
        <v>0.43303479548711044</v>
      </c>
      <c r="C18" s="3">
        <f t="shared" si="3"/>
        <v>7.6612829480614038E-3</v>
      </c>
      <c r="D18" s="3">
        <f t="shared" si="3"/>
        <v>0.10349990771704051</v>
      </c>
      <c r="E18" s="3">
        <f t="shared" si="3"/>
        <v>1.0113883577817229E-2</v>
      </c>
      <c r="F18" s="3">
        <f t="shared" si="3"/>
        <v>0.8085148261488867</v>
      </c>
      <c r="G18" s="3">
        <f t="shared" si="3"/>
        <v>1.6086305690531644E-2</v>
      </c>
      <c r="H18" s="3">
        <f t="shared" si="3"/>
        <v>2.4537778304128614E-2</v>
      </c>
      <c r="I18" s="3">
        <f t="shared" si="3"/>
        <v>8.812076503735812E-3</v>
      </c>
      <c r="J18" s="3">
        <f t="shared" ref="J18:K18" si="4">STDEV(J2:J14)</f>
        <v>0.67014395516264036</v>
      </c>
      <c r="K18" s="2">
        <f t="shared" si="4"/>
        <v>0.2047619977505318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8"/>
  <sheetViews>
    <sheetView workbookViewId="0">
      <selection activeCell="B17" sqref="B17"/>
    </sheetView>
  </sheetViews>
  <sheetFormatPr defaultColWidth="10.796875" defaultRowHeight="15" x14ac:dyDescent="0.45"/>
  <cols>
    <col min="1" max="1" width="16.546875" style="1" customWidth="1"/>
    <col min="11" max="11" width="10.69921875" style="6"/>
  </cols>
  <sheetData>
    <row r="1" spans="1:11" x14ac:dyDescent="0.45">
      <c r="A1" s="1" t="s">
        <v>0</v>
      </c>
      <c r="B1" s="1" t="s">
        <v>3</v>
      </c>
      <c r="C1" s="1" t="s">
        <v>2</v>
      </c>
      <c r="D1" s="1" t="s">
        <v>7</v>
      </c>
      <c r="E1" s="1" t="s">
        <v>6</v>
      </c>
      <c r="F1" s="1" t="s">
        <v>1</v>
      </c>
      <c r="G1" s="1" t="s">
        <v>4</v>
      </c>
      <c r="H1" s="1" t="s">
        <v>8</v>
      </c>
      <c r="I1" s="1" t="s">
        <v>5</v>
      </c>
      <c r="J1" s="1" t="s">
        <v>9</v>
      </c>
      <c r="K1" s="6" t="s">
        <v>20</v>
      </c>
    </row>
    <row r="2" spans="1:11" x14ac:dyDescent="0.45">
      <c r="A2" s="1" t="s">
        <v>77</v>
      </c>
      <c r="B2" s="3">
        <v>41.691699999999997</v>
      </c>
      <c r="C2" s="3">
        <v>4.7800000000000002E-2</v>
      </c>
      <c r="D2" s="3">
        <v>7.3335999999999997</v>
      </c>
      <c r="E2" s="3">
        <v>0.19939999999999999</v>
      </c>
      <c r="F2" s="3">
        <v>49.9236</v>
      </c>
      <c r="G2" s="3">
        <v>0.1709</v>
      </c>
      <c r="H2" s="3">
        <v>0.6623</v>
      </c>
      <c r="I2" s="3">
        <v>2.4E-2</v>
      </c>
      <c r="J2" s="2">
        <v>100.05329999999999</v>
      </c>
      <c r="K2" s="5">
        <f>100/(D2/F2*40.304/71.846+1)</f>
        <v>92.386807037380464</v>
      </c>
    </row>
    <row r="3" spans="1:11" x14ac:dyDescent="0.45">
      <c r="A3" s="1" t="s">
        <v>78</v>
      </c>
      <c r="B3" s="3">
        <v>41.063899999999997</v>
      </c>
      <c r="C3" s="3">
        <v>4.9799999999999997E-2</v>
      </c>
      <c r="D3" s="3">
        <v>7.9222999999999999</v>
      </c>
      <c r="E3" s="3">
        <v>0.18</v>
      </c>
      <c r="F3" s="3">
        <v>50.0304</v>
      </c>
      <c r="G3" s="3">
        <v>0.16880000000000001</v>
      </c>
      <c r="H3" s="3">
        <v>0.4758</v>
      </c>
      <c r="I3" s="3">
        <v>2.6200000000000001E-2</v>
      </c>
      <c r="J3" s="2">
        <v>99.917100000000005</v>
      </c>
      <c r="K3" s="5">
        <f t="shared" ref="K3:K14" si="0">100/(D3/F3*40.304/71.846+1)</f>
        <v>91.841646380995158</v>
      </c>
    </row>
    <row r="4" spans="1:11" x14ac:dyDescent="0.45">
      <c r="A4" s="1" t="s">
        <v>79</v>
      </c>
      <c r="B4" s="3">
        <v>41.715600000000002</v>
      </c>
      <c r="C4" s="3">
        <v>5.2499999999999998E-2</v>
      </c>
      <c r="D4" s="3">
        <v>7.7713000000000001</v>
      </c>
      <c r="E4" s="3">
        <v>0.17169999999999999</v>
      </c>
      <c r="F4" s="3">
        <v>49.366300000000003</v>
      </c>
      <c r="G4" s="3">
        <v>0.19270000000000001</v>
      </c>
      <c r="H4" s="3">
        <v>0.49009999999999998</v>
      </c>
      <c r="I4" s="3">
        <v>1.09E-2</v>
      </c>
      <c r="J4" s="2">
        <v>99.771100000000004</v>
      </c>
      <c r="K4" s="5">
        <f t="shared" si="0"/>
        <v>91.885605222837015</v>
      </c>
    </row>
    <row r="5" spans="1:11" x14ac:dyDescent="0.45">
      <c r="A5" s="1" t="s">
        <v>80</v>
      </c>
      <c r="B5" s="3">
        <v>41.799399999999999</v>
      </c>
      <c r="C5" s="3">
        <v>2.9000000000000001E-2</v>
      </c>
      <c r="D5" s="3">
        <v>7.6287000000000003</v>
      </c>
      <c r="E5" s="3">
        <v>0.1807</v>
      </c>
      <c r="F5" s="3">
        <v>49.292700000000004</v>
      </c>
      <c r="G5" s="3">
        <v>0.18990000000000001</v>
      </c>
      <c r="H5" s="3">
        <v>0.52959999999999996</v>
      </c>
      <c r="I5" s="3">
        <v>8.9999999999999993E-3</v>
      </c>
      <c r="J5" s="2">
        <v>99.658900000000003</v>
      </c>
      <c r="K5" s="5">
        <f t="shared" si="0"/>
        <v>92.011663208605782</v>
      </c>
    </row>
    <row r="6" spans="1:11" x14ac:dyDescent="0.45">
      <c r="A6" s="1" t="s">
        <v>81</v>
      </c>
      <c r="B6" s="3">
        <v>42.187100000000001</v>
      </c>
      <c r="C6" s="3">
        <v>4.3099999999999999E-2</v>
      </c>
      <c r="D6" s="3">
        <v>7.7363999999999997</v>
      </c>
      <c r="E6" s="3">
        <v>0.1736</v>
      </c>
      <c r="F6" s="3">
        <v>49.805</v>
      </c>
      <c r="G6" s="3">
        <v>0.16619999999999999</v>
      </c>
      <c r="H6" s="3">
        <v>0.55289999999999995</v>
      </c>
      <c r="I6" s="3">
        <v>2.1700000000000001E-2</v>
      </c>
      <c r="J6" s="2">
        <v>100.68600000000001</v>
      </c>
      <c r="K6" s="5">
        <f t="shared" si="0"/>
        <v>91.984575350849681</v>
      </c>
    </row>
    <row r="7" spans="1:11" x14ac:dyDescent="0.45">
      <c r="A7" s="1" t="s">
        <v>82</v>
      </c>
      <c r="B7" s="3">
        <v>41.402799999999999</v>
      </c>
      <c r="C7" s="3">
        <v>5.9900000000000002E-2</v>
      </c>
      <c r="D7" s="3">
        <v>7.7333999999999996</v>
      </c>
      <c r="E7" s="3">
        <v>0.1857</v>
      </c>
      <c r="F7" s="3">
        <v>49.391199999999998</v>
      </c>
      <c r="G7" s="3">
        <v>0.15939999999999999</v>
      </c>
      <c r="H7" s="3">
        <v>0.54110000000000003</v>
      </c>
      <c r="I7" s="3">
        <v>3.3099999999999997E-2</v>
      </c>
      <c r="J7" s="2">
        <v>99.506699999999995</v>
      </c>
      <c r="K7" s="5">
        <f t="shared" si="0"/>
        <v>91.92572535345046</v>
      </c>
    </row>
    <row r="8" spans="1:11" x14ac:dyDescent="0.45">
      <c r="A8" s="1" t="s">
        <v>83</v>
      </c>
      <c r="B8" s="3">
        <v>41.352899999999998</v>
      </c>
      <c r="C8" s="3">
        <v>4.7500000000000001E-2</v>
      </c>
      <c r="D8" s="3">
        <v>7.8240999999999996</v>
      </c>
      <c r="E8" s="3">
        <v>0.13489999999999999</v>
      </c>
      <c r="F8" s="3">
        <v>48.936300000000003</v>
      </c>
      <c r="G8" s="3">
        <v>0.1822</v>
      </c>
      <c r="H8" s="3">
        <v>0.51270000000000004</v>
      </c>
      <c r="I8" s="3">
        <v>2.06E-2</v>
      </c>
      <c r="J8" s="2">
        <v>99.011200000000002</v>
      </c>
      <c r="K8" s="5">
        <f t="shared" si="0"/>
        <v>91.769135375903971</v>
      </c>
    </row>
    <row r="9" spans="1:11" x14ac:dyDescent="0.45">
      <c r="A9" s="1" t="s">
        <v>84</v>
      </c>
      <c r="B9" s="3">
        <v>41.801099999999998</v>
      </c>
      <c r="C9" s="3">
        <v>8.1600000000000006E-2</v>
      </c>
      <c r="D9" s="3">
        <v>7.8178999999999998</v>
      </c>
      <c r="E9" s="3">
        <v>0.1857</v>
      </c>
      <c r="F9" s="3">
        <v>49.603999999999999</v>
      </c>
      <c r="G9" s="3">
        <v>0.19869999999999999</v>
      </c>
      <c r="H9" s="3">
        <v>0.5514</v>
      </c>
      <c r="I9" s="3">
        <v>2.3900000000000001E-2</v>
      </c>
      <c r="J9" s="2">
        <v>100.26430000000001</v>
      </c>
      <c r="K9" s="5">
        <f t="shared" si="0"/>
        <v>91.87683981835481</v>
      </c>
    </row>
    <row r="10" spans="1:11" x14ac:dyDescent="0.45">
      <c r="A10" s="1" t="s">
        <v>85</v>
      </c>
      <c r="B10" s="3">
        <v>42.719000000000001</v>
      </c>
      <c r="C10" s="3">
        <v>4.82E-2</v>
      </c>
      <c r="D10" s="3">
        <v>7.7022000000000004</v>
      </c>
      <c r="E10" s="3">
        <v>0.14599999999999999</v>
      </c>
      <c r="F10" s="3">
        <v>49.6233</v>
      </c>
      <c r="G10" s="3">
        <v>0.18529999999999999</v>
      </c>
      <c r="H10" s="3">
        <v>0.51910000000000001</v>
      </c>
      <c r="I10" s="3">
        <v>1.2500000000000001E-2</v>
      </c>
      <c r="J10" s="2">
        <v>100.9555</v>
      </c>
      <c r="K10" s="5">
        <f t="shared" si="0"/>
        <v>91.990291670095957</v>
      </c>
    </row>
    <row r="11" spans="1:11" x14ac:dyDescent="0.45">
      <c r="A11" s="1" t="s">
        <v>86</v>
      </c>
      <c r="B11" s="3">
        <v>41.665900000000001</v>
      </c>
      <c r="C11" s="3">
        <v>5.7599999999999998E-2</v>
      </c>
      <c r="D11" s="3">
        <v>7.7911999999999999</v>
      </c>
      <c r="E11" s="3">
        <v>0.17680000000000001</v>
      </c>
      <c r="F11" s="3">
        <v>48.9773</v>
      </c>
      <c r="G11" s="3">
        <v>0.1968</v>
      </c>
      <c r="H11" s="3">
        <v>0.57289999999999996</v>
      </c>
      <c r="I11" s="3">
        <v>1.5699999999999999E-2</v>
      </c>
      <c r="J11" s="2">
        <v>99.4542</v>
      </c>
      <c r="K11" s="5">
        <f t="shared" si="0"/>
        <v>91.807209383030667</v>
      </c>
    </row>
    <row r="12" spans="1:11" x14ac:dyDescent="0.45">
      <c r="A12" s="1" t="s">
        <v>87</v>
      </c>
      <c r="B12" s="3">
        <v>41.520600000000002</v>
      </c>
      <c r="C12" s="3">
        <v>6.4399999999999999E-2</v>
      </c>
      <c r="D12" s="3">
        <v>7.7405999999999997</v>
      </c>
      <c r="E12" s="3">
        <v>0.14419999999999999</v>
      </c>
      <c r="F12" s="3">
        <v>49.357100000000003</v>
      </c>
      <c r="G12" s="3">
        <v>0.18390000000000001</v>
      </c>
      <c r="H12" s="3">
        <v>0.55020000000000002</v>
      </c>
      <c r="I12" s="3">
        <v>-1E-4</v>
      </c>
      <c r="J12" s="2">
        <v>99.561000000000007</v>
      </c>
      <c r="K12" s="5">
        <f t="shared" si="0"/>
        <v>91.913683797727813</v>
      </c>
    </row>
    <row r="13" spans="1:11" x14ac:dyDescent="0.45">
      <c r="A13" s="1" t="s">
        <v>88</v>
      </c>
      <c r="B13" s="3">
        <v>41.919800000000002</v>
      </c>
      <c r="C13" s="3">
        <v>4.6100000000000002E-2</v>
      </c>
      <c r="D13" s="3">
        <v>7.7507999999999999</v>
      </c>
      <c r="E13" s="3">
        <v>0.12659999999999999</v>
      </c>
      <c r="F13" s="3">
        <v>49.646599999999999</v>
      </c>
      <c r="G13" s="3">
        <v>0.18260000000000001</v>
      </c>
      <c r="H13" s="3">
        <v>0.49769999999999998</v>
      </c>
      <c r="I13" s="3">
        <v>1.1900000000000001E-2</v>
      </c>
      <c r="J13" s="2">
        <v>100.18210000000001</v>
      </c>
      <c r="K13" s="5">
        <f t="shared" si="0"/>
        <v>91.947299384419622</v>
      </c>
    </row>
    <row r="14" spans="1:11" x14ac:dyDescent="0.45">
      <c r="A14" s="1" t="s">
        <v>89</v>
      </c>
      <c r="B14" s="3">
        <v>42.56</v>
      </c>
      <c r="C14" s="3">
        <v>5.2699999999999997E-2</v>
      </c>
      <c r="D14" s="3">
        <v>7.6692</v>
      </c>
      <c r="E14" s="3">
        <v>0.26050000000000001</v>
      </c>
      <c r="F14" s="3">
        <v>49.811900000000001</v>
      </c>
      <c r="G14" s="3">
        <v>0.16619999999999999</v>
      </c>
      <c r="H14" s="3">
        <v>0.51729999999999998</v>
      </c>
      <c r="I14" s="3">
        <v>1.3899999999999999E-2</v>
      </c>
      <c r="J14" s="2">
        <v>101.0518</v>
      </c>
      <c r="K14" s="5">
        <f t="shared" si="0"/>
        <v>92.049676866331168</v>
      </c>
    </row>
    <row r="16" spans="1:11" x14ac:dyDescent="0.45">
      <c r="B16" s="1" t="s">
        <v>3</v>
      </c>
      <c r="C16" s="1" t="s">
        <v>2</v>
      </c>
      <c r="D16" s="1" t="s">
        <v>7</v>
      </c>
      <c r="E16" s="1" t="s">
        <v>6</v>
      </c>
      <c r="F16" s="1" t="s">
        <v>1</v>
      </c>
      <c r="G16" s="1" t="s">
        <v>4</v>
      </c>
      <c r="H16" s="1" t="s">
        <v>8</v>
      </c>
      <c r="I16" s="1" t="s">
        <v>5</v>
      </c>
      <c r="J16" s="1" t="s">
        <v>9</v>
      </c>
      <c r="K16" s="2" t="s">
        <v>20</v>
      </c>
    </row>
    <row r="17" spans="1:11" s="1" customFormat="1" x14ac:dyDescent="0.45">
      <c r="A17" s="1" t="s">
        <v>188</v>
      </c>
      <c r="B17" s="3">
        <f t="shared" ref="B17:K17" si="1">AVERAGE(B2:B14)</f>
        <v>41.799984615384616</v>
      </c>
      <c r="C17" s="3">
        <f t="shared" si="1"/>
        <v>5.2323076923076924E-2</v>
      </c>
      <c r="D17" s="3">
        <f t="shared" si="1"/>
        <v>7.724746153846155</v>
      </c>
      <c r="E17" s="3">
        <f t="shared" si="1"/>
        <v>0.17429230769230766</v>
      </c>
      <c r="F17" s="3">
        <f t="shared" si="1"/>
        <v>49.520438461538461</v>
      </c>
      <c r="G17" s="3">
        <f t="shared" si="1"/>
        <v>0.18027692307692306</v>
      </c>
      <c r="H17" s="3">
        <f t="shared" si="1"/>
        <v>0.53639230769230761</v>
      </c>
      <c r="I17" s="3">
        <f t="shared" si="1"/>
        <v>1.7176923076923076E-2</v>
      </c>
      <c r="J17" s="3">
        <f t="shared" si="1"/>
        <v>100.00563076923078</v>
      </c>
      <c r="K17" s="2">
        <f t="shared" si="1"/>
        <v>91.953089142306354</v>
      </c>
    </row>
    <row r="18" spans="1:11" s="1" customFormat="1" x14ac:dyDescent="0.45">
      <c r="A18" s="1" t="s">
        <v>189</v>
      </c>
      <c r="B18" s="3">
        <f t="shared" ref="B18:I18" si="2">STDEV(B2:B14)</f>
        <v>0.46554357985433636</v>
      </c>
      <c r="C18" s="3">
        <f t="shared" si="2"/>
        <v>1.2326337239569173E-2</v>
      </c>
      <c r="D18" s="3">
        <f t="shared" si="2"/>
        <v>0.1387787364559416</v>
      </c>
      <c r="E18" s="3">
        <f t="shared" si="2"/>
        <v>3.4085516512111787E-2</v>
      </c>
      <c r="F18" s="3">
        <f t="shared" si="2"/>
        <v>0.33877567439841694</v>
      </c>
      <c r="G18" s="3">
        <f t="shared" si="2"/>
        <v>1.2775703101731421E-2</v>
      </c>
      <c r="H18" s="3">
        <f t="shared" si="2"/>
        <v>4.6973937127206718E-2</v>
      </c>
      <c r="I18" s="3">
        <f t="shared" si="2"/>
        <v>8.785798564174831E-3</v>
      </c>
      <c r="J18" s="3">
        <f t="shared" ref="J18" si="3">STDEV(J2:J14)</f>
        <v>0.61118797624600951</v>
      </c>
      <c r="K18" s="2">
        <f>STDEV(K2:K14)</f>
        <v>0.15370134221436049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4"/>
  <sheetViews>
    <sheetView workbookViewId="0">
      <selection activeCell="K12" sqref="K12"/>
    </sheetView>
  </sheetViews>
  <sheetFormatPr defaultColWidth="10.69921875" defaultRowHeight="15" x14ac:dyDescent="0.45"/>
  <cols>
    <col min="1" max="1" width="19.546875" style="1" customWidth="1"/>
    <col min="2" max="16384" width="10.69921875" style="1"/>
  </cols>
  <sheetData>
    <row r="1" spans="1:11" x14ac:dyDescent="0.45">
      <c r="A1" s="1" t="s">
        <v>0</v>
      </c>
      <c r="B1" s="1" t="s">
        <v>3</v>
      </c>
      <c r="C1" s="1" t="s">
        <v>2</v>
      </c>
      <c r="D1" s="1" t="s">
        <v>7</v>
      </c>
      <c r="E1" s="1" t="s">
        <v>6</v>
      </c>
      <c r="F1" s="1" t="s">
        <v>1</v>
      </c>
      <c r="G1" s="1" t="s">
        <v>4</v>
      </c>
      <c r="H1" s="1" t="s">
        <v>8</v>
      </c>
      <c r="I1" s="1" t="s">
        <v>5</v>
      </c>
      <c r="J1" s="1" t="s">
        <v>9</v>
      </c>
      <c r="K1" s="1" t="s">
        <v>20</v>
      </c>
    </row>
    <row r="2" spans="1:11" s="10" customFormat="1" x14ac:dyDescent="0.45">
      <c r="A2" s="1" t="s">
        <v>324</v>
      </c>
      <c r="B2" s="3">
        <v>41.590899999999998</v>
      </c>
      <c r="C2" s="3">
        <v>5.04E-2</v>
      </c>
      <c r="D2" s="3">
        <v>8.7119</v>
      </c>
      <c r="E2" s="3">
        <v>0.1847</v>
      </c>
      <c r="F2" s="3">
        <v>48.055999999999997</v>
      </c>
      <c r="G2" s="3">
        <v>0.19209999999999999</v>
      </c>
      <c r="H2" s="3">
        <v>0.59560000000000002</v>
      </c>
      <c r="I2" s="3">
        <v>5.3E-3</v>
      </c>
      <c r="J2" s="3">
        <v>99.386899999999997</v>
      </c>
      <c r="K2" s="2">
        <f>100/(D2/F2*40.304/71.846+1)</f>
        <v>90.769007353448302</v>
      </c>
    </row>
    <row r="3" spans="1:11" x14ac:dyDescent="0.45">
      <c r="A3" s="1" t="s">
        <v>325</v>
      </c>
      <c r="B3" s="3">
        <v>41.591700000000003</v>
      </c>
      <c r="C3" s="3">
        <v>9.3700000000000006E-2</v>
      </c>
      <c r="D3" s="3">
        <v>8.7232000000000003</v>
      </c>
      <c r="E3" s="3">
        <v>0.2019</v>
      </c>
      <c r="F3" s="3">
        <v>48.945700000000002</v>
      </c>
      <c r="G3" s="3">
        <v>0.21079999999999999</v>
      </c>
      <c r="H3" s="3">
        <v>0.60819999999999996</v>
      </c>
      <c r="I3" s="3">
        <v>2.9399999999999999E-2</v>
      </c>
      <c r="J3" s="3">
        <v>100.4046</v>
      </c>
      <c r="K3" s="2">
        <f t="shared" ref="K3:K9" si="0">100/(D3/F3*40.304/71.846+1)</f>
        <v>90.910863514952155</v>
      </c>
    </row>
    <row r="4" spans="1:11" x14ac:dyDescent="0.45">
      <c r="A4" s="1" t="s">
        <v>326</v>
      </c>
      <c r="B4" s="3">
        <v>41.196199999999997</v>
      </c>
      <c r="C4" s="3">
        <v>5.9799999999999999E-2</v>
      </c>
      <c r="D4" s="3">
        <v>8.6883999999999997</v>
      </c>
      <c r="E4" s="3">
        <v>0.19209999999999999</v>
      </c>
      <c r="F4" s="3">
        <v>47.629100000000001</v>
      </c>
      <c r="G4" s="3">
        <v>0.18659999999999999</v>
      </c>
      <c r="H4" s="3">
        <v>0.65639999999999998</v>
      </c>
      <c r="I4" s="3">
        <v>7.6E-3</v>
      </c>
      <c r="J4" s="3">
        <v>98.616299999999995</v>
      </c>
      <c r="K4" s="2">
        <f t="shared" si="0"/>
        <v>90.716741766681722</v>
      </c>
    </row>
    <row r="5" spans="1:11" x14ac:dyDescent="0.45">
      <c r="A5" s="1" t="s">
        <v>327</v>
      </c>
      <c r="B5" s="3">
        <v>40.307600000000001</v>
      </c>
      <c r="C5" s="3">
        <v>4.1500000000000002E-2</v>
      </c>
      <c r="D5" s="3">
        <v>8.6033000000000008</v>
      </c>
      <c r="E5" s="3">
        <v>0.18290000000000001</v>
      </c>
      <c r="F5" s="3">
        <v>48.344099999999997</v>
      </c>
      <c r="G5" s="3">
        <v>0.18990000000000001</v>
      </c>
      <c r="H5" s="3">
        <v>0.65549999999999997</v>
      </c>
      <c r="I5" s="3">
        <v>1.37E-2</v>
      </c>
      <c r="J5" s="3">
        <v>98.338499999999996</v>
      </c>
      <c r="K5" s="2">
        <f t="shared" si="0"/>
        <v>90.923027267066061</v>
      </c>
    </row>
    <row r="6" spans="1:11" x14ac:dyDescent="0.45">
      <c r="A6" s="1" t="s">
        <v>90</v>
      </c>
      <c r="B6" s="3">
        <v>41.5137</v>
      </c>
      <c r="C6" s="3">
        <v>4.0300000000000002E-2</v>
      </c>
      <c r="D6" s="3">
        <v>8.7284000000000006</v>
      </c>
      <c r="E6" s="3">
        <v>0.15809999999999999</v>
      </c>
      <c r="F6" s="3">
        <v>48.1997</v>
      </c>
      <c r="G6" s="3">
        <v>0.17879999999999999</v>
      </c>
      <c r="H6" s="3">
        <v>0.65269999999999995</v>
      </c>
      <c r="I6" s="3">
        <v>2.35E-2</v>
      </c>
      <c r="J6" s="2">
        <v>99.495099999999994</v>
      </c>
      <c r="K6" s="2">
        <f t="shared" si="0"/>
        <v>90.778166660131234</v>
      </c>
    </row>
    <row r="7" spans="1:11" x14ac:dyDescent="0.45">
      <c r="A7" s="1" t="s">
        <v>91</v>
      </c>
      <c r="B7" s="3">
        <v>41.331000000000003</v>
      </c>
      <c r="C7" s="3">
        <v>6.3500000000000001E-2</v>
      </c>
      <c r="D7" s="3">
        <v>8.8759999999999994</v>
      </c>
      <c r="E7" s="3">
        <v>0.1779</v>
      </c>
      <c r="F7" s="3">
        <v>48.126199999999997</v>
      </c>
      <c r="G7" s="3">
        <v>0.18809999999999999</v>
      </c>
      <c r="H7" s="3">
        <v>0.66439999999999999</v>
      </c>
      <c r="I7" s="3">
        <v>1.7399999999999999E-2</v>
      </c>
      <c r="J7" s="2">
        <v>99.444599999999994</v>
      </c>
      <c r="K7" s="2">
        <f t="shared" si="0"/>
        <v>90.623864867068278</v>
      </c>
    </row>
    <row r="8" spans="1:11" x14ac:dyDescent="0.45">
      <c r="A8" s="1" t="s">
        <v>92</v>
      </c>
      <c r="B8" s="3">
        <v>40.8155</v>
      </c>
      <c r="C8" s="3">
        <v>5.3699999999999998E-2</v>
      </c>
      <c r="D8" s="3">
        <v>8.7263000000000002</v>
      </c>
      <c r="E8" s="3">
        <v>0.1835</v>
      </c>
      <c r="F8" s="3">
        <v>48.149000000000001</v>
      </c>
      <c r="G8" s="3">
        <v>0.1958</v>
      </c>
      <c r="H8" s="3">
        <v>0.62560000000000004</v>
      </c>
      <c r="I8" s="3">
        <v>1.4E-2</v>
      </c>
      <c r="J8" s="2">
        <v>98.763300000000001</v>
      </c>
      <c r="K8" s="2">
        <f t="shared" si="0"/>
        <v>90.771368460690113</v>
      </c>
    </row>
    <row r="9" spans="1:11" x14ac:dyDescent="0.45">
      <c r="A9" s="1" t="s">
        <v>93</v>
      </c>
      <c r="B9" s="3">
        <v>41.196300000000001</v>
      </c>
      <c r="C9" s="3">
        <v>4.8500000000000001E-2</v>
      </c>
      <c r="D9" s="3">
        <v>8.7403999999999993</v>
      </c>
      <c r="E9" s="3">
        <v>0.1724</v>
      </c>
      <c r="F9" s="3">
        <v>48.453499999999998</v>
      </c>
      <c r="G9" s="3">
        <v>0.17780000000000001</v>
      </c>
      <c r="H9" s="3">
        <v>0.63339999999999996</v>
      </c>
      <c r="I9" s="3">
        <v>9.5999999999999992E-3</v>
      </c>
      <c r="J9" s="2">
        <v>99.431799999999996</v>
      </c>
      <c r="K9" s="2">
        <f t="shared" si="0"/>
        <v>90.8105788602508</v>
      </c>
    </row>
    <row r="10" spans="1:11" x14ac:dyDescent="0.45">
      <c r="K10" s="2"/>
    </row>
    <row r="11" spans="1:11" customFormat="1" x14ac:dyDescent="0.45">
      <c r="A11" s="1"/>
      <c r="B11" s="1" t="s">
        <v>3</v>
      </c>
      <c r="C11" s="1" t="s">
        <v>2</v>
      </c>
      <c r="D11" s="1" t="s">
        <v>7</v>
      </c>
      <c r="E11" s="1" t="s">
        <v>6</v>
      </c>
      <c r="F11" s="1" t="s">
        <v>1</v>
      </c>
      <c r="G11" s="1" t="s">
        <v>4</v>
      </c>
      <c r="H11" s="1" t="s">
        <v>8</v>
      </c>
      <c r="I11" s="1" t="s">
        <v>5</v>
      </c>
      <c r="J11" s="1" t="s">
        <v>9</v>
      </c>
      <c r="K11" s="2" t="s">
        <v>20</v>
      </c>
    </row>
    <row r="12" spans="1:11" x14ac:dyDescent="0.45">
      <c r="A12" s="1" t="s">
        <v>188</v>
      </c>
      <c r="B12" s="3">
        <f t="shared" ref="B12:K12" si="1">AVERAGE(B2:B9)</f>
        <v>41.192862500000004</v>
      </c>
      <c r="C12" s="3">
        <f t="shared" si="1"/>
        <v>5.6425000000000003E-2</v>
      </c>
      <c r="D12" s="3">
        <f t="shared" si="1"/>
        <v>8.7247374999999998</v>
      </c>
      <c r="E12" s="3">
        <f t="shared" si="1"/>
        <v>0.1816875</v>
      </c>
      <c r="F12" s="3">
        <f t="shared" si="1"/>
        <v>48.2379125</v>
      </c>
      <c r="G12" s="3">
        <f t="shared" si="1"/>
        <v>0.18998749999999998</v>
      </c>
      <c r="H12" s="3">
        <f t="shared" si="1"/>
        <v>0.63647500000000001</v>
      </c>
      <c r="I12" s="3">
        <f t="shared" si="1"/>
        <v>1.5062500000000001E-2</v>
      </c>
      <c r="J12" s="3">
        <f t="shared" si="1"/>
        <v>99.235137499999979</v>
      </c>
      <c r="K12" s="2">
        <f t="shared" si="1"/>
        <v>90.787952343786088</v>
      </c>
    </row>
    <row r="13" spans="1:11" x14ac:dyDescent="0.45">
      <c r="A13" s="1" t="s">
        <v>189</v>
      </c>
      <c r="B13" s="3">
        <f t="shared" ref="B13:K13" si="2">STDEV(B2:B9)</f>
        <v>0.44169138850397732</v>
      </c>
      <c r="C13" s="3">
        <f t="shared" si="2"/>
        <v>1.7072011346896773E-2</v>
      </c>
      <c r="D13" s="3">
        <f t="shared" si="2"/>
        <v>7.5001103563309204E-2</v>
      </c>
      <c r="E13" s="3">
        <f t="shared" si="2"/>
        <v>1.3026175570749844E-2</v>
      </c>
      <c r="F13" s="3">
        <f t="shared" si="2"/>
        <v>0.37498705287173428</v>
      </c>
      <c r="G13" s="3">
        <f t="shared" si="2"/>
        <v>1.0420781092194025E-2</v>
      </c>
      <c r="H13" s="3">
        <f t="shared" si="2"/>
        <v>2.5071255595658877E-2</v>
      </c>
      <c r="I13" s="3">
        <f t="shared" si="2"/>
        <v>8.1594708336824306E-3</v>
      </c>
      <c r="J13" s="3">
        <f t="shared" si="2"/>
        <v>0.64921434483205576</v>
      </c>
      <c r="K13" s="2">
        <f t="shared" si="2"/>
        <v>9.7533652721963571E-2</v>
      </c>
    </row>
    <row r="14" spans="1:11" x14ac:dyDescent="0.45">
      <c r="K14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20-1ol</vt:lpstr>
      <vt:lpstr>22ol</vt:lpstr>
      <vt:lpstr>21ol</vt:lpstr>
      <vt:lpstr>21-1ol</vt:lpstr>
      <vt:lpstr>22-1ol</vt:lpstr>
      <vt:lpstr>23-2ol</vt:lpstr>
      <vt:lpstr>PC10ol</vt:lpstr>
      <vt:lpstr>PC12ol</vt:lpstr>
      <vt:lpstr>PC13ol</vt:lpstr>
      <vt:lpstr>PC14ol</vt:lpstr>
      <vt:lpstr>PC37ol</vt:lpstr>
      <vt:lpstr>PC17ol</vt:lpstr>
      <vt:lpstr>PC36ol</vt:lpstr>
      <vt:lpstr>PC33ol</vt:lpstr>
      <vt:lpstr>PC35ol</vt:lpstr>
    </vt:vector>
  </TitlesOfParts>
  <Company>University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Xiaofei Pu</dc:creator>
  <cp:lastModifiedBy>Christine Elrod</cp:lastModifiedBy>
  <dcterms:created xsi:type="dcterms:W3CDTF">2018-02-06T18:46:58Z</dcterms:created>
  <dcterms:modified xsi:type="dcterms:W3CDTF">2020-11-24T19:40:24Z</dcterms:modified>
</cp:coreProperties>
</file>