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4527D5EF-6001-4042-B38C-BF50B0FC3498}" xr6:coauthVersionLast="47" xr6:coauthVersionMax="47" xr10:uidLastSave="{00000000-0000-0000-0000-000000000000}"/>
  <bookViews>
    <workbookView xWindow="0" yWindow="500" windowWidth="29660" windowHeight="20340" xr2:uid="{00000000-000D-0000-FFFF-FFFF00000000}"/>
  </bookViews>
  <sheets>
    <sheet name="fcc FeHx" sheetId="5" r:id="rId1"/>
    <sheet name="hcp and dhcp FeHx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6" l="1"/>
  <c r="G24" i="6"/>
  <c r="G25" i="6"/>
  <c r="G26" i="6"/>
  <c r="G27" i="6"/>
  <c r="G28" i="6"/>
  <c r="G29" i="6"/>
  <c r="G30" i="6"/>
  <c r="G31" i="6"/>
  <c r="G32" i="6"/>
  <c r="G22" i="6"/>
  <c r="C23" i="6"/>
  <c r="C24" i="6"/>
  <c r="C25" i="6"/>
  <c r="C26" i="6"/>
  <c r="C27" i="6"/>
  <c r="C28" i="6"/>
  <c r="C29" i="6"/>
  <c r="C30" i="6"/>
  <c r="C31" i="6"/>
  <c r="C32" i="6"/>
  <c r="C22" i="6"/>
  <c r="C22" i="5"/>
  <c r="H23" i="6"/>
  <c r="H24" i="6"/>
  <c r="H25" i="6"/>
  <c r="H26" i="6"/>
  <c r="H27" i="6"/>
  <c r="H28" i="6"/>
  <c r="H29" i="6"/>
  <c r="H30" i="6"/>
  <c r="H31" i="6"/>
  <c r="H32" i="6"/>
  <c r="H22" i="6"/>
  <c r="D23" i="6"/>
  <c r="D24" i="6"/>
  <c r="D25" i="6"/>
  <c r="D26" i="6"/>
  <c r="D27" i="6"/>
  <c r="D28" i="6"/>
  <c r="D29" i="6"/>
  <c r="D30" i="6"/>
  <c r="D31" i="6"/>
  <c r="D32" i="6"/>
  <c r="D22" i="6"/>
  <c r="F23" i="6"/>
  <c r="F24" i="6"/>
  <c r="F25" i="6"/>
  <c r="F26" i="6"/>
  <c r="F27" i="6"/>
  <c r="F28" i="6"/>
  <c r="F29" i="6"/>
  <c r="F30" i="6"/>
  <c r="F31" i="6"/>
  <c r="F32" i="6"/>
  <c r="F22" i="6"/>
  <c r="B23" i="6"/>
  <c r="B24" i="6"/>
  <c r="B25" i="6"/>
  <c r="B26" i="6"/>
  <c r="B27" i="6"/>
  <c r="B28" i="6"/>
  <c r="B29" i="6"/>
  <c r="B30" i="6"/>
  <c r="B31" i="6"/>
  <c r="B32" i="6"/>
  <c r="B22" i="6"/>
  <c r="B22" i="5"/>
  <c r="T32" i="5"/>
  <c r="S32" i="5"/>
  <c r="R32" i="5"/>
  <c r="T31" i="5"/>
  <c r="S31" i="5"/>
  <c r="R31" i="5"/>
  <c r="T30" i="5"/>
  <c r="S30" i="5"/>
  <c r="R30" i="5"/>
  <c r="T29" i="5"/>
  <c r="S29" i="5"/>
  <c r="R29" i="5"/>
  <c r="T28" i="5"/>
  <c r="S28" i="5"/>
  <c r="R28" i="5"/>
  <c r="T27" i="5"/>
  <c r="S27" i="5"/>
  <c r="R27" i="5"/>
  <c r="T26" i="5"/>
  <c r="S26" i="5"/>
  <c r="R26" i="5"/>
  <c r="T25" i="5"/>
  <c r="S25" i="5"/>
  <c r="R25" i="5"/>
  <c r="T24" i="5"/>
  <c r="S24" i="5"/>
  <c r="R24" i="5"/>
  <c r="T23" i="5"/>
  <c r="S23" i="5"/>
  <c r="R23" i="5"/>
  <c r="T22" i="5"/>
  <c r="S22" i="5"/>
  <c r="R22" i="5"/>
  <c r="N22" i="5"/>
  <c r="P32" i="5"/>
  <c r="O32" i="5"/>
  <c r="N32" i="5"/>
  <c r="P31" i="5"/>
  <c r="O31" i="5"/>
  <c r="N31" i="5"/>
  <c r="P30" i="5"/>
  <c r="O30" i="5"/>
  <c r="N30" i="5"/>
  <c r="P29" i="5"/>
  <c r="O29" i="5"/>
  <c r="N29" i="5"/>
  <c r="P28" i="5"/>
  <c r="O28" i="5"/>
  <c r="N28" i="5"/>
  <c r="P27" i="5"/>
  <c r="O27" i="5"/>
  <c r="N27" i="5"/>
  <c r="P26" i="5"/>
  <c r="O26" i="5"/>
  <c r="N26" i="5"/>
  <c r="P25" i="5"/>
  <c r="O25" i="5"/>
  <c r="N25" i="5"/>
  <c r="P24" i="5"/>
  <c r="O24" i="5"/>
  <c r="N24" i="5"/>
  <c r="P23" i="5"/>
  <c r="O23" i="5"/>
  <c r="N23" i="5"/>
  <c r="P22" i="5"/>
  <c r="O22" i="5"/>
  <c r="L32" i="5"/>
  <c r="K32" i="5"/>
  <c r="J32" i="5"/>
  <c r="H32" i="5"/>
  <c r="G32" i="5"/>
  <c r="F32" i="5"/>
  <c r="D32" i="5"/>
  <c r="C32" i="5"/>
  <c r="B32" i="5"/>
  <c r="L31" i="5"/>
  <c r="K31" i="5"/>
  <c r="J31" i="5"/>
  <c r="H31" i="5"/>
  <c r="G31" i="5"/>
  <c r="F31" i="5"/>
  <c r="D31" i="5"/>
  <c r="C31" i="5"/>
  <c r="B31" i="5"/>
  <c r="L30" i="5"/>
  <c r="K30" i="5"/>
  <c r="J30" i="5"/>
  <c r="H30" i="5"/>
  <c r="G30" i="5"/>
  <c r="F30" i="5"/>
  <c r="D30" i="5"/>
  <c r="C30" i="5"/>
  <c r="B30" i="5"/>
  <c r="L29" i="5"/>
  <c r="K29" i="5"/>
  <c r="J29" i="5"/>
  <c r="H29" i="5"/>
  <c r="G29" i="5"/>
  <c r="F29" i="5"/>
  <c r="D29" i="5"/>
  <c r="C29" i="5"/>
  <c r="B29" i="5"/>
  <c r="L28" i="5"/>
  <c r="K28" i="5"/>
  <c r="J28" i="5"/>
  <c r="H28" i="5"/>
  <c r="G28" i="5"/>
  <c r="F28" i="5"/>
  <c r="D28" i="5"/>
  <c r="C28" i="5"/>
  <c r="B28" i="5"/>
  <c r="L27" i="5"/>
  <c r="K27" i="5"/>
  <c r="J27" i="5"/>
  <c r="H27" i="5"/>
  <c r="G27" i="5"/>
  <c r="F27" i="5"/>
  <c r="D27" i="5"/>
  <c r="C27" i="5"/>
  <c r="B27" i="5"/>
  <c r="L26" i="5"/>
  <c r="K26" i="5"/>
  <c r="J26" i="5"/>
  <c r="H26" i="5"/>
  <c r="G26" i="5"/>
  <c r="F26" i="5"/>
  <c r="D26" i="5"/>
  <c r="C26" i="5"/>
  <c r="B26" i="5"/>
  <c r="L25" i="5"/>
  <c r="K25" i="5"/>
  <c r="J25" i="5"/>
  <c r="H25" i="5"/>
  <c r="G25" i="5"/>
  <c r="F25" i="5"/>
  <c r="D25" i="5"/>
  <c r="C25" i="5"/>
  <c r="B25" i="5"/>
  <c r="L24" i="5"/>
  <c r="K24" i="5"/>
  <c r="J24" i="5"/>
  <c r="H24" i="5"/>
  <c r="G24" i="5"/>
  <c r="F24" i="5"/>
  <c r="D24" i="5"/>
  <c r="C24" i="5"/>
  <c r="B24" i="5"/>
  <c r="L23" i="5"/>
  <c r="K23" i="5"/>
  <c r="J23" i="5"/>
  <c r="H23" i="5"/>
  <c r="G23" i="5"/>
  <c r="F23" i="5"/>
  <c r="D23" i="5"/>
  <c r="C23" i="5"/>
  <c r="B23" i="5"/>
  <c r="L22" i="5"/>
  <c r="K22" i="5"/>
  <c r="J22" i="5"/>
  <c r="H22" i="5"/>
  <c r="G22" i="5"/>
  <c r="F22" i="5"/>
  <c r="D22" i="5"/>
</calcChain>
</file>

<file path=xl/sharedStrings.xml><?xml version="1.0" encoding="utf-8"?>
<sst xmlns="http://schemas.openxmlformats.org/spreadsheetml/2006/main" count="75" uniqueCount="22">
  <si>
    <t>x</t>
    <phoneticPr fontId="1"/>
  </si>
  <si>
    <r>
      <rPr>
        <i/>
        <sz val="11"/>
        <color theme="1"/>
        <rFont val="Calibri"/>
        <family val="3"/>
        <charset val="128"/>
        <scheme val="minor"/>
      </rPr>
      <t>V</t>
    </r>
    <r>
      <rPr>
        <vertAlign val="subscript"/>
        <sz val="11"/>
        <color theme="1"/>
        <rFont val="Calibri"/>
        <family val="3"/>
        <charset val="128"/>
        <scheme val="minor"/>
      </rPr>
      <t>0</t>
    </r>
    <r>
      <rPr>
        <sz val="11"/>
        <color theme="1"/>
        <rFont val="Calibri"/>
        <family val="2"/>
        <scheme val="minor"/>
      </rPr>
      <t xml:space="preserve"> (Bohr</t>
    </r>
    <r>
      <rPr>
        <vertAlign val="super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2"/>
        <scheme val="minor"/>
      </rPr>
      <t>/f.u.)</t>
    </r>
    <phoneticPr fontId="1"/>
  </si>
  <si>
    <r>
      <rPr>
        <i/>
        <sz val="11"/>
        <color theme="1"/>
        <rFont val="Calibri"/>
        <family val="3"/>
        <charset val="128"/>
        <scheme val="minor"/>
      </rPr>
      <t>K</t>
    </r>
    <r>
      <rPr>
        <vertAlign val="subscript"/>
        <sz val="11"/>
        <color theme="1"/>
        <rFont val="Calibri"/>
        <family val="3"/>
        <charset val="128"/>
        <scheme val="minor"/>
      </rPr>
      <t>T</t>
    </r>
    <r>
      <rPr>
        <sz val="11"/>
        <color theme="1"/>
        <rFont val="Calibri"/>
        <family val="2"/>
        <scheme val="minor"/>
      </rPr>
      <t xml:space="preserve"> (GPa)</t>
    </r>
    <phoneticPr fontId="1"/>
  </si>
  <si>
    <r>
      <rPr>
        <i/>
        <sz val="11"/>
        <color theme="1"/>
        <rFont val="Calibri"/>
        <family val="3"/>
        <charset val="128"/>
        <scheme val="minor"/>
      </rPr>
      <t>K</t>
    </r>
    <r>
      <rPr>
        <sz val="11"/>
        <color theme="1"/>
        <rFont val="Calibri"/>
        <family val="3"/>
        <charset val="128"/>
        <scheme val="minor"/>
      </rPr>
      <t>'</t>
    </r>
    <phoneticPr fontId="1"/>
  </si>
  <si>
    <t>local magnetic disorder (LMD)</t>
    <phoneticPr fontId="1"/>
  </si>
  <si>
    <r>
      <rPr>
        <i/>
        <sz val="11"/>
        <color theme="1"/>
        <rFont val="Calibri"/>
        <family val="3"/>
        <charset val="128"/>
        <scheme val="minor"/>
      </rPr>
      <t>K</t>
    </r>
    <r>
      <rPr>
        <vertAlign val="subscript"/>
        <sz val="11"/>
        <color theme="1"/>
        <rFont val="Calibri"/>
        <family val="3"/>
        <charset val="128"/>
        <scheme val="minor"/>
      </rPr>
      <t>T</t>
    </r>
    <r>
      <rPr>
        <sz val="11"/>
        <color theme="1"/>
        <rFont val="Calibri"/>
        <family val="2"/>
        <scheme val="minor"/>
      </rPr>
      <t xml:space="preserve"> (a.u.)</t>
    </r>
    <phoneticPr fontId="1"/>
  </si>
  <si>
    <r>
      <rPr>
        <i/>
        <sz val="11"/>
        <color theme="1"/>
        <rFont val="Calibri"/>
        <family val="3"/>
        <charset val="128"/>
        <scheme val="minor"/>
      </rPr>
      <t>E</t>
    </r>
    <r>
      <rPr>
        <vertAlign val="subscript"/>
        <sz val="11"/>
        <color theme="1"/>
        <rFont val="Calibri"/>
        <family val="3"/>
        <charset val="128"/>
        <scheme val="minor"/>
      </rPr>
      <t>0</t>
    </r>
    <r>
      <rPr>
        <sz val="11"/>
        <color theme="1"/>
        <rFont val="Calibri"/>
        <family val="3"/>
        <charset val="128"/>
        <scheme val="minor"/>
      </rPr>
      <t xml:space="preserve"> (Ry)</t>
    </r>
    <phoneticPr fontId="1"/>
  </si>
  <si>
    <r>
      <rPr>
        <i/>
        <sz val="11"/>
        <color theme="1"/>
        <rFont val="Calibri"/>
        <family val="3"/>
        <charset val="128"/>
        <scheme val="minor"/>
      </rPr>
      <t>V</t>
    </r>
    <r>
      <rPr>
        <vertAlign val="subscript"/>
        <sz val="11"/>
        <color theme="1"/>
        <rFont val="Calibri"/>
        <family val="3"/>
        <charset val="128"/>
        <scheme val="minor"/>
      </rPr>
      <t>0</t>
    </r>
    <r>
      <rPr>
        <sz val="11"/>
        <color theme="1"/>
        <rFont val="Calibri"/>
        <family val="2"/>
        <scheme val="minor"/>
      </rPr>
      <t xml:space="preserve"> (Å</t>
    </r>
    <r>
      <rPr>
        <vertAlign val="super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2"/>
        <scheme val="minor"/>
      </rPr>
      <t>/f.u.)</t>
    </r>
    <phoneticPr fontId="1"/>
  </si>
  <si>
    <t>ferromagnetic (FM)</t>
    <phoneticPr fontId="1"/>
  </si>
  <si>
    <t>non-magnetic (NM)</t>
    <phoneticPr fontId="1"/>
  </si>
  <si>
    <t>Antiferromagnetic I (AFM-I)</t>
  </si>
  <si>
    <t>Antiferromagnetic I (AFM-I)</t>
    <phoneticPr fontId="1"/>
  </si>
  <si>
    <t>Antiferromagnetic II (AFM-II)</t>
  </si>
  <si>
    <t>Antiferromagnetic II (AFM-II)</t>
    <phoneticPr fontId="1"/>
  </si>
  <si>
    <t>hcp NM</t>
    <phoneticPr fontId="1"/>
  </si>
  <si>
    <t>dhcp NM</t>
    <phoneticPr fontId="1"/>
  </si>
  <si>
    <r>
      <t>Table S1 Vinet equation of states of fcc FeH</t>
    </r>
    <r>
      <rPr>
        <vertAlign val="subscript"/>
        <sz val="11"/>
        <color theme="1"/>
        <rFont val="Calibri"/>
        <family val="3"/>
        <charset val="128"/>
        <scheme val="minor"/>
      </rPr>
      <t>x</t>
    </r>
    <r>
      <rPr>
        <sz val="11"/>
        <color theme="1"/>
        <rFont val="Calibri"/>
        <family val="2"/>
        <scheme val="minor"/>
      </rPr>
      <t xml:space="preserve"> in atomic unit.</t>
    </r>
    <phoneticPr fontId="1"/>
  </si>
  <si>
    <r>
      <t>Table S2 Vinet equation of states of fcc FeH</t>
    </r>
    <r>
      <rPr>
        <vertAlign val="subscript"/>
        <sz val="11"/>
        <color theme="1"/>
        <rFont val="Calibri"/>
        <family val="3"/>
        <charset val="128"/>
        <scheme val="minor"/>
      </rPr>
      <t>x</t>
    </r>
    <r>
      <rPr>
        <sz val="11"/>
        <color theme="1"/>
        <rFont val="Calibri"/>
        <family val="2"/>
        <scheme val="minor"/>
      </rPr>
      <t>.</t>
    </r>
    <phoneticPr fontId="1"/>
  </si>
  <si>
    <r>
      <t>Table S3 Vinet equation of states of hcp and dhcp FeH</t>
    </r>
    <r>
      <rPr>
        <vertAlign val="subscript"/>
        <sz val="11"/>
        <color theme="1"/>
        <rFont val="Calibri"/>
        <family val="3"/>
        <charset val="128"/>
        <scheme val="minor"/>
      </rPr>
      <t>x</t>
    </r>
    <r>
      <rPr>
        <sz val="11"/>
        <color theme="1"/>
        <rFont val="Calibri"/>
        <family val="2"/>
        <scheme val="minor"/>
      </rPr>
      <t xml:space="preserve"> in atomic unit.</t>
    </r>
    <phoneticPr fontId="1"/>
  </si>
  <si>
    <r>
      <t>Table S4 Vinet equation of states of hcp and dhcp FeH</t>
    </r>
    <r>
      <rPr>
        <vertAlign val="subscript"/>
        <sz val="11"/>
        <color theme="1"/>
        <rFont val="Calibri"/>
        <family val="3"/>
        <charset val="128"/>
        <scheme val="minor"/>
      </rPr>
      <t>x</t>
    </r>
    <r>
      <rPr>
        <sz val="11"/>
        <color theme="1"/>
        <rFont val="Calibri"/>
        <family val="2"/>
        <scheme val="minor"/>
      </rPr>
      <t>.</t>
    </r>
    <phoneticPr fontId="1"/>
  </si>
  <si>
    <t xml:space="preserve">American Mineralogist: November 2023 Online Materials AM-23-118452 </t>
  </si>
  <si>
    <t>Gomi and Hirose: Magnetism and EOS of fcc FeHx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</si>
</sst>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_ "/>
    <numFmt numFmtId="165" formatCode="0.00_ "/>
    <numFmt numFmtId="166" formatCode="0.0_ "/>
  </numFmts>
  <fonts count="6" x14ac:knownFonts="1">
    <font>
      <sz val="11"/>
      <color theme="1"/>
      <name val="Calibri"/>
      <family val="2"/>
      <scheme val="minor"/>
    </font>
    <font>
      <sz val="6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  <font>
      <i/>
      <sz val="11"/>
      <color theme="1"/>
      <name val="Calibri"/>
      <family val="3"/>
      <charset val="128"/>
      <scheme val="minor"/>
    </font>
    <font>
      <sz val="11"/>
      <color theme="1"/>
      <name val="Calibri"/>
      <family val="3"/>
      <charset val="128"/>
      <scheme val="minor"/>
    </font>
    <font>
      <vertAlign val="superscript"/>
      <sz val="11"/>
      <color theme="1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0" fillId="0" borderId="1" xfId="0" applyNumberFormat="1" applyBorder="1"/>
    <xf numFmtId="0" fontId="0" fillId="0" borderId="2" xfId="0" applyBorder="1"/>
    <xf numFmtId="166" fontId="0" fillId="0" borderId="0" xfId="0" applyNumberFormat="1"/>
    <xf numFmtId="166" fontId="0" fillId="0" borderId="1" xfId="0" applyNumberFormat="1" applyBorder="1"/>
    <xf numFmtId="166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4" fillId="0" borderId="1" xfId="0" applyFont="1" applyBorder="1"/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71CAB-E111-406E-902F-94BCEDD28DF1}">
  <sheetPr>
    <pageSetUpPr fitToPage="1"/>
  </sheetPr>
  <dimension ref="A1:U32"/>
  <sheetViews>
    <sheetView tabSelected="1" zoomScale="110" zoomScaleNormal="110" workbookViewId="0">
      <selection sqref="A1:A2"/>
    </sheetView>
  </sheetViews>
  <sheetFormatPr baseColWidth="10" defaultColWidth="8.83203125" defaultRowHeight="15" x14ac:dyDescent="0.2"/>
  <cols>
    <col min="2" max="4" width="14.6640625" customWidth="1"/>
    <col min="5" max="5" width="16" bestFit="1" customWidth="1"/>
    <col min="6" max="6" width="14.6640625" bestFit="1" customWidth="1"/>
    <col min="7" max="8" width="14.6640625" customWidth="1"/>
    <col min="9" max="9" width="16" bestFit="1" customWidth="1"/>
    <col min="10" max="12" width="14.6640625" customWidth="1"/>
    <col min="13" max="13" width="16" bestFit="1" customWidth="1"/>
    <col min="14" max="21" width="14.6640625" customWidth="1"/>
  </cols>
  <sheetData>
    <row r="1" spans="1:21" x14ac:dyDescent="0.2">
      <c r="A1" t="s">
        <v>20</v>
      </c>
    </row>
    <row r="2" spans="1:21" x14ac:dyDescent="0.2">
      <c r="A2" t="s">
        <v>21</v>
      </c>
    </row>
    <row r="3" spans="1:21" ht="17" x14ac:dyDescent="0.25">
      <c r="A3" t="s">
        <v>16</v>
      </c>
    </row>
    <row r="4" spans="1:21" x14ac:dyDescent="0.2">
      <c r="A4" s="7"/>
      <c r="B4" s="15" t="s">
        <v>8</v>
      </c>
      <c r="C4" s="15"/>
      <c r="D4" s="15"/>
      <c r="E4" s="15"/>
      <c r="F4" s="15" t="s">
        <v>9</v>
      </c>
      <c r="G4" s="15"/>
      <c r="H4" s="15"/>
      <c r="I4" s="15"/>
      <c r="J4" s="15" t="s">
        <v>4</v>
      </c>
      <c r="K4" s="15"/>
      <c r="L4" s="15"/>
      <c r="M4" s="15"/>
      <c r="N4" s="15" t="s">
        <v>11</v>
      </c>
      <c r="O4" s="15"/>
      <c r="P4" s="15"/>
      <c r="Q4" s="15"/>
      <c r="R4" s="15" t="s">
        <v>13</v>
      </c>
      <c r="S4" s="15"/>
      <c r="T4" s="15"/>
      <c r="U4" s="15"/>
    </row>
    <row r="5" spans="1:21" ht="18" x14ac:dyDescent="0.25">
      <c r="A5" s="4" t="s">
        <v>0</v>
      </c>
      <c r="B5" s="5" t="s">
        <v>1</v>
      </c>
      <c r="C5" s="5" t="s">
        <v>5</v>
      </c>
      <c r="D5" s="5" t="s">
        <v>3</v>
      </c>
      <c r="E5" s="5" t="s">
        <v>6</v>
      </c>
      <c r="F5" s="5" t="s">
        <v>1</v>
      </c>
      <c r="G5" s="5" t="s">
        <v>5</v>
      </c>
      <c r="H5" s="5" t="s">
        <v>3</v>
      </c>
      <c r="I5" s="5" t="s">
        <v>6</v>
      </c>
      <c r="J5" s="5" t="s">
        <v>1</v>
      </c>
      <c r="K5" s="5" t="s">
        <v>5</v>
      </c>
      <c r="L5" s="5" t="s">
        <v>3</v>
      </c>
      <c r="M5" s="5" t="s">
        <v>6</v>
      </c>
      <c r="N5" s="5" t="s">
        <v>1</v>
      </c>
      <c r="O5" s="5" t="s">
        <v>5</v>
      </c>
      <c r="P5" s="5" t="s">
        <v>3</v>
      </c>
      <c r="Q5" s="5" t="s">
        <v>6</v>
      </c>
      <c r="R5" s="5" t="s">
        <v>1</v>
      </c>
      <c r="S5" s="5" t="s">
        <v>5</v>
      </c>
      <c r="T5" s="5" t="s">
        <v>3</v>
      </c>
      <c r="U5" s="5" t="s">
        <v>6</v>
      </c>
    </row>
    <row r="6" spans="1:21" x14ac:dyDescent="0.2">
      <c r="A6" s="8">
        <v>0</v>
      </c>
      <c r="B6">
        <v>83.435637646527397</v>
      </c>
      <c r="C6">
        <v>1.06041135276505E-2</v>
      </c>
      <c r="D6">
        <v>4.2834071793735902</v>
      </c>
      <c r="E6" s="2">
        <v>-2545.5379667893299</v>
      </c>
      <c r="F6">
        <v>70.957860763647602</v>
      </c>
      <c r="G6">
        <v>1.8487302411552001E-2</v>
      </c>
      <c r="H6">
        <v>4.40876147817138</v>
      </c>
      <c r="I6" s="2">
        <v>-2545.5341344907501</v>
      </c>
      <c r="J6">
        <v>75.4356709164758</v>
      </c>
      <c r="K6">
        <v>8.4182326922658292E-3</v>
      </c>
      <c r="L6">
        <v>3.38029937704751</v>
      </c>
      <c r="M6" s="2">
        <v>-2545.5361734922999</v>
      </c>
      <c r="N6">
        <v>74.019115596225902</v>
      </c>
      <c r="O6">
        <v>9.2388851757195106E-3</v>
      </c>
      <c r="P6">
        <v>3.84530443146723</v>
      </c>
      <c r="Q6">
        <v>-2545.5360184456599</v>
      </c>
      <c r="R6">
        <v>74.295321628020702</v>
      </c>
      <c r="S6">
        <v>7.8988425362109902E-3</v>
      </c>
      <c r="T6">
        <v>3.1943134818348802</v>
      </c>
      <c r="U6">
        <v>-2545.5350009964</v>
      </c>
    </row>
    <row r="7" spans="1:21" x14ac:dyDescent="0.2">
      <c r="A7" s="8">
        <v>10</v>
      </c>
      <c r="B7">
        <v>85.802307403949897</v>
      </c>
      <c r="C7">
        <v>9.9467327407268998E-3</v>
      </c>
      <c r="D7">
        <v>4.1914362013753603</v>
      </c>
      <c r="E7" s="2">
        <v>-2545.63362449125</v>
      </c>
      <c r="F7">
        <v>73.163412215639198</v>
      </c>
      <c r="G7">
        <v>1.75567074307546E-2</v>
      </c>
      <c r="H7">
        <v>4.4243334110529204</v>
      </c>
      <c r="I7" s="2">
        <v>-2545.6259195033699</v>
      </c>
      <c r="J7">
        <v>78.972014940199401</v>
      </c>
      <c r="K7">
        <v>7.9202865418622394E-3</v>
      </c>
      <c r="L7">
        <v>3.3079160510395198</v>
      </c>
      <c r="M7" s="2">
        <v>-2545.62930104304</v>
      </c>
      <c r="N7">
        <v>76.936479028303793</v>
      </c>
      <c r="O7">
        <v>7.9888865091288994E-3</v>
      </c>
      <c r="P7">
        <v>3.5907182577585299</v>
      </c>
      <c r="Q7">
        <v>-2545.6276890826398</v>
      </c>
      <c r="R7">
        <v>78.212281137464601</v>
      </c>
      <c r="S7">
        <v>7.39761735508568E-3</v>
      </c>
      <c r="T7">
        <v>3.0684479568397101</v>
      </c>
      <c r="U7">
        <v>-2545.6280324383501</v>
      </c>
    </row>
    <row r="8" spans="1:21" x14ac:dyDescent="0.2">
      <c r="A8" s="8">
        <v>20</v>
      </c>
      <c r="B8">
        <v>87.877001132725496</v>
      </c>
      <c r="C8">
        <v>8.6315896217639895E-3</v>
      </c>
      <c r="D8">
        <v>3.1995946318095299</v>
      </c>
      <c r="E8" s="2">
        <v>-2545.7332711747599</v>
      </c>
      <c r="F8">
        <v>75.242081025683007</v>
      </c>
      <c r="G8">
        <v>1.68422654681308E-2</v>
      </c>
      <c r="H8">
        <v>4.4173791304658998</v>
      </c>
      <c r="I8" s="2">
        <v>-2545.7227824061401</v>
      </c>
      <c r="J8">
        <v>82.203568416465799</v>
      </c>
      <c r="K8">
        <v>7.7766545196875404E-3</v>
      </c>
      <c r="L8">
        <v>3.3605777148389899</v>
      </c>
      <c r="M8" s="2">
        <v>-2545.7274146527998</v>
      </c>
      <c r="N8">
        <v>79.7045717370261</v>
      </c>
      <c r="O8">
        <v>6.71245417712194E-3</v>
      </c>
      <c r="P8">
        <v>2.9634288547918302</v>
      </c>
      <c r="Q8">
        <v>-2545.7243553022799</v>
      </c>
      <c r="R8">
        <v>81.835747200359407</v>
      </c>
      <c r="S8">
        <v>7.32764661233541E-3</v>
      </c>
      <c r="T8">
        <v>3.1111991910439798</v>
      </c>
      <c r="U8">
        <v>-2545.72630374151</v>
      </c>
    </row>
    <row r="9" spans="1:21" x14ac:dyDescent="0.2">
      <c r="A9" s="8">
        <v>30</v>
      </c>
      <c r="B9">
        <v>89.750024482134705</v>
      </c>
      <c r="C9">
        <v>9.2518066353425108E-3</v>
      </c>
      <c r="D9">
        <v>3.9594103114474999</v>
      </c>
      <c r="E9" s="2">
        <v>-2545.8376237961002</v>
      </c>
      <c r="F9">
        <v>77.163165615723003</v>
      </c>
      <c r="G9">
        <v>1.6342110985033201E-2</v>
      </c>
      <c r="H9">
        <v>4.3901521805588004</v>
      </c>
      <c r="I9" s="2">
        <v>-2545.8245132985899</v>
      </c>
      <c r="J9">
        <v>84.843402079196196</v>
      </c>
      <c r="K9">
        <v>7.5912445660068504E-3</v>
      </c>
      <c r="L9">
        <v>3.2299471947148302</v>
      </c>
      <c r="M9" s="2">
        <v>-2545.83020278299</v>
      </c>
      <c r="N9">
        <v>82.456104399678097</v>
      </c>
      <c r="O9">
        <v>5.7340434384367299E-3</v>
      </c>
      <c r="P9">
        <v>2.0828123616267602</v>
      </c>
      <c r="Q9">
        <v>-2545.8259388940501</v>
      </c>
      <c r="R9">
        <v>84.819947213968902</v>
      </c>
      <c r="S9">
        <v>7.41831072795504E-3</v>
      </c>
      <c r="T9">
        <v>3.17637990718486</v>
      </c>
      <c r="U9">
        <v>-2545.8294338952301</v>
      </c>
    </row>
    <row r="10" spans="1:21" x14ac:dyDescent="0.2">
      <c r="A10" s="8">
        <v>40</v>
      </c>
      <c r="B10">
        <v>91.112073154675201</v>
      </c>
      <c r="C10">
        <v>9.1601601021188105E-3</v>
      </c>
      <c r="D10">
        <v>3.85683406435958</v>
      </c>
      <c r="E10" s="2">
        <v>-2545.9458794931502</v>
      </c>
      <c r="F10">
        <v>78.885818608311197</v>
      </c>
      <c r="G10">
        <v>1.60571035662271E-2</v>
      </c>
      <c r="H10">
        <v>4.35541348327689</v>
      </c>
      <c r="I10" s="2">
        <v>-2545.9310329291998</v>
      </c>
      <c r="J10">
        <v>86.976746022991904</v>
      </c>
      <c r="K10">
        <v>7.6224378404316897E-3</v>
      </c>
      <c r="L10">
        <v>3.1401141253458502</v>
      </c>
      <c r="M10" s="2">
        <v>-2545.93752786505</v>
      </c>
      <c r="N10">
        <v>84.995095918622795</v>
      </c>
      <c r="O10">
        <v>5.1557947151874397E-3</v>
      </c>
      <c r="P10">
        <v>1.1248633944765101</v>
      </c>
      <c r="Q10">
        <v>-2545.9324301307902</v>
      </c>
      <c r="R10">
        <v>87.055112304422494</v>
      </c>
      <c r="S10">
        <v>7.49169250647064E-3</v>
      </c>
      <c r="T10">
        <v>3.1033111829203799</v>
      </c>
      <c r="U10">
        <v>-2545.9371304147598</v>
      </c>
    </row>
    <row r="11" spans="1:21" x14ac:dyDescent="0.2">
      <c r="A11" s="8">
        <v>50</v>
      </c>
      <c r="B11">
        <v>91.979082735738899</v>
      </c>
      <c r="C11">
        <v>9.3034746423227895E-3</v>
      </c>
      <c r="D11">
        <v>3.9049275053031902</v>
      </c>
      <c r="E11" s="2">
        <v>-2546.0583563987302</v>
      </c>
      <c r="F11">
        <v>80.387743815866898</v>
      </c>
      <c r="G11">
        <v>1.5971713489162299E-2</v>
      </c>
      <c r="H11">
        <v>4.3097774362919496</v>
      </c>
      <c r="I11" s="2">
        <v>-2546.0423819697899</v>
      </c>
      <c r="J11">
        <v>88.512457211948202</v>
      </c>
      <c r="K11">
        <v>7.9475946059840499E-3</v>
      </c>
      <c r="L11">
        <v>3.26050381260574</v>
      </c>
      <c r="M11" s="2">
        <v>-2546.0493585915201</v>
      </c>
      <c r="N11">
        <v>87.022845996629002</v>
      </c>
      <c r="O11">
        <v>4.9742025726787903E-3</v>
      </c>
      <c r="P11">
        <v>0.34868682111761801</v>
      </c>
      <c r="Q11">
        <v>-2546.04375850318</v>
      </c>
      <c r="R11">
        <v>88.702611425559795</v>
      </c>
      <c r="S11">
        <v>7.7120074681464104E-3</v>
      </c>
      <c r="T11">
        <v>3.07610403118509</v>
      </c>
      <c r="U11">
        <v>-2546.0492284816501</v>
      </c>
    </row>
    <row r="12" spans="1:21" x14ac:dyDescent="0.2">
      <c r="A12" s="8">
        <v>60</v>
      </c>
      <c r="B12">
        <v>92.377663757898205</v>
      </c>
      <c r="C12">
        <v>9.7135988936671198E-3</v>
      </c>
      <c r="D12">
        <v>4.1400858715257201</v>
      </c>
      <c r="E12" s="2">
        <v>-2546.1751629760702</v>
      </c>
      <c r="F12">
        <v>81.639429482826799</v>
      </c>
      <c r="G12">
        <v>1.60711480620601E-2</v>
      </c>
      <c r="H12">
        <v>4.2644211145111601</v>
      </c>
      <c r="I12" s="2">
        <v>-2546.1586441970699</v>
      </c>
      <c r="J12">
        <v>89.478430797712406</v>
      </c>
      <c r="K12">
        <v>8.4189329263096406E-3</v>
      </c>
      <c r="L12">
        <v>3.4393277055183198</v>
      </c>
      <c r="M12" s="2">
        <v>-2546.1656372400598</v>
      </c>
      <c r="N12">
        <v>89.196147769888896</v>
      </c>
      <c r="O12">
        <v>6.1733386154974703E-3</v>
      </c>
      <c r="P12">
        <v>1.2151845508210699</v>
      </c>
      <c r="Q12">
        <v>-2546.1598592314999</v>
      </c>
      <c r="R12">
        <v>89.823740763214602</v>
      </c>
      <c r="S12">
        <v>8.1780217252715205E-3</v>
      </c>
      <c r="T12">
        <v>3.2642833858714799</v>
      </c>
      <c r="U12">
        <v>-2546.1657559806799</v>
      </c>
    </row>
    <row r="13" spans="1:21" x14ac:dyDescent="0.2">
      <c r="A13" s="8">
        <v>70</v>
      </c>
      <c r="B13">
        <v>92.462942280913197</v>
      </c>
      <c r="C13">
        <v>1.0274984410007701E-2</v>
      </c>
      <c r="D13">
        <v>4.3262093377380699</v>
      </c>
      <c r="E13" s="2">
        <v>-2546.2963675917199</v>
      </c>
      <c r="F13">
        <v>82.654659597565399</v>
      </c>
      <c r="G13">
        <v>1.6317507367050801E-2</v>
      </c>
      <c r="H13">
        <v>4.21608173809497</v>
      </c>
      <c r="I13" s="2">
        <v>-2546.27979850471</v>
      </c>
      <c r="J13">
        <v>89.9442784849887</v>
      </c>
      <c r="K13">
        <v>8.78615403531776E-3</v>
      </c>
      <c r="L13">
        <v>3.3786438769779901</v>
      </c>
      <c r="M13" s="2">
        <v>-2546.28638291282</v>
      </c>
      <c r="N13">
        <v>90.984234699028207</v>
      </c>
      <c r="O13">
        <v>8.6140062246340306E-3</v>
      </c>
      <c r="P13">
        <v>3.26667105882871</v>
      </c>
      <c r="Q13">
        <v>-2546.28060335083</v>
      </c>
      <c r="R13">
        <v>90.498362980384499</v>
      </c>
      <c r="S13">
        <v>8.4979578165837108E-3</v>
      </c>
      <c r="T13">
        <v>3.15920870515408</v>
      </c>
      <c r="U13">
        <v>-2546.2867440525501</v>
      </c>
    </row>
    <row r="14" spans="1:21" x14ac:dyDescent="0.2">
      <c r="A14" s="8">
        <v>80</v>
      </c>
      <c r="B14">
        <v>92.316214637942807</v>
      </c>
      <c r="C14">
        <v>1.0955083955321901E-2</v>
      </c>
      <c r="D14">
        <v>4.4177248677049903</v>
      </c>
      <c r="E14" s="2">
        <v>-2546.4221752542599</v>
      </c>
      <c r="F14">
        <v>83.4503913565445</v>
      </c>
      <c r="G14">
        <v>1.6692595545082501E-2</v>
      </c>
      <c r="H14">
        <v>4.1684160788652997</v>
      </c>
      <c r="I14" s="2">
        <v>-2546.4058898708199</v>
      </c>
      <c r="J14">
        <v>89.990950887908397</v>
      </c>
      <c r="K14">
        <v>9.5678044711295599E-3</v>
      </c>
      <c r="L14">
        <v>3.6732519406508701</v>
      </c>
      <c r="M14" s="2">
        <v>-2546.4119303363</v>
      </c>
      <c r="N14">
        <v>90.991534453221902</v>
      </c>
      <c r="O14">
        <v>9.3419207888650706E-3</v>
      </c>
      <c r="P14">
        <v>3.4836766272201798</v>
      </c>
      <c r="Q14">
        <v>-2546.4060224143</v>
      </c>
      <c r="R14">
        <v>90.811273061674299</v>
      </c>
      <c r="S14">
        <v>9.3487023505085792E-3</v>
      </c>
      <c r="T14">
        <v>3.56251890953485</v>
      </c>
      <c r="U14">
        <v>-2546.41255255854</v>
      </c>
    </row>
    <row r="15" spans="1:21" x14ac:dyDescent="0.2">
      <c r="A15" s="8">
        <v>90</v>
      </c>
      <c r="B15">
        <v>92.060703470473896</v>
      </c>
      <c r="C15">
        <v>1.14983880597243E-2</v>
      </c>
      <c r="D15">
        <v>4.1650628132862204</v>
      </c>
      <c r="E15" s="2">
        <v>-2546.55270386863</v>
      </c>
      <c r="F15">
        <v>84.045513208574505</v>
      </c>
      <c r="G15">
        <v>1.7188608629621301E-2</v>
      </c>
      <c r="H15">
        <v>4.1228354177939304</v>
      </c>
      <c r="I15" s="2">
        <v>-2546.53708016461</v>
      </c>
      <c r="J15">
        <v>89.728012921235305</v>
      </c>
      <c r="K15">
        <v>1.0467123977111401E-2</v>
      </c>
      <c r="L15">
        <v>3.9260055676513099</v>
      </c>
      <c r="M15" s="2">
        <v>-2546.5424179630299</v>
      </c>
      <c r="N15">
        <v>90.685026548156102</v>
      </c>
      <c r="O15">
        <v>1.04924258226193E-2</v>
      </c>
      <c r="P15">
        <v>3.9574439446802101</v>
      </c>
      <c r="Q15">
        <v>-2546.5361811319399</v>
      </c>
      <c r="R15">
        <v>90.876088310872106</v>
      </c>
      <c r="S15">
        <v>1.0096558412343999E-2</v>
      </c>
      <c r="T15">
        <v>3.64058698829048</v>
      </c>
      <c r="U15">
        <v>-2546.5431828075102</v>
      </c>
    </row>
    <row r="16" spans="1:21" x14ac:dyDescent="0.2">
      <c r="A16" s="9">
        <v>100</v>
      </c>
      <c r="B16" s="3">
        <v>91.488313942299598</v>
      </c>
      <c r="C16" s="3">
        <v>1.2454867354284801E-2</v>
      </c>
      <c r="D16" s="3">
        <v>4.3267810566574099</v>
      </c>
      <c r="E16" s="6">
        <v>-2546.6884714400999</v>
      </c>
      <c r="F16" s="3">
        <v>84.440157407296695</v>
      </c>
      <c r="G16" s="3">
        <v>1.77890866271594E-2</v>
      </c>
      <c r="H16" s="3">
        <v>4.08392355754824</v>
      </c>
      <c r="I16" s="6">
        <v>-2546.6736193939601</v>
      </c>
      <c r="J16" s="3">
        <v>89.188441453044106</v>
      </c>
      <c r="K16" s="3">
        <v>1.13592541566309E-2</v>
      </c>
      <c r="L16" s="3">
        <v>4.03888076593379</v>
      </c>
      <c r="M16" s="6">
        <v>-2546.6781307165902</v>
      </c>
      <c r="N16" s="3">
        <v>90.171476447624897</v>
      </c>
      <c r="O16" s="3">
        <v>1.19918288183912E-2</v>
      </c>
      <c r="P16" s="3">
        <v>4.39286087093231</v>
      </c>
      <c r="Q16" s="3">
        <v>-2546.6715636337799</v>
      </c>
      <c r="R16" s="3">
        <v>90.672528193078605</v>
      </c>
      <c r="S16" s="3">
        <v>1.07957999836995E-2</v>
      </c>
      <c r="T16" s="3">
        <v>3.51407358618737</v>
      </c>
      <c r="U16" s="3">
        <v>-2546.6789196262598</v>
      </c>
    </row>
    <row r="17" spans="1:20" x14ac:dyDescent="0.2">
      <c r="E17" s="2"/>
      <c r="I17" s="2"/>
      <c r="M17" s="2"/>
    </row>
    <row r="18" spans="1:20" x14ac:dyDescent="0.2">
      <c r="E18" s="2"/>
      <c r="I18" s="2"/>
      <c r="M18" s="2"/>
    </row>
    <row r="19" spans="1:20" ht="17" x14ac:dyDescent="0.25">
      <c r="A19" t="s">
        <v>17</v>
      </c>
    </row>
    <row r="20" spans="1:20" x14ac:dyDescent="0.2">
      <c r="A20" s="7"/>
      <c r="B20" s="15" t="s">
        <v>8</v>
      </c>
      <c r="C20" s="15"/>
      <c r="D20" s="15"/>
      <c r="E20" s="7"/>
      <c r="F20" s="15" t="s">
        <v>9</v>
      </c>
      <c r="G20" s="15"/>
      <c r="H20" s="15"/>
      <c r="I20" s="7"/>
      <c r="J20" s="15" t="s">
        <v>4</v>
      </c>
      <c r="K20" s="15"/>
      <c r="L20" s="15"/>
      <c r="M20" s="7"/>
      <c r="N20" s="15" t="s">
        <v>10</v>
      </c>
      <c r="O20" s="15"/>
      <c r="P20" s="15"/>
      <c r="Q20" s="7"/>
      <c r="R20" s="15" t="s">
        <v>12</v>
      </c>
      <c r="S20" s="15"/>
      <c r="T20" s="15"/>
    </row>
    <row r="21" spans="1:20" ht="18" x14ac:dyDescent="0.25">
      <c r="A21" s="4" t="s">
        <v>0</v>
      </c>
      <c r="B21" s="5" t="s">
        <v>7</v>
      </c>
      <c r="C21" s="5" t="s">
        <v>2</v>
      </c>
      <c r="D21" s="5" t="s">
        <v>3</v>
      </c>
      <c r="E21" s="5"/>
      <c r="F21" s="5" t="s">
        <v>7</v>
      </c>
      <c r="G21" s="5" t="s">
        <v>2</v>
      </c>
      <c r="H21" s="5" t="s">
        <v>3</v>
      </c>
      <c r="I21" s="5"/>
      <c r="J21" s="5" t="s">
        <v>7</v>
      </c>
      <c r="K21" s="5" t="s">
        <v>2</v>
      </c>
      <c r="L21" s="5" t="s">
        <v>3</v>
      </c>
      <c r="M21" s="14"/>
      <c r="N21" s="5" t="s">
        <v>7</v>
      </c>
      <c r="O21" s="5" t="s">
        <v>2</v>
      </c>
      <c r="P21" s="5" t="s">
        <v>3</v>
      </c>
      <c r="Q21" s="3"/>
      <c r="R21" s="5" t="s">
        <v>7</v>
      </c>
      <c r="S21" s="5" t="s">
        <v>2</v>
      </c>
      <c r="T21" s="5" t="s">
        <v>3</v>
      </c>
    </row>
    <row r="22" spans="1:20" x14ac:dyDescent="0.2">
      <c r="A22" s="10">
        <v>0</v>
      </c>
      <c r="B22" s="11">
        <f>B6*0.52917721092^3</f>
        <v>12.363885892338175</v>
      </c>
      <c r="C22" s="11">
        <f>C6*2.179872E-18/((0.00000000005291772)^3)*0.000000001</f>
        <v>155.99187907376776</v>
      </c>
      <c r="D22" s="11">
        <f>D6</f>
        <v>4.2834071793735902</v>
      </c>
      <c r="E22" s="1"/>
      <c r="F22" s="11">
        <f>F6*0.52917721092^3</f>
        <v>10.514870124956408</v>
      </c>
      <c r="G22" s="11">
        <f>G6*2.179872E-18/((0.00000000005291772)^3)*0.000000001</f>
        <v>271.95757897755732</v>
      </c>
      <c r="H22" s="11">
        <f>H6</f>
        <v>4.40876147817138</v>
      </c>
      <c r="I22" s="1"/>
      <c r="J22" s="11">
        <f>J6*0.52917721092^3</f>
        <v>11.178413130544326</v>
      </c>
      <c r="K22" s="11">
        <f>K6*2.179872E-18/((0.00000000005291772)^3)*0.000000001</f>
        <v>123.83646522857657</v>
      </c>
      <c r="L22" s="11">
        <f>L6</f>
        <v>3.38029937704751</v>
      </c>
      <c r="N22" s="11">
        <f>N6*0.52917721092^3</f>
        <v>10.968501289108506</v>
      </c>
      <c r="O22" s="11">
        <f>O6*2.179872E-18/((0.00000000005291772)^3)*0.000000001</f>
        <v>135.90867877350809</v>
      </c>
      <c r="P22" s="11">
        <f>P6</f>
        <v>3.84530443146723</v>
      </c>
      <c r="R22" s="11">
        <f>R6*0.52917721092^3</f>
        <v>11.009430800240835</v>
      </c>
      <c r="S22" s="11">
        <f>S6*2.179872E-18/((0.00000000005291772)^3)*0.000000001</f>
        <v>116.19597305503009</v>
      </c>
      <c r="T22" s="11">
        <f>T6</f>
        <v>3.1943134818348802</v>
      </c>
    </row>
    <row r="23" spans="1:20" x14ac:dyDescent="0.2">
      <c r="A23" s="10">
        <v>0.1</v>
      </c>
      <c r="B23" s="11">
        <f t="shared" ref="B23:B32" si="0">B7*0.52917721092^3</f>
        <v>12.714590167525522</v>
      </c>
      <c r="C23" s="11">
        <f t="shared" ref="C23:C32" si="1">C7*2.179872E-18/((0.00000000005291772)^3)*0.000000001</f>
        <v>146.32147485263101</v>
      </c>
      <c r="D23" s="11">
        <f t="shared" ref="D23:D32" si="2">D7</f>
        <v>4.1914362013753603</v>
      </c>
      <c r="E23" s="1"/>
      <c r="F23" s="11">
        <f t="shared" ref="F23:F32" si="3">F7*0.52917721092^3</f>
        <v>10.841699130538291</v>
      </c>
      <c r="G23" s="11">
        <f t="shared" ref="G23:G32" si="4">G7*2.179872E-18/((0.00000000005291772)^3)*0.000000001</f>
        <v>258.2680556305391</v>
      </c>
      <c r="H23" s="11">
        <f t="shared" ref="H23:H32" si="5">H7</f>
        <v>4.4243334110529204</v>
      </c>
      <c r="I23" s="1"/>
      <c r="J23" s="11">
        <f t="shared" ref="J23:J32" si="6">J7*0.52917721092^3</f>
        <v>11.70244524941662</v>
      </c>
      <c r="K23" s="11">
        <f t="shared" ref="K23:K32" si="7">K7*2.179872E-18/((0.00000000005291772)^3)*0.000000001</f>
        <v>116.51142523570363</v>
      </c>
      <c r="L23" s="11">
        <f t="shared" ref="L23:L32" si="8">L7</f>
        <v>3.3079160510395198</v>
      </c>
      <c r="N23" s="11">
        <f t="shared" ref="N23:N32" si="9">N7*0.52917721092^3</f>
        <v>11.400809947592073</v>
      </c>
      <c r="O23" s="11">
        <f t="shared" ref="O23:O32" si="10">O7*2.179872E-18/((0.00000000005291772)^3)*0.000000001</f>
        <v>117.52056548777863</v>
      </c>
      <c r="P23" s="11">
        <f t="shared" ref="P23:P32" si="11">P7</f>
        <v>3.5907182577585299</v>
      </c>
      <c r="R23" s="11">
        <f t="shared" ref="R23:R32" si="12">R7*0.52917721092^3</f>
        <v>11.589864315051864</v>
      </c>
      <c r="S23" s="11">
        <f t="shared" ref="S23:S32" si="13">S7*2.179872E-18/((0.00000000005291772)^3)*0.000000001</f>
        <v>108.82269685999957</v>
      </c>
      <c r="T23" s="11">
        <f t="shared" ref="T23:T32" si="14">T7</f>
        <v>3.0684479568397101</v>
      </c>
    </row>
    <row r="24" spans="1:20" x14ac:dyDescent="0.2">
      <c r="A24" s="10">
        <v>0.2</v>
      </c>
      <c r="B24" s="11">
        <f t="shared" si="0"/>
        <v>13.022028059146869</v>
      </c>
      <c r="C24" s="11">
        <f t="shared" si="1"/>
        <v>126.97505368852126</v>
      </c>
      <c r="D24" s="11">
        <f t="shared" si="2"/>
        <v>3.1995946318095299</v>
      </c>
      <c r="E24" s="1"/>
      <c r="F24" s="11">
        <f t="shared" si="3"/>
        <v>11.149726068430503</v>
      </c>
      <c r="G24" s="11">
        <f t="shared" si="4"/>
        <v>247.75825262359879</v>
      </c>
      <c r="H24" s="11">
        <f t="shared" si="5"/>
        <v>4.4173791304658998</v>
      </c>
      <c r="I24" s="1"/>
      <c r="J24" s="11">
        <f t="shared" si="6"/>
        <v>12.181312068950172</v>
      </c>
      <c r="K24" s="11">
        <f t="shared" si="7"/>
        <v>114.3985254656499</v>
      </c>
      <c r="L24" s="11">
        <f t="shared" si="8"/>
        <v>3.3605777148389899</v>
      </c>
      <c r="N24" s="11">
        <f t="shared" si="9"/>
        <v>11.810998967001817</v>
      </c>
      <c r="O24" s="11">
        <f t="shared" si="10"/>
        <v>98.743599599863103</v>
      </c>
      <c r="P24" s="11">
        <f t="shared" si="11"/>
        <v>2.9634288547918302</v>
      </c>
      <c r="R24" s="11">
        <f t="shared" si="12"/>
        <v>12.126806588162852</v>
      </c>
      <c r="S24" s="11">
        <f t="shared" si="13"/>
        <v>107.79339180650868</v>
      </c>
      <c r="T24" s="11">
        <f t="shared" si="14"/>
        <v>3.1111991910439798</v>
      </c>
    </row>
    <row r="25" spans="1:20" x14ac:dyDescent="0.2">
      <c r="A25" s="10">
        <v>0.3</v>
      </c>
      <c r="B25" s="11">
        <f t="shared" si="0"/>
        <v>13.299581483786445</v>
      </c>
      <c r="C25" s="11">
        <f t="shared" si="1"/>
        <v>136.09875998696472</v>
      </c>
      <c r="D25" s="11">
        <f t="shared" si="2"/>
        <v>3.9594103114474999</v>
      </c>
      <c r="E25" s="1"/>
      <c r="F25" s="11">
        <f t="shared" si="3"/>
        <v>11.434401434146634</v>
      </c>
      <c r="G25" s="11">
        <f t="shared" si="4"/>
        <v>240.40072693867248</v>
      </c>
      <c r="H25" s="11">
        <f t="shared" si="5"/>
        <v>4.3901521805588004</v>
      </c>
      <c r="I25" s="1"/>
      <c r="J25" s="11">
        <f t="shared" si="6"/>
        <v>12.572495058634079</v>
      </c>
      <c r="K25" s="11">
        <f t="shared" si="7"/>
        <v>111.67105117011212</v>
      </c>
      <c r="L25" s="11">
        <f t="shared" si="8"/>
        <v>3.2299471947148302</v>
      </c>
      <c r="N25" s="11">
        <f t="shared" si="9"/>
        <v>12.218734040762431</v>
      </c>
      <c r="O25" s="11">
        <f t="shared" si="10"/>
        <v>84.350682244207903</v>
      </c>
      <c r="P25" s="11">
        <f t="shared" si="11"/>
        <v>2.0828123616267602</v>
      </c>
      <c r="R25" s="11">
        <f t="shared" si="12"/>
        <v>12.56901940619742</v>
      </c>
      <c r="S25" s="11">
        <f t="shared" si="13"/>
        <v>109.12710685239058</v>
      </c>
      <c r="T25" s="11">
        <f t="shared" si="14"/>
        <v>3.17637990718486</v>
      </c>
    </row>
    <row r="26" spans="1:20" x14ac:dyDescent="0.2">
      <c r="A26" s="10">
        <v>0.4</v>
      </c>
      <c r="B26" s="11">
        <f t="shared" si="0"/>
        <v>13.501416273357354</v>
      </c>
      <c r="C26" s="11">
        <f t="shared" si="1"/>
        <v>134.75059308070857</v>
      </c>
      <c r="D26" s="11">
        <f t="shared" si="2"/>
        <v>3.85683406435958</v>
      </c>
      <c r="E26" s="1"/>
      <c r="F26" s="11">
        <f t="shared" si="3"/>
        <v>11.689672270844575</v>
      </c>
      <c r="G26" s="11">
        <f t="shared" si="4"/>
        <v>236.2081235028831</v>
      </c>
      <c r="H26" s="11">
        <f t="shared" si="5"/>
        <v>4.35541348327689</v>
      </c>
      <c r="I26" s="1"/>
      <c r="J26" s="11">
        <f t="shared" si="6"/>
        <v>12.888624015446799</v>
      </c>
      <c r="K26" s="11">
        <f t="shared" si="7"/>
        <v>112.12992003070161</v>
      </c>
      <c r="L26" s="11">
        <f t="shared" si="8"/>
        <v>3.1401141253458502</v>
      </c>
      <c r="N26" s="11">
        <f t="shared" si="9"/>
        <v>12.594973766463781</v>
      </c>
      <c r="O26" s="11">
        <f t="shared" si="10"/>
        <v>75.844350745920977</v>
      </c>
      <c r="P26" s="11">
        <f t="shared" si="11"/>
        <v>1.1248633944765101</v>
      </c>
      <c r="R26" s="11">
        <f t="shared" si="12"/>
        <v>12.900236700250856</v>
      </c>
      <c r="S26" s="11">
        <f t="shared" si="13"/>
        <v>110.20658996906747</v>
      </c>
      <c r="T26" s="11">
        <f t="shared" si="14"/>
        <v>3.1033111829203799</v>
      </c>
    </row>
    <row r="27" spans="1:20" x14ac:dyDescent="0.2">
      <c r="A27" s="10">
        <v>0.5</v>
      </c>
      <c r="B27" s="11">
        <f t="shared" si="0"/>
        <v>13.629893837983261</v>
      </c>
      <c r="C27" s="11">
        <f t="shared" si="1"/>
        <v>136.8588225302253</v>
      </c>
      <c r="D27" s="11">
        <f t="shared" si="2"/>
        <v>3.9049275053031902</v>
      </c>
      <c r="E27" s="1"/>
      <c r="F27" s="11">
        <f t="shared" si="3"/>
        <v>11.912234624400435</v>
      </c>
      <c r="G27" s="11">
        <f t="shared" si="4"/>
        <v>234.95199223449757</v>
      </c>
      <c r="H27" s="11">
        <f t="shared" si="5"/>
        <v>4.3097774362919496</v>
      </c>
      <c r="I27" s="1"/>
      <c r="J27" s="11">
        <f t="shared" si="6"/>
        <v>13.116192934908792</v>
      </c>
      <c r="K27" s="11">
        <f t="shared" si="7"/>
        <v>116.91314068557318</v>
      </c>
      <c r="L27" s="11">
        <f t="shared" si="8"/>
        <v>3.26050381260574</v>
      </c>
      <c r="N27" s="11">
        <f t="shared" si="9"/>
        <v>12.895455326739745</v>
      </c>
      <c r="O27" s="11">
        <f t="shared" si="10"/>
        <v>73.173038385760705</v>
      </c>
      <c r="P27" s="11">
        <f t="shared" si="11"/>
        <v>0.34868682111761801</v>
      </c>
      <c r="R27" s="11">
        <f t="shared" si="12"/>
        <v>13.144370882190758</v>
      </c>
      <c r="S27" s="11">
        <f t="shared" si="13"/>
        <v>113.44753460534044</v>
      </c>
      <c r="T27" s="11">
        <f t="shared" si="14"/>
        <v>3.07610403118509</v>
      </c>
    </row>
    <row r="28" spans="1:20" x14ac:dyDescent="0.2">
      <c r="A28" s="10">
        <v>0.6</v>
      </c>
      <c r="B28" s="11">
        <f t="shared" si="0"/>
        <v>13.688957451755909</v>
      </c>
      <c r="C28" s="11">
        <f t="shared" si="1"/>
        <v>142.89195792189244</v>
      </c>
      <c r="D28" s="11">
        <f t="shared" si="2"/>
        <v>4.1400858715257201</v>
      </c>
      <c r="E28" s="1"/>
      <c r="F28" s="11">
        <f t="shared" si="3"/>
        <v>12.097715303830606</v>
      </c>
      <c r="G28" s="11">
        <f t="shared" si="4"/>
        <v>236.41472514760528</v>
      </c>
      <c r="H28" s="11">
        <f t="shared" si="5"/>
        <v>4.2644211145111601</v>
      </c>
      <c r="I28" s="1"/>
      <c r="J28" s="11">
        <f t="shared" si="6"/>
        <v>13.259335452018787</v>
      </c>
      <c r="K28" s="11">
        <f t="shared" si="7"/>
        <v>123.84676602590402</v>
      </c>
      <c r="L28" s="11">
        <f t="shared" si="8"/>
        <v>3.4393277055183198</v>
      </c>
      <c r="N28" s="11">
        <f t="shared" si="9"/>
        <v>13.21750542298324</v>
      </c>
      <c r="O28" s="11">
        <f t="shared" si="10"/>
        <v>90.812936723006501</v>
      </c>
      <c r="P28" s="11">
        <f t="shared" si="11"/>
        <v>1.2151845508210699</v>
      </c>
      <c r="R28" s="11">
        <f t="shared" si="12"/>
        <v>13.310505109630125</v>
      </c>
      <c r="S28" s="11">
        <f t="shared" si="13"/>
        <v>120.30284028030884</v>
      </c>
      <c r="T28" s="11">
        <f t="shared" si="14"/>
        <v>3.2642833858714799</v>
      </c>
    </row>
    <row r="29" spans="1:20" x14ac:dyDescent="0.2">
      <c r="A29" s="10">
        <v>0.7</v>
      </c>
      <c r="B29" s="11">
        <f t="shared" si="0"/>
        <v>13.701594425084876</v>
      </c>
      <c r="C29" s="11">
        <f t="shared" si="1"/>
        <v>151.15022310836176</v>
      </c>
      <c r="D29" s="11">
        <f t="shared" si="2"/>
        <v>4.3262093377380699</v>
      </c>
      <c r="E29" s="1"/>
      <c r="F29" s="11">
        <f t="shared" si="3"/>
        <v>12.248156885475495</v>
      </c>
      <c r="G29" s="11">
        <f t="shared" si="4"/>
        <v>240.03879526083065</v>
      </c>
      <c r="H29" s="11">
        <f t="shared" si="5"/>
        <v>4.21608173809497</v>
      </c>
      <c r="I29" s="1"/>
      <c r="J29" s="11">
        <f t="shared" si="6"/>
        <v>13.328366957154453</v>
      </c>
      <c r="K29" s="11">
        <f t="shared" si="7"/>
        <v>129.24877447105703</v>
      </c>
      <c r="L29" s="11">
        <f t="shared" si="8"/>
        <v>3.3786438769779901</v>
      </c>
      <c r="N29" s="11">
        <f t="shared" si="9"/>
        <v>13.482472568690431</v>
      </c>
      <c r="O29" s="11">
        <f t="shared" si="10"/>
        <v>126.71639301390189</v>
      </c>
      <c r="P29" s="11">
        <f t="shared" si="11"/>
        <v>3.26667105882871</v>
      </c>
      <c r="R29" s="11">
        <f t="shared" si="12"/>
        <v>13.410473808243792</v>
      </c>
      <c r="S29" s="11">
        <f t="shared" si="13"/>
        <v>125.0092621737722</v>
      </c>
      <c r="T29" s="11">
        <f t="shared" si="14"/>
        <v>3.15920870515408</v>
      </c>
    </row>
    <row r="30" spans="1:20" x14ac:dyDescent="0.2">
      <c r="A30" s="10">
        <v>0.8</v>
      </c>
      <c r="B30" s="11">
        <f t="shared" si="0"/>
        <v>13.679851631644222</v>
      </c>
      <c r="C30" s="11">
        <f t="shared" si="1"/>
        <v>161.15483176840152</v>
      </c>
      <c r="D30" s="11">
        <f t="shared" si="2"/>
        <v>4.4177248677049903</v>
      </c>
      <c r="E30" s="1"/>
      <c r="F30" s="11">
        <f t="shared" si="3"/>
        <v>12.366072166600414</v>
      </c>
      <c r="G30" s="11">
        <f t="shared" si="4"/>
        <v>245.55653227458035</v>
      </c>
      <c r="H30" s="11">
        <f t="shared" si="5"/>
        <v>4.1684160788652997</v>
      </c>
      <c r="I30" s="1"/>
      <c r="J30" s="11">
        <f t="shared" si="6"/>
        <v>13.335283093715487</v>
      </c>
      <c r="K30" s="11">
        <f t="shared" si="7"/>
        <v>140.747248147633</v>
      </c>
      <c r="L30" s="11">
        <f t="shared" si="8"/>
        <v>3.6732519406508701</v>
      </c>
      <c r="N30" s="11">
        <f t="shared" si="9"/>
        <v>13.483554280659547</v>
      </c>
      <c r="O30" s="11">
        <f t="shared" si="10"/>
        <v>137.42438481194151</v>
      </c>
      <c r="P30" s="11">
        <f t="shared" si="11"/>
        <v>3.4836766272201798</v>
      </c>
      <c r="R30" s="11">
        <f t="shared" si="12"/>
        <v>13.45684229836092</v>
      </c>
      <c r="S30" s="11">
        <f t="shared" si="13"/>
        <v>137.52414501736249</v>
      </c>
      <c r="T30" s="11">
        <f t="shared" si="14"/>
        <v>3.56251890953485</v>
      </c>
    </row>
    <row r="31" spans="1:20" x14ac:dyDescent="0.2">
      <c r="A31" s="10">
        <v>0.9</v>
      </c>
      <c r="B31" s="11">
        <f t="shared" si="0"/>
        <v>13.641988783011278</v>
      </c>
      <c r="C31" s="11">
        <f t="shared" si="1"/>
        <v>169.14711023026734</v>
      </c>
      <c r="D31" s="11">
        <f t="shared" si="2"/>
        <v>4.1650628132862204</v>
      </c>
      <c r="E31" s="1"/>
      <c r="F31" s="11">
        <f t="shared" si="3"/>
        <v>12.454260126542758</v>
      </c>
      <c r="G31" s="11">
        <f t="shared" si="4"/>
        <v>252.85313588983098</v>
      </c>
      <c r="H31" s="11">
        <f t="shared" si="5"/>
        <v>4.1228354177939304</v>
      </c>
      <c r="I31" s="1"/>
      <c r="J31" s="11">
        <f t="shared" si="6"/>
        <v>13.296319706985201</v>
      </c>
      <c r="K31" s="11">
        <f t="shared" si="7"/>
        <v>153.97669342469447</v>
      </c>
      <c r="L31" s="11">
        <f t="shared" si="8"/>
        <v>3.9260055676513099</v>
      </c>
      <c r="N31" s="11">
        <f t="shared" si="9"/>
        <v>13.438134495179057</v>
      </c>
      <c r="O31" s="11">
        <f t="shared" si="10"/>
        <v>154.34889638296346</v>
      </c>
      <c r="P31" s="11">
        <f t="shared" si="11"/>
        <v>3.9574439446802101</v>
      </c>
      <c r="R31" s="11">
        <f t="shared" si="12"/>
        <v>13.466446927363219</v>
      </c>
      <c r="S31" s="11">
        <f t="shared" si="13"/>
        <v>148.52548634195531</v>
      </c>
      <c r="T31" s="11">
        <f t="shared" si="14"/>
        <v>3.64058698829048</v>
      </c>
    </row>
    <row r="32" spans="1:20" x14ac:dyDescent="0.2">
      <c r="A32" s="12">
        <v>1</v>
      </c>
      <c r="B32" s="13">
        <f t="shared" si="0"/>
        <v>13.557169405920908</v>
      </c>
      <c r="C32" s="13">
        <f t="shared" si="1"/>
        <v>183.21740493850425</v>
      </c>
      <c r="D32" s="13">
        <f t="shared" si="2"/>
        <v>4.3267810566574099</v>
      </c>
      <c r="E32" s="4"/>
      <c r="F32" s="13">
        <f t="shared" si="3"/>
        <v>12.512740363270206</v>
      </c>
      <c r="G32" s="13">
        <f t="shared" si="4"/>
        <v>261.68647126804768</v>
      </c>
      <c r="H32" s="13">
        <f t="shared" si="5"/>
        <v>4.08392355754824</v>
      </c>
      <c r="I32" s="4"/>
      <c r="J32" s="13">
        <f t="shared" si="6"/>
        <v>13.216363464644973</v>
      </c>
      <c r="K32" s="13">
        <f t="shared" si="7"/>
        <v>167.10038006939024</v>
      </c>
      <c r="L32" s="13">
        <f t="shared" si="8"/>
        <v>4.03888076593379</v>
      </c>
      <c r="M32" s="3"/>
      <c r="N32" s="13">
        <f t="shared" si="9"/>
        <v>13.362034221698005</v>
      </c>
      <c r="O32" s="13">
        <f t="shared" si="10"/>
        <v>176.40587362952053</v>
      </c>
      <c r="P32" s="13">
        <f t="shared" si="11"/>
        <v>4.39286087093231</v>
      </c>
      <c r="Q32" s="3"/>
      <c r="R32" s="13">
        <f t="shared" si="12"/>
        <v>13.436282430037842</v>
      </c>
      <c r="S32" s="13">
        <f t="shared" si="13"/>
        <v>158.81168389706636</v>
      </c>
      <c r="T32" s="13">
        <f t="shared" si="14"/>
        <v>3.51407358618737</v>
      </c>
    </row>
  </sheetData>
  <mergeCells count="10">
    <mergeCell ref="N4:Q4"/>
    <mergeCell ref="R4:U4"/>
    <mergeCell ref="N20:P20"/>
    <mergeCell ref="R20:T20"/>
    <mergeCell ref="B4:E4"/>
    <mergeCell ref="F4:I4"/>
    <mergeCell ref="J4:M4"/>
    <mergeCell ref="B20:D20"/>
    <mergeCell ref="F20:H20"/>
    <mergeCell ref="J20:L20"/>
  </mergeCells>
  <phoneticPr fontId="1"/>
  <pageMargins left="1" right="1" top="1" bottom="1" header="0.5" footer="0.5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7E0D7-9A68-4124-8027-8DCB2F82F734}">
  <dimension ref="A1:I32"/>
  <sheetViews>
    <sheetView workbookViewId="0">
      <selection sqref="A1:A2"/>
    </sheetView>
  </sheetViews>
  <sheetFormatPr baseColWidth="10" defaultColWidth="8.83203125" defaultRowHeight="15" x14ac:dyDescent="0.2"/>
  <cols>
    <col min="2" max="2" width="18" bestFit="1" customWidth="1"/>
    <col min="3" max="4" width="12.6640625" bestFit="1" customWidth="1"/>
    <col min="5" max="5" width="13.6640625" bestFit="1" customWidth="1"/>
    <col min="6" max="6" width="19.1640625" bestFit="1" customWidth="1"/>
    <col min="7" max="7" width="13.1640625" bestFit="1" customWidth="1"/>
    <col min="8" max="8" width="12.6640625" bestFit="1" customWidth="1"/>
    <col min="9" max="9" width="13.6640625" bestFit="1" customWidth="1"/>
  </cols>
  <sheetData>
    <row r="1" spans="1:9" x14ac:dyDescent="0.2">
      <c r="A1" t="s">
        <v>20</v>
      </c>
    </row>
    <row r="2" spans="1:9" x14ac:dyDescent="0.2">
      <c r="A2" t="s">
        <v>21</v>
      </c>
    </row>
    <row r="3" spans="1:9" ht="17" x14ac:dyDescent="0.25">
      <c r="A3" t="s">
        <v>18</v>
      </c>
    </row>
    <row r="4" spans="1:9" x14ac:dyDescent="0.2">
      <c r="A4" s="7"/>
      <c r="B4" s="15" t="s">
        <v>14</v>
      </c>
      <c r="C4" s="15"/>
      <c r="D4" s="15"/>
      <c r="E4" s="15"/>
      <c r="F4" s="15" t="s">
        <v>15</v>
      </c>
      <c r="G4" s="15"/>
      <c r="H4" s="15"/>
      <c r="I4" s="15"/>
    </row>
    <row r="5" spans="1:9" ht="18" x14ac:dyDescent="0.25">
      <c r="A5" s="4" t="s">
        <v>0</v>
      </c>
      <c r="B5" s="5" t="s">
        <v>1</v>
      </c>
      <c r="C5" s="5" t="s">
        <v>5</v>
      </c>
      <c r="D5" s="5" t="s">
        <v>3</v>
      </c>
      <c r="E5" s="5" t="s">
        <v>6</v>
      </c>
      <c r="F5" s="5" t="s">
        <v>1</v>
      </c>
      <c r="G5" s="5" t="s">
        <v>5</v>
      </c>
      <c r="H5" s="5" t="s">
        <v>3</v>
      </c>
      <c r="I5" s="5" t="s">
        <v>6</v>
      </c>
    </row>
    <row r="6" spans="1:9" x14ac:dyDescent="0.2">
      <c r="A6">
        <v>0</v>
      </c>
      <c r="B6">
        <v>70.355514331285306</v>
      </c>
      <c r="C6">
        <v>1.8934424459182999E-2</v>
      </c>
      <c r="D6">
        <v>4.5102552093379797</v>
      </c>
      <c r="E6">
        <v>-2545.53923751821</v>
      </c>
      <c r="F6">
        <v>70.644621979093301</v>
      </c>
      <c r="G6">
        <v>1.87290685175239E-2</v>
      </c>
      <c r="H6">
        <v>4.4996984949150098</v>
      </c>
      <c r="I6">
        <v>-2545.5357983774202</v>
      </c>
    </row>
    <row r="7" spans="1:9" x14ac:dyDescent="0.2">
      <c r="A7">
        <v>10</v>
      </c>
      <c r="B7">
        <v>72.502965989770402</v>
      </c>
      <c r="C7">
        <v>1.8039507268305398E-2</v>
      </c>
      <c r="D7">
        <v>4.58446136332892</v>
      </c>
      <c r="E7">
        <v>-2545.6292010858501</v>
      </c>
      <c r="F7">
        <v>72.796671519798295</v>
      </c>
      <c r="G7">
        <v>1.7841276213214598E-2</v>
      </c>
      <c r="H7">
        <v>4.5769833298261302</v>
      </c>
      <c r="I7">
        <v>-2545.62577633504</v>
      </c>
    </row>
    <row r="8" spans="1:9" x14ac:dyDescent="0.2">
      <c r="A8">
        <v>20</v>
      </c>
      <c r="B8">
        <v>74.528228812596197</v>
      </c>
      <c r="C8">
        <v>1.7306677539754799E-2</v>
      </c>
      <c r="D8">
        <v>4.6355309840067296</v>
      </c>
      <c r="E8">
        <v>-2545.7242549735402</v>
      </c>
      <c r="F8">
        <v>74.806997068809693</v>
      </c>
      <c r="G8">
        <v>1.7127898316299E-2</v>
      </c>
      <c r="H8">
        <v>4.6306990195442097</v>
      </c>
      <c r="I8">
        <v>-2545.72114380622</v>
      </c>
    </row>
    <row r="9" spans="1:9" x14ac:dyDescent="0.2">
      <c r="A9">
        <v>30</v>
      </c>
      <c r="B9">
        <v>76.396795804132097</v>
      </c>
      <c r="C9">
        <v>1.6751900570547599E-2</v>
      </c>
      <c r="D9">
        <v>4.6674286351070604</v>
      </c>
      <c r="E9">
        <v>-2545.8243477833298</v>
      </c>
      <c r="F9">
        <v>76.634241794382703</v>
      </c>
      <c r="G9">
        <v>1.6592965790273601E-2</v>
      </c>
      <c r="H9">
        <v>4.6656718743281704</v>
      </c>
      <c r="I9">
        <v>-2545.8217343882202</v>
      </c>
    </row>
    <row r="10" spans="1:9" x14ac:dyDescent="0.2">
      <c r="A10">
        <v>40</v>
      </c>
      <c r="B10">
        <v>78.075750812379596</v>
      </c>
      <c r="C10">
        <v>1.63698720840472E-2</v>
      </c>
      <c r="D10">
        <v>4.6866475584907104</v>
      </c>
      <c r="E10">
        <v>-2545.9294133880899</v>
      </c>
      <c r="F10">
        <v>78.263147769701803</v>
      </c>
      <c r="G10">
        <v>1.6244442648158001E-2</v>
      </c>
      <c r="H10">
        <v>4.6842417635100597</v>
      </c>
      <c r="I10">
        <v>-2545.9274284062499</v>
      </c>
    </row>
    <row r="11" spans="1:9" x14ac:dyDescent="0.2">
      <c r="A11">
        <v>50</v>
      </c>
      <c r="B11">
        <v>79.556379309037496</v>
      </c>
      <c r="C11">
        <v>1.61492257244641E-2</v>
      </c>
      <c r="D11">
        <v>4.69331108507106</v>
      </c>
      <c r="E11">
        <v>-2546.0394004404002</v>
      </c>
      <c r="F11">
        <v>79.691242104616506</v>
      </c>
      <c r="G11">
        <v>1.6070067590552999E-2</v>
      </c>
      <c r="H11">
        <v>4.6890861021995498</v>
      </c>
      <c r="I11">
        <v>-2546.0380679960599</v>
      </c>
    </row>
    <row r="12" spans="1:9" x14ac:dyDescent="0.2">
      <c r="A12">
        <v>60</v>
      </c>
      <c r="B12">
        <v>80.826147450678604</v>
      </c>
      <c r="C12">
        <v>1.6079605884141202E-2</v>
      </c>
      <c r="D12">
        <v>4.6935948865978903</v>
      </c>
      <c r="E12">
        <v>-2546.1542462129901</v>
      </c>
      <c r="F12">
        <v>80.918205146402599</v>
      </c>
      <c r="G12">
        <v>1.60567292995107E-2</v>
      </c>
      <c r="H12">
        <v>4.6784032072509598</v>
      </c>
      <c r="I12">
        <v>-2546.1536927952402</v>
      </c>
    </row>
    <row r="13" spans="1:9" x14ac:dyDescent="0.2">
      <c r="A13">
        <v>70</v>
      </c>
      <c r="B13">
        <v>81.894455488862206</v>
      </c>
      <c r="C13">
        <v>1.6160783833437799E-2</v>
      </c>
      <c r="D13">
        <v>4.6817748079916699</v>
      </c>
      <c r="E13">
        <v>-2546.2740738002699</v>
      </c>
      <c r="F13">
        <v>81.928195883597198</v>
      </c>
      <c r="G13">
        <v>1.6199612726999001E-2</v>
      </c>
      <c r="H13">
        <v>4.6579366406740599</v>
      </c>
      <c r="I13">
        <v>-2546.2744334428899</v>
      </c>
    </row>
    <row r="14" spans="1:9" x14ac:dyDescent="0.2">
      <c r="A14">
        <v>80</v>
      </c>
      <c r="B14">
        <v>82.741930581989195</v>
      </c>
      <c r="C14">
        <v>1.6389169323669201E-2</v>
      </c>
      <c r="D14">
        <v>4.6638085696236402</v>
      </c>
      <c r="E14">
        <v>-2546.39915043165</v>
      </c>
      <c r="F14">
        <v>82.732795932923196</v>
      </c>
      <c r="G14">
        <v>1.6482413420028499E-2</v>
      </c>
      <c r="H14">
        <v>4.6285391986948099</v>
      </c>
      <c r="I14">
        <v>-2546.4003633597899</v>
      </c>
    </row>
    <row r="15" spans="1:9" x14ac:dyDescent="0.2">
      <c r="A15">
        <v>90</v>
      </c>
      <c r="B15">
        <v>83.385453366454001</v>
      </c>
      <c r="C15">
        <v>1.6749619816226899E-2</v>
      </c>
      <c r="D15">
        <v>4.6411523040422402</v>
      </c>
      <c r="E15">
        <v>-2546.5295761084199</v>
      </c>
      <c r="F15">
        <v>83.339514490770398</v>
      </c>
      <c r="G15">
        <v>1.6900753170939701E-2</v>
      </c>
      <c r="H15">
        <v>4.59201951983726</v>
      </c>
      <c r="I15">
        <v>-2546.5316837199198</v>
      </c>
    </row>
    <row r="16" spans="1:9" x14ac:dyDescent="0.2">
      <c r="A16" s="3">
        <v>100</v>
      </c>
      <c r="B16" s="3">
        <v>83.843566697483496</v>
      </c>
      <c r="C16" s="3">
        <v>1.7246751844357901E-2</v>
      </c>
      <c r="D16" s="3">
        <v>4.6107305487753401</v>
      </c>
      <c r="E16" s="3">
        <v>-2546.6655915071001</v>
      </c>
      <c r="F16" s="3">
        <v>83.760748896955107</v>
      </c>
      <c r="G16" s="3">
        <v>1.7435110798770699E-2</v>
      </c>
      <c r="H16" s="3">
        <v>4.5539015739609399</v>
      </c>
      <c r="I16" s="3">
        <v>-2546.6685475842</v>
      </c>
    </row>
    <row r="19" spans="1:9" ht="17" x14ac:dyDescent="0.25">
      <c r="A19" t="s">
        <v>19</v>
      </c>
    </row>
    <row r="20" spans="1:9" x14ac:dyDescent="0.2">
      <c r="A20" s="7"/>
      <c r="B20" s="15" t="s">
        <v>14</v>
      </c>
      <c r="C20" s="15"/>
      <c r="D20" s="15"/>
      <c r="E20" s="15"/>
      <c r="F20" s="15" t="s">
        <v>15</v>
      </c>
      <c r="G20" s="15"/>
      <c r="H20" s="15"/>
      <c r="I20" s="15"/>
    </row>
    <row r="21" spans="1:9" ht="18" x14ac:dyDescent="0.25">
      <c r="A21" s="4" t="s">
        <v>0</v>
      </c>
      <c r="B21" s="5" t="s">
        <v>7</v>
      </c>
      <c r="C21" s="5" t="s">
        <v>2</v>
      </c>
      <c r="D21" s="5" t="s">
        <v>3</v>
      </c>
      <c r="E21" s="5"/>
      <c r="F21" s="5" t="s">
        <v>7</v>
      </c>
      <c r="G21" s="5" t="s">
        <v>2</v>
      </c>
      <c r="H21" s="5" t="s">
        <v>3</v>
      </c>
      <c r="I21" s="5"/>
    </row>
    <row r="22" spans="1:9" x14ac:dyDescent="0.2">
      <c r="A22">
        <v>0</v>
      </c>
      <c r="B22" s="11">
        <f>B6*0.52917721092^3</f>
        <v>10.425611592661912</v>
      </c>
      <c r="C22" s="11">
        <f>C6*2.179872E-18/((0.00000000005291772)^3)*0.000000001</f>
        <v>278.53497068535086</v>
      </c>
      <c r="D22" s="11">
        <f>D6</f>
        <v>4.5102552093379797</v>
      </c>
      <c r="F22" s="11">
        <f>F6*0.52917721092^3</f>
        <v>10.468452926040865</v>
      </c>
      <c r="G22" s="11">
        <f>G6*2.179872E-18/((0.00000000005291772)^3)*0.000000001</f>
        <v>275.51408080758443</v>
      </c>
      <c r="H22" s="11">
        <f>H6</f>
        <v>4.4996984949150098</v>
      </c>
    </row>
    <row r="23" spans="1:9" x14ac:dyDescent="0.2">
      <c r="A23">
        <v>0.1</v>
      </c>
      <c r="B23" s="11">
        <f t="shared" ref="B23:B32" si="0">B7*0.52917721092^3</f>
        <v>10.743831097105613</v>
      </c>
      <c r="C23" s="11">
        <f t="shared" ref="C23:C32" si="1">C7*2.179872E-18/((0.00000000005291772)^3)*0.000000001</f>
        <v>265.37028569245598</v>
      </c>
      <c r="D23" s="11">
        <f t="shared" ref="D23:D32" si="2">D7</f>
        <v>4.58446136332892</v>
      </c>
      <c r="F23" s="11">
        <f t="shared" ref="F23:F32" si="3">F7*0.52917721092^3</f>
        <v>10.787353766334769</v>
      </c>
      <c r="G23" s="11">
        <f t="shared" ref="G23:G32" si="4">G7*2.179872E-18/((0.00000000005291772)^3)*0.000000001</f>
        <v>262.45420650358665</v>
      </c>
      <c r="H23" s="11">
        <f t="shared" ref="H23:H32" si="5">H7</f>
        <v>4.5769833298261302</v>
      </c>
    </row>
    <row r="24" spans="1:9" x14ac:dyDescent="0.2">
      <c r="A24">
        <v>0.2</v>
      </c>
      <c r="B24" s="11">
        <f t="shared" si="0"/>
        <v>11.043944084190274</v>
      </c>
      <c r="C24" s="11">
        <f t="shared" si="1"/>
        <v>254.58998933862622</v>
      </c>
      <c r="D24" s="11">
        <f t="shared" si="2"/>
        <v>4.6355309840067296</v>
      </c>
      <c r="F24" s="11">
        <f t="shared" si="3"/>
        <v>11.085253277808851</v>
      </c>
      <c r="G24" s="11">
        <f t="shared" si="4"/>
        <v>251.96005644197248</v>
      </c>
      <c r="H24" s="11">
        <f t="shared" si="5"/>
        <v>4.6306990195442097</v>
      </c>
    </row>
    <row r="25" spans="1:9" x14ac:dyDescent="0.2">
      <c r="A25">
        <v>0.3</v>
      </c>
      <c r="B25" s="11">
        <f t="shared" si="0"/>
        <v>11.320837144724115</v>
      </c>
      <c r="C25" s="11">
        <f t="shared" si="1"/>
        <v>246.42893922653303</v>
      </c>
      <c r="D25" s="11">
        <f t="shared" si="2"/>
        <v>4.6674286351070604</v>
      </c>
      <c r="F25" s="11">
        <f t="shared" si="3"/>
        <v>11.356023010283014</v>
      </c>
      <c r="G25" s="11">
        <f t="shared" si="4"/>
        <v>244.09092813673567</v>
      </c>
      <c r="H25" s="11">
        <f t="shared" si="5"/>
        <v>4.6656718743281704</v>
      </c>
    </row>
    <row r="26" spans="1:9" x14ac:dyDescent="0.2">
      <c r="A26">
        <v>0.4</v>
      </c>
      <c r="B26" s="11">
        <f t="shared" si="0"/>
        <v>11.569632608219992</v>
      </c>
      <c r="C26" s="11">
        <f t="shared" si="1"/>
        <v>240.80910676118705</v>
      </c>
      <c r="D26" s="11">
        <f t="shared" si="2"/>
        <v>4.6866475584907104</v>
      </c>
      <c r="F26" s="11">
        <f t="shared" si="3"/>
        <v>11.59740197227422</v>
      </c>
      <c r="G26" s="11">
        <f t="shared" si="4"/>
        <v>238.96397625173904</v>
      </c>
      <c r="H26" s="11">
        <f t="shared" si="5"/>
        <v>4.6842417635100597</v>
      </c>
    </row>
    <row r="27" spans="1:9" x14ac:dyDescent="0.2">
      <c r="A27">
        <v>0.5</v>
      </c>
      <c r="B27" s="11">
        <f t="shared" si="0"/>
        <v>11.78903911481585</v>
      </c>
      <c r="C27" s="11">
        <f t="shared" si="1"/>
        <v>237.56328709390368</v>
      </c>
      <c r="D27" s="11">
        <f t="shared" si="2"/>
        <v>4.69331108507106</v>
      </c>
      <c r="F27" s="11">
        <f t="shared" si="3"/>
        <v>11.809023719268982</v>
      </c>
      <c r="G27" s="11">
        <f t="shared" si="4"/>
        <v>236.39883086467077</v>
      </c>
      <c r="H27" s="11">
        <f t="shared" si="5"/>
        <v>4.6890861021995498</v>
      </c>
    </row>
    <row r="28" spans="1:9" x14ac:dyDescent="0.2">
      <c r="A28">
        <v>0.6</v>
      </c>
      <c r="B28" s="11">
        <f t="shared" si="0"/>
        <v>11.977199340539617</v>
      </c>
      <c r="C28" s="11">
        <f t="shared" si="1"/>
        <v>236.53914399278855</v>
      </c>
      <c r="D28" s="11">
        <f t="shared" si="2"/>
        <v>4.6935948865978903</v>
      </c>
      <c r="F28" s="11">
        <f t="shared" si="3"/>
        <v>11.990840883620583</v>
      </c>
      <c r="G28" s="11">
        <f t="shared" si="4"/>
        <v>236.20261784998584</v>
      </c>
      <c r="H28" s="11">
        <f t="shared" si="5"/>
        <v>4.6784032072509598</v>
      </c>
    </row>
    <row r="29" spans="1:9" x14ac:dyDescent="0.2">
      <c r="A29">
        <v>0.7</v>
      </c>
      <c r="B29" s="11">
        <f t="shared" si="0"/>
        <v>12.135506258956504</v>
      </c>
      <c r="C29" s="11">
        <f t="shared" si="1"/>
        <v>237.73331272901646</v>
      </c>
      <c r="D29" s="11">
        <f t="shared" si="2"/>
        <v>4.6817748079916699</v>
      </c>
      <c r="F29" s="11">
        <f t="shared" si="3"/>
        <v>12.140506069615746</v>
      </c>
      <c r="G29" s="11">
        <f t="shared" si="4"/>
        <v>238.30450541317373</v>
      </c>
      <c r="H29" s="11">
        <f t="shared" si="5"/>
        <v>4.6579366406740599</v>
      </c>
    </row>
    <row r="30" spans="1:9" x14ac:dyDescent="0.2">
      <c r="A30">
        <v>0.8</v>
      </c>
      <c r="B30" s="11">
        <f t="shared" si="0"/>
        <v>12.261089111123473</v>
      </c>
      <c r="C30" s="11">
        <f t="shared" si="1"/>
        <v>241.09297892661826</v>
      </c>
      <c r="D30" s="11">
        <f t="shared" si="2"/>
        <v>4.6638085696236402</v>
      </c>
      <c r="F30" s="11">
        <f t="shared" si="3"/>
        <v>12.259735495787098</v>
      </c>
      <c r="G30" s="11">
        <f t="shared" si="4"/>
        <v>242.46464679547839</v>
      </c>
      <c r="H30" s="11">
        <f t="shared" si="5"/>
        <v>4.6285391986948099</v>
      </c>
    </row>
    <row r="31" spans="1:9" x14ac:dyDescent="0.2">
      <c r="A31">
        <v>0.9</v>
      </c>
      <c r="B31" s="11">
        <f t="shared" si="0"/>
        <v>12.356449349274344</v>
      </c>
      <c r="C31" s="11">
        <f t="shared" si="1"/>
        <v>246.39538817568248</v>
      </c>
      <c r="D31" s="11">
        <f t="shared" si="2"/>
        <v>4.6411523040422402</v>
      </c>
      <c r="F31" s="11">
        <f t="shared" si="3"/>
        <v>12.349641910235157</v>
      </c>
      <c r="G31" s="11">
        <f t="shared" si="4"/>
        <v>248.61863634545153</v>
      </c>
      <c r="H31" s="11">
        <f t="shared" si="5"/>
        <v>4.59201951983726</v>
      </c>
    </row>
    <row r="32" spans="1:9" x14ac:dyDescent="0.2">
      <c r="A32" s="3">
        <v>1</v>
      </c>
      <c r="B32" s="13">
        <f t="shared" si="0"/>
        <v>12.424334741061044</v>
      </c>
      <c r="C32" s="13">
        <f t="shared" si="1"/>
        <v>253.70845201771871</v>
      </c>
      <c r="D32" s="13">
        <f t="shared" si="2"/>
        <v>4.6107305487753401</v>
      </c>
      <c r="E32" s="3"/>
      <c r="F32" s="13">
        <f t="shared" si="3"/>
        <v>12.412062409183802</v>
      </c>
      <c r="G32" s="13">
        <f t="shared" si="4"/>
        <v>256.47930760716582</v>
      </c>
      <c r="H32" s="13">
        <f t="shared" si="5"/>
        <v>4.5539015739609399</v>
      </c>
      <c r="I32" s="3"/>
    </row>
  </sheetData>
  <mergeCells count="4">
    <mergeCell ref="B4:E4"/>
    <mergeCell ref="F4:I4"/>
    <mergeCell ref="B20:E20"/>
    <mergeCell ref="F20:I20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fcc FeHx</vt:lpstr>
      <vt:lpstr>hcp and dhcp FeHx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hitoshi</dc:creator>
  <cp:lastModifiedBy>Christine Elrod</cp:lastModifiedBy>
  <cp:lastPrinted>2021-11-29T08:14:06Z</cp:lastPrinted>
  <dcterms:created xsi:type="dcterms:W3CDTF">2015-06-05T18:19:34Z</dcterms:created>
  <dcterms:modified xsi:type="dcterms:W3CDTF">2023-08-25T17:53:50Z</dcterms:modified>
</cp:coreProperties>
</file>