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9"/>
  <workbookPr/>
  <mc:AlternateContent xmlns:mc="http://schemas.openxmlformats.org/markup-compatibility/2006">
    <mc:Choice Requires="x15">
      <x15ac:absPath xmlns:x15ac="http://schemas.microsoft.com/office/spreadsheetml/2010/11/ac" url="/Users/EditorialAssistant/Downloads/_deposits/"/>
    </mc:Choice>
  </mc:AlternateContent>
  <xr:revisionPtr revIDLastSave="0" documentId="13_ncr:1_{C7BC16FD-69F6-4144-9555-8876B52B8D60}" xr6:coauthVersionLast="47" xr6:coauthVersionMax="47" xr10:uidLastSave="{00000000-0000-0000-0000-000000000000}"/>
  <bookViews>
    <workbookView xWindow="0" yWindow="500" windowWidth="34740" windowHeight="17420" tabRatio="672" xr2:uid="{00000000-000D-0000-FFFF-FFFF00000000}"/>
  </bookViews>
  <sheets>
    <sheet name="Readme" sheetId="10" r:id="rId1"/>
    <sheet name="3.1" sheetId="11" r:id="rId2"/>
    <sheet name="3.2" sheetId="9" r:id="rId3"/>
    <sheet name="3.3" sheetId="8" r:id="rId4"/>
  </sheets>
  <definedNames>
    <definedName name="OLE_LINK18" localSheetId="1">'3.1'!$F$12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6" i="8" l="1"/>
  <c r="E46" i="8" s="1"/>
  <c r="D18" i="8"/>
  <c r="E47" i="8" l="1"/>
  <c r="E18" i="8"/>
</calcChain>
</file>

<file path=xl/sharedStrings.xml><?xml version="1.0" encoding="utf-8"?>
<sst xmlns="http://schemas.openxmlformats.org/spreadsheetml/2006/main" count="332" uniqueCount="269">
  <si>
    <t>FeO</t>
  </si>
  <si>
    <t>MnO</t>
  </si>
  <si>
    <t>MgO</t>
  </si>
  <si>
    <t>Li</t>
  </si>
  <si>
    <t>Cs</t>
  </si>
  <si>
    <t>Nb</t>
  </si>
  <si>
    <t>Ta</t>
  </si>
  <si>
    <t>LOI</t>
    <phoneticPr fontId="1" type="noConversion"/>
  </si>
  <si>
    <t>Total</t>
    <phoneticPr fontId="1" type="noConversion"/>
  </si>
  <si>
    <t>Be</t>
  </si>
  <si>
    <t>Zr</t>
  </si>
  <si>
    <t>Hf</t>
  </si>
  <si>
    <r>
      <t>SiO</t>
    </r>
    <r>
      <rPr>
        <vertAlign val="subscript"/>
        <sz val="9"/>
        <color theme="1"/>
        <rFont val="Times New Roman"/>
        <family val="1"/>
      </rPr>
      <t>2</t>
    </r>
    <phoneticPr fontId="1" type="noConversion"/>
  </si>
  <si>
    <r>
      <t>TiO</t>
    </r>
    <r>
      <rPr>
        <vertAlign val="subscript"/>
        <sz val="9"/>
        <color theme="1"/>
        <rFont val="Times New Roman"/>
        <family val="1"/>
      </rPr>
      <t>2</t>
    </r>
    <phoneticPr fontId="1" type="noConversion"/>
  </si>
  <si>
    <r>
      <t>Al</t>
    </r>
    <r>
      <rPr>
        <vertAlign val="subscript"/>
        <sz val="9"/>
        <color theme="1"/>
        <rFont val="Times New Roman"/>
        <family val="1"/>
      </rPr>
      <t>2</t>
    </r>
    <r>
      <rPr>
        <sz val="9"/>
        <color theme="1"/>
        <rFont val="Times New Roman"/>
        <family val="1"/>
      </rPr>
      <t>O</t>
    </r>
    <r>
      <rPr>
        <vertAlign val="subscript"/>
        <sz val="9"/>
        <color theme="1"/>
        <rFont val="Times New Roman"/>
        <family val="1"/>
      </rPr>
      <t>3</t>
    </r>
    <phoneticPr fontId="1" type="noConversion"/>
  </si>
  <si>
    <t>CaO</t>
    <phoneticPr fontId="1" type="noConversion"/>
  </si>
  <si>
    <r>
      <t>Na</t>
    </r>
    <r>
      <rPr>
        <vertAlign val="subscript"/>
        <sz val="9"/>
        <color theme="1"/>
        <rFont val="Times New Roman"/>
        <family val="1"/>
      </rPr>
      <t>2</t>
    </r>
    <r>
      <rPr>
        <sz val="9"/>
        <color theme="1"/>
        <rFont val="Times New Roman"/>
        <family val="1"/>
      </rPr>
      <t>O</t>
    </r>
    <phoneticPr fontId="1" type="noConversion"/>
  </si>
  <si>
    <r>
      <t>K</t>
    </r>
    <r>
      <rPr>
        <vertAlign val="subscript"/>
        <sz val="9"/>
        <color theme="1"/>
        <rFont val="Times New Roman"/>
        <family val="1"/>
      </rPr>
      <t>2</t>
    </r>
    <r>
      <rPr>
        <sz val="9"/>
        <color theme="1"/>
        <rFont val="Times New Roman"/>
        <family val="1"/>
      </rPr>
      <t>O</t>
    </r>
    <phoneticPr fontId="1" type="noConversion"/>
  </si>
  <si>
    <t>Rock types and localities</t>
    <phoneticPr fontId="1" type="noConversion"/>
  </si>
  <si>
    <t>Other information</t>
    <phoneticPr fontId="1" type="noConversion"/>
  </si>
  <si>
    <t>Source</t>
    <phoneticPr fontId="1" type="noConversion"/>
  </si>
  <si>
    <t>Number</t>
    <phoneticPr fontId="1" type="noConversion"/>
  </si>
  <si>
    <t>UNMETAMORPHOSED PELITIC ROCKS</t>
  </si>
  <si>
    <t>Pelagic clays in 5 sediment cores</t>
  </si>
  <si>
    <t>2.0-3.0</t>
  </si>
  <si>
    <t>Pelagic clay in one core</t>
  </si>
  <si>
    <t>2.1-3.9</t>
  </si>
  <si>
    <t>Red pelagic clay</t>
  </si>
  <si>
    <t>2.16-2.53</t>
  </si>
  <si>
    <t>Marine sediments</t>
  </si>
  <si>
    <t>0.282-2.83</t>
  </si>
  <si>
    <t>Calcareous argillite, Paris basin</t>
  </si>
  <si>
    <t>2.23-2.64</t>
  </si>
  <si>
    <t>Clays</t>
    <phoneticPr fontId="1" type="noConversion"/>
  </si>
  <si>
    <t>Russian platform</t>
    <phoneticPr fontId="1" type="noConversion"/>
  </si>
  <si>
    <t>0.2-5</t>
    <phoneticPr fontId="1" type="noConversion"/>
  </si>
  <si>
    <t>Certal Asia</t>
    <phoneticPr fontId="1" type="noConversion"/>
  </si>
  <si>
    <t>2-6</t>
    <phoneticPr fontId="1" type="noConversion"/>
  </si>
  <si>
    <t>Estern Siberia (Yenisei rang)</t>
    <phoneticPr fontId="1" type="noConversion"/>
  </si>
  <si>
    <t>2-3</t>
    <phoneticPr fontId="1" type="noConversion"/>
  </si>
  <si>
    <t>Transbaikalia</t>
    <phoneticPr fontId="1" type="noConversion"/>
  </si>
  <si>
    <t>0.2-10</t>
    <phoneticPr fontId="1" type="noConversion"/>
  </si>
  <si>
    <t>USSR, excluding four samples taken in Be deposits</t>
    <phoneticPr fontId="1" type="noConversion"/>
  </si>
  <si>
    <t>Shale</t>
  </si>
  <si>
    <t>Toatal of unmetamorphosed pelitic rocks</t>
    <phoneticPr fontId="1" type="noConversion"/>
  </si>
  <si>
    <t>METAMORPHOSED PELITIC ROCKS</t>
  </si>
  <si>
    <t>Aluminous metasediments, Quebec</t>
  </si>
  <si>
    <t>Aluminous metasediments, Baffin Island</t>
  </si>
  <si>
    <t>Schists from “geosynclinal” regions of the former USSR</t>
  </si>
  <si>
    <t>1-8</t>
  </si>
  <si>
    <t>Schists from eastern Transbaikalia, Russia</t>
  </si>
  <si>
    <t>1-5</t>
  </si>
  <si>
    <t>Mica schist, different grades</t>
  </si>
  <si>
    <t>0-8</t>
  </si>
  <si>
    <t>Biotite and biotite-muscovite schists with porphyroblasts of garnet, staurolite and andalusite, Ladoga complex, NW Russia</t>
  </si>
  <si>
    <t>2.5-6.5</t>
  </si>
  <si>
    <t>Meta-terrigeneous, Ladoga complex, NW Russia (by metamorphic zone)</t>
  </si>
  <si>
    <t>Garnet</t>
    <phoneticPr fontId="1" type="noConversion"/>
  </si>
  <si>
    <t>Staurolite-andalusite</t>
    <phoneticPr fontId="1" type="noConversion"/>
  </si>
  <si>
    <t>Sillimanite-muscovite</t>
    <phoneticPr fontId="1" type="noConversion"/>
  </si>
  <si>
    <t>Sillimanite-K feldspar</t>
    <phoneticPr fontId="1" type="noConversion"/>
  </si>
  <si>
    <t>Hypersthene</t>
    <phoneticPr fontId="1" type="noConversion"/>
  </si>
  <si>
    <t>Phyllite, schist, shale, greenschist- and amphibolite-facies, Urals</t>
  </si>
  <si>
    <t>0.5-8</t>
  </si>
  <si>
    <t>Peña Negra complex, Spain</t>
  </si>
  <si>
    <t>Mesosomes</t>
    <phoneticPr fontId="1" type="noConversion"/>
  </si>
  <si>
    <t>1.13-4.75</t>
  </si>
  <si>
    <t>Melanosomes</t>
    <phoneticPr fontId="1" type="noConversion"/>
  </si>
  <si>
    <t>3.51-8.10</t>
  </si>
  <si>
    <t>Leucosomes</t>
    <phoneticPr fontId="1" type="noConversion"/>
  </si>
  <si>
    <t>0.37-2.04</t>
  </si>
  <si>
    <t>Migmatites, undifferentiated</t>
    <phoneticPr fontId="1" type="noConversion"/>
  </si>
  <si>
    <t>1.13-3.16</t>
  </si>
  <si>
    <t>Restites</t>
    <phoneticPr fontId="1" type="noConversion"/>
  </si>
  <si>
    <t>1.66-3.17</t>
  </si>
  <si>
    <t>Whiteschist (talc-kyanite), Mulvoj, Tajikistan</t>
  </si>
  <si>
    <t>Amphibolite facies with relict granulite and eclogite facies, Zerendin Series, Kokchetav massif, Kazakhstan</t>
  </si>
  <si>
    <t>Metasedimentary mica schists with Grt and Sil</t>
    <phoneticPr fontId="1" type="noConversion"/>
  </si>
  <si>
    <t>Gneisses derived from feldspathization of above</t>
    <phoneticPr fontId="1" type="noConversion"/>
  </si>
  <si>
    <t>Amphibolite-facies inclusions in granitic intrusives, N. Victoria Land, Antarctica</t>
  </si>
  <si>
    <t>Biotite-schist xenoliths</t>
    <phoneticPr fontId="1" type="noConversion"/>
  </si>
  <si>
    <t>2-5</t>
  </si>
  <si>
    <t>Biotite-rich restite</t>
    <phoneticPr fontId="1" type="noConversion"/>
  </si>
  <si>
    <t>Miscellaneous pelitic granulites, Prydz Bay, East Antarctica</t>
  </si>
  <si>
    <t>1-6</t>
  </si>
  <si>
    <t>Ultrahigh-T granulite-facies Napier complex, Enderby Land, East Antarctica</t>
  </si>
  <si>
    <t xml:space="preserve">Miscellaneous pelitic granulites, S.
and E. of Amundsen Bay </t>
    <phoneticPr fontId="1" type="noConversion"/>
  </si>
  <si>
    <t>Clastic metasediments, (anchizone to Bt zone), Cinco Villas massif, Spain</t>
  </si>
  <si>
    <t>Tur-rich metapelite and metapsammite, Broken Hill district, Australia</t>
  </si>
  <si>
    <t>1-3</t>
  </si>
  <si>
    <t>Toatal of metamorphosed pelitic rocks</t>
    <phoneticPr fontId="1" type="noConversion"/>
  </si>
  <si>
    <t>Total of pelitic rocks</t>
    <phoneticPr fontId="1" type="noConversion"/>
  </si>
  <si>
    <t xml:space="preserve">Sample </t>
    <phoneticPr fontId="1" type="noConversion"/>
  </si>
  <si>
    <t>Location</t>
    <phoneticPr fontId="1" type="noConversion"/>
  </si>
  <si>
    <t>Rock</t>
    <phoneticPr fontId="1" type="noConversion"/>
  </si>
  <si>
    <t>Rb</t>
  </si>
  <si>
    <t>Sr</t>
  </si>
  <si>
    <t>Pusila</t>
    <phoneticPr fontId="1" type="noConversion"/>
  </si>
  <si>
    <t>Gneiss</t>
    <phoneticPr fontId="1" type="noConversion"/>
  </si>
  <si>
    <t>DJ14-35</t>
  </si>
  <si>
    <t>Dinggye</t>
    <phoneticPr fontId="1" type="noConversion"/>
  </si>
  <si>
    <t>Qtz+Pl+Kfs+Bi+Mus</t>
    <phoneticPr fontId="1" type="noConversion"/>
  </si>
  <si>
    <t>DJ14-37</t>
  </si>
  <si>
    <t>DJ14-38</t>
  </si>
  <si>
    <t>Qtz+Pl+Kfs+Bi</t>
    <phoneticPr fontId="1" type="noConversion"/>
  </si>
  <si>
    <t>DJ14-39</t>
  </si>
  <si>
    <t>DJ14-45</t>
  </si>
  <si>
    <t>DJ14-46</t>
  </si>
  <si>
    <t>DJ14-47</t>
  </si>
  <si>
    <t>DJ14-48</t>
  </si>
  <si>
    <t>Yala-Xiangbo</t>
    <phoneticPr fontId="1" type="noConversion"/>
  </si>
  <si>
    <t>Pelite</t>
  </si>
  <si>
    <t>NY13-2</t>
  </si>
  <si>
    <t>Nyalam</t>
    <phoneticPr fontId="1" type="noConversion"/>
  </si>
  <si>
    <t>NY13-3</t>
  </si>
  <si>
    <t>NY13-4</t>
  </si>
  <si>
    <t>NY13-5</t>
  </si>
  <si>
    <t>NY13-6</t>
  </si>
  <si>
    <t>16YL06M</t>
  </si>
  <si>
    <t>Gneiss, Melanosomes</t>
    <phoneticPr fontId="1" type="noConversion"/>
  </si>
  <si>
    <t>16YL07M</t>
  </si>
  <si>
    <t>16YL08-1M</t>
  </si>
  <si>
    <t>16YL08-2M</t>
  </si>
  <si>
    <t>16YL11M</t>
  </si>
  <si>
    <t>16YL12M</t>
  </si>
  <si>
    <t>16YL13M</t>
  </si>
  <si>
    <t>16YL16M</t>
  </si>
  <si>
    <t>This study</t>
    <phoneticPr fontId="1" type="noConversion"/>
  </si>
  <si>
    <r>
      <t>FeO</t>
    </r>
    <r>
      <rPr>
        <vertAlign val="subscript"/>
        <sz val="9"/>
        <color theme="1"/>
        <rFont val="Times New Roman"/>
        <family val="1"/>
      </rPr>
      <t>T</t>
    </r>
    <phoneticPr fontId="1" type="noConversion"/>
  </si>
  <si>
    <r>
      <t>Fe</t>
    </r>
    <r>
      <rPr>
        <vertAlign val="subscript"/>
        <sz val="9"/>
        <color theme="1"/>
        <rFont val="Times New Roman"/>
        <family val="1"/>
      </rPr>
      <t>2</t>
    </r>
    <r>
      <rPr>
        <sz val="9"/>
        <color theme="1"/>
        <rFont val="Times New Roman"/>
        <family val="1"/>
      </rPr>
      <t>O</t>
    </r>
    <r>
      <rPr>
        <vertAlign val="subscript"/>
        <sz val="9"/>
        <color theme="1"/>
        <rFont val="Times New Roman"/>
        <family val="1"/>
      </rPr>
      <t>3</t>
    </r>
    <phoneticPr fontId="1" type="noConversion"/>
  </si>
  <si>
    <r>
      <t>P</t>
    </r>
    <r>
      <rPr>
        <vertAlign val="subscript"/>
        <sz val="9"/>
        <color theme="1"/>
        <rFont val="Times New Roman"/>
        <family val="1"/>
      </rPr>
      <t>2</t>
    </r>
    <r>
      <rPr>
        <sz val="9"/>
        <color theme="1"/>
        <rFont val="Times New Roman"/>
        <family val="1"/>
      </rPr>
      <t>O</t>
    </r>
    <r>
      <rPr>
        <vertAlign val="subscript"/>
        <sz val="9"/>
        <color theme="1"/>
        <rFont val="Times New Roman"/>
        <family val="1"/>
      </rPr>
      <t>5</t>
    </r>
    <phoneticPr fontId="1" type="noConversion"/>
  </si>
  <si>
    <r>
      <t>H</t>
    </r>
    <r>
      <rPr>
        <vertAlign val="subscript"/>
        <sz val="9"/>
        <color theme="1"/>
        <rFont val="Times New Roman"/>
        <family val="1"/>
      </rPr>
      <t>2</t>
    </r>
    <r>
      <rPr>
        <sz val="9"/>
        <color theme="1"/>
        <rFont val="Times New Roman"/>
        <family val="1"/>
      </rPr>
      <t>O</t>
    </r>
    <phoneticPr fontId="1" type="noConversion"/>
  </si>
  <si>
    <t>wt%</t>
    <phoneticPr fontId="1" type="noConversion"/>
  </si>
  <si>
    <t>19XZ44</t>
  </si>
  <si>
    <t>19XZ47</t>
  </si>
  <si>
    <t>20XZ129</t>
  </si>
  <si>
    <t>0-10</t>
    <phoneticPr fontId="1" type="noConversion"/>
  </si>
  <si>
    <t>&lt;1-7</t>
    <phoneticPr fontId="1" type="noConversion"/>
  </si>
  <si>
    <t>Sheets</t>
    <phoneticPr fontId="1" type="noConversion"/>
  </si>
  <si>
    <t>References for Statistics</t>
    <phoneticPr fontId="1" type="noConversion"/>
  </si>
  <si>
    <t>Rock</t>
  </si>
  <si>
    <t>Country</t>
  </si>
  <si>
    <t>Location</t>
  </si>
  <si>
    <t>Number of samples</t>
  </si>
  <si>
    <t>Data Source</t>
  </si>
  <si>
    <t>Biotite granite</t>
  </si>
  <si>
    <t>China</t>
  </si>
  <si>
    <t>Yuanbaoshan</t>
  </si>
  <si>
    <t>Pingying</t>
  </si>
  <si>
    <t>Pengshan</t>
  </si>
  <si>
    <t>Boluo</t>
  </si>
  <si>
    <t>Tang, unpublished data</t>
  </si>
  <si>
    <t>Miaoershan</t>
  </si>
  <si>
    <t>Altai</t>
  </si>
  <si>
    <t>Spain</t>
  </si>
  <si>
    <t xml:space="preserve">Pedrobemardo </t>
  </si>
  <si>
    <t>Czech</t>
  </si>
  <si>
    <t xml:space="preserve">Bohemia </t>
  </si>
  <si>
    <t>Canada</t>
  </si>
  <si>
    <t xml:space="preserve">Ghost Lake </t>
  </si>
  <si>
    <t>USA</t>
  </si>
  <si>
    <t>Silvermine</t>
  </si>
  <si>
    <t>Karelia</t>
  </si>
  <si>
    <t>Ukraine</t>
  </si>
  <si>
    <t>Russia</t>
  </si>
  <si>
    <t>Caucasus</t>
  </si>
  <si>
    <t>Tuva</t>
  </si>
  <si>
    <t>Mean for biotite granite</t>
  </si>
  <si>
    <t>Two-mica granite</t>
  </si>
  <si>
    <t>Zhuxi</t>
  </si>
  <si>
    <t>Jalama</t>
  </si>
  <si>
    <t>Nisa-albuquerque and Jalama</t>
  </si>
  <si>
    <t>Separation Rapids pluton</t>
  </si>
  <si>
    <t>Kukul'bei</t>
  </si>
  <si>
    <t>Urals</t>
  </si>
  <si>
    <t>Mean for Two-mica granite</t>
  </si>
  <si>
    <t>Biotite and two-mica granites</t>
  </si>
  <si>
    <t>Upper Altai</t>
  </si>
  <si>
    <t>Primor'e</t>
  </si>
  <si>
    <t>Kazakhstan</t>
  </si>
  <si>
    <t>Mean for biotite and two-mica granites</t>
  </si>
  <si>
    <t>Xiang et al., 2020</t>
    <phoneticPr fontId="1" type="noConversion"/>
  </si>
  <si>
    <t>Zhang et al., 2016</t>
    <phoneticPr fontId="1" type="noConversion"/>
  </si>
  <si>
    <t>Chen et al., 2018</t>
  </si>
  <si>
    <t>Tian et al., 2020</t>
    <phoneticPr fontId="1" type="noConversion"/>
  </si>
  <si>
    <t>Beus, 1966</t>
    <phoneticPr fontId="1" type="noConversion"/>
  </si>
  <si>
    <t>Bea et al., 1994</t>
    <phoneticPr fontId="1" type="noConversion"/>
  </si>
  <si>
    <t>Breiter et al., 1991</t>
    <phoneticPr fontId="1" type="noConversion"/>
  </si>
  <si>
    <t>Breaks and Moore, 1992</t>
    <phoneticPr fontId="1" type="noConversion"/>
  </si>
  <si>
    <t>Lowell and Young, 1999</t>
    <phoneticPr fontId="1" type="noConversion"/>
  </si>
  <si>
    <t>Chen et al., 2016</t>
    <phoneticPr fontId="1" type="noConversion"/>
  </si>
  <si>
    <t>Ramı́rez and Grundvig, 2000</t>
    <phoneticPr fontId="1" type="noConversion"/>
  </si>
  <si>
    <t>Ramı́rez and Menendez, 1999</t>
    <phoneticPr fontId="1" type="noConversion"/>
  </si>
  <si>
    <t>Breaks and Tindle, 2001</t>
    <phoneticPr fontId="1" type="noConversion"/>
  </si>
  <si>
    <t>Zaraisky et al., 2009</t>
    <phoneticPr fontId="1" type="noConversion"/>
  </si>
  <si>
    <t>Aikman, A.B., Harrison, T.M. and Hermann, J. (2012) The origin of Eo- and Neo-himalayan granitoids, Eastern Tibet. Journal of Asian Earth Sciences, 58, 143–157, https://doi.org/10.1016/j.jseaes.2012.05.018.</t>
  </si>
  <si>
    <t>Yang, L. (2020) Research on the relationship between anatexis and petrogenesis of leucogranite in the Himalayan orogenic belt [Ph.D. thesis]. Beijing, Institute of Geology and Geophysics Chinese Academy of Sciences, 256p.</t>
    <phoneticPr fontId="1" type="noConversion"/>
  </si>
  <si>
    <t>Zhang, F., Wang, Y.B. and Yang, D.T. (2020) Zircon U–Pb, O isotope, and geochemistry study of the early Palaeozoic granitic gneiss in the Dinggye district, central Himalaya: Implications for the early Palaeozoic orogenic event along the northern margin of Gondwana. Geological Journal, 55, 439–456, https://doi.org/10.1002/gj.3383.</t>
    <phoneticPr fontId="1" type="noConversion"/>
  </si>
  <si>
    <t>Bea, F., Pereira, M.D., Corretgé, L.G. and Fershtater, G.B. (1994) Differentiation of strongly peraluminous, perphosphorus granites: The pedrobernardo pluton, central Spain. Geochimica et Cosmochimica. Acta, 58, 2609–2627, https://doi.org/10.1016/0016-7037(94)90132-5.</t>
    <phoneticPr fontId="1" type="noConversion"/>
  </si>
  <si>
    <t>Beus, A.A. (1966) Geochemistry of Beryllium and genetic types of Beryllium deposits. L. R., Lachman, F. &amp; Harrison, R. K., eds. San Francisco and London, The Geochemical Society, W. H. Freeman and Company, 401 p.</t>
    <phoneticPr fontId="1" type="noConversion"/>
  </si>
  <si>
    <t>Breiter, K., Sokolová, M. and Sokol, A. (1991) Geochemical specialization of the tin-bearing granitoid massifs of NW Bohemia. Mineralium Deposita, 26, 298–306, https://doi.org/10.1007/BF00191077.</t>
    <phoneticPr fontId="1" type="noConversion"/>
  </si>
  <si>
    <t>Breaks, F.W. and Moore, J.M. (1992) The Ghost Lake Batholith, Superior Province of northwestern Ontario: a fertile, S-type, peraluminous granite - rare-element pegmatite system. The Canadian Mineralogist, 30, 835–875.</t>
    <phoneticPr fontId="1" type="noConversion"/>
  </si>
  <si>
    <t>Breaks, F.W. and Tindle, A.G. (2001) Rare-element mineralization of the Separation Lake area, northwest Ontario: characteristics of a new discovery of complex-type, petalite-subtype, Li-Rb-Cs-Ta pegmatite. Industrial Minerals in Canada, 53, 159–178.</t>
  </si>
  <si>
    <t>Chen, G.H., Shu, L.S., Shu, L.M., Zhang, C. and Ou-Yang, Y.P. (2016) Geological characteristics and mineralization setting of the Zhuxi tungsten (copper) polymetallic deposit in the Eastern Jiangnan Orogen. Science China Earth Sciences, 59 (4), 803–823, https://doi.org/10.1007/s11430-015-5200-9.</t>
    <phoneticPr fontId="1" type="noConversion"/>
  </si>
  <si>
    <t>Chen, W., Chen, B. and Sun, K.K. (2018) Petrogenesis of the Zengjialong highly differentiated granite in the Pengshan Sn-polymetallic ore field, Jiangxi Province (in Chinese with English abstract): Geochimica, 47, 554–574, https://doi.org/10.19700/j.0379-1726.2018.05.008 (2018).</t>
    <phoneticPr fontId="1" type="noConversion"/>
  </si>
  <si>
    <t>Lowell, G.R. and Young, G.J. (1999) Interaction between coeval mafic and felsic melts in the St. Francois Terrane of Missouri, USA. Precambrian Research, 95, 69–88, https://doi.org/10.1016/S0301-9268(98)00127-2.</t>
    <phoneticPr fontId="1" type="noConversion"/>
  </si>
  <si>
    <t>Ramı́rez, J.A. and González-Menéndez, L.A. (1999) Geochemical Study of Two Peraluminous Granites from South-Central Iberia: The Nisa-Albuquerque and Jalama Batholiths. Mineralogical Magazine, 63, 85–104, https://doi.org/10.1180/minmag.1999.063.1.09.</t>
    <phoneticPr fontId="1" type="noConversion"/>
  </si>
  <si>
    <t>Ramı́rez, J.A. and Grundvig, S. (2000) Causes of geochemical diversity in peraluminous granitic plutons: the Jálama pluton, Central-Iberian Zone (Spain and Portugal). Lithos, 50, 171–190, https://doi.org/10.1016/S0024-4937(99)00047-X.</t>
  </si>
  <si>
    <t>Tian, E.N., Wang, R.C., Xie, L., Zhang, W.L., Che, X.D. and Zhang, R.Q. (2020) Mineralogy and geochemistry of the newly discovered Late Mesozoic granite-pegmatite and associated Sn-Nb-Ta-Be mineralization in the Miao'ershan-Yuechengling composite batholith, northern Guangxi, South China. Journal of Asian Earth Sciences, 190, 104149, https://doi.org/10.1016/j.jseaes.2019.104149.</t>
    <phoneticPr fontId="1" type="noConversion"/>
  </si>
  <si>
    <t>Xiang, L., Romer, R.L., Glodny, J., Trumbull, R.B. and Wang, R. C. (2020) Li and B isotopic fractionation at the magmatic-hydrothermal transition of highly evolved granites. Lithos, 376–377,105753, https://doi.org/10.1016/j.lithos.2020.105753.</t>
  </si>
  <si>
    <t>Zaraisky, G.P., Aksyuk, A.M., Devyatova, V.N., Udoratina, O.V. and Chevychelov, V.Y. (2009) The Zr/Hf ratio as a fractionation indicator of rare-metal granites. Petrology, 17, 25–45, https://doi.org/10.1134/S0869591109010020.</t>
    <phoneticPr fontId="1" type="noConversion"/>
  </si>
  <si>
    <t>Zhang, S.T. Ma, D.S., Lu, J.J., Zhang, R.Q., Cai, Y. and Ding, C.C. (2016) Geochronology, Hf Isotopic Compositions and Geochemical Characteristics of the Pingying Granite Pluton in Northern Guangxi, South China, and Its Geological Significance (in Chinese with English abstract). Geological Journal of China Universities, 22, 92–104, https://doi.org/10.16108/j.issn1006-7493.2015025.</t>
    <phoneticPr fontId="1" type="noConversion"/>
  </si>
  <si>
    <t>Zhang et al., 2020</t>
    <phoneticPr fontId="1" type="noConversion"/>
  </si>
  <si>
    <t>Aikman et al., 2012</t>
    <phoneticPr fontId="1" type="noConversion"/>
  </si>
  <si>
    <t>Yang, 2020</t>
    <phoneticPr fontId="1" type="noConversion"/>
  </si>
  <si>
    <t>Merrill et al., 1960</t>
    <phoneticPr fontId="1" type="noConversion"/>
  </si>
  <si>
    <t>Johnson and Plank, 1999</t>
    <phoneticPr fontId="1" type="noConversion"/>
  </si>
  <si>
    <t>Ryan and Langmuir, 1988</t>
    <phoneticPr fontId="1" type="noConversion"/>
  </si>
  <si>
    <t>Henry et al., 1996</t>
    <phoneticPr fontId="1" type="noConversion"/>
  </si>
  <si>
    <t>Beus, 1966; Table 142</t>
    <phoneticPr fontId="1" type="noConversion"/>
  </si>
  <si>
    <t>Goldschmidt and Peters, 1932</t>
    <phoneticPr fontId="1" type="noConversion"/>
  </si>
  <si>
    <t>Shaw et al., 1967</t>
    <phoneticPr fontId="1" type="noConversion"/>
  </si>
  <si>
    <t>Hietanen, 1969</t>
    <phoneticPr fontId="1" type="noConversion"/>
  </si>
  <si>
    <t>Sergeyev et al., 1967</t>
    <phoneticPr fontId="1" type="noConversion"/>
  </si>
  <si>
    <t>Lebedev and Nagaytsev, 1980</t>
    <phoneticPr fontId="1" type="noConversion"/>
  </si>
  <si>
    <t>Bushlyakov and Grigor’yev, 1989</t>
    <phoneticPr fontId="1" type="noConversion"/>
  </si>
  <si>
    <t>Bea et al., 1994</t>
    <phoneticPr fontId="1" type="noConversion"/>
  </si>
  <si>
    <t>Pereira Gómez and Rodríguez Alonso, 2000</t>
    <phoneticPr fontId="1" type="noConversion"/>
  </si>
  <si>
    <t>Grew, 2002</t>
    <phoneticPr fontId="1" type="noConversion"/>
  </si>
  <si>
    <t>Rozen and Serykh, 1972</t>
    <phoneticPr fontId="1" type="noConversion"/>
  </si>
  <si>
    <t>Sheraton et al., 1987</t>
    <phoneticPr fontId="1" type="noConversion"/>
  </si>
  <si>
    <t>Sheraton et al., 1984</t>
    <phoneticPr fontId="1" type="noConversion"/>
  </si>
  <si>
    <t>Sheraton, 1980, 1985; Sheraton et al., 1982</t>
    <phoneticPr fontId="1" type="noConversion"/>
  </si>
  <si>
    <t>Pesquera and Velasco, 1997</t>
    <phoneticPr fontId="1" type="noConversion"/>
  </si>
  <si>
    <t>Slack et al., 1993</t>
    <phoneticPr fontId="1" type="noConversion"/>
  </si>
  <si>
    <t>Bushlyakov, I.N. and Grigor’yev, N.A. (1989) Beryllium in Ural metamorphites. Geochemistry International, 26, 57–61.</t>
    <phoneticPr fontId="1" type="noConversion"/>
  </si>
  <si>
    <t>Merril, J.R., Lyden, E.F.X., Honda, M. and Arnold, J.R. (1960) The sedimentary geochemistry of the beryllium isotopes.  Geochimica et Cosmochimica. Acta, 18, 108–129, https://doi.org/10.1016/0016-7037(60)90022-3.</t>
    <phoneticPr fontId="1" type="noConversion"/>
  </si>
  <si>
    <t>Johnson, M.C. and Plank, T. (1999) Dehydration and melting experiments constrain the fate of subducted sediments. Geochemistry Geophysics Geosystems, 1, 1–26, https://doi.org/10.1029/1999GC000014.</t>
    <phoneticPr fontId="1" type="noConversion"/>
  </si>
  <si>
    <t>Ryan, J.G. and Langmuir, C.H. (1988) Beryllium systematics in young volcanic rocks. Implications for 10Be.  Geochimica et Cosmochimica. Acta, 52, 237–244, https://doi.org/10.1016/0016-7037(88)90073-7.</t>
    <phoneticPr fontId="1" type="noConversion"/>
  </si>
  <si>
    <t>Henry, C., Burkhard, M. and Goffé, B. (1996) Evolution of synmetamorphic veins and their wallrocks through a Western Alps transect: No evidence for large-scale fluid flow. Stable isotope, major- and trace-element systematics. Chemical Geology, 127, 81–109, https://doi.org/10.1016/0009-2541(95)00106-9.</t>
    <phoneticPr fontId="1" type="noConversion"/>
  </si>
  <si>
    <t>Goldschmidt, V.M. and Peters, C. (1932) Zur Geochemie des Berylliums, in Nachrichten von der Gesellschaft der Wissenschaften zu Göttingen, Mathematisch-Physikalische Klasse. Berlin, Weidmannsche Buchhandlung, 360–376, url: eudml.org/doc/59390.</t>
    <phoneticPr fontId="1" type="noConversion"/>
  </si>
  <si>
    <t>Shaw, D.M., Reilly, G.A., Muysson, J.R., Pattenden, G.E. and Campbell, F.E. (1967) An estimate of the chemical composition of the Canadian Precambrian shield. Canadian Journal of Earth Sciences, 4, 829–853, https://doi.org/10.1139/e67-058.</t>
    <phoneticPr fontId="1" type="noConversion"/>
  </si>
  <si>
    <t>Hietanen, A. (1969) Distribution of Fe and Mg between garnet, staurolite, and biotite in aluminum-rich schist in various metamorphic zones north of the Idaho Batholith. American Journal of Science, 267, 422–456, https://doi.org/10.2475/ajs.267.3.422.</t>
    <phoneticPr fontId="1" type="noConversion"/>
  </si>
  <si>
    <t>Sergeyev, A.S., Petrov, V.P., Galibin, V.A. and Predovskiy, A.A. (1967) Distribution of impurity elements in staurolite and biotite of highly aluminous schists of northern Priladozh'ye [Lake Ladoga area], In Mineralogiya i Geokhimiya, Collection of Papers, no. 2. Leningrad University, Leningrad, 136–144, (in Russian).</t>
    <phoneticPr fontId="1" type="noConversion"/>
  </si>
  <si>
    <t>Lebedev, V.I. and Magaytsev, Y.V. (1980) Minor elements in metamorphic rocks as an ore-material source for certain deposits. Geochemistry International, 17, 1640–1649.</t>
    <phoneticPr fontId="1" type="noConversion"/>
  </si>
  <si>
    <t>Pereira-Gómez, M.D. and Rodríguez-Alonso, M.D. (2000) Duality of cordierite granites related to melt-restite segregation in the Peña Negra anatectic complex, central Spain. The Canadian Mineralogist, 38, 1329–1346, https://doi.org/10.2113/gscanmin.38.6.1329.</t>
    <phoneticPr fontId="1" type="noConversion"/>
  </si>
  <si>
    <t>Grew, E.S. (2002) Beryllium in Metamorphic Environments (emphasis on aluminous compositions), in Beryllium: Mineralogy, Petrology, and Geochemistry, Ribbe, P.H., ed. Reviews in Mineralogy and Geochemistry. Blacksburg, Virginia, 487–549, https://doi.org/10.2138/rmg.2002.50.12.</t>
    <phoneticPr fontId="1" type="noConversion"/>
  </si>
  <si>
    <t>Rozen, O.M. and Serykh, V.I. (1972) The geochemical aspect to the question of granite formation, in Granitization, Granites and Pegmatites, Doklady First International Geochemistry Congress. Moscow, USSR 20, 95–117 (in Russian).</t>
    <phoneticPr fontId="1" type="noConversion"/>
  </si>
  <si>
    <t>Sheraton, J.W., Babcock, R.S., Black, L.P., Wyborn, D. and Plummer, C.C. (1967) Petrogenesis of granitic rocks of the Daniels Range, northern Victoria Land, Antarctica. Precambrian Research, 37, 267–286, https://doi.org/10.1016/0301-9268(87)90078-7.</t>
    <phoneticPr fontId="1" type="noConversion"/>
  </si>
  <si>
    <t>Sheraton, J.W., Black, L.P. and McCulloch, M.T. (1984) Regional geochemical and isotopic characteristics of highgrade metamorphics of the Prydz Bay area: the extent of Proterozoic reworking of Archaean continental crust in East Antarctica. Precambrian Research, 26, 169–198, https://doi.org/10.1016/0301-9268(84)90043-3.</t>
  </si>
  <si>
    <t>Sheraton, J.W. (1980) Geochemistry of Precambrian metapelites from East Antarctica: secular and metamorphic variations. BMR Journal of Australian Geology and Geophysics 5, 279–288.</t>
    <phoneticPr fontId="1" type="noConversion"/>
  </si>
  <si>
    <t>Sheraton, J.W. (1985) Chemical analyses of rocks from East Antarctica. Part 2, Bureau of Mineral Resources, Geology and Geophysics. Australia, Record, 126p.</t>
    <phoneticPr fontId="1" type="noConversion"/>
  </si>
  <si>
    <t>Sheraton, J.W., England, R.N. and Ellis, D.J. (1982) Metasomatic zoning in sapphirine-bearing granulites from Antarctica. BMR Journal of Australian Geology and Geophysics 7, 269–273.</t>
    <phoneticPr fontId="1" type="noConversion"/>
  </si>
  <si>
    <t>Pesquera, A. and Velasco, F. (1997) Mineralogy, geochemistry and geological significance of tourmaline-rich rocks from the Paleozoic Cinco Villas Massif (western Pyrenees, Spain). Contributions to Mineralogy and Petrology, 129, 53–74, https://doi.org/10.1007/s004100050323.</t>
    <phoneticPr fontId="1" type="noConversion"/>
  </si>
  <si>
    <t>Slack, J.F., Palmer, M.R., Stevens, B.P.J. and Barnes, R.G. (1993) Origin and significance of tourmaline rich rocks in the Broken Hill district, Australia. Economic Geology, 88, 505–541, https://doi.org/10.2113/gsecongeo.88.3.505.</t>
    <phoneticPr fontId="1" type="noConversion"/>
  </si>
  <si>
    <t>Statistics of Be contents in biotite granites and two-mica granites worldwide</t>
    <phoneticPr fontId="1" type="noConversion"/>
  </si>
  <si>
    <t>Statistics of Be contents in pelitic rocks in Himalaya</t>
    <phoneticPr fontId="1" type="noConversion"/>
  </si>
  <si>
    <t>Statistics of Be contents in pelitic rocks worldwide</t>
    <phoneticPr fontId="1" type="noConversion"/>
  </si>
  <si>
    <t>Mean Be content (µg/g)</t>
  </si>
  <si>
    <t>µg/g</t>
  </si>
  <si>
    <t>Be µg/g</t>
  </si>
  <si>
    <t>Range (µg/g)</t>
  </si>
  <si>
    <t>Average (µg/g)</t>
  </si>
  <si>
    <t>Supplemental Data 3 - Statistics</t>
    <phoneticPr fontId="1" type="noConversion"/>
  </si>
  <si>
    <t>Supplemental Data 3.1 Statistics of Be contents in biotite granites and two-mica granites worldwide</t>
    <phoneticPr fontId="1" type="noConversion"/>
  </si>
  <si>
    <t>Supplemental Data 3.2 Statistics of Be contents in pelitic rocks in Himalaya</t>
    <phoneticPr fontId="1" type="noConversion"/>
  </si>
  <si>
    <t>Supplemental Data 3.3 Statistics of Be contents in pelitic rocks worldwide</t>
    <phoneticPr fontId="1" type="noConversion"/>
  </si>
  <si>
    <t>American Mineralogist: January 2023 Online Materials AM-23-18353</t>
  </si>
  <si>
    <t>Liu et al.: Continuous Be mineralization in Himalayan leucogranites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</si>
</sst>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_);[Red]\(0.00\)"/>
    <numFmt numFmtId="165" formatCode="0_);[Red]\(0\)"/>
    <numFmt numFmtId="166" formatCode="0.0_);[Red]\(0.0\)"/>
    <numFmt numFmtId="167" formatCode="0.0"/>
  </numFmts>
  <fonts count="18">
    <font>
      <sz val="11"/>
      <color theme="1"/>
      <name val="Calibri"/>
      <family val="2"/>
      <scheme val="minor"/>
    </font>
    <font>
      <sz val="9"/>
      <name val="Calibri"/>
      <family val="3"/>
      <charset val="134"/>
      <scheme val="minor"/>
    </font>
    <font>
      <sz val="10"/>
      <name val="Arial"/>
      <family val="2"/>
    </font>
    <font>
      <sz val="9"/>
      <color theme="1"/>
      <name val="Times New Roman"/>
      <family val="1"/>
    </font>
    <font>
      <sz val="9"/>
      <name val="Times New Roman"/>
      <family val="1"/>
    </font>
    <font>
      <sz val="11"/>
      <color theme="1"/>
      <name val="Times New Roman"/>
      <family val="1"/>
    </font>
    <font>
      <vertAlign val="subscript"/>
      <sz val="9"/>
      <color theme="1"/>
      <name val="Times New Roman"/>
      <family val="1"/>
    </font>
    <font>
      <b/>
      <i/>
      <sz val="9"/>
      <color theme="1"/>
      <name val="Times New Roman"/>
      <family val="1"/>
    </font>
    <font>
      <i/>
      <sz val="9"/>
      <color theme="1"/>
      <name val="Times New Roman"/>
      <family val="1"/>
    </font>
    <font>
      <b/>
      <sz val="9"/>
      <color theme="1"/>
      <name val="Times New Roman"/>
      <family val="1"/>
    </font>
    <font>
      <sz val="12"/>
      <name val="宋体"/>
      <family val="3"/>
      <charset val="134"/>
    </font>
    <font>
      <sz val="9"/>
      <color rgb="FF000000"/>
      <name val="Times New Roman"/>
      <family val="1"/>
    </font>
    <font>
      <i/>
      <sz val="9"/>
      <color rgb="FF0070C0"/>
      <name val="Times New Roman"/>
      <family val="1"/>
    </font>
    <font>
      <sz val="9"/>
      <color rgb="FF0070C0"/>
      <name val="Times New Roman"/>
      <family val="1"/>
    </font>
    <font>
      <sz val="11"/>
      <color theme="1"/>
      <name val="Calibri"/>
      <family val="3"/>
      <charset val="134"/>
      <scheme val="minor"/>
    </font>
    <font>
      <b/>
      <sz val="11"/>
      <color theme="1"/>
      <name val="Times New Roman"/>
      <family val="1"/>
    </font>
    <font>
      <b/>
      <sz val="10"/>
      <color theme="1"/>
      <name val="Times New Roman"/>
      <family val="1"/>
    </font>
    <font>
      <b/>
      <i/>
      <sz val="9"/>
      <color rgb="FF000000"/>
      <name val="Times New Roman"/>
      <family val="1"/>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4">
    <xf numFmtId="0" fontId="0" fillId="0" borderId="0"/>
    <xf numFmtId="0" fontId="2" fillId="0" borderId="0"/>
    <xf numFmtId="0" fontId="10" fillId="0" borderId="0"/>
    <xf numFmtId="0" fontId="14" fillId="0" borderId="0"/>
  </cellStyleXfs>
  <cellXfs count="83">
    <xf numFmtId="0" fontId="0" fillId="0" borderId="0" xfId="0"/>
    <xf numFmtId="0" fontId="3" fillId="0" borderId="0" xfId="0" applyFont="1" applyFill="1" applyBorder="1" applyAlignment="1">
      <alignment horizontal="left" vertical="center"/>
    </xf>
    <xf numFmtId="164" fontId="5" fillId="0" borderId="0" xfId="0" applyNumberFormat="1" applyFont="1" applyAlignment="1">
      <alignment horizontal="left"/>
    </xf>
    <xf numFmtId="0" fontId="8" fillId="0" borderId="2" xfId="0" applyFont="1" applyFill="1" applyBorder="1" applyAlignment="1">
      <alignment horizontal="left"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167" fontId="3" fillId="0" borderId="0" xfId="0" applyNumberFormat="1" applyFont="1" applyFill="1" applyAlignment="1">
      <alignment horizontal="left" vertical="center"/>
    </xf>
    <xf numFmtId="14" fontId="3" fillId="0" borderId="0" xfId="0" quotePrefix="1" applyNumberFormat="1" applyFont="1" applyFill="1" applyAlignment="1">
      <alignment horizontal="left" vertical="center"/>
    </xf>
    <xf numFmtId="0" fontId="3" fillId="0" borderId="0" xfId="0" quotePrefix="1" applyFont="1" applyFill="1" applyAlignment="1">
      <alignment horizontal="left" vertical="center"/>
    </xf>
    <xf numFmtId="0" fontId="7" fillId="0" borderId="0" xfId="0" applyFont="1" applyFill="1" applyAlignment="1">
      <alignment horizontal="left" vertical="center"/>
    </xf>
    <xf numFmtId="167" fontId="7" fillId="0" borderId="0" xfId="0" applyNumberFormat="1" applyFont="1" applyFill="1" applyAlignment="1">
      <alignment horizontal="left" vertical="center"/>
    </xf>
    <xf numFmtId="0" fontId="3" fillId="0" borderId="3" xfId="0" applyFont="1" applyFill="1" applyBorder="1" applyAlignment="1">
      <alignment horizontal="left" vertical="center"/>
    </xf>
    <xf numFmtId="167" fontId="3" fillId="0" borderId="3" xfId="0" applyNumberFormat="1" applyFont="1" applyFill="1" applyBorder="1" applyAlignment="1">
      <alignment horizontal="left" vertical="center"/>
    </xf>
    <xf numFmtId="0" fontId="3" fillId="0" borderId="2" xfId="0" applyFont="1" applyFill="1" applyBorder="1" applyAlignment="1">
      <alignment horizontal="left" vertical="center"/>
    </xf>
    <xf numFmtId="0" fontId="7" fillId="0" borderId="2" xfId="0" applyFont="1" applyFill="1" applyBorder="1" applyAlignment="1">
      <alignment horizontal="left" vertical="center"/>
    </xf>
    <xf numFmtId="167" fontId="7" fillId="0" borderId="2" xfId="0" applyNumberFormat="1" applyFont="1" applyFill="1" applyBorder="1" applyAlignment="1">
      <alignment horizontal="left" vertical="center"/>
    </xf>
    <xf numFmtId="0" fontId="3" fillId="0" borderId="1" xfId="0" applyFont="1" applyFill="1" applyBorder="1" applyAlignment="1">
      <alignment horizontal="left" vertical="center"/>
    </xf>
    <xf numFmtId="0" fontId="7" fillId="0" borderId="1" xfId="0" applyFont="1" applyFill="1" applyBorder="1" applyAlignment="1">
      <alignment horizontal="left" vertical="center"/>
    </xf>
    <xf numFmtId="167" fontId="7" fillId="0" borderId="1" xfId="0" applyNumberFormat="1" applyFont="1" applyFill="1" applyBorder="1" applyAlignment="1">
      <alignment horizontal="left" vertical="center"/>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0" fillId="0" borderId="0" xfId="0" applyAlignment="1">
      <alignment horizontal="left" vertical="center"/>
    </xf>
    <xf numFmtId="0" fontId="9" fillId="0" borderId="2" xfId="0" applyFont="1" applyFill="1" applyBorder="1" applyAlignment="1">
      <alignment vertical="center" wrapText="1"/>
    </xf>
    <xf numFmtId="0" fontId="9" fillId="0" borderId="1"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horizontal="left" vertical="center" wrapText="1"/>
    </xf>
    <xf numFmtId="164" fontId="5" fillId="0" borderId="0" xfId="0" applyNumberFormat="1" applyFont="1" applyFill="1" applyBorder="1" applyAlignment="1">
      <alignment horizontal="left"/>
    </xf>
    <xf numFmtId="0" fontId="0" fillId="0" borderId="0" xfId="0" applyFill="1" applyBorder="1"/>
    <xf numFmtId="164" fontId="3" fillId="0" borderId="0" xfId="0" applyNumberFormat="1" applyFont="1" applyFill="1" applyBorder="1" applyAlignment="1">
      <alignment horizontal="left" vertical="center"/>
    </xf>
    <xf numFmtId="0" fontId="3" fillId="0" borderId="0" xfId="0" applyNumberFormat="1" applyFont="1" applyFill="1" applyBorder="1" applyAlignment="1">
      <alignment horizontal="left" vertical="center"/>
    </xf>
    <xf numFmtId="164" fontId="11" fillId="0" borderId="0" xfId="0" applyNumberFormat="1" applyFont="1" applyFill="1" applyBorder="1" applyAlignment="1">
      <alignment horizontal="left" vertical="center" wrapText="1"/>
    </xf>
    <xf numFmtId="164" fontId="3" fillId="0" borderId="3" xfId="0" applyNumberFormat="1" applyFont="1" applyFill="1" applyBorder="1" applyAlignment="1">
      <alignment horizontal="left" vertical="center"/>
    </xf>
    <xf numFmtId="164" fontId="3" fillId="0" borderId="2" xfId="0" applyNumberFormat="1" applyFont="1" applyFill="1" applyBorder="1" applyAlignment="1">
      <alignment horizontal="left" vertical="center"/>
    </xf>
    <xf numFmtId="0" fontId="3" fillId="0" borderId="2" xfId="0" applyNumberFormat="1" applyFont="1" applyFill="1" applyBorder="1" applyAlignment="1">
      <alignment horizontal="left" vertical="center"/>
    </xf>
    <xf numFmtId="164" fontId="11" fillId="0" borderId="2" xfId="0" applyNumberFormat="1" applyFont="1" applyFill="1" applyBorder="1" applyAlignment="1">
      <alignment horizontal="left" vertical="center" wrapText="1"/>
    </xf>
    <xf numFmtId="164" fontId="12" fillId="0" borderId="0" xfId="0" applyNumberFormat="1" applyFont="1" applyFill="1" applyBorder="1" applyAlignment="1">
      <alignment horizontal="left" vertical="center"/>
    </xf>
    <xf numFmtId="0" fontId="13" fillId="0" borderId="0" xfId="0" applyFont="1" applyFill="1" applyAlignment="1">
      <alignment horizontal="left" vertical="center"/>
    </xf>
    <xf numFmtId="0" fontId="13" fillId="0" borderId="3" xfId="0" applyFont="1" applyFill="1" applyBorder="1" applyAlignment="1">
      <alignment horizontal="left" vertical="center"/>
    </xf>
    <xf numFmtId="0" fontId="13" fillId="0" borderId="0" xfId="0" applyFont="1" applyFill="1" applyAlignment="1">
      <alignment horizontal="left" vertical="center" wrapText="1"/>
    </xf>
    <xf numFmtId="164" fontId="3" fillId="0" borderId="0" xfId="0" applyNumberFormat="1" applyFont="1" applyFill="1" applyBorder="1" applyAlignment="1">
      <alignment horizontal="left" vertical="center"/>
    </xf>
    <xf numFmtId="164" fontId="3" fillId="0" borderId="2" xfId="0" applyNumberFormat="1" applyFont="1" applyFill="1" applyBorder="1" applyAlignment="1">
      <alignment horizontal="left" vertical="center"/>
    </xf>
    <xf numFmtId="0" fontId="5" fillId="0" borderId="0" xfId="0" applyFont="1" applyAlignment="1">
      <alignment horizontal="left" vertical="center"/>
    </xf>
    <xf numFmtId="164" fontId="3" fillId="0" borderId="0" xfId="0" applyNumberFormat="1" applyFont="1" applyFill="1" applyBorder="1" applyAlignment="1">
      <alignment horizontal="left" vertical="center"/>
    </xf>
    <xf numFmtId="166" fontId="4" fillId="0" borderId="0" xfId="2" applyNumberFormat="1" applyFont="1" applyFill="1" applyBorder="1" applyAlignment="1">
      <alignment horizontal="left" vertical="center"/>
    </xf>
    <xf numFmtId="166" fontId="4" fillId="0" borderId="2" xfId="2" applyNumberFormat="1" applyFont="1" applyFill="1" applyBorder="1" applyAlignment="1">
      <alignment horizontal="left" vertical="center"/>
    </xf>
    <xf numFmtId="166" fontId="3" fillId="0" borderId="0" xfId="0" applyNumberFormat="1" applyFont="1" applyFill="1" applyBorder="1" applyAlignment="1">
      <alignment horizontal="left" vertical="center"/>
    </xf>
    <xf numFmtId="166" fontId="3" fillId="0" borderId="2" xfId="0" applyNumberFormat="1" applyFont="1" applyFill="1" applyBorder="1" applyAlignment="1">
      <alignment horizontal="left" vertical="center"/>
    </xf>
    <xf numFmtId="165" fontId="4" fillId="0" borderId="0" xfId="2" applyNumberFormat="1" applyFont="1" applyFill="1" applyBorder="1" applyAlignment="1">
      <alignment horizontal="left" vertical="center"/>
    </xf>
    <xf numFmtId="165" fontId="4" fillId="0" borderId="2" xfId="2" applyNumberFormat="1" applyFont="1" applyFill="1" applyBorder="1" applyAlignment="1">
      <alignment horizontal="left" vertical="center"/>
    </xf>
    <xf numFmtId="165" fontId="3" fillId="0" borderId="0" xfId="0" applyNumberFormat="1" applyFont="1" applyFill="1" applyBorder="1" applyAlignment="1">
      <alignment horizontal="left" vertical="center"/>
    </xf>
    <xf numFmtId="165" fontId="3" fillId="0" borderId="2" xfId="0" applyNumberFormat="1" applyFont="1" applyFill="1" applyBorder="1" applyAlignment="1">
      <alignment horizontal="lef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left" vertical="center"/>
    </xf>
    <xf numFmtId="0" fontId="15" fillId="0" borderId="0" xfId="0" applyFont="1" applyAlignment="1">
      <alignment horizontal="left" vertical="center"/>
    </xf>
    <xf numFmtId="164" fontId="16" fillId="0" borderId="0" xfId="0" applyNumberFormat="1" applyFont="1" applyFill="1" applyBorder="1" applyAlignment="1">
      <alignment horizontal="left" vertical="center"/>
    </xf>
    <xf numFmtId="0" fontId="3" fillId="0" borderId="0" xfId="0" applyFont="1"/>
    <xf numFmtId="0" fontId="3" fillId="0" borderId="0" xfId="0" applyFont="1" applyAlignment="1">
      <alignment horizontal="left" vertical="center"/>
    </xf>
    <xf numFmtId="0" fontId="11" fillId="0" borderId="0"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3" fillId="0" borderId="0" xfId="0" applyFont="1" applyBorder="1" applyAlignment="1">
      <alignment wrapText="1"/>
    </xf>
    <xf numFmtId="0" fontId="13" fillId="0" borderId="0" xfId="0" applyFont="1" applyBorder="1" applyAlignment="1">
      <alignment horizontal="lef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0" xfId="0" applyFont="1" applyBorder="1" applyAlignment="1"/>
    <xf numFmtId="0" fontId="11" fillId="0" borderId="0" xfId="0" applyFont="1" applyBorder="1" applyAlignment="1">
      <alignment horizontal="center" vertical="center" wrapText="1"/>
    </xf>
    <xf numFmtId="164" fontId="3" fillId="0" borderId="0" xfId="0" applyNumberFormat="1" applyFont="1" applyFill="1" applyBorder="1" applyAlignment="1">
      <alignment horizontal="left" vertical="center"/>
    </xf>
    <xf numFmtId="164" fontId="3" fillId="0" borderId="2" xfId="0" applyNumberFormat="1" applyFont="1" applyFill="1" applyBorder="1" applyAlignment="1">
      <alignment horizontal="left" vertical="center"/>
    </xf>
    <xf numFmtId="0" fontId="3" fillId="0" borderId="0" xfId="0" applyFont="1" applyFill="1" applyBorder="1" applyAlignment="1">
      <alignment horizontal="left" vertical="center"/>
    </xf>
    <xf numFmtId="0" fontId="3" fillId="0" borderId="2" xfId="0" applyFont="1" applyFill="1" applyBorder="1" applyAlignment="1">
      <alignment horizontal="left" vertical="center"/>
    </xf>
    <xf numFmtId="0" fontId="3"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0" xfId="0" applyNumberFormat="1" applyFont="1" applyFill="1" applyBorder="1" applyAlignment="1">
      <alignment horizontal="left" vertical="center"/>
    </xf>
    <xf numFmtId="0" fontId="3" fillId="0" borderId="2" xfId="0" applyNumberFormat="1" applyFont="1" applyFill="1" applyBorder="1" applyAlignment="1">
      <alignment horizontal="left" vertical="center"/>
    </xf>
    <xf numFmtId="0" fontId="3" fillId="0" borderId="0" xfId="0" applyFont="1" applyFill="1" applyAlignment="1">
      <alignment horizontal="lef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0" fontId="13" fillId="0" borderId="0" xfId="0" applyFont="1" applyFill="1" applyAlignment="1">
      <alignment horizontal="left" vertical="center" wrapText="1"/>
    </xf>
    <xf numFmtId="0" fontId="7" fillId="0" borderId="3"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xf>
    <xf numFmtId="0" fontId="7" fillId="0" borderId="2" xfId="0" applyFont="1" applyFill="1" applyBorder="1" applyAlignment="1">
      <alignment horizontal="left" vertical="center"/>
    </xf>
  </cellXfs>
  <cellStyles count="4">
    <cellStyle name="Normal" xfId="0" builtinId="0"/>
    <cellStyle name="常规 2" xfId="3" xr:uid="{00000000-0005-0000-0000-000001000000}"/>
    <cellStyle name="常规 2 2" xfId="1" xr:uid="{00000000-0005-0000-0000-000002000000}"/>
    <cellStyle name="常规 3"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C11"/>
  <sheetViews>
    <sheetView tabSelected="1" workbookViewId="0">
      <selection activeCell="E32" sqref="E32"/>
    </sheetView>
  </sheetViews>
  <sheetFormatPr baseColWidth="10" defaultColWidth="8.83203125" defaultRowHeight="15"/>
  <sheetData>
    <row r="2" spans="2:3">
      <c r="B2" s="53" t="s">
        <v>263</v>
      </c>
    </row>
    <row r="3" spans="2:3">
      <c r="B3" s="41"/>
    </row>
    <row r="4" spans="2:3">
      <c r="B4" s="41" t="s">
        <v>138</v>
      </c>
    </row>
    <row r="5" spans="2:3">
      <c r="B5" s="41">
        <v>3.1</v>
      </c>
      <c r="C5" s="26" t="s">
        <v>255</v>
      </c>
    </row>
    <row r="6" spans="2:3">
      <c r="B6" s="41">
        <v>3.2</v>
      </c>
      <c r="C6" s="26" t="s">
        <v>256</v>
      </c>
    </row>
    <row r="7" spans="2:3">
      <c r="B7" s="41">
        <v>3.3</v>
      </c>
      <c r="C7" s="2" t="s">
        <v>257</v>
      </c>
    </row>
    <row r="10" spans="2:3">
      <c r="B10" t="s">
        <v>267</v>
      </c>
    </row>
    <row r="11" spans="2:3">
      <c r="B11" t="s">
        <v>268</v>
      </c>
    </row>
  </sheetData>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0"/>
  <sheetViews>
    <sheetView zoomScaleNormal="100" workbookViewId="0">
      <selection sqref="A1:A2"/>
    </sheetView>
  </sheetViews>
  <sheetFormatPr baseColWidth="10" defaultColWidth="19.33203125" defaultRowHeight="12"/>
  <cols>
    <col min="1" max="1" width="23.5" style="61" customWidth="1"/>
    <col min="2" max="3" width="19.33203125" style="61"/>
    <col min="4" max="4" width="17.1640625" style="61" customWidth="1"/>
    <col min="5" max="5" width="19.33203125" style="61"/>
    <col min="6" max="6" width="23" style="61" customWidth="1"/>
    <col min="7" max="16384" width="19.33203125" style="61"/>
  </cols>
  <sheetData>
    <row r="1" spans="1:6">
      <c r="A1" s="65" t="s">
        <v>267</v>
      </c>
    </row>
    <row r="2" spans="1:6">
      <c r="A2" s="65" t="s">
        <v>268</v>
      </c>
    </row>
    <row r="3" spans="1:6" ht="14">
      <c r="A3" s="2" t="s">
        <v>264</v>
      </c>
    </row>
    <row r="4" spans="1:6" ht="13">
      <c r="A4" s="58" t="s">
        <v>140</v>
      </c>
      <c r="B4" s="58" t="s">
        <v>141</v>
      </c>
      <c r="C4" s="58" t="s">
        <v>142</v>
      </c>
      <c r="D4" s="58" t="s">
        <v>143</v>
      </c>
      <c r="E4" s="58" t="s">
        <v>258</v>
      </c>
      <c r="F4" s="60" t="s">
        <v>144</v>
      </c>
    </row>
    <row r="5" spans="1:6" ht="13">
      <c r="A5" s="66" t="s">
        <v>145</v>
      </c>
      <c r="B5" s="66" t="s">
        <v>146</v>
      </c>
      <c r="C5" s="57" t="s">
        <v>147</v>
      </c>
      <c r="D5" s="57">
        <v>5</v>
      </c>
      <c r="E5" s="57">
        <v>2.4</v>
      </c>
      <c r="F5" s="62" t="s">
        <v>181</v>
      </c>
    </row>
    <row r="6" spans="1:6" ht="13">
      <c r="A6" s="66"/>
      <c r="B6" s="66"/>
      <c r="C6" s="57" t="s">
        <v>148</v>
      </c>
      <c r="D6" s="57">
        <v>5</v>
      </c>
      <c r="E6" s="57">
        <v>1.6</v>
      </c>
      <c r="F6" s="62" t="s">
        <v>182</v>
      </c>
    </row>
    <row r="7" spans="1:6" ht="13">
      <c r="A7" s="66"/>
      <c r="B7" s="66"/>
      <c r="C7" s="57" t="s">
        <v>149</v>
      </c>
      <c r="D7" s="57">
        <v>5</v>
      </c>
      <c r="E7" s="57">
        <v>3.2</v>
      </c>
      <c r="F7" s="62" t="s">
        <v>183</v>
      </c>
    </row>
    <row r="8" spans="1:6" ht="13">
      <c r="A8" s="66"/>
      <c r="B8" s="66"/>
      <c r="C8" s="57" t="s">
        <v>150</v>
      </c>
      <c r="D8" s="57">
        <v>2</v>
      </c>
      <c r="E8" s="57">
        <v>3.7</v>
      </c>
      <c r="F8" s="62" t="s">
        <v>151</v>
      </c>
    </row>
    <row r="9" spans="1:6" ht="13">
      <c r="A9" s="66"/>
      <c r="B9" s="66"/>
      <c r="C9" s="57" t="s">
        <v>152</v>
      </c>
      <c r="D9" s="57">
        <v>2</v>
      </c>
      <c r="E9" s="57">
        <v>3.6</v>
      </c>
      <c r="F9" s="62" t="s">
        <v>184</v>
      </c>
    </row>
    <row r="10" spans="1:6" ht="13">
      <c r="A10" s="66"/>
      <c r="B10" s="66"/>
      <c r="C10" s="57" t="s">
        <v>153</v>
      </c>
      <c r="D10" s="57">
        <v>16</v>
      </c>
      <c r="E10" s="57">
        <v>3.2</v>
      </c>
      <c r="F10" s="62" t="s">
        <v>185</v>
      </c>
    </row>
    <row r="11" spans="1:6" ht="13">
      <c r="A11" s="66"/>
      <c r="B11" s="57" t="s">
        <v>154</v>
      </c>
      <c r="C11" s="57" t="s">
        <v>155</v>
      </c>
      <c r="D11" s="57">
        <v>4</v>
      </c>
      <c r="E11" s="57">
        <v>4.3</v>
      </c>
      <c r="F11" s="62" t="s">
        <v>186</v>
      </c>
    </row>
    <row r="12" spans="1:6" ht="13">
      <c r="A12" s="66"/>
      <c r="B12" s="57" t="s">
        <v>156</v>
      </c>
      <c r="C12" s="57" t="s">
        <v>157</v>
      </c>
      <c r="D12" s="57">
        <v>2</v>
      </c>
      <c r="E12" s="57">
        <v>4</v>
      </c>
      <c r="F12" s="62" t="s">
        <v>187</v>
      </c>
    </row>
    <row r="13" spans="1:6" ht="13">
      <c r="A13" s="66"/>
      <c r="B13" s="57" t="s">
        <v>158</v>
      </c>
      <c r="C13" s="57" t="s">
        <v>159</v>
      </c>
      <c r="D13" s="57">
        <v>4</v>
      </c>
      <c r="E13" s="57">
        <v>1</v>
      </c>
      <c r="F13" s="62" t="s">
        <v>188</v>
      </c>
    </row>
    <row r="14" spans="1:6" ht="13">
      <c r="A14" s="66"/>
      <c r="B14" s="57" t="s">
        <v>160</v>
      </c>
      <c r="C14" s="57" t="s">
        <v>161</v>
      </c>
      <c r="D14" s="57">
        <v>1</v>
      </c>
      <c r="E14" s="57">
        <v>3</v>
      </c>
      <c r="F14" s="62" t="s">
        <v>189</v>
      </c>
    </row>
    <row r="15" spans="1:6" ht="13">
      <c r="A15" s="66"/>
      <c r="B15" s="57" t="s">
        <v>162</v>
      </c>
      <c r="C15" s="63"/>
      <c r="D15" s="57">
        <v>10</v>
      </c>
      <c r="E15" s="57">
        <v>2.2999999999999998</v>
      </c>
      <c r="F15" s="62" t="s">
        <v>185</v>
      </c>
    </row>
    <row r="16" spans="1:6" ht="13">
      <c r="A16" s="66"/>
      <c r="B16" s="57" t="s">
        <v>163</v>
      </c>
      <c r="C16" s="63"/>
      <c r="D16" s="57">
        <v>14</v>
      </c>
      <c r="E16" s="57">
        <v>3.5</v>
      </c>
      <c r="F16" s="62" t="s">
        <v>185</v>
      </c>
    </row>
    <row r="17" spans="1:6" ht="13">
      <c r="A17" s="66"/>
      <c r="B17" s="57" t="s">
        <v>164</v>
      </c>
      <c r="C17" s="57" t="s">
        <v>165</v>
      </c>
      <c r="D17" s="57">
        <v>10</v>
      </c>
      <c r="E17" s="57">
        <v>3.5</v>
      </c>
      <c r="F17" s="62" t="s">
        <v>185</v>
      </c>
    </row>
    <row r="18" spans="1:6" ht="13">
      <c r="A18" s="66"/>
      <c r="B18" s="57" t="s">
        <v>166</v>
      </c>
      <c r="C18" s="63"/>
      <c r="D18" s="57">
        <v>15</v>
      </c>
      <c r="E18" s="57">
        <v>3.6</v>
      </c>
      <c r="F18" s="62" t="s">
        <v>185</v>
      </c>
    </row>
    <row r="19" spans="1:6" ht="13">
      <c r="A19" s="59" t="s">
        <v>167</v>
      </c>
      <c r="B19" s="64"/>
      <c r="C19" s="64"/>
      <c r="D19" s="59">
        <v>95</v>
      </c>
      <c r="E19" s="59">
        <v>3</v>
      </c>
      <c r="F19" s="64"/>
    </row>
    <row r="20" spans="1:6" ht="13">
      <c r="A20" s="66" t="s">
        <v>168</v>
      </c>
      <c r="B20" s="66" t="s">
        <v>146</v>
      </c>
      <c r="C20" s="57" t="s">
        <v>169</v>
      </c>
      <c r="D20" s="57">
        <v>10</v>
      </c>
      <c r="E20" s="57">
        <v>5.6</v>
      </c>
      <c r="F20" s="62" t="s">
        <v>190</v>
      </c>
    </row>
    <row r="21" spans="1:6" ht="13">
      <c r="A21" s="66"/>
      <c r="B21" s="66"/>
      <c r="C21" s="57" t="s">
        <v>153</v>
      </c>
      <c r="D21" s="57">
        <v>25</v>
      </c>
      <c r="E21" s="57">
        <v>9</v>
      </c>
      <c r="F21" s="62" t="s">
        <v>185</v>
      </c>
    </row>
    <row r="22" spans="1:6" ht="13">
      <c r="A22" s="66"/>
      <c r="B22" s="66" t="s">
        <v>154</v>
      </c>
      <c r="C22" s="57" t="s">
        <v>155</v>
      </c>
      <c r="D22" s="57">
        <v>4</v>
      </c>
      <c r="E22" s="57">
        <v>4</v>
      </c>
      <c r="F22" s="62" t="s">
        <v>186</v>
      </c>
    </row>
    <row r="23" spans="1:6" ht="13">
      <c r="A23" s="66"/>
      <c r="B23" s="66"/>
      <c r="C23" s="57" t="s">
        <v>170</v>
      </c>
      <c r="D23" s="57">
        <v>8</v>
      </c>
      <c r="E23" s="57">
        <v>6.1</v>
      </c>
      <c r="F23" s="62" t="s">
        <v>191</v>
      </c>
    </row>
    <row r="24" spans="1:6" ht="26">
      <c r="A24" s="66"/>
      <c r="B24" s="66"/>
      <c r="C24" s="57" t="s">
        <v>171</v>
      </c>
      <c r="D24" s="57">
        <v>5</v>
      </c>
      <c r="E24" s="57">
        <v>7.4</v>
      </c>
      <c r="F24" s="62" t="s">
        <v>192</v>
      </c>
    </row>
    <row r="25" spans="1:6" ht="13">
      <c r="A25" s="66"/>
      <c r="B25" s="57" t="s">
        <v>156</v>
      </c>
      <c r="C25" s="57" t="s">
        <v>157</v>
      </c>
      <c r="D25" s="57">
        <v>2</v>
      </c>
      <c r="E25" s="57">
        <v>9</v>
      </c>
      <c r="F25" s="62" t="s">
        <v>187</v>
      </c>
    </row>
    <row r="26" spans="1:6" ht="13">
      <c r="A26" s="66"/>
      <c r="B26" s="57" t="s">
        <v>158</v>
      </c>
      <c r="C26" s="57" t="s">
        <v>172</v>
      </c>
      <c r="D26" s="57">
        <v>1</v>
      </c>
      <c r="E26" s="57">
        <v>4</v>
      </c>
      <c r="F26" s="62" t="s">
        <v>193</v>
      </c>
    </row>
    <row r="27" spans="1:6" ht="13">
      <c r="A27" s="66"/>
      <c r="B27" s="66" t="s">
        <v>164</v>
      </c>
      <c r="C27" s="57" t="s">
        <v>173</v>
      </c>
      <c r="D27" s="57">
        <v>5</v>
      </c>
      <c r="E27" s="57">
        <v>9.3000000000000007</v>
      </c>
      <c r="F27" s="62" t="s">
        <v>194</v>
      </c>
    </row>
    <row r="28" spans="1:6" ht="13">
      <c r="A28" s="66"/>
      <c r="B28" s="66"/>
      <c r="C28" s="57" t="s">
        <v>174</v>
      </c>
      <c r="D28" s="57">
        <v>20</v>
      </c>
      <c r="E28" s="57">
        <v>3.8</v>
      </c>
      <c r="F28" s="62" t="s">
        <v>185</v>
      </c>
    </row>
    <row r="29" spans="1:6" ht="13">
      <c r="A29" s="59" t="s">
        <v>175</v>
      </c>
      <c r="B29" s="64"/>
      <c r="C29" s="64"/>
      <c r="D29" s="59">
        <v>80</v>
      </c>
      <c r="E29" s="59">
        <v>7</v>
      </c>
      <c r="F29" s="64"/>
    </row>
    <row r="30" spans="1:6" ht="13">
      <c r="A30" s="66" t="s">
        <v>176</v>
      </c>
      <c r="B30" s="57" t="s">
        <v>146</v>
      </c>
      <c r="C30" s="57" t="s">
        <v>177</v>
      </c>
      <c r="D30" s="57">
        <v>13</v>
      </c>
      <c r="E30" s="57">
        <v>5.6</v>
      </c>
      <c r="F30" s="62" t="s">
        <v>185</v>
      </c>
    </row>
    <row r="31" spans="1:6" ht="13">
      <c r="A31" s="66"/>
      <c r="B31" s="57" t="s">
        <v>164</v>
      </c>
      <c r="C31" s="57" t="s">
        <v>178</v>
      </c>
      <c r="D31" s="57">
        <v>20</v>
      </c>
      <c r="E31" s="57">
        <v>5.6</v>
      </c>
      <c r="F31" s="62" t="s">
        <v>185</v>
      </c>
    </row>
    <row r="32" spans="1:6" ht="13">
      <c r="A32" s="66"/>
      <c r="B32" s="57" t="s">
        <v>179</v>
      </c>
      <c r="C32" s="63"/>
      <c r="D32" s="57">
        <v>15</v>
      </c>
      <c r="E32" s="57">
        <v>6.4</v>
      </c>
      <c r="F32" s="62" t="s">
        <v>185</v>
      </c>
    </row>
    <row r="33" spans="1:6" ht="26">
      <c r="A33" s="59" t="s">
        <v>180</v>
      </c>
      <c r="B33" s="64"/>
      <c r="C33" s="64"/>
      <c r="D33" s="59">
        <v>223</v>
      </c>
      <c r="E33" s="59">
        <v>5</v>
      </c>
      <c r="F33" s="64"/>
    </row>
    <row r="35" spans="1:6" ht="13">
      <c r="A35" s="54" t="s">
        <v>139</v>
      </c>
    </row>
    <row r="36" spans="1:6" s="65" customFormat="1">
      <c r="A36" s="65" t="s">
        <v>198</v>
      </c>
    </row>
    <row r="37" spans="1:6" s="65" customFormat="1">
      <c r="A37" s="65" t="s">
        <v>199</v>
      </c>
    </row>
    <row r="38" spans="1:6" s="65" customFormat="1">
      <c r="A38" s="65" t="s">
        <v>200</v>
      </c>
    </row>
    <row r="39" spans="1:6" s="65" customFormat="1">
      <c r="A39" s="65" t="s">
        <v>201</v>
      </c>
    </row>
    <row r="40" spans="1:6" s="65" customFormat="1">
      <c r="A40" s="65" t="s">
        <v>202</v>
      </c>
    </row>
    <row r="41" spans="1:6" s="65" customFormat="1">
      <c r="A41" s="65" t="s">
        <v>203</v>
      </c>
    </row>
    <row r="42" spans="1:6" s="65" customFormat="1">
      <c r="A42" s="65" t="s">
        <v>204</v>
      </c>
    </row>
    <row r="43" spans="1:6" s="65" customFormat="1">
      <c r="A43" s="65" t="s">
        <v>205</v>
      </c>
    </row>
    <row r="44" spans="1:6" s="65" customFormat="1">
      <c r="A44" s="65" t="s">
        <v>206</v>
      </c>
    </row>
    <row r="45" spans="1:6" s="65" customFormat="1">
      <c r="A45" s="65" t="s">
        <v>207</v>
      </c>
    </row>
    <row r="46" spans="1:6" s="65" customFormat="1">
      <c r="A46" s="65" t="s">
        <v>208</v>
      </c>
    </row>
    <row r="47" spans="1:6" s="65" customFormat="1">
      <c r="A47" s="65" t="s">
        <v>209</v>
      </c>
    </row>
    <row r="48" spans="1:6" s="65" customFormat="1">
      <c r="A48" s="65" t="s">
        <v>210</v>
      </c>
    </row>
    <row r="49" spans="1:1" s="65" customFormat="1">
      <c r="A49" s="65" t="s">
        <v>211</v>
      </c>
    </row>
    <row r="50" spans="1:1" s="65" customFormat="1"/>
    <row r="51" spans="1:1" s="65" customFormat="1"/>
    <row r="52" spans="1:1" s="65" customFormat="1"/>
    <row r="53" spans="1:1" s="65" customFormat="1"/>
    <row r="54" spans="1:1" s="65" customFormat="1"/>
    <row r="55" spans="1:1" s="65" customFormat="1"/>
    <row r="56" spans="1:1" s="65" customFormat="1"/>
    <row r="57" spans="1:1" s="65" customFormat="1"/>
    <row r="58" spans="1:1" s="65" customFormat="1"/>
    <row r="59" spans="1:1" s="65" customFormat="1"/>
    <row r="60" spans="1:1" s="65" customFormat="1"/>
    <row r="61" spans="1:1" s="65" customFormat="1"/>
    <row r="62" spans="1:1" s="65" customFormat="1"/>
    <row r="63" spans="1:1" s="65" customFormat="1"/>
    <row r="64" spans="1:1" s="65" customFormat="1"/>
    <row r="65" s="65" customFormat="1"/>
    <row r="66" s="65" customFormat="1"/>
    <row r="67" s="65" customFormat="1"/>
    <row r="68" s="65" customFormat="1"/>
    <row r="69" s="65" customFormat="1"/>
    <row r="70" s="65" customFormat="1"/>
  </sheetData>
  <mergeCells count="7">
    <mergeCell ref="A30:A32"/>
    <mergeCell ref="A5:A18"/>
    <mergeCell ref="B5:B10"/>
    <mergeCell ref="A20:A28"/>
    <mergeCell ref="B20:B21"/>
    <mergeCell ref="B22:B24"/>
    <mergeCell ref="B27:B28"/>
  </mergeCells>
  <phoneticPr fontId="1" type="noConversion"/>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4"/>
  <sheetViews>
    <sheetView workbookViewId="0">
      <selection sqref="A1:A2"/>
    </sheetView>
  </sheetViews>
  <sheetFormatPr baseColWidth="10" defaultColWidth="8.83203125" defaultRowHeight="15"/>
  <cols>
    <col min="1" max="1" width="12.6640625" customWidth="1"/>
    <col min="2" max="2" width="10.1640625" customWidth="1"/>
    <col min="3" max="3" width="9.6640625" customWidth="1"/>
    <col min="4" max="4" width="16.5" customWidth="1"/>
  </cols>
  <sheetData>
    <row r="1" spans="1:27">
      <c r="A1" s="65" t="s">
        <v>267</v>
      </c>
    </row>
    <row r="2" spans="1:27">
      <c r="A2" s="65" t="s">
        <v>268</v>
      </c>
    </row>
    <row r="3" spans="1:27" s="27" customFormat="1">
      <c r="A3" s="26" t="s">
        <v>265</v>
      </c>
    </row>
    <row r="4" spans="1:27" s="27" customFormat="1">
      <c r="A4" s="31" t="s">
        <v>92</v>
      </c>
      <c r="B4" s="31" t="s">
        <v>93</v>
      </c>
      <c r="C4" s="31" t="s">
        <v>94</v>
      </c>
      <c r="D4" s="31" t="s">
        <v>19</v>
      </c>
      <c r="E4" s="31" t="s">
        <v>12</v>
      </c>
      <c r="F4" s="31" t="s">
        <v>14</v>
      </c>
      <c r="G4" s="31" t="s">
        <v>129</v>
      </c>
      <c r="H4" s="31" t="s">
        <v>0</v>
      </c>
      <c r="I4" s="31" t="s">
        <v>1</v>
      </c>
      <c r="J4" s="31" t="s">
        <v>2</v>
      </c>
      <c r="K4" s="31" t="s">
        <v>15</v>
      </c>
      <c r="L4" s="31" t="s">
        <v>16</v>
      </c>
      <c r="M4" s="31" t="s">
        <v>17</v>
      </c>
      <c r="N4" s="31" t="s">
        <v>13</v>
      </c>
      <c r="O4" s="31" t="s">
        <v>130</v>
      </c>
      <c r="P4" s="31" t="s">
        <v>131</v>
      </c>
      <c r="Q4" s="31" t="s">
        <v>7</v>
      </c>
      <c r="R4" s="31" t="s">
        <v>8</v>
      </c>
      <c r="S4" s="31" t="s">
        <v>3</v>
      </c>
      <c r="T4" s="31" t="s">
        <v>9</v>
      </c>
      <c r="U4" s="31" t="s">
        <v>95</v>
      </c>
      <c r="V4" s="31" t="s">
        <v>96</v>
      </c>
      <c r="W4" s="31" t="s">
        <v>4</v>
      </c>
      <c r="X4" s="31" t="s">
        <v>5</v>
      </c>
      <c r="Y4" s="31" t="s">
        <v>6</v>
      </c>
      <c r="Z4" s="31" t="s">
        <v>10</v>
      </c>
      <c r="AA4" s="31" t="s">
        <v>11</v>
      </c>
    </row>
    <row r="5" spans="1:27" s="27" customFormat="1">
      <c r="A5" s="32"/>
      <c r="B5" s="32"/>
      <c r="C5" s="32"/>
      <c r="D5" s="32"/>
      <c r="E5" s="32" t="s">
        <v>132</v>
      </c>
      <c r="F5" s="32" t="s">
        <v>132</v>
      </c>
      <c r="G5" s="32" t="s">
        <v>132</v>
      </c>
      <c r="H5" s="32" t="s">
        <v>132</v>
      </c>
      <c r="I5" s="32" t="s">
        <v>132</v>
      </c>
      <c r="J5" s="32" t="s">
        <v>132</v>
      </c>
      <c r="K5" s="32" t="s">
        <v>132</v>
      </c>
      <c r="L5" s="32" t="s">
        <v>132</v>
      </c>
      <c r="M5" s="32" t="s">
        <v>132</v>
      </c>
      <c r="N5" s="32" t="s">
        <v>132</v>
      </c>
      <c r="O5" s="32" t="s">
        <v>132</v>
      </c>
      <c r="P5" s="32" t="s">
        <v>132</v>
      </c>
      <c r="Q5" s="32" t="s">
        <v>132</v>
      </c>
      <c r="R5" s="32" t="s">
        <v>132</v>
      </c>
      <c r="S5" s="32" t="s">
        <v>259</v>
      </c>
      <c r="T5" s="32" t="s">
        <v>259</v>
      </c>
      <c r="U5" s="32" t="s">
        <v>259</v>
      </c>
      <c r="V5" s="32" t="s">
        <v>259</v>
      </c>
      <c r="W5" s="32" t="s">
        <v>259</v>
      </c>
      <c r="X5" s="32" t="s">
        <v>259</v>
      </c>
      <c r="Y5" s="32" t="s">
        <v>259</v>
      </c>
      <c r="Z5" s="32" t="s">
        <v>259</v>
      </c>
      <c r="AA5" s="32" t="s">
        <v>259</v>
      </c>
    </row>
    <row r="6" spans="1:27" s="27" customFormat="1">
      <c r="A6" s="35" t="s">
        <v>127</v>
      </c>
      <c r="B6" s="28"/>
      <c r="C6" s="28"/>
      <c r="D6" s="28"/>
      <c r="E6" s="28"/>
      <c r="F6" s="28"/>
      <c r="G6" s="28"/>
      <c r="H6" s="28"/>
      <c r="I6" s="28"/>
      <c r="J6" s="28"/>
      <c r="K6" s="28"/>
      <c r="L6" s="28"/>
      <c r="M6" s="28"/>
      <c r="N6" s="28"/>
      <c r="O6" s="28"/>
      <c r="P6" s="28"/>
      <c r="Q6" s="28"/>
      <c r="R6" s="28"/>
      <c r="S6" s="28"/>
      <c r="T6" s="28"/>
      <c r="U6" s="28"/>
      <c r="V6" s="28"/>
      <c r="W6" s="28"/>
      <c r="X6" s="28"/>
      <c r="Y6" s="28"/>
      <c r="Z6" s="28"/>
      <c r="AA6" s="28"/>
    </row>
    <row r="7" spans="1:27" s="27" customFormat="1">
      <c r="A7" s="39" t="s">
        <v>133</v>
      </c>
      <c r="B7" s="67" t="s">
        <v>97</v>
      </c>
      <c r="C7" s="69" t="s">
        <v>98</v>
      </c>
      <c r="D7" s="39"/>
      <c r="E7" s="39">
        <v>63.12</v>
      </c>
      <c r="F7" s="39">
        <v>16.239999999999998</v>
      </c>
      <c r="G7" s="39">
        <v>1.86</v>
      </c>
      <c r="H7" s="39">
        <v>3.97</v>
      </c>
      <c r="I7" s="39">
        <v>0.09</v>
      </c>
      <c r="J7" s="39">
        <v>2.59</v>
      </c>
      <c r="K7" s="39">
        <v>3.2</v>
      </c>
      <c r="L7" s="39">
        <v>3.43</v>
      </c>
      <c r="M7" s="39">
        <v>2.68</v>
      </c>
      <c r="N7" s="39">
        <v>0.82699999999999996</v>
      </c>
      <c r="O7" s="39">
        <v>0.14599999999999999</v>
      </c>
      <c r="P7" s="39">
        <v>0.46800000000000003</v>
      </c>
      <c r="Q7" s="39">
        <v>0.77900000000000003</v>
      </c>
      <c r="R7" s="39">
        <v>99.4</v>
      </c>
      <c r="S7" s="47">
        <v>211.57159838001363</v>
      </c>
      <c r="T7" s="43">
        <v>6.4606135240828264</v>
      </c>
      <c r="U7" s="47">
        <v>236.72334529186207</v>
      </c>
      <c r="V7" s="47">
        <v>272.76611036842303</v>
      </c>
      <c r="W7" s="47">
        <v>21.901659125525118</v>
      </c>
      <c r="X7" s="47">
        <v>17.584218624812401</v>
      </c>
      <c r="Y7" s="43">
        <v>1.376288116038856</v>
      </c>
      <c r="Z7" s="47">
        <v>218.11796172554801</v>
      </c>
      <c r="AA7" s="43">
        <v>5.4847156549442166</v>
      </c>
    </row>
    <row r="8" spans="1:27" s="27" customFormat="1">
      <c r="A8" s="39" t="s">
        <v>134</v>
      </c>
      <c r="B8" s="67"/>
      <c r="C8" s="69"/>
      <c r="D8" s="39"/>
      <c r="E8" s="39">
        <v>57.75</v>
      </c>
      <c r="F8" s="39">
        <v>17.93</v>
      </c>
      <c r="G8" s="39">
        <v>2.65</v>
      </c>
      <c r="H8" s="39">
        <v>5.08</v>
      </c>
      <c r="I8" s="39">
        <v>0.11</v>
      </c>
      <c r="J8" s="39">
        <v>3.21</v>
      </c>
      <c r="K8" s="39">
        <v>1.76</v>
      </c>
      <c r="L8" s="39">
        <v>1.77</v>
      </c>
      <c r="M8" s="39">
        <v>3.63</v>
      </c>
      <c r="N8" s="39">
        <v>1.06</v>
      </c>
      <c r="O8" s="39">
        <v>0.125</v>
      </c>
      <c r="P8" s="39">
        <v>0.499</v>
      </c>
      <c r="Q8" s="39">
        <v>3.55</v>
      </c>
      <c r="R8" s="39">
        <v>99.13</v>
      </c>
      <c r="S8" s="47">
        <v>83.296468959954709</v>
      </c>
      <c r="T8" s="43">
        <v>6.6613673659373385</v>
      </c>
      <c r="U8" s="47">
        <v>221.16054243354674</v>
      </c>
      <c r="V8" s="47">
        <v>210.28344548161229</v>
      </c>
      <c r="W8" s="47">
        <v>33.780633905040581</v>
      </c>
      <c r="X8" s="47">
        <v>23.944794465333494</v>
      </c>
      <c r="Y8" s="43">
        <v>1.7218902550800774</v>
      </c>
      <c r="Z8" s="47">
        <v>225.25822035601624</v>
      </c>
      <c r="AA8" s="43">
        <v>5.9665176338128205</v>
      </c>
    </row>
    <row r="9" spans="1:27" s="27" customFormat="1">
      <c r="A9" s="40" t="s">
        <v>135</v>
      </c>
      <c r="B9" s="68"/>
      <c r="C9" s="70"/>
      <c r="D9" s="40"/>
      <c r="E9" s="40">
        <v>66.569999999999993</v>
      </c>
      <c r="F9" s="40">
        <v>11.19</v>
      </c>
      <c r="G9" s="40">
        <v>0.156</v>
      </c>
      <c r="H9" s="40">
        <v>1.71</v>
      </c>
      <c r="I9" s="40">
        <v>4.2999999999999997E-2</v>
      </c>
      <c r="J9" s="40">
        <v>2.04</v>
      </c>
      <c r="K9" s="40">
        <v>9.82</v>
      </c>
      <c r="L9" s="40">
        <v>0.33900000000000002</v>
      </c>
      <c r="M9" s="40">
        <v>3.67</v>
      </c>
      <c r="N9" s="40">
        <v>0.627</v>
      </c>
      <c r="O9" s="40">
        <v>0.14000000000000001</v>
      </c>
      <c r="P9" s="40">
        <v>0.255</v>
      </c>
      <c r="Q9" s="40">
        <v>2.99</v>
      </c>
      <c r="R9" s="40">
        <v>99.56</v>
      </c>
      <c r="S9" s="48">
        <v>141.4468852252129</v>
      </c>
      <c r="T9" s="44">
        <v>3.3245520382709119</v>
      </c>
      <c r="U9" s="48">
        <v>179.86968042606014</v>
      </c>
      <c r="V9" s="48">
        <v>162.72574038769599</v>
      </c>
      <c r="W9" s="48">
        <v>52.99657360994523</v>
      </c>
      <c r="X9" s="48">
        <v>14.876052230164092</v>
      </c>
      <c r="Y9" s="44">
        <v>1.2107518946288176</v>
      </c>
      <c r="Z9" s="48">
        <v>413.20109697722626</v>
      </c>
      <c r="AA9" s="48">
        <v>10.596888001176231</v>
      </c>
    </row>
    <row r="10" spans="1:27" s="27" customFormat="1">
      <c r="A10" s="35" t="s">
        <v>212</v>
      </c>
      <c r="B10" s="28"/>
      <c r="C10" s="28"/>
      <c r="D10" s="28"/>
      <c r="E10" s="28"/>
      <c r="F10" s="28"/>
      <c r="G10" s="28"/>
      <c r="H10" s="28"/>
      <c r="I10" s="28"/>
      <c r="J10" s="28"/>
      <c r="K10" s="28"/>
      <c r="L10" s="28"/>
      <c r="M10" s="28"/>
      <c r="N10" s="28"/>
      <c r="O10" s="28"/>
      <c r="P10" s="28"/>
      <c r="Q10" s="28"/>
      <c r="R10" s="28"/>
      <c r="S10" s="49"/>
      <c r="T10" s="45"/>
      <c r="U10" s="49"/>
      <c r="V10" s="49"/>
      <c r="W10" s="45"/>
      <c r="X10" s="28"/>
      <c r="Y10" s="45"/>
      <c r="Z10" s="49"/>
      <c r="AA10" s="45"/>
    </row>
    <row r="11" spans="1:27" s="27" customFormat="1">
      <c r="A11" s="28" t="s">
        <v>99</v>
      </c>
      <c r="B11" s="67" t="s">
        <v>100</v>
      </c>
      <c r="C11" s="69" t="s">
        <v>98</v>
      </c>
      <c r="D11" s="28" t="s">
        <v>101</v>
      </c>
      <c r="E11" s="28">
        <v>75.44</v>
      </c>
      <c r="F11" s="28">
        <v>14.31</v>
      </c>
      <c r="G11" s="28">
        <v>0.09</v>
      </c>
      <c r="H11" s="28">
        <v>0.55000000000000004</v>
      </c>
      <c r="I11" s="28">
        <v>0.02</v>
      </c>
      <c r="J11" s="28">
        <v>0.16</v>
      </c>
      <c r="K11" s="28">
        <v>1.1499999999999999</v>
      </c>
      <c r="L11" s="28">
        <v>4.1399999999999997</v>
      </c>
      <c r="M11" s="28">
        <v>3.41</v>
      </c>
      <c r="N11" s="28">
        <v>0.06</v>
      </c>
      <c r="O11" s="28">
        <v>7.0000000000000007E-2</v>
      </c>
      <c r="P11" s="28"/>
      <c r="Q11" s="28">
        <v>0.43</v>
      </c>
      <c r="R11" s="28">
        <v>99.82</v>
      </c>
      <c r="S11" s="49">
        <v>64.7</v>
      </c>
      <c r="T11" s="49">
        <v>10.9</v>
      </c>
      <c r="U11" s="49">
        <v>173</v>
      </c>
      <c r="V11" s="49">
        <v>110</v>
      </c>
      <c r="W11" s="45">
        <v>7.36</v>
      </c>
      <c r="X11" s="45">
        <v>6.22</v>
      </c>
      <c r="Y11" s="45">
        <v>1.47</v>
      </c>
      <c r="Z11" s="49">
        <v>25.6</v>
      </c>
      <c r="AA11" s="45">
        <v>1.1200000000000001</v>
      </c>
    </row>
    <row r="12" spans="1:27" s="27" customFormat="1">
      <c r="A12" s="28" t="s">
        <v>102</v>
      </c>
      <c r="B12" s="67"/>
      <c r="C12" s="69"/>
      <c r="D12" s="28" t="s">
        <v>101</v>
      </c>
      <c r="E12" s="28">
        <v>72.650000000000006</v>
      </c>
      <c r="F12" s="28">
        <v>15.43</v>
      </c>
      <c r="G12" s="28">
        <v>0.01</v>
      </c>
      <c r="H12" s="28">
        <v>1.1100000000000001</v>
      </c>
      <c r="I12" s="28">
        <v>0.03</v>
      </c>
      <c r="J12" s="28">
        <v>0.26</v>
      </c>
      <c r="K12" s="28">
        <v>0.85</v>
      </c>
      <c r="L12" s="28">
        <v>3.27</v>
      </c>
      <c r="M12" s="28">
        <v>4.8099999999999996</v>
      </c>
      <c r="N12" s="28">
        <v>0.09</v>
      </c>
      <c r="O12" s="28">
        <v>0.22</v>
      </c>
      <c r="P12" s="28"/>
      <c r="Q12" s="28">
        <v>1.19</v>
      </c>
      <c r="R12" s="28">
        <v>99.92</v>
      </c>
      <c r="S12" s="49">
        <v>52.2</v>
      </c>
      <c r="T12" s="45">
        <v>3.29</v>
      </c>
      <c r="U12" s="49">
        <v>267</v>
      </c>
      <c r="V12" s="49">
        <v>78</v>
      </c>
      <c r="W12" s="45">
        <v>5.87</v>
      </c>
      <c r="X12" s="49">
        <v>10.9</v>
      </c>
      <c r="Y12" s="42">
        <v>0.73</v>
      </c>
      <c r="Z12" s="49">
        <v>35.299999999999997</v>
      </c>
      <c r="AA12" s="45">
        <v>1.54</v>
      </c>
    </row>
    <row r="13" spans="1:27" s="27" customFormat="1">
      <c r="A13" s="28" t="s">
        <v>103</v>
      </c>
      <c r="B13" s="67"/>
      <c r="C13" s="69"/>
      <c r="D13" s="28" t="s">
        <v>104</v>
      </c>
      <c r="E13" s="28">
        <v>72.209999999999994</v>
      </c>
      <c r="F13" s="28">
        <v>15.93</v>
      </c>
      <c r="G13" s="28">
        <v>0.23</v>
      </c>
      <c r="H13" s="28">
        <v>1.08</v>
      </c>
      <c r="I13" s="28">
        <v>0.04</v>
      </c>
      <c r="J13" s="28">
        <v>0.32</v>
      </c>
      <c r="K13" s="28">
        <v>0.88</v>
      </c>
      <c r="L13" s="28">
        <v>2.86</v>
      </c>
      <c r="M13" s="28">
        <v>4.87</v>
      </c>
      <c r="N13" s="28">
        <v>0.1</v>
      </c>
      <c r="O13" s="28">
        <v>0.21</v>
      </c>
      <c r="P13" s="28"/>
      <c r="Q13" s="28">
        <v>1.56</v>
      </c>
      <c r="R13" s="28">
        <v>100.29</v>
      </c>
      <c r="S13" s="49">
        <v>62.5</v>
      </c>
      <c r="T13" s="45">
        <v>4.08</v>
      </c>
      <c r="U13" s="49">
        <v>284</v>
      </c>
      <c r="V13" s="49">
        <v>57.2</v>
      </c>
      <c r="W13" s="45">
        <v>7.76</v>
      </c>
      <c r="X13" s="49">
        <v>13.8</v>
      </c>
      <c r="Y13" s="45">
        <v>1.24</v>
      </c>
      <c r="Z13" s="49">
        <v>30.4</v>
      </c>
      <c r="AA13" s="45">
        <v>1.22</v>
      </c>
    </row>
    <row r="14" spans="1:27" s="27" customFormat="1">
      <c r="A14" s="28" t="s">
        <v>105</v>
      </c>
      <c r="B14" s="67"/>
      <c r="C14" s="69"/>
      <c r="D14" s="28" t="s">
        <v>101</v>
      </c>
      <c r="E14" s="28">
        <v>73.27</v>
      </c>
      <c r="F14" s="28">
        <v>15.02</v>
      </c>
      <c r="G14" s="28">
        <v>0.41</v>
      </c>
      <c r="H14" s="28">
        <v>1.1100000000000001</v>
      </c>
      <c r="I14" s="28">
        <v>0.04</v>
      </c>
      <c r="J14" s="28">
        <v>0.32</v>
      </c>
      <c r="K14" s="28">
        <v>0.54</v>
      </c>
      <c r="L14" s="28">
        <v>3.18</v>
      </c>
      <c r="M14" s="28">
        <v>4.99</v>
      </c>
      <c r="N14" s="28">
        <v>0.15</v>
      </c>
      <c r="O14" s="28">
        <v>0.15</v>
      </c>
      <c r="P14" s="28"/>
      <c r="Q14" s="28">
        <v>1.07</v>
      </c>
      <c r="R14" s="28">
        <v>100.25</v>
      </c>
      <c r="S14" s="49">
        <v>69.2</v>
      </c>
      <c r="T14" s="45">
        <v>5.99</v>
      </c>
      <c r="U14" s="49">
        <v>379</v>
      </c>
      <c r="V14" s="49">
        <v>49.9</v>
      </c>
      <c r="W14" s="49">
        <v>12.8</v>
      </c>
      <c r="X14" s="45">
        <v>8.16</v>
      </c>
      <c r="Y14" s="42">
        <v>0.75</v>
      </c>
      <c r="Z14" s="49">
        <v>44.1</v>
      </c>
      <c r="AA14" s="45">
        <v>2</v>
      </c>
    </row>
    <row r="15" spans="1:27" s="27" customFormat="1">
      <c r="A15" s="28" t="s">
        <v>106</v>
      </c>
      <c r="B15" s="67"/>
      <c r="C15" s="69"/>
      <c r="D15" s="28" t="s">
        <v>101</v>
      </c>
      <c r="E15" s="28">
        <v>70.42</v>
      </c>
      <c r="F15" s="28">
        <v>14.63</v>
      </c>
      <c r="G15" s="28">
        <v>0.56000000000000005</v>
      </c>
      <c r="H15" s="28">
        <v>3.29</v>
      </c>
      <c r="I15" s="28">
        <v>0.06</v>
      </c>
      <c r="J15" s="28">
        <v>0.73</v>
      </c>
      <c r="K15" s="28">
        <v>2.0299999999999998</v>
      </c>
      <c r="L15" s="28">
        <v>2.85</v>
      </c>
      <c r="M15" s="28">
        <v>4.57</v>
      </c>
      <c r="N15" s="28">
        <v>0.5</v>
      </c>
      <c r="O15" s="28">
        <v>0.13</v>
      </c>
      <c r="P15" s="28"/>
      <c r="Q15" s="28">
        <v>0.44</v>
      </c>
      <c r="R15" s="28">
        <v>100.21</v>
      </c>
      <c r="S15" s="49">
        <v>56.5</v>
      </c>
      <c r="T15" s="45">
        <v>2.36</v>
      </c>
      <c r="U15" s="49">
        <v>214</v>
      </c>
      <c r="V15" s="49">
        <v>100</v>
      </c>
      <c r="W15" s="45">
        <v>8.58</v>
      </c>
      <c r="X15" s="49">
        <v>13.4</v>
      </c>
      <c r="Y15" s="45">
        <v>1.04</v>
      </c>
      <c r="Z15" s="49">
        <v>165</v>
      </c>
      <c r="AA15" s="45">
        <v>5.83</v>
      </c>
    </row>
    <row r="16" spans="1:27" s="27" customFormat="1">
      <c r="A16" s="28" t="s">
        <v>107</v>
      </c>
      <c r="B16" s="67"/>
      <c r="C16" s="69"/>
      <c r="D16" s="28" t="s">
        <v>104</v>
      </c>
      <c r="E16" s="28">
        <v>71.17</v>
      </c>
      <c r="F16" s="28">
        <v>14.64</v>
      </c>
      <c r="G16" s="28">
        <v>0.3</v>
      </c>
      <c r="H16" s="28">
        <v>2.31</v>
      </c>
      <c r="I16" s="28">
        <v>0.06</v>
      </c>
      <c r="J16" s="28">
        <v>0.73</v>
      </c>
      <c r="K16" s="28">
        <v>1.75</v>
      </c>
      <c r="L16" s="28">
        <v>3.09</v>
      </c>
      <c r="M16" s="28">
        <v>4.63</v>
      </c>
      <c r="N16" s="28">
        <v>0.35</v>
      </c>
      <c r="O16" s="28">
        <v>0.13</v>
      </c>
      <c r="P16" s="28"/>
      <c r="Q16" s="28">
        <v>0.52</v>
      </c>
      <c r="R16" s="28">
        <v>99.68</v>
      </c>
      <c r="S16" s="49">
        <v>36</v>
      </c>
      <c r="T16" s="45">
        <v>2.96</v>
      </c>
      <c r="U16" s="49">
        <v>231</v>
      </c>
      <c r="V16" s="49">
        <v>113</v>
      </c>
      <c r="W16" s="45">
        <v>6.07</v>
      </c>
      <c r="X16" s="49">
        <v>13</v>
      </c>
      <c r="Y16" s="45">
        <v>1.29</v>
      </c>
      <c r="Z16" s="49">
        <v>155</v>
      </c>
      <c r="AA16" s="45">
        <v>5.17</v>
      </c>
    </row>
    <row r="17" spans="1:27" s="27" customFormat="1">
      <c r="A17" s="28" t="s">
        <v>108</v>
      </c>
      <c r="B17" s="67"/>
      <c r="C17" s="69"/>
      <c r="D17" s="28" t="s">
        <v>104</v>
      </c>
      <c r="E17" s="28">
        <v>76.25</v>
      </c>
      <c r="F17" s="28">
        <v>12.45</v>
      </c>
      <c r="G17" s="28">
        <v>0.44</v>
      </c>
      <c r="H17" s="28">
        <v>1.1200000000000001</v>
      </c>
      <c r="I17" s="28">
        <v>0.02</v>
      </c>
      <c r="J17" s="28">
        <v>0.32</v>
      </c>
      <c r="K17" s="28">
        <v>0.71</v>
      </c>
      <c r="L17" s="28">
        <v>2.2400000000000002</v>
      </c>
      <c r="M17" s="28">
        <v>5.53</v>
      </c>
      <c r="N17" s="28">
        <v>0.21</v>
      </c>
      <c r="O17" s="28">
        <v>0.1</v>
      </c>
      <c r="P17" s="28"/>
      <c r="Q17" s="28">
        <v>0.48</v>
      </c>
      <c r="R17" s="28">
        <v>99.87</v>
      </c>
      <c r="S17" s="49">
        <v>55.1</v>
      </c>
      <c r="T17" s="45">
        <v>2.23</v>
      </c>
      <c r="U17" s="49">
        <v>286</v>
      </c>
      <c r="V17" s="49">
        <v>56</v>
      </c>
      <c r="W17" s="49">
        <v>13.5</v>
      </c>
      <c r="X17" s="45">
        <v>7.23</v>
      </c>
      <c r="Y17" s="42">
        <v>0.89</v>
      </c>
      <c r="Z17" s="49">
        <v>122</v>
      </c>
      <c r="AA17" s="45">
        <v>4.4000000000000004</v>
      </c>
    </row>
    <row r="18" spans="1:27" s="27" customFormat="1">
      <c r="A18" s="32" t="s">
        <v>109</v>
      </c>
      <c r="B18" s="68"/>
      <c r="C18" s="70"/>
      <c r="D18" s="32" t="s">
        <v>104</v>
      </c>
      <c r="E18" s="32">
        <v>75.22</v>
      </c>
      <c r="F18" s="32">
        <v>13.39</v>
      </c>
      <c r="G18" s="32">
        <v>0.39</v>
      </c>
      <c r="H18" s="32">
        <v>0.96</v>
      </c>
      <c r="I18" s="32">
        <v>0.06</v>
      </c>
      <c r="J18" s="32">
        <v>0.17</v>
      </c>
      <c r="K18" s="32">
        <v>0.54</v>
      </c>
      <c r="L18" s="32">
        <v>2.4900000000000002</v>
      </c>
      <c r="M18" s="32">
        <v>5.61</v>
      </c>
      <c r="N18" s="32">
        <v>0.05</v>
      </c>
      <c r="O18" s="32">
        <v>0.2</v>
      </c>
      <c r="P18" s="32"/>
      <c r="Q18" s="32">
        <v>0.8</v>
      </c>
      <c r="R18" s="32">
        <v>99.88</v>
      </c>
      <c r="S18" s="50">
        <v>32.6</v>
      </c>
      <c r="T18" s="46">
        <v>6.58</v>
      </c>
      <c r="U18" s="50">
        <v>367</v>
      </c>
      <c r="V18" s="50">
        <v>17.899999999999999</v>
      </c>
      <c r="W18" s="46">
        <v>9.51</v>
      </c>
      <c r="X18" s="46">
        <v>8.9600000000000009</v>
      </c>
      <c r="Y18" s="46">
        <v>1.93</v>
      </c>
      <c r="Z18" s="50">
        <v>54.2</v>
      </c>
      <c r="AA18" s="46">
        <v>2.76</v>
      </c>
    </row>
    <row r="19" spans="1:27" s="27" customFormat="1">
      <c r="A19" s="35" t="s">
        <v>213</v>
      </c>
      <c r="B19" s="28"/>
      <c r="C19" s="28"/>
      <c r="D19" s="28"/>
      <c r="E19" s="28"/>
      <c r="F19" s="28"/>
      <c r="G19" s="28" t="s">
        <v>128</v>
      </c>
      <c r="H19" s="28"/>
      <c r="I19" s="28"/>
      <c r="J19" s="28"/>
      <c r="K19" s="28"/>
      <c r="L19" s="28"/>
      <c r="M19" s="28"/>
      <c r="N19" s="28"/>
      <c r="O19" s="28"/>
      <c r="P19" s="28"/>
      <c r="Q19" s="28"/>
      <c r="R19" s="28"/>
      <c r="S19" s="49"/>
      <c r="T19" s="45"/>
      <c r="U19" s="49"/>
      <c r="V19" s="49"/>
      <c r="W19" s="45"/>
      <c r="X19" s="49"/>
      <c r="Y19" s="45"/>
      <c r="Z19" s="49"/>
      <c r="AA19" s="45"/>
    </row>
    <row r="20" spans="1:27" s="27" customFormat="1">
      <c r="A20" s="29">
        <v>310008</v>
      </c>
      <c r="B20" s="73" t="s">
        <v>110</v>
      </c>
      <c r="C20" s="67" t="s">
        <v>111</v>
      </c>
      <c r="D20" s="28"/>
      <c r="E20" s="28">
        <v>66.03</v>
      </c>
      <c r="F20" s="28">
        <v>17.22</v>
      </c>
      <c r="G20" s="28">
        <v>3.93</v>
      </c>
      <c r="H20" s="28"/>
      <c r="I20" s="28">
        <v>0.18</v>
      </c>
      <c r="J20" s="28">
        <v>0.91</v>
      </c>
      <c r="K20" s="28">
        <v>1.0900000000000001</v>
      </c>
      <c r="L20" s="28">
        <v>1.43</v>
      </c>
      <c r="M20" s="28">
        <v>4.0199999999999996</v>
      </c>
      <c r="N20" s="28">
        <v>0.78</v>
      </c>
      <c r="O20" s="28">
        <v>0.13</v>
      </c>
      <c r="P20" s="28"/>
      <c r="Q20" s="28"/>
      <c r="R20" s="28">
        <v>95.74</v>
      </c>
      <c r="S20" s="49"/>
      <c r="T20" s="45">
        <v>3.2</v>
      </c>
      <c r="U20" s="49">
        <v>144.30000000000001</v>
      </c>
      <c r="V20" s="49">
        <v>152.9</v>
      </c>
      <c r="W20" s="45">
        <v>8</v>
      </c>
      <c r="X20" s="49">
        <v>14</v>
      </c>
      <c r="Y20" s="45">
        <v>1.4</v>
      </c>
      <c r="Z20" s="49">
        <v>240.2</v>
      </c>
      <c r="AA20" s="45">
        <v>7.2</v>
      </c>
    </row>
    <row r="21" spans="1:27" s="27" customFormat="1">
      <c r="A21" s="29">
        <v>310013</v>
      </c>
      <c r="B21" s="73"/>
      <c r="C21" s="67"/>
      <c r="D21" s="28"/>
      <c r="E21" s="28">
        <v>74.319999999999993</v>
      </c>
      <c r="F21" s="28">
        <v>11.22</v>
      </c>
      <c r="G21" s="28">
        <v>4.5</v>
      </c>
      <c r="H21" s="28"/>
      <c r="I21" s="28">
        <v>7.0000000000000007E-2</v>
      </c>
      <c r="J21" s="28">
        <v>1.1000000000000001</v>
      </c>
      <c r="K21" s="28">
        <v>0.98</v>
      </c>
      <c r="L21" s="28">
        <v>2.58</v>
      </c>
      <c r="M21" s="28">
        <v>1.34</v>
      </c>
      <c r="N21" s="28">
        <v>0.64</v>
      </c>
      <c r="O21" s="28">
        <v>0.13</v>
      </c>
      <c r="P21" s="28"/>
      <c r="Q21" s="28"/>
      <c r="R21" s="28">
        <v>96.91</v>
      </c>
      <c r="S21" s="49"/>
      <c r="T21" s="45">
        <v>3.5</v>
      </c>
      <c r="U21" s="49">
        <v>86.6</v>
      </c>
      <c r="V21" s="49">
        <v>174.5</v>
      </c>
      <c r="W21" s="45">
        <v>6.6</v>
      </c>
      <c r="X21" s="49">
        <v>10.8</v>
      </c>
      <c r="Y21" s="45">
        <v>1.2</v>
      </c>
      <c r="Z21" s="49">
        <v>355.1</v>
      </c>
      <c r="AA21" s="45">
        <v>9.6999999999999993</v>
      </c>
    </row>
    <row r="22" spans="1:27" s="27" customFormat="1">
      <c r="A22" s="29">
        <v>310015</v>
      </c>
      <c r="B22" s="73"/>
      <c r="C22" s="67"/>
      <c r="D22" s="28"/>
      <c r="E22" s="28">
        <v>68.430000000000007</v>
      </c>
      <c r="F22" s="28">
        <v>13.24</v>
      </c>
      <c r="G22" s="28">
        <v>7.42</v>
      </c>
      <c r="H22" s="28"/>
      <c r="I22" s="28">
        <v>0.28000000000000003</v>
      </c>
      <c r="J22" s="28">
        <v>1.68</v>
      </c>
      <c r="K22" s="28">
        <v>1.94</v>
      </c>
      <c r="L22" s="28">
        <v>2.8</v>
      </c>
      <c r="M22" s="28">
        <v>1.33</v>
      </c>
      <c r="N22" s="28">
        <v>0.63</v>
      </c>
      <c r="O22" s="28">
        <v>0.1</v>
      </c>
      <c r="P22" s="28"/>
      <c r="Q22" s="28"/>
      <c r="R22" s="28">
        <v>97.89</v>
      </c>
      <c r="S22" s="49"/>
      <c r="T22" s="45">
        <v>3.6</v>
      </c>
      <c r="U22" s="49">
        <v>91</v>
      </c>
      <c r="V22" s="49">
        <v>202.2</v>
      </c>
      <c r="W22" s="49">
        <v>13.8</v>
      </c>
      <c r="X22" s="49">
        <v>10</v>
      </c>
      <c r="Y22" s="45">
        <v>1.6</v>
      </c>
      <c r="Z22" s="49">
        <v>180.9</v>
      </c>
      <c r="AA22" s="45">
        <v>6.3</v>
      </c>
    </row>
    <row r="23" spans="1:27" s="27" customFormat="1">
      <c r="A23" s="29">
        <v>310029</v>
      </c>
      <c r="B23" s="73"/>
      <c r="C23" s="67"/>
      <c r="D23" s="28"/>
      <c r="E23" s="28">
        <v>67.75</v>
      </c>
      <c r="F23" s="28">
        <v>13.84</v>
      </c>
      <c r="G23" s="28">
        <v>6.75</v>
      </c>
      <c r="H23" s="28"/>
      <c r="I23" s="28">
        <v>0.22</v>
      </c>
      <c r="J23" s="28">
        <v>1.46</v>
      </c>
      <c r="K23" s="28">
        <v>1.5</v>
      </c>
      <c r="L23" s="28">
        <v>2.48</v>
      </c>
      <c r="M23" s="28">
        <v>2.56</v>
      </c>
      <c r="N23" s="28">
        <v>0.79</v>
      </c>
      <c r="O23" s="28">
        <v>0.14000000000000001</v>
      </c>
      <c r="P23" s="28"/>
      <c r="Q23" s="28"/>
      <c r="R23" s="28">
        <v>97.54</v>
      </c>
      <c r="S23" s="49"/>
      <c r="T23" s="45">
        <v>6.7</v>
      </c>
      <c r="U23" s="49">
        <v>201.4</v>
      </c>
      <c r="V23" s="49">
        <v>237.4</v>
      </c>
      <c r="W23" s="49">
        <v>55</v>
      </c>
      <c r="X23" s="49">
        <v>13.8</v>
      </c>
      <c r="Y23" s="45">
        <v>1.7</v>
      </c>
      <c r="Z23" s="49">
        <v>221.4</v>
      </c>
      <c r="AA23" s="45">
        <v>6.9</v>
      </c>
    </row>
    <row r="24" spans="1:27" s="27" customFormat="1">
      <c r="A24" s="29">
        <v>310034</v>
      </c>
      <c r="B24" s="73"/>
      <c r="C24" s="67"/>
      <c r="D24" s="28"/>
      <c r="E24" s="28">
        <v>72.739999999999995</v>
      </c>
      <c r="F24" s="28">
        <v>13.33</v>
      </c>
      <c r="G24" s="28">
        <v>3.74</v>
      </c>
      <c r="H24" s="28"/>
      <c r="I24" s="28">
        <v>0.03</v>
      </c>
      <c r="J24" s="28">
        <v>1.06</v>
      </c>
      <c r="K24" s="28">
        <v>1.02</v>
      </c>
      <c r="L24" s="28">
        <v>3.92</v>
      </c>
      <c r="M24" s="28">
        <v>1.89</v>
      </c>
      <c r="N24" s="28">
        <v>0.41</v>
      </c>
      <c r="O24" s="28">
        <v>0.06</v>
      </c>
      <c r="P24" s="28"/>
      <c r="Q24" s="28"/>
      <c r="R24" s="28">
        <v>98.2</v>
      </c>
      <c r="S24" s="49"/>
      <c r="T24" s="45">
        <v>5.0999999999999996</v>
      </c>
      <c r="U24" s="49">
        <v>133.30000000000001</v>
      </c>
      <c r="V24" s="49">
        <v>55.1</v>
      </c>
      <c r="W24" s="45">
        <v>6.1</v>
      </c>
      <c r="X24" s="49">
        <v>14.2</v>
      </c>
      <c r="Y24" s="45">
        <v>2.2000000000000002</v>
      </c>
      <c r="Z24" s="49">
        <v>222</v>
      </c>
      <c r="AA24" s="45">
        <v>7.4</v>
      </c>
    </row>
    <row r="25" spans="1:27" s="27" customFormat="1">
      <c r="A25" s="33">
        <v>310039</v>
      </c>
      <c r="B25" s="74"/>
      <c r="C25" s="68"/>
      <c r="D25" s="32"/>
      <c r="E25" s="32">
        <v>73.42</v>
      </c>
      <c r="F25" s="32">
        <v>12.47</v>
      </c>
      <c r="G25" s="32">
        <v>3.98</v>
      </c>
      <c r="H25" s="32"/>
      <c r="I25" s="32">
        <v>0.1</v>
      </c>
      <c r="J25" s="32">
        <v>1</v>
      </c>
      <c r="K25" s="32">
        <v>0.7</v>
      </c>
      <c r="L25" s="32">
        <v>1.69</v>
      </c>
      <c r="M25" s="32">
        <v>2.62</v>
      </c>
      <c r="N25" s="32">
        <v>0.56000000000000005</v>
      </c>
      <c r="O25" s="32">
        <v>0.06</v>
      </c>
      <c r="P25" s="32"/>
      <c r="Q25" s="32"/>
      <c r="R25" s="32">
        <v>96.61</v>
      </c>
      <c r="S25" s="50"/>
      <c r="T25" s="46">
        <v>6</v>
      </c>
      <c r="U25" s="50">
        <v>165.2</v>
      </c>
      <c r="V25" s="50">
        <v>111.1</v>
      </c>
      <c r="W25" s="50">
        <v>49.3</v>
      </c>
      <c r="X25" s="50">
        <v>10.5</v>
      </c>
      <c r="Y25" s="46">
        <v>1.5</v>
      </c>
      <c r="Z25" s="50">
        <v>258.10000000000002</v>
      </c>
      <c r="AA25" s="46">
        <v>8.1999999999999993</v>
      </c>
    </row>
    <row r="26" spans="1:27" s="27" customFormat="1">
      <c r="A26" s="35" t="s">
        <v>214</v>
      </c>
      <c r="B26" s="28"/>
      <c r="C26" s="28"/>
      <c r="D26" s="28"/>
      <c r="E26" s="28"/>
      <c r="F26" s="28"/>
      <c r="G26" s="51" t="s">
        <v>128</v>
      </c>
      <c r="H26" s="28"/>
      <c r="I26" s="28"/>
      <c r="J26" s="28"/>
      <c r="K26" s="28"/>
      <c r="L26" s="28"/>
      <c r="M26" s="28"/>
      <c r="N26" s="28"/>
      <c r="O26" s="28"/>
      <c r="P26" s="28"/>
      <c r="Q26" s="28"/>
      <c r="R26" s="28"/>
      <c r="S26" s="49"/>
      <c r="T26" s="45"/>
      <c r="U26" s="49"/>
      <c r="V26" s="49"/>
      <c r="W26" s="45"/>
      <c r="X26" s="49"/>
      <c r="Y26" s="45"/>
      <c r="Z26" s="49"/>
      <c r="AA26" s="45"/>
    </row>
    <row r="27" spans="1:27" s="27" customFormat="1">
      <c r="A27" s="28" t="s">
        <v>112</v>
      </c>
      <c r="B27" s="67" t="s">
        <v>113</v>
      </c>
      <c r="C27" s="69" t="s">
        <v>98</v>
      </c>
      <c r="D27" s="28"/>
      <c r="E27" s="28">
        <v>63.93</v>
      </c>
      <c r="F27" s="28">
        <v>17.93</v>
      </c>
      <c r="G27" s="28">
        <v>2.83</v>
      </c>
      <c r="H27" s="28"/>
      <c r="I27" s="28">
        <v>0.02</v>
      </c>
      <c r="J27" s="28">
        <v>2.5099999999999998</v>
      </c>
      <c r="K27" s="28">
        <v>3.79</v>
      </c>
      <c r="L27" s="28">
        <v>4.17</v>
      </c>
      <c r="M27" s="28">
        <v>2.2200000000000002</v>
      </c>
      <c r="N27" s="30">
        <v>0.82</v>
      </c>
      <c r="O27" s="30">
        <v>0.13</v>
      </c>
      <c r="P27" s="28"/>
      <c r="Q27" s="30">
        <v>1.5</v>
      </c>
      <c r="R27" s="30">
        <v>99.85</v>
      </c>
      <c r="S27" s="49"/>
      <c r="T27" s="45">
        <v>3</v>
      </c>
      <c r="U27" s="49">
        <v>145</v>
      </c>
      <c r="V27" s="49">
        <v>357</v>
      </c>
      <c r="W27" s="45">
        <v>4.5999999999999996</v>
      </c>
      <c r="X27" s="49">
        <v>17.5</v>
      </c>
      <c r="Y27" s="45">
        <v>1.3</v>
      </c>
      <c r="Z27" s="49">
        <v>179</v>
      </c>
      <c r="AA27" s="45">
        <v>4.5999999999999996</v>
      </c>
    </row>
    <row r="28" spans="1:27" s="27" customFormat="1">
      <c r="A28" s="28" t="s">
        <v>114</v>
      </c>
      <c r="B28" s="67"/>
      <c r="C28" s="69"/>
      <c r="D28" s="28"/>
      <c r="E28" s="28">
        <v>65.58</v>
      </c>
      <c r="F28" s="28">
        <v>16.989999999999998</v>
      </c>
      <c r="G28" s="28">
        <v>2.66</v>
      </c>
      <c r="H28" s="28"/>
      <c r="I28" s="28">
        <v>0.02</v>
      </c>
      <c r="J28" s="28">
        <v>2.2999999999999998</v>
      </c>
      <c r="K28" s="28">
        <v>3.4</v>
      </c>
      <c r="L28" s="28">
        <v>3.99</v>
      </c>
      <c r="M28" s="28">
        <v>2.23</v>
      </c>
      <c r="N28" s="30">
        <v>0.79</v>
      </c>
      <c r="O28" s="30">
        <v>0.12</v>
      </c>
      <c r="P28" s="28"/>
      <c r="Q28" s="30">
        <v>1.8</v>
      </c>
      <c r="R28" s="30">
        <v>99.85</v>
      </c>
      <c r="S28" s="49"/>
      <c r="T28" s="45">
        <v>4</v>
      </c>
      <c r="U28" s="49">
        <v>146</v>
      </c>
      <c r="V28" s="49">
        <v>338</v>
      </c>
      <c r="W28" s="45">
        <v>3.8</v>
      </c>
      <c r="X28" s="49">
        <v>15.8</v>
      </c>
      <c r="Y28" s="45">
        <v>1.2</v>
      </c>
      <c r="Z28" s="49">
        <v>197</v>
      </c>
      <c r="AA28" s="45">
        <v>5.6</v>
      </c>
    </row>
    <row r="29" spans="1:27" s="27" customFormat="1">
      <c r="A29" s="28" t="s">
        <v>115</v>
      </c>
      <c r="B29" s="67"/>
      <c r="C29" s="69"/>
      <c r="D29" s="28"/>
      <c r="E29" s="28">
        <v>65.8</v>
      </c>
      <c r="F29" s="28">
        <v>17.36</v>
      </c>
      <c r="G29" s="28">
        <v>2.48</v>
      </c>
      <c r="H29" s="28"/>
      <c r="I29" s="28">
        <v>0.01</v>
      </c>
      <c r="J29" s="28">
        <v>2.35</v>
      </c>
      <c r="K29" s="28">
        <v>4.08</v>
      </c>
      <c r="L29" s="28">
        <v>3.69</v>
      </c>
      <c r="M29" s="28">
        <v>1.94</v>
      </c>
      <c r="N29" s="30">
        <v>0.85</v>
      </c>
      <c r="O29" s="30">
        <v>0.15</v>
      </c>
      <c r="P29" s="28"/>
      <c r="Q29" s="30">
        <v>1.1000000000000001</v>
      </c>
      <c r="R29" s="30">
        <v>99.84</v>
      </c>
      <c r="S29" s="49"/>
      <c r="T29" s="45">
        <v>4</v>
      </c>
      <c r="U29" s="49">
        <v>141</v>
      </c>
      <c r="V29" s="49">
        <v>394</v>
      </c>
      <c r="W29" s="45">
        <v>5.8</v>
      </c>
      <c r="X29" s="49">
        <v>17.2</v>
      </c>
      <c r="Y29" s="45">
        <v>1.6</v>
      </c>
      <c r="Z29" s="49">
        <v>208</v>
      </c>
      <c r="AA29" s="45">
        <v>6.1</v>
      </c>
    </row>
    <row r="30" spans="1:27" s="27" customFormat="1">
      <c r="A30" s="28" t="s">
        <v>116</v>
      </c>
      <c r="B30" s="67"/>
      <c r="C30" s="69"/>
      <c r="D30" s="28"/>
      <c r="E30" s="28">
        <v>64.11</v>
      </c>
      <c r="F30" s="28">
        <v>18.079999999999998</v>
      </c>
      <c r="G30" s="28">
        <v>2.89</v>
      </c>
      <c r="H30" s="28"/>
      <c r="I30" s="28">
        <v>0.01</v>
      </c>
      <c r="J30" s="28">
        <v>2.5299999999999998</v>
      </c>
      <c r="K30" s="28">
        <v>4.3</v>
      </c>
      <c r="L30" s="28">
        <v>3.88</v>
      </c>
      <c r="M30" s="28">
        <v>1.98</v>
      </c>
      <c r="N30" s="30">
        <v>0.86</v>
      </c>
      <c r="O30" s="30">
        <v>0.13</v>
      </c>
      <c r="P30" s="28"/>
      <c r="Q30" s="30">
        <v>1</v>
      </c>
      <c r="R30" s="30">
        <v>99.83</v>
      </c>
      <c r="S30" s="49"/>
      <c r="T30" s="45">
        <v>3</v>
      </c>
      <c r="U30" s="49">
        <v>151</v>
      </c>
      <c r="V30" s="49">
        <v>434</v>
      </c>
      <c r="W30" s="45">
        <v>7</v>
      </c>
      <c r="X30" s="49">
        <v>17.7</v>
      </c>
      <c r="Y30" s="45">
        <v>1.7</v>
      </c>
      <c r="Z30" s="49">
        <v>205</v>
      </c>
      <c r="AA30" s="45">
        <v>6</v>
      </c>
    </row>
    <row r="31" spans="1:27" s="27" customFormat="1">
      <c r="A31" s="28" t="s">
        <v>117</v>
      </c>
      <c r="B31" s="67"/>
      <c r="C31" s="69"/>
      <c r="D31" s="28"/>
      <c r="E31" s="28">
        <v>62.41</v>
      </c>
      <c r="F31" s="28">
        <v>18.37</v>
      </c>
      <c r="G31" s="28">
        <v>3.38</v>
      </c>
      <c r="H31" s="28"/>
      <c r="I31" s="28">
        <v>0.02</v>
      </c>
      <c r="J31" s="28">
        <v>2.75</v>
      </c>
      <c r="K31" s="28">
        <v>4.05</v>
      </c>
      <c r="L31" s="28">
        <v>4.03</v>
      </c>
      <c r="M31" s="28">
        <v>2.4</v>
      </c>
      <c r="N31" s="30">
        <v>0.86</v>
      </c>
      <c r="O31" s="30">
        <v>0.12</v>
      </c>
      <c r="P31" s="28"/>
      <c r="Q31" s="30">
        <v>1.4</v>
      </c>
      <c r="R31" s="30">
        <v>99.85</v>
      </c>
      <c r="S31" s="49"/>
      <c r="T31" s="45">
        <v>4</v>
      </c>
      <c r="U31" s="49">
        <v>159</v>
      </c>
      <c r="V31" s="49">
        <v>366</v>
      </c>
      <c r="W31" s="45">
        <v>5.7</v>
      </c>
      <c r="X31" s="49">
        <v>15.9</v>
      </c>
      <c r="Y31" s="45">
        <v>1.3</v>
      </c>
      <c r="Z31" s="49">
        <v>155</v>
      </c>
      <c r="AA31" s="45">
        <v>4.0999999999999996</v>
      </c>
    </row>
    <row r="32" spans="1:27" s="27" customFormat="1" ht="13.75" customHeight="1">
      <c r="A32" s="28" t="s">
        <v>118</v>
      </c>
      <c r="B32" s="67"/>
      <c r="C32" s="71" t="s">
        <v>119</v>
      </c>
      <c r="D32" s="28"/>
      <c r="E32" s="28">
        <v>75.099999999999994</v>
      </c>
      <c r="F32" s="28">
        <v>12.63</v>
      </c>
      <c r="G32" s="28">
        <v>2.63</v>
      </c>
      <c r="H32" s="28"/>
      <c r="I32" s="28">
        <v>0.06</v>
      </c>
      <c r="J32" s="28">
        <v>0.76</v>
      </c>
      <c r="K32" s="30">
        <v>1.51</v>
      </c>
      <c r="L32" s="30">
        <v>2.9</v>
      </c>
      <c r="M32" s="30">
        <v>3.75</v>
      </c>
      <c r="N32" s="30">
        <v>0.36</v>
      </c>
      <c r="O32" s="30">
        <v>0.13</v>
      </c>
      <c r="P32" s="28"/>
      <c r="Q32" s="30">
        <v>0.26</v>
      </c>
      <c r="R32" s="30">
        <v>100.07</v>
      </c>
      <c r="S32" s="49">
        <v>62</v>
      </c>
      <c r="T32" s="45">
        <v>5.3</v>
      </c>
      <c r="U32" s="49">
        <v>272</v>
      </c>
      <c r="V32" s="49">
        <v>70.400000000000006</v>
      </c>
      <c r="W32" s="49">
        <v>13.6</v>
      </c>
      <c r="X32" s="49">
        <v>15.6</v>
      </c>
      <c r="Y32" s="45">
        <v>1.95</v>
      </c>
      <c r="Z32" s="49">
        <v>143</v>
      </c>
      <c r="AA32" s="45">
        <v>4.1900000000000004</v>
      </c>
    </row>
    <row r="33" spans="1:27" s="27" customFormat="1">
      <c r="A33" s="28" t="s">
        <v>120</v>
      </c>
      <c r="B33" s="67"/>
      <c r="C33" s="71"/>
      <c r="D33" s="28"/>
      <c r="E33" s="28">
        <v>72.459999999999994</v>
      </c>
      <c r="F33" s="28">
        <v>14.05</v>
      </c>
      <c r="G33" s="28">
        <v>2.85</v>
      </c>
      <c r="H33" s="28"/>
      <c r="I33" s="28">
        <v>0.06</v>
      </c>
      <c r="J33" s="28">
        <v>0.78</v>
      </c>
      <c r="K33" s="30">
        <v>1.55</v>
      </c>
      <c r="L33" s="30">
        <v>3.12</v>
      </c>
      <c r="M33" s="30">
        <v>4.16</v>
      </c>
      <c r="N33" s="30">
        <v>0.39</v>
      </c>
      <c r="O33" s="30">
        <v>0.16</v>
      </c>
      <c r="P33" s="28"/>
      <c r="Q33" s="30">
        <v>0.48</v>
      </c>
      <c r="R33" s="30">
        <v>100.06</v>
      </c>
      <c r="S33" s="49">
        <v>73</v>
      </c>
      <c r="T33" s="45">
        <v>5.8</v>
      </c>
      <c r="U33" s="49">
        <v>281</v>
      </c>
      <c r="V33" s="49">
        <v>91.8</v>
      </c>
      <c r="W33" s="49">
        <v>14</v>
      </c>
      <c r="X33" s="49">
        <v>17.899999999999999</v>
      </c>
      <c r="Y33" s="45">
        <v>2.0499999999999998</v>
      </c>
      <c r="Z33" s="49">
        <v>143</v>
      </c>
      <c r="AA33" s="45">
        <v>4.1100000000000003</v>
      </c>
    </row>
    <row r="34" spans="1:27" s="27" customFormat="1">
      <c r="A34" s="28" t="s">
        <v>121</v>
      </c>
      <c r="B34" s="67"/>
      <c r="C34" s="71"/>
      <c r="D34" s="28"/>
      <c r="E34" s="28">
        <v>73.14</v>
      </c>
      <c r="F34" s="28">
        <v>13.76</v>
      </c>
      <c r="G34" s="28">
        <v>2.85</v>
      </c>
      <c r="H34" s="28"/>
      <c r="I34" s="28">
        <v>0.06</v>
      </c>
      <c r="J34" s="28">
        <v>0.71</v>
      </c>
      <c r="K34" s="30">
        <v>1.38</v>
      </c>
      <c r="L34" s="30">
        <v>3.02</v>
      </c>
      <c r="M34" s="30">
        <v>3.94</v>
      </c>
      <c r="N34" s="30">
        <v>0.39</v>
      </c>
      <c r="O34" s="30">
        <v>0.21</v>
      </c>
      <c r="P34" s="28"/>
      <c r="Q34" s="30">
        <v>0.6</v>
      </c>
      <c r="R34" s="30">
        <v>100.06</v>
      </c>
      <c r="S34" s="49">
        <v>86</v>
      </c>
      <c r="T34" s="45">
        <v>5.9</v>
      </c>
      <c r="U34" s="49">
        <v>299</v>
      </c>
      <c r="V34" s="49">
        <v>71.5</v>
      </c>
      <c r="W34" s="49">
        <v>22.5</v>
      </c>
      <c r="X34" s="49">
        <v>15.7</v>
      </c>
      <c r="Y34" s="45">
        <v>1.85</v>
      </c>
      <c r="Z34" s="49">
        <v>137</v>
      </c>
      <c r="AA34" s="45">
        <v>3.89</v>
      </c>
    </row>
    <row r="35" spans="1:27" s="27" customFormat="1">
      <c r="A35" s="28" t="s">
        <v>122</v>
      </c>
      <c r="B35" s="67"/>
      <c r="C35" s="71"/>
      <c r="D35" s="28"/>
      <c r="E35" s="28">
        <v>74.099999999999994</v>
      </c>
      <c r="F35" s="28">
        <v>13.25</v>
      </c>
      <c r="G35" s="28">
        <v>2.95</v>
      </c>
      <c r="H35" s="28"/>
      <c r="I35" s="28">
        <v>0.08</v>
      </c>
      <c r="J35" s="28">
        <v>0.67</v>
      </c>
      <c r="K35" s="30">
        <v>1.33</v>
      </c>
      <c r="L35" s="30">
        <v>2.94</v>
      </c>
      <c r="M35" s="30">
        <v>3.56</v>
      </c>
      <c r="N35" s="30">
        <v>0.37</v>
      </c>
      <c r="O35" s="30">
        <v>0.18</v>
      </c>
      <c r="P35" s="28"/>
      <c r="Q35" s="30">
        <v>0.55000000000000004</v>
      </c>
      <c r="R35" s="30">
        <v>99.97</v>
      </c>
      <c r="S35" s="49">
        <v>78</v>
      </c>
      <c r="T35" s="45">
        <v>6.9</v>
      </c>
      <c r="U35" s="49">
        <v>290</v>
      </c>
      <c r="V35" s="49">
        <v>63</v>
      </c>
      <c r="W35" s="49">
        <v>19.8</v>
      </c>
      <c r="X35" s="49">
        <v>16</v>
      </c>
      <c r="Y35" s="45">
        <v>2.0699999999999998</v>
      </c>
      <c r="Z35" s="49">
        <v>146</v>
      </c>
      <c r="AA35" s="45">
        <v>4.08</v>
      </c>
    </row>
    <row r="36" spans="1:27" s="27" customFormat="1">
      <c r="A36" s="28" t="s">
        <v>123</v>
      </c>
      <c r="B36" s="67"/>
      <c r="C36" s="71"/>
      <c r="D36" s="28"/>
      <c r="E36" s="28">
        <v>73.83</v>
      </c>
      <c r="F36" s="28">
        <v>13.3</v>
      </c>
      <c r="G36" s="28">
        <v>2.59</v>
      </c>
      <c r="H36" s="28"/>
      <c r="I36" s="28">
        <v>7.0000000000000007E-2</v>
      </c>
      <c r="J36" s="28">
        <v>0.69</v>
      </c>
      <c r="K36" s="30">
        <v>1.34</v>
      </c>
      <c r="L36" s="30">
        <v>2.69</v>
      </c>
      <c r="M36" s="30">
        <v>4.55</v>
      </c>
      <c r="N36" s="30">
        <v>0.36</v>
      </c>
      <c r="O36" s="30">
        <v>0.18</v>
      </c>
      <c r="P36" s="28"/>
      <c r="Q36" s="30">
        <v>0.34</v>
      </c>
      <c r="R36" s="30">
        <v>99.92</v>
      </c>
      <c r="S36" s="49">
        <v>69</v>
      </c>
      <c r="T36" s="45">
        <v>4.8</v>
      </c>
      <c r="U36" s="49">
        <v>298</v>
      </c>
      <c r="V36" s="49">
        <v>72</v>
      </c>
      <c r="W36" s="49">
        <v>12.4</v>
      </c>
      <c r="X36" s="49">
        <v>17.2</v>
      </c>
      <c r="Y36" s="45">
        <v>1.42</v>
      </c>
      <c r="Z36" s="49">
        <v>115</v>
      </c>
      <c r="AA36" s="45">
        <v>3.29</v>
      </c>
    </row>
    <row r="37" spans="1:27" s="27" customFormat="1">
      <c r="A37" s="28" t="s">
        <v>124</v>
      </c>
      <c r="B37" s="67"/>
      <c r="C37" s="71"/>
      <c r="D37" s="28"/>
      <c r="E37" s="28">
        <v>71.55</v>
      </c>
      <c r="F37" s="28">
        <v>14.47</v>
      </c>
      <c r="G37" s="28">
        <v>2.87</v>
      </c>
      <c r="H37" s="28"/>
      <c r="I37" s="28">
        <v>0.04</v>
      </c>
      <c r="J37" s="28">
        <v>0.9</v>
      </c>
      <c r="K37" s="30">
        <v>1.78</v>
      </c>
      <c r="L37" s="30">
        <v>3.29</v>
      </c>
      <c r="M37" s="30">
        <v>4.1100000000000003</v>
      </c>
      <c r="N37" s="30">
        <v>0.41</v>
      </c>
      <c r="O37" s="30">
        <v>0.15</v>
      </c>
      <c r="P37" s="28"/>
      <c r="Q37" s="30">
        <v>0.56999999999999995</v>
      </c>
      <c r="R37" s="30">
        <v>100.15</v>
      </c>
      <c r="S37" s="49">
        <v>54</v>
      </c>
      <c r="T37" s="45">
        <v>4.3</v>
      </c>
      <c r="U37" s="49">
        <v>227</v>
      </c>
      <c r="V37" s="49">
        <v>124</v>
      </c>
      <c r="W37" s="49">
        <v>11.1</v>
      </c>
      <c r="X37" s="49">
        <v>14.8</v>
      </c>
      <c r="Y37" s="45">
        <v>1.41</v>
      </c>
      <c r="Z37" s="49">
        <v>160</v>
      </c>
      <c r="AA37" s="45">
        <v>4.3899999999999997</v>
      </c>
    </row>
    <row r="38" spans="1:27" s="27" customFormat="1">
      <c r="A38" s="28" t="s">
        <v>125</v>
      </c>
      <c r="B38" s="67"/>
      <c r="C38" s="71"/>
      <c r="D38" s="28"/>
      <c r="E38" s="28">
        <v>73.150000000000006</v>
      </c>
      <c r="F38" s="28">
        <v>13.57</v>
      </c>
      <c r="G38" s="28">
        <v>3.33</v>
      </c>
      <c r="H38" s="28"/>
      <c r="I38" s="28">
        <v>0.08</v>
      </c>
      <c r="J38" s="28">
        <v>1.04</v>
      </c>
      <c r="K38" s="30">
        <v>1.83</v>
      </c>
      <c r="L38" s="30">
        <v>3.18</v>
      </c>
      <c r="M38" s="30">
        <v>3.27</v>
      </c>
      <c r="N38" s="30">
        <v>0.48</v>
      </c>
      <c r="O38" s="30">
        <v>0.18</v>
      </c>
      <c r="P38" s="28"/>
      <c r="Q38" s="30">
        <v>0.39</v>
      </c>
      <c r="R38" s="30">
        <v>100.48</v>
      </c>
      <c r="S38" s="49">
        <v>73</v>
      </c>
      <c r="T38" s="45">
        <v>5.0999999999999996</v>
      </c>
      <c r="U38" s="49">
        <v>273</v>
      </c>
      <c r="V38" s="49">
        <v>80</v>
      </c>
      <c r="W38" s="49">
        <v>15.1</v>
      </c>
      <c r="X38" s="49">
        <v>18.399999999999999</v>
      </c>
      <c r="Y38" s="45">
        <v>2.0099999999999998</v>
      </c>
      <c r="Z38" s="49">
        <v>176</v>
      </c>
      <c r="AA38" s="45">
        <v>4.8899999999999997</v>
      </c>
    </row>
    <row r="39" spans="1:27" s="27" customFormat="1">
      <c r="A39" s="32" t="s">
        <v>126</v>
      </c>
      <c r="B39" s="68"/>
      <c r="C39" s="72"/>
      <c r="D39" s="32"/>
      <c r="E39" s="32">
        <v>69.209999999999994</v>
      </c>
      <c r="F39" s="32">
        <v>14.02</v>
      </c>
      <c r="G39" s="32">
        <v>5.38</v>
      </c>
      <c r="H39" s="32"/>
      <c r="I39" s="32">
        <v>0.06</v>
      </c>
      <c r="J39" s="32">
        <v>1.85</v>
      </c>
      <c r="K39" s="34">
        <v>2.04</v>
      </c>
      <c r="L39" s="34">
        <v>3.14</v>
      </c>
      <c r="M39" s="34">
        <v>2.85</v>
      </c>
      <c r="N39" s="34">
        <v>0.79</v>
      </c>
      <c r="O39" s="34">
        <v>0.15</v>
      </c>
      <c r="P39" s="32"/>
      <c r="Q39" s="34">
        <v>0.47</v>
      </c>
      <c r="R39" s="34">
        <v>99.97</v>
      </c>
      <c r="S39" s="50">
        <v>60</v>
      </c>
      <c r="T39" s="46">
        <v>4.3</v>
      </c>
      <c r="U39" s="50">
        <v>279</v>
      </c>
      <c r="V39" s="50">
        <v>104</v>
      </c>
      <c r="W39" s="50">
        <v>19.3</v>
      </c>
      <c r="X39" s="50">
        <v>21.1</v>
      </c>
      <c r="Y39" s="46">
        <v>1.67</v>
      </c>
      <c r="Z39" s="50">
        <v>173</v>
      </c>
      <c r="AA39" s="46">
        <v>4.75</v>
      </c>
    </row>
    <row r="41" spans="1:27">
      <c r="A41" s="54" t="s">
        <v>139</v>
      </c>
    </row>
    <row r="42" spans="1:27">
      <c r="A42" s="52" t="s">
        <v>195</v>
      </c>
    </row>
    <row r="43" spans="1:27">
      <c r="A43" s="52" t="s">
        <v>196</v>
      </c>
    </row>
    <row r="44" spans="1:27">
      <c r="A44" s="52" t="s">
        <v>197</v>
      </c>
    </row>
  </sheetData>
  <mergeCells count="9">
    <mergeCell ref="B7:B9"/>
    <mergeCell ref="C7:C9"/>
    <mergeCell ref="C27:C31"/>
    <mergeCell ref="C32:C39"/>
    <mergeCell ref="B11:B18"/>
    <mergeCell ref="C11:C18"/>
    <mergeCell ref="B20:B25"/>
    <mergeCell ref="C20:C25"/>
    <mergeCell ref="B27:B39"/>
  </mergeCells>
  <phoneticPr fontId="1"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1"/>
  <sheetViews>
    <sheetView zoomScaleNormal="100" workbookViewId="0">
      <selection activeCell="A3" sqref="A3"/>
    </sheetView>
  </sheetViews>
  <sheetFormatPr baseColWidth="10" defaultColWidth="8.83203125" defaultRowHeight="15"/>
  <cols>
    <col min="1" max="1" width="34.83203125" style="21" customWidth="1"/>
    <col min="2" max="2" width="22.83203125" style="21" customWidth="1"/>
    <col min="3" max="5" width="12.83203125" style="21" customWidth="1"/>
    <col min="6" max="6" width="29.1640625" style="21" customWidth="1"/>
  </cols>
  <sheetData>
    <row r="1" spans="1:6">
      <c r="A1" s="65" t="s">
        <v>267</v>
      </c>
    </row>
    <row r="2" spans="1:6">
      <c r="A2" s="65" t="s">
        <v>268</v>
      </c>
    </row>
    <row r="3" spans="1:6">
      <c r="A3" s="2" t="s">
        <v>266</v>
      </c>
    </row>
    <row r="4" spans="1:6">
      <c r="A4" s="79" t="s">
        <v>18</v>
      </c>
      <c r="B4" s="81" t="s">
        <v>19</v>
      </c>
      <c r="C4" s="81" t="s">
        <v>260</v>
      </c>
      <c r="D4" s="81"/>
      <c r="E4" s="81"/>
      <c r="F4" s="81" t="s">
        <v>20</v>
      </c>
    </row>
    <row r="5" spans="1:6">
      <c r="A5" s="80"/>
      <c r="B5" s="82"/>
      <c r="C5" s="3" t="s">
        <v>261</v>
      </c>
      <c r="D5" s="3" t="s">
        <v>21</v>
      </c>
      <c r="E5" s="3" t="s">
        <v>262</v>
      </c>
      <c r="F5" s="82"/>
    </row>
    <row r="6" spans="1:6" ht="13.75" customHeight="1">
      <c r="A6" s="22" t="s">
        <v>22</v>
      </c>
      <c r="B6" s="24"/>
      <c r="C6" s="1"/>
      <c r="D6" s="1"/>
      <c r="E6" s="1"/>
      <c r="F6" s="1"/>
    </row>
    <row r="7" spans="1:6">
      <c r="A7" s="4" t="s">
        <v>23</v>
      </c>
      <c r="B7" s="5"/>
      <c r="C7" s="5" t="s">
        <v>24</v>
      </c>
      <c r="D7" s="5">
        <v>32</v>
      </c>
      <c r="E7" s="6">
        <v>2.6</v>
      </c>
      <c r="F7" s="77" t="s">
        <v>215</v>
      </c>
    </row>
    <row r="8" spans="1:6">
      <c r="A8" s="4" t="s">
        <v>25</v>
      </c>
      <c r="B8" s="5"/>
      <c r="C8" s="5" t="s">
        <v>26</v>
      </c>
      <c r="D8" s="5">
        <v>4</v>
      </c>
      <c r="E8" s="6">
        <v>2.75</v>
      </c>
      <c r="F8" s="76"/>
    </row>
    <row r="9" spans="1:6">
      <c r="A9" s="4" t="s">
        <v>27</v>
      </c>
      <c r="B9" s="5"/>
      <c r="C9" s="5" t="s">
        <v>28</v>
      </c>
      <c r="D9" s="5">
        <v>5</v>
      </c>
      <c r="E9" s="6">
        <v>2.3199999999999998</v>
      </c>
      <c r="F9" s="36" t="s">
        <v>216</v>
      </c>
    </row>
    <row r="10" spans="1:6">
      <c r="A10" s="4" t="s">
        <v>29</v>
      </c>
      <c r="B10" s="5"/>
      <c r="C10" s="5" t="s">
        <v>30</v>
      </c>
      <c r="D10" s="5">
        <v>19</v>
      </c>
      <c r="E10" s="6">
        <v>1.45</v>
      </c>
      <c r="F10" s="36" t="s">
        <v>217</v>
      </c>
    </row>
    <row r="11" spans="1:6">
      <c r="A11" s="4" t="s">
        <v>31</v>
      </c>
      <c r="B11" s="5"/>
      <c r="C11" s="5" t="s">
        <v>32</v>
      </c>
      <c r="D11" s="5">
        <v>3</v>
      </c>
      <c r="E11" s="6">
        <v>2.48</v>
      </c>
      <c r="F11" s="36" t="s">
        <v>218</v>
      </c>
    </row>
    <row r="12" spans="1:6">
      <c r="A12" s="75" t="s">
        <v>33</v>
      </c>
      <c r="B12" s="5" t="s">
        <v>34</v>
      </c>
      <c r="C12" s="5" t="s">
        <v>35</v>
      </c>
      <c r="D12" s="5">
        <v>26</v>
      </c>
      <c r="E12" s="6">
        <v>2</v>
      </c>
      <c r="F12" s="76" t="s">
        <v>219</v>
      </c>
    </row>
    <row r="13" spans="1:6">
      <c r="A13" s="75"/>
      <c r="B13" s="5" t="s">
        <v>36</v>
      </c>
      <c r="C13" s="7" t="s">
        <v>37</v>
      </c>
      <c r="D13" s="5">
        <v>6</v>
      </c>
      <c r="E13" s="6">
        <v>3</v>
      </c>
      <c r="F13" s="76"/>
    </row>
    <row r="14" spans="1:6">
      <c r="A14" s="75"/>
      <c r="B14" s="5" t="s">
        <v>38</v>
      </c>
      <c r="C14" s="7" t="s">
        <v>39</v>
      </c>
      <c r="D14" s="5">
        <v>14</v>
      </c>
      <c r="E14" s="6">
        <v>1.5</v>
      </c>
      <c r="F14" s="76"/>
    </row>
    <row r="15" spans="1:6">
      <c r="A15" s="75"/>
      <c r="B15" s="5" t="s">
        <v>40</v>
      </c>
      <c r="C15" s="8" t="s">
        <v>41</v>
      </c>
      <c r="D15" s="5">
        <v>14</v>
      </c>
      <c r="E15" s="6">
        <v>3</v>
      </c>
      <c r="F15" s="76"/>
    </row>
    <row r="16" spans="1:6" ht="26">
      <c r="A16" s="75"/>
      <c r="B16" s="4" t="s">
        <v>42</v>
      </c>
      <c r="C16" s="8"/>
      <c r="D16" s="5">
        <v>46</v>
      </c>
      <c r="E16" s="6">
        <v>3</v>
      </c>
      <c r="F16" s="76"/>
    </row>
    <row r="17" spans="1:6">
      <c r="A17" s="4" t="s">
        <v>43</v>
      </c>
      <c r="B17" s="5"/>
      <c r="C17" s="5"/>
      <c r="D17" s="5">
        <v>36</v>
      </c>
      <c r="E17" s="6">
        <v>4</v>
      </c>
      <c r="F17" s="36" t="s">
        <v>220</v>
      </c>
    </row>
    <row r="18" spans="1:6">
      <c r="A18" s="25" t="s">
        <v>44</v>
      </c>
      <c r="B18" s="13"/>
      <c r="C18" s="5"/>
      <c r="D18" s="9">
        <f>SUM(D7:D17)</f>
        <v>205</v>
      </c>
      <c r="E18" s="10">
        <f>(E7*D7+E8*D8+E9*D9+E10*D10+E11*D11+E12*D12+E13*D13+E14*D14+E15*D15+E16*D16+E17*D17)/D18</f>
        <v>2.711170731707317</v>
      </c>
      <c r="F18" s="36"/>
    </row>
    <row r="19" spans="1:6">
      <c r="A19" s="23" t="s">
        <v>45</v>
      </c>
      <c r="B19" s="24"/>
      <c r="C19" s="11"/>
      <c r="D19" s="11"/>
      <c r="E19" s="12"/>
      <c r="F19" s="37"/>
    </row>
    <row r="20" spans="1:6">
      <c r="A20" s="4" t="s">
        <v>46</v>
      </c>
      <c r="B20" s="5"/>
      <c r="C20" s="5"/>
      <c r="D20" s="5">
        <v>5</v>
      </c>
      <c r="E20" s="6">
        <v>1.8</v>
      </c>
      <c r="F20" s="77" t="s">
        <v>221</v>
      </c>
    </row>
    <row r="21" spans="1:6">
      <c r="A21" s="4" t="s">
        <v>47</v>
      </c>
      <c r="B21" s="5"/>
      <c r="C21" s="5"/>
      <c r="D21" s="5">
        <v>20</v>
      </c>
      <c r="E21" s="6">
        <v>1.5</v>
      </c>
      <c r="F21" s="76"/>
    </row>
    <row r="22" spans="1:6" ht="26">
      <c r="A22" s="4" t="s">
        <v>48</v>
      </c>
      <c r="B22" s="5"/>
      <c r="C22" s="5" t="s">
        <v>49</v>
      </c>
      <c r="D22" s="5">
        <v>22</v>
      </c>
      <c r="E22" s="6">
        <v>3.8</v>
      </c>
      <c r="F22" s="76" t="s">
        <v>219</v>
      </c>
    </row>
    <row r="23" spans="1:6">
      <c r="A23" s="4" t="s">
        <v>50</v>
      </c>
      <c r="B23" s="5"/>
      <c r="C23" s="5" t="s">
        <v>51</v>
      </c>
      <c r="D23" s="5">
        <v>10</v>
      </c>
      <c r="E23" s="6">
        <v>3.5</v>
      </c>
      <c r="F23" s="76"/>
    </row>
    <row r="24" spans="1:6">
      <c r="A24" s="4" t="s">
        <v>52</v>
      </c>
      <c r="B24" s="5"/>
      <c r="C24" s="5" t="s">
        <v>53</v>
      </c>
      <c r="D24" s="5">
        <v>7</v>
      </c>
      <c r="E24" s="6">
        <v>1</v>
      </c>
      <c r="F24" s="36" t="s">
        <v>222</v>
      </c>
    </row>
    <row r="25" spans="1:6" ht="39">
      <c r="A25" s="4" t="s">
        <v>54</v>
      </c>
      <c r="B25" s="5"/>
      <c r="C25" s="5" t="s">
        <v>55</v>
      </c>
      <c r="D25" s="5">
        <v>16</v>
      </c>
      <c r="E25" s="6">
        <v>4.0999999999999996</v>
      </c>
      <c r="F25" s="36" t="s">
        <v>223</v>
      </c>
    </row>
    <row r="26" spans="1:6">
      <c r="A26" s="75" t="s">
        <v>56</v>
      </c>
      <c r="B26" s="5" t="s">
        <v>57</v>
      </c>
      <c r="C26" s="5"/>
      <c r="D26" s="5">
        <v>5</v>
      </c>
      <c r="E26" s="6">
        <v>2.9</v>
      </c>
      <c r="F26" s="78" t="s">
        <v>224</v>
      </c>
    </row>
    <row r="27" spans="1:6">
      <c r="A27" s="75"/>
      <c r="B27" s="5" t="s">
        <v>58</v>
      </c>
      <c r="C27" s="5"/>
      <c r="D27" s="5">
        <v>11</v>
      </c>
      <c r="E27" s="6">
        <v>2.6</v>
      </c>
      <c r="F27" s="78"/>
    </row>
    <row r="28" spans="1:6">
      <c r="A28" s="75"/>
      <c r="B28" s="5" t="s">
        <v>59</v>
      </c>
      <c r="C28" s="5"/>
      <c r="D28" s="5">
        <v>7</v>
      </c>
      <c r="E28" s="6">
        <v>3.5</v>
      </c>
      <c r="F28" s="78"/>
    </row>
    <row r="29" spans="1:6">
      <c r="A29" s="75"/>
      <c r="B29" s="5" t="s">
        <v>60</v>
      </c>
      <c r="C29" s="5"/>
      <c r="D29" s="5">
        <v>30</v>
      </c>
      <c r="E29" s="6">
        <v>3</v>
      </c>
      <c r="F29" s="78"/>
    </row>
    <row r="30" spans="1:6">
      <c r="A30" s="75"/>
      <c r="B30" s="5" t="s">
        <v>61</v>
      </c>
      <c r="C30" s="5"/>
      <c r="D30" s="5">
        <v>28</v>
      </c>
      <c r="E30" s="6">
        <v>2.2999999999999998</v>
      </c>
      <c r="F30" s="78"/>
    </row>
    <row r="31" spans="1:6" ht="26">
      <c r="A31" s="4" t="s">
        <v>62</v>
      </c>
      <c r="B31" s="5"/>
      <c r="C31" s="5" t="s">
        <v>63</v>
      </c>
      <c r="D31" s="5">
        <v>40</v>
      </c>
      <c r="E31" s="6">
        <v>2.6</v>
      </c>
      <c r="F31" s="36" t="s">
        <v>225</v>
      </c>
    </row>
    <row r="32" spans="1:6">
      <c r="A32" s="75" t="s">
        <v>64</v>
      </c>
      <c r="B32" s="5" t="s">
        <v>65</v>
      </c>
      <c r="C32" s="5" t="s">
        <v>66</v>
      </c>
      <c r="D32" s="5">
        <v>5</v>
      </c>
      <c r="E32" s="6">
        <v>2.34</v>
      </c>
      <c r="F32" s="76" t="s">
        <v>226</v>
      </c>
    </row>
    <row r="33" spans="1:6">
      <c r="A33" s="75"/>
      <c r="B33" s="5" t="s">
        <v>67</v>
      </c>
      <c r="C33" s="5" t="s">
        <v>68</v>
      </c>
      <c r="D33" s="5">
        <v>3</v>
      </c>
      <c r="E33" s="6">
        <v>6.04</v>
      </c>
      <c r="F33" s="76"/>
    </row>
    <row r="34" spans="1:6">
      <c r="A34" s="75"/>
      <c r="B34" s="5" t="s">
        <v>69</v>
      </c>
      <c r="C34" s="5" t="s">
        <v>70</v>
      </c>
      <c r="D34" s="5">
        <v>6</v>
      </c>
      <c r="E34" s="6">
        <v>1.2</v>
      </c>
      <c r="F34" s="76"/>
    </row>
    <row r="35" spans="1:6">
      <c r="A35" s="75"/>
      <c r="B35" s="5" t="s">
        <v>71</v>
      </c>
      <c r="C35" s="5" t="s">
        <v>72</v>
      </c>
      <c r="D35" s="5">
        <v>4</v>
      </c>
      <c r="E35" s="6">
        <v>1.98</v>
      </c>
      <c r="F35" s="78" t="s">
        <v>227</v>
      </c>
    </row>
    <row r="36" spans="1:6">
      <c r="A36" s="75"/>
      <c r="B36" s="5" t="s">
        <v>73</v>
      </c>
      <c r="C36" s="5" t="s">
        <v>74</v>
      </c>
      <c r="D36" s="5">
        <v>3</v>
      </c>
      <c r="E36" s="6">
        <v>2.4</v>
      </c>
      <c r="F36" s="78"/>
    </row>
    <row r="37" spans="1:6">
      <c r="A37" s="4" t="s">
        <v>75</v>
      </c>
      <c r="B37" s="5"/>
      <c r="C37" s="5"/>
      <c r="D37" s="5">
        <v>1</v>
      </c>
      <c r="E37" s="6">
        <v>2.4</v>
      </c>
      <c r="F37" s="36" t="s">
        <v>228</v>
      </c>
    </row>
    <row r="38" spans="1:6" ht="26">
      <c r="A38" s="75" t="s">
        <v>76</v>
      </c>
      <c r="B38" s="4" t="s">
        <v>77</v>
      </c>
      <c r="C38" s="5"/>
      <c r="D38" s="5">
        <v>33</v>
      </c>
      <c r="E38" s="6">
        <v>3.4</v>
      </c>
      <c r="F38" s="76" t="s">
        <v>229</v>
      </c>
    </row>
    <row r="39" spans="1:6" ht="26">
      <c r="A39" s="75"/>
      <c r="B39" s="4" t="s">
        <v>78</v>
      </c>
      <c r="C39" s="5"/>
      <c r="D39" s="5">
        <v>20</v>
      </c>
      <c r="E39" s="6">
        <v>3.2</v>
      </c>
      <c r="F39" s="76"/>
    </row>
    <row r="40" spans="1:6">
      <c r="A40" s="75" t="s">
        <v>79</v>
      </c>
      <c r="B40" s="5" t="s">
        <v>80</v>
      </c>
      <c r="C40" s="5" t="s">
        <v>81</v>
      </c>
      <c r="D40" s="5">
        <v>9</v>
      </c>
      <c r="E40" s="6">
        <v>3</v>
      </c>
      <c r="F40" s="76" t="s">
        <v>230</v>
      </c>
    </row>
    <row r="41" spans="1:6">
      <c r="A41" s="75"/>
      <c r="B41" s="5" t="s">
        <v>82</v>
      </c>
      <c r="C41" s="5"/>
      <c r="D41" s="5">
        <v>2</v>
      </c>
      <c r="E41" s="6">
        <v>4</v>
      </c>
      <c r="F41" s="76"/>
    </row>
    <row r="42" spans="1:6" ht="26">
      <c r="A42" s="4" t="s">
        <v>83</v>
      </c>
      <c r="B42" s="5"/>
      <c r="C42" s="5" t="s">
        <v>84</v>
      </c>
      <c r="D42" s="5">
        <v>22</v>
      </c>
      <c r="E42" s="6">
        <v>2.4</v>
      </c>
      <c r="F42" s="38" t="s">
        <v>231</v>
      </c>
    </row>
    <row r="43" spans="1:6" ht="39">
      <c r="A43" s="4" t="s">
        <v>85</v>
      </c>
      <c r="B43" s="4" t="s">
        <v>86</v>
      </c>
      <c r="C43" s="5" t="s">
        <v>136</v>
      </c>
      <c r="D43" s="5">
        <v>25</v>
      </c>
      <c r="E43" s="6">
        <v>2.92</v>
      </c>
      <c r="F43" s="38" t="s">
        <v>232</v>
      </c>
    </row>
    <row r="44" spans="1:6" ht="26">
      <c r="A44" s="4" t="s">
        <v>87</v>
      </c>
      <c r="B44" s="5"/>
      <c r="C44" s="5" t="s">
        <v>137</v>
      </c>
      <c r="D44" s="5">
        <v>45</v>
      </c>
      <c r="E44" s="6">
        <v>5.4</v>
      </c>
      <c r="F44" s="36" t="s">
        <v>233</v>
      </c>
    </row>
    <row r="45" spans="1:6" ht="26">
      <c r="A45" s="4" t="s">
        <v>88</v>
      </c>
      <c r="B45" s="5"/>
      <c r="C45" s="5" t="s">
        <v>89</v>
      </c>
      <c r="D45" s="5">
        <v>3</v>
      </c>
      <c r="E45" s="6">
        <v>2</v>
      </c>
      <c r="F45" s="36" t="s">
        <v>234</v>
      </c>
    </row>
    <row r="46" spans="1:6">
      <c r="A46" s="19" t="s">
        <v>90</v>
      </c>
      <c r="B46" s="13"/>
      <c r="C46" s="13"/>
      <c r="D46" s="14">
        <f>SUM(D20:D45)</f>
        <v>382</v>
      </c>
      <c r="E46" s="15">
        <f>(E20*D20+E21*D21+E22*D22+E23*D23+E24*D24+E25*D25+E26*D26+E27*D27+E28*D28+E29*D29+E30*D30+E31*D31+E32*D32+E33*D33+E34*D34+E35*D35+E36*D36+E37*D37+E38*D38+E39*D39+E40*D40+E41*D41+E42*D42+E43*D43+E44*D44+E45*D45)/D46</f>
        <v>3.1328272251308906</v>
      </c>
      <c r="F46" s="13"/>
    </row>
    <row r="47" spans="1:6">
      <c r="A47" s="20" t="s">
        <v>91</v>
      </c>
      <c r="B47" s="16"/>
      <c r="C47" s="16"/>
      <c r="D47" s="17">
        <v>587</v>
      </c>
      <c r="E47" s="18">
        <f>((E7*D7+E8*D8+E9*D9+E10*D10+E11*D11+E12*D12+E13*D13+E14*D14+E15*D15+E16*D16+E17*D17)+(E20*D20+E21*D21+E22*D22+E23*D23+E24*D24+E25*D25+E26*D26+E27*D27+E28*D28+E29*D29+E30*D30+E31*D31+E32*D32+E33*D33+E34*D34+E35*D35+E36*D36+E37*D37+E38*D38+E39*D39+E40*D40+E41*D41+E42*D42+E43*D43+E44*D44+E45*D45))/(D46+D18)</f>
        <v>2.9855706984667805</v>
      </c>
      <c r="F47" s="16"/>
    </row>
    <row r="49" spans="1:6">
      <c r="A49" s="54" t="s">
        <v>139</v>
      </c>
    </row>
    <row r="50" spans="1:6" s="65" customFormat="1" ht="12">
      <c r="A50" s="65" t="s">
        <v>198</v>
      </c>
    </row>
    <row r="51" spans="1:6" s="65" customFormat="1" ht="12">
      <c r="A51" s="65" t="s">
        <v>199</v>
      </c>
    </row>
    <row r="52" spans="1:6" s="55" customFormat="1" ht="12">
      <c r="A52" s="56" t="s">
        <v>235</v>
      </c>
      <c r="B52" s="56"/>
      <c r="C52" s="56"/>
      <c r="D52" s="56"/>
      <c r="E52" s="56"/>
      <c r="F52" s="56"/>
    </row>
    <row r="53" spans="1:6" s="55" customFormat="1" ht="12">
      <c r="A53" s="56" t="s">
        <v>240</v>
      </c>
      <c r="B53" s="56"/>
      <c r="C53" s="56"/>
      <c r="D53" s="56"/>
      <c r="E53" s="56"/>
      <c r="F53" s="56"/>
    </row>
    <row r="54" spans="1:6" s="55" customFormat="1" ht="12">
      <c r="A54" s="56" t="s">
        <v>246</v>
      </c>
      <c r="B54" s="56"/>
      <c r="C54" s="56"/>
      <c r="D54" s="56"/>
      <c r="E54" s="56"/>
      <c r="F54" s="56"/>
    </row>
    <row r="55" spans="1:6" s="55" customFormat="1" ht="12">
      <c r="A55" s="56" t="s">
        <v>239</v>
      </c>
      <c r="B55" s="56"/>
      <c r="C55" s="56"/>
      <c r="D55" s="56"/>
      <c r="E55" s="56"/>
      <c r="F55" s="56"/>
    </row>
    <row r="56" spans="1:6" s="55" customFormat="1" ht="12">
      <c r="A56" s="56" t="s">
        <v>242</v>
      </c>
      <c r="B56" s="56"/>
      <c r="C56" s="56"/>
      <c r="D56" s="56"/>
      <c r="E56" s="56"/>
      <c r="F56" s="56"/>
    </row>
    <row r="57" spans="1:6" s="55" customFormat="1" ht="12">
      <c r="A57" s="56" t="s">
        <v>237</v>
      </c>
      <c r="B57" s="56"/>
      <c r="C57" s="56"/>
      <c r="D57" s="56"/>
      <c r="E57" s="56"/>
      <c r="F57" s="56"/>
    </row>
    <row r="58" spans="1:6" s="55" customFormat="1" ht="12">
      <c r="A58" s="56" t="s">
        <v>244</v>
      </c>
      <c r="B58" s="56"/>
      <c r="C58" s="56"/>
      <c r="D58" s="56"/>
      <c r="E58" s="56"/>
      <c r="F58" s="56"/>
    </row>
    <row r="59" spans="1:6" s="55" customFormat="1" ht="12">
      <c r="A59" s="56" t="s">
        <v>236</v>
      </c>
      <c r="B59" s="56"/>
      <c r="C59" s="56"/>
      <c r="D59" s="56"/>
      <c r="E59" s="56"/>
      <c r="F59" s="56"/>
    </row>
    <row r="60" spans="1:6" s="55" customFormat="1" ht="12">
      <c r="A60" s="56" t="s">
        <v>245</v>
      </c>
      <c r="B60" s="56"/>
      <c r="C60" s="56"/>
      <c r="D60" s="56"/>
      <c r="E60" s="56"/>
      <c r="F60" s="56"/>
    </row>
    <row r="61" spans="1:6" s="55" customFormat="1" ht="12">
      <c r="A61" s="56" t="s">
        <v>253</v>
      </c>
      <c r="B61" s="56"/>
      <c r="C61" s="56"/>
      <c r="D61" s="56"/>
      <c r="E61" s="56"/>
      <c r="F61" s="56"/>
    </row>
    <row r="62" spans="1:6" s="55" customFormat="1" ht="12">
      <c r="A62" s="56" t="s">
        <v>247</v>
      </c>
      <c r="B62" s="56"/>
      <c r="C62" s="56"/>
      <c r="D62" s="56"/>
      <c r="E62" s="56"/>
      <c r="F62" s="56"/>
    </row>
    <row r="63" spans="1:6" s="55" customFormat="1" ht="12">
      <c r="A63" s="56" t="s">
        <v>238</v>
      </c>
      <c r="B63" s="56"/>
      <c r="C63" s="56"/>
      <c r="D63" s="56"/>
      <c r="E63" s="56"/>
      <c r="F63" s="56"/>
    </row>
    <row r="64" spans="1:6" s="55" customFormat="1" ht="12">
      <c r="A64" s="56" t="s">
        <v>243</v>
      </c>
      <c r="B64" s="56"/>
      <c r="C64" s="56"/>
      <c r="D64" s="56"/>
      <c r="E64" s="56"/>
      <c r="F64" s="56"/>
    </row>
    <row r="65" spans="1:6" s="55" customFormat="1" ht="12">
      <c r="A65" s="56" t="s">
        <v>241</v>
      </c>
      <c r="B65" s="56"/>
      <c r="C65" s="56"/>
      <c r="D65" s="56"/>
      <c r="E65" s="56"/>
      <c r="F65" s="56"/>
    </row>
    <row r="66" spans="1:6" s="55" customFormat="1" ht="12">
      <c r="A66" s="56" t="s">
        <v>250</v>
      </c>
      <c r="B66" s="56"/>
      <c r="C66" s="56"/>
      <c r="D66" s="56"/>
      <c r="E66" s="56"/>
      <c r="F66" s="56"/>
    </row>
    <row r="67" spans="1:6" s="55" customFormat="1" ht="12">
      <c r="A67" s="56" t="s">
        <v>251</v>
      </c>
      <c r="B67" s="56"/>
      <c r="C67" s="56"/>
      <c r="D67" s="56"/>
      <c r="E67" s="56"/>
      <c r="F67" s="56"/>
    </row>
    <row r="68" spans="1:6" s="55" customFormat="1" ht="12">
      <c r="A68" s="56" t="s">
        <v>248</v>
      </c>
      <c r="B68" s="56"/>
      <c r="C68" s="56"/>
      <c r="D68" s="56"/>
      <c r="E68" s="56"/>
      <c r="F68" s="56"/>
    </row>
    <row r="69" spans="1:6" s="55" customFormat="1" ht="12">
      <c r="A69" s="56" t="s">
        <v>249</v>
      </c>
      <c r="B69" s="56"/>
      <c r="C69" s="56"/>
      <c r="D69" s="56"/>
      <c r="E69" s="56"/>
      <c r="F69" s="56"/>
    </row>
    <row r="70" spans="1:6" s="55" customFormat="1" ht="12">
      <c r="A70" s="56" t="s">
        <v>252</v>
      </c>
      <c r="B70" s="56"/>
      <c r="C70" s="56"/>
      <c r="D70" s="56"/>
      <c r="E70" s="56"/>
      <c r="F70" s="56"/>
    </row>
    <row r="71" spans="1:6" s="55" customFormat="1" ht="12">
      <c r="A71" s="56" t="s">
        <v>254</v>
      </c>
      <c r="B71" s="56"/>
      <c r="C71" s="56"/>
      <c r="D71" s="56"/>
      <c r="E71" s="56"/>
      <c r="F71" s="56"/>
    </row>
  </sheetData>
  <mergeCells count="18">
    <mergeCell ref="A4:A5"/>
    <mergeCell ref="B4:B5"/>
    <mergeCell ref="C4:E4"/>
    <mergeCell ref="F4:F5"/>
    <mergeCell ref="F7:F8"/>
    <mergeCell ref="A40:A41"/>
    <mergeCell ref="F40:F41"/>
    <mergeCell ref="A12:A16"/>
    <mergeCell ref="F12:F16"/>
    <mergeCell ref="F20:F21"/>
    <mergeCell ref="F22:F23"/>
    <mergeCell ref="A26:A30"/>
    <mergeCell ref="F26:F30"/>
    <mergeCell ref="A32:A36"/>
    <mergeCell ref="F32:F34"/>
    <mergeCell ref="F35:F36"/>
    <mergeCell ref="A38:A39"/>
    <mergeCell ref="F38:F39"/>
  </mergeCells>
  <phoneticPr fontId="1" type="noConversion"/>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Readme</vt:lpstr>
      <vt:lpstr>3.1</vt:lpstr>
      <vt:lpstr>3.2</vt:lpstr>
      <vt:lpstr>3.3</vt:lpstr>
      <vt:lpstr>'3.1'!OLE_LINK18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刘晨</dc:creator>
  <cp:lastModifiedBy>Christine Elrod</cp:lastModifiedBy>
  <dcterms:created xsi:type="dcterms:W3CDTF">2015-06-05T18:19:34Z</dcterms:created>
  <dcterms:modified xsi:type="dcterms:W3CDTF">2022-10-26T20:05:33Z</dcterms:modified>
</cp:coreProperties>
</file>