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7910/"/>
    </mc:Choice>
  </mc:AlternateContent>
  <xr:revisionPtr revIDLastSave="0" documentId="13_ncr:1_{724D958C-D852-674D-A97F-31D27360E479}" xr6:coauthVersionLast="47" xr6:coauthVersionMax="47" xr10:uidLastSave="{00000000-0000-0000-0000-000000000000}"/>
  <bookViews>
    <workbookView xWindow="9300" yWindow="3220" windowWidth="17540" windowHeight="18000" xr2:uid="{F9E89CFF-E4A5-40DF-9023-5013FBA4B101}"/>
  </bookViews>
  <sheets>
    <sheet name="Master NMR Compilation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9" l="1"/>
  <c r="D32" i="9"/>
  <c r="D33" i="9"/>
  <c r="D34" i="9"/>
  <c r="D35" i="9"/>
  <c r="D36" i="9"/>
  <c r="D23" i="9"/>
  <c r="D24" i="9"/>
  <c r="D25" i="9"/>
  <c r="D26" i="9"/>
  <c r="D27" i="9"/>
  <c r="D28" i="9"/>
  <c r="D29" i="9"/>
  <c r="D30" i="9"/>
  <c r="D41" i="9"/>
  <c r="D42" i="9"/>
  <c r="D43" i="9"/>
  <c r="D44" i="9"/>
  <c r="D45" i="9"/>
  <c r="D46" i="9"/>
  <c r="D47" i="9"/>
  <c r="D48" i="9"/>
  <c r="D49" i="9"/>
  <c r="D50" i="9"/>
  <c r="D207" i="9" l="1"/>
  <c r="D208" i="9"/>
  <c r="D209" i="9"/>
  <c r="D210" i="9"/>
  <c r="D211" i="9"/>
  <c r="D212" i="9"/>
  <c r="D213" i="9"/>
  <c r="D214" i="9"/>
  <c r="D215" i="9"/>
  <c r="D216" i="9"/>
  <c r="D206" i="9"/>
  <c r="D218" i="9"/>
  <c r="D217" i="9"/>
  <c r="D178" i="9"/>
  <c r="D179" i="9"/>
  <c r="D180" i="9"/>
  <c r="D181" i="9"/>
  <c r="D182" i="9"/>
  <c r="D183" i="9"/>
  <c r="D184" i="9"/>
  <c r="D185" i="9"/>
  <c r="D186" i="9"/>
  <c r="D187" i="9"/>
  <c r="D188" i="9"/>
  <c r="D189" i="9"/>
  <c r="D190" i="9"/>
  <c r="D191" i="9"/>
  <c r="D192" i="9"/>
  <c r="D193" i="9"/>
  <c r="D194" i="9"/>
  <c r="D195" i="9"/>
  <c r="D196" i="9"/>
  <c r="D197" i="9"/>
  <c r="D198" i="9"/>
  <c r="D199" i="9"/>
  <c r="D200" i="9"/>
  <c r="D201" i="9"/>
  <c r="D202" i="9"/>
  <c r="D203" i="9"/>
  <c r="D204" i="9"/>
  <c r="D205" i="9"/>
  <c r="D177" i="9"/>
  <c r="D175" i="9"/>
  <c r="D167" i="9"/>
  <c r="D168" i="9"/>
  <c r="D169" i="9"/>
  <c r="D170" i="9"/>
  <c r="D171" i="9"/>
  <c r="D172" i="9"/>
  <c r="D173" i="9"/>
  <c r="D174" i="9"/>
  <c r="D160" i="9"/>
  <c r="D161" i="9"/>
  <c r="D162" i="9"/>
  <c r="D163" i="9"/>
  <c r="D164" i="9"/>
  <c r="D165" i="9"/>
  <c r="D166" i="9"/>
  <c r="D149" i="9"/>
  <c r="D150" i="9"/>
  <c r="D151" i="9"/>
  <c r="D152" i="9"/>
  <c r="D153" i="9"/>
  <c r="D154" i="9"/>
  <c r="D155" i="9"/>
  <c r="D156" i="9"/>
  <c r="D157" i="9"/>
  <c r="D158" i="9"/>
  <c r="D159" i="9"/>
  <c r="D143" i="9"/>
  <c r="D144" i="9"/>
  <c r="D145" i="9"/>
  <c r="D146" i="9"/>
  <c r="D147" i="9"/>
  <c r="D148" i="9"/>
  <c r="D140" i="9"/>
  <c r="D141" i="9"/>
  <c r="D142" i="9"/>
  <c r="D133" i="9"/>
  <c r="D134" i="9"/>
  <c r="D135" i="9"/>
  <c r="D136" i="9"/>
  <c r="D137" i="9"/>
  <c r="D138" i="9"/>
  <c r="D139" i="9"/>
  <c r="D132" i="9"/>
  <c r="D127" i="9"/>
  <c r="D128" i="9"/>
  <c r="D129" i="9"/>
  <c r="D126" i="9"/>
  <c r="D125" i="9"/>
  <c r="D123" i="9"/>
  <c r="D122" i="9"/>
  <c r="D119" i="9"/>
  <c r="D118" i="9"/>
  <c r="D117" i="9"/>
  <c r="D108" i="9"/>
  <c r="D124" i="9"/>
  <c r="D107" i="9"/>
  <c r="D72" i="9"/>
  <c r="D106" i="9"/>
  <c r="D112" i="9"/>
  <c r="D104" i="9"/>
  <c r="D105" i="9"/>
  <c r="D73" i="9"/>
  <c r="D111" i="9"/>
  <c r="D110" i="9"/>
  <c r="D109" i="9"/>
  <c r="D103" i="9"/>
  <c r="D102" i="9"/>
  <c r="D101" i="9"/>
  <c r="D100" i="9"/>
  <c r="D99" i="9"/>
  <c r="D98" i="9"/>
  <c r="D115" i="9"/>
  <c r="D97" i="9"/>
  <c r="D114" i="9"/>
  <c r="D96" i="9"/>
  <c r="D95" i="9"/>
  <c r="D94" i="9"/>
  <c r="D93" i="9"/>
  <c r="D92" i="9"/>
  <c r="D91" i="9"/>
  <c r="D90" i="9"/>
  <c r="D88" i="9"/>
  <c r="D89" i="9"/>
  <c r="D87" i="9"/>
  <c r="D113" i="9"/>
  <c r="D70" i="9"/>
  <c r="D71" i="9"/>
  <c r="D69" i="9"/>
  <c r="D74" i="9"/>
  <c r="D68" i="9"/>
  <c r="D121" i="9"/>
  <c r="D82" i="9"/>
  <c r="D83" i="9"/>
  <c r="D84" i="9"/>
  <c r="D85" i="9"/>
  <c r="D86" i="9"/>
  <c r="D81" i="9"/>
  <c r="D80" i="9"/>
  <c r="D79" i="9"/>
  <c r="D75" i="9"/>
  <c r="D63" i="9"/>
  <c r="D64" i="9"/>
  <c r="D65" i="9"/>
  <c r="D66" i="9"/>
  <c r="D67" i="9"/>
  <c r="D38" i="9"/>
  <c r="D37" i="9"/>
  <c r="D57" i="9"/>
  <c r="D58" i="9"/>
  <c r="D59" i="9"/>
  <c r="D60" i="9"/>
  <c r="D61" i="9"/>
  <c r="D62" i="9"/>
  <c r="D53" i="9"/>
  <c r="D54" i="9"/>
  <c r="D55" i="9"/>
  <c r="D56" i="9"/>
  <c r="D52" i="9"/>
  <c r="D40" i="9"/>
  <c r="D39" i="9"/>
  <c r="D19" i="9"/>
  <c r="D20" i="9"/>
  <c r="D21" i="9"/>
  <c r="D22" i="9"/>
  <c r="D14" i="9"/>
  <c r="D15" i="9"/>
  <c r="D16" i="9"/>
  <c r="D17" i="9"/>
  <c r="D18" i="9"/>
  <c r="D13" i="9"/>
  <c r="D8" i="9"/>
  <c r="D9" i="9"/>
  <c r="D10" i="9"/>
  <c r="D11" i="9"/>
  <c r="D12" i="9"/>
  <c r="D7" i="9"/>
</calcChain>
</file>

<file path=xl/sharedStrings.xml><?xml version="1.0" encoding="utf-8"?>
<sst xmlns="http://schemas.openxmlformats.org/spreadsheetml/2006/main" count="676" uniqueCount="243">
  <si>
    <t>Tridymite</t>
  </si>
  <si>
    <t>T7</t>
  </si>
  <si>
    <t>T4</t>
  </si>
  <si>
    <t>T2</t>
  </si>
  <si>
    <t>T11</t>
  </si>
  <si>
    <t>T10</t>
  </si>
  <si>
    <t>T3</t>
  </si>
  <si>
    <t>T9</t>
  </si>
  <si>
    <t>T1</t>
  </si>
  <si>
    <t>T12</t>
  </si>
  <si>
    <t>T6</t>
  </si>
  <si>
    <t>T8</t>
  </si>
  <si>
    <t>Petalite</t>
  </si>
  <si>
    <t>Cristobalite</t>
  </si>
  <si>
    <t>Quartz</t>
  </si>
  <si>
    <t>Scapolite</t>
  </si>
  <si>
    <t>Amelia Albite</t>
  </si>
  <si>
    <t>Albite</t>
  </si>
  <si>
    <t>Beryl</t>
  </si>
  <si>
    <t>Beryl-Cs,Na</t>
  </si>
  <si>
    <t>Microcline</t>
  </si>
  <si>
    <t>Tectosilicates</t>
  </si>
  <si>
    <t>Sillimante</t>
  </si>
  <si>
    <t>Topaz</t>
  </si>
  <si>
    <t>Kyanite</t>
  </si>
  <si>
    <t>Datolite</t>
  </si>
  <si>
    <t>Zircon</t>
  </si>
  <si>
    <t>Andalusite</t>
  </si>
  <si>
    <t>Phenacite</t>
  </si>
  <si>
    <t>Monticellite</t>
  </si>
  <si>
    <t>Olivine</t>
  </si>
  <si>
    <t>Sorosilicates</t>
  </si>
  <si>
    <t>Lawsonite</t>
  </si>
  <si>
    <t>Hemimorphite</t>
  </si>
  <si>
    <t>Rankinite</t>
  </si>
  <si>
    <t>Akermanite</t>
  </si>
  <si>
    <t>Gehlinite</t>
  </si>
  <si>
    <t>Jadeite</t>
  </si>
  <si>
    <t>Spodumene</t>
  </si>
  <si>
    <t>Tremolite</t>
  </si>
  <si>
    <t>Elbaite</t>
  </si>
  <si>
    <t>Omphacite</t>
  </si>
  <si>
    <t>Diopside</t>
  </si>
  <si>
    <t>Clinoenstatite</t>
  </si>
  <si>
    <t>Phyllosilicates</t>
  </si>
  <si>
    <t>Talc</t>
  </si>
  <si>
    <t>Pyrophyllite</t>
  </si>
  <si>
    <t>Apophyllite</t>
  </si>
  <si>
    <t>Kaolinite</t>
  </si>
  <si>
    <t>Danburite</t>
  </si>
  <si>
    <t>Lepidolite</t>
  </si>
  <si>
    <t>Vermiculite</t>
  </si>
  <si>
    <t>Phlogopite</t>
  </si>
  <si>
    <t>Muscovite</t>
  </si>
  <si>
    <t>Margarite</t>
  </si>
  <si>
    <t>Forsterite</t>
  </si>
  <si>
    <t>Mg2SiO4</t>
  </si>
  <si>
    <t>δiso</t>
  </si>
  <si>
    <t>CaMgSiO4</t>
  </si>
  <si>
    <t>Al2SiO5</t>
  </si>
  <si>
    <t>Gehlenite</t>
  </si>
  <si>
    <t>Ca6Si2O7(OH)6</t>
  </si>
  <si>
    <t>Zn4Si2O7(OH)H2O</t>
  </si>
  <si>
    <t>K4H4Si4O12</t>
  </si>
  <si>
    <t>Tetramethylammonium silicate hydrate</t>
  </si>
  <si>
    <t>Enstatite</t>
  </si>
  <si>
    <t>MgSiO3</t>
  </si>
  <si>
    <t>CaMgSi2O6</t>
  </si>
  <si>
    <t>Main Peak</t>
  </si>
  <si>
    <t>Wollastonite</t>
  </si>
  <si>
    <t>CaSiO3</t>
  </si>
  <si>
    <t>SrSiO3</t>
  </si>
  <si>
    <t>BaSiO3</t>
  </si>
  <si>
    <t>Sillimanite</t>
  </si>
  <si>
    <t>LS2</t>
  </si>
  <si>
    <t>NS2</t>
  </si>
  <si>
    <t>Mg3Si4O10(OH)2</t>
  </si>
  <si>
    <t>LiAlSi2O6</t>
  </si>
  <si>
    <t>Li2Si2O5</t>
  </si>
  <si>
    <t>Na2Si2O5</t>
  </si>
  <si>
    <t>SrS</t>
  </si>
  <si>
    <t>BS</t>
  </si>
  <si>
    <t>Al2Si4O10(OH)2</t>
  </si>
  <si>
    <t>Montmorillonite</t>
  </si>
  <si>
    <t>Low-albite</t>
  </si>
  <si>
    <t>Anorthite</t>
  </si>
  <si>
    <t>(Al,Mg)8(Si4O10)3(OH)10*12H2O</t>
  </si>
  <si>
    <t>CaBSiO4(OH)</t>
  </si>
  <si>
    <t>SiO2</t>
  </si>
  <si>
    <t>CaB2Si2O8</t>
  </si>
  <si>
    <t>Natrolite</t>
  </si>
  <si>
    <t>Nesosilicates</t>
  </si>
  <si>
    <t>Inosilicates &amp; Cyclosilicates</t>
  </si>
  <si>
    <t>Mg5(SiO4)2(OH,F)2</t>
  </si>
  <si>
    <t>(Fe,Mg)2SiO4</t>
  </si>
  <si>
    <t>Li4SiO4</t>
  </si>
  <si>
    <t>LS4</t>
  </si>
  <si>
    <t>NaH3SiO4</t>
  </si>
  <si>
    <t>Na2H2SiO4*8.5H2O</t>
  </si>
  <si>
    <t>B2S</t>
  </si>
  <si>
    <t>Ba2SiO4</t>
  </si>
  <si>
    <t>alpha-C2S</t>
  </si>
  <si>
    <t>Ca2SiO4</t>
  </si>
  <si>
    <t>beta-C2S</t>
  </si>
  <si>
    <t>gamma-C2S</t>
  </si>
  <si>
    <t>C3S</t>
  </si>
  <si>
    <t>Be2SiO4</t>
  </si>
  <si>
    <t>ZrSiO4</t>
  </si>
  <si>
    <t>Al2(F2,SiO4)</t>
  </si>
  <si>
    <t>Sillmanite</t>
  </si>
  <si>
    <t>N6S2</t>
  </si>
  <si>
    <t>Na6Si2O7</t>
  </si>
  <si>
    <t>Rankanite</t>
  </si>
  <si>
    <t>Li2Si2O7</t>
  </si>
  <si>
    <t>In2Si2O7</t>
  </si>
  <si>
    <t>beta-Y2S3</t>
  </si>
  <si>
    <t>Y2Si2O7</t>
  </si>
  <si>
    <t>Sc2Si2O7</t>
  </si>
  <si>
    <t>Thortveitite</t>
  </si>
  <si>
    <t>Al13(OH,F)16F2*Si520Cl</t>
  </si>
  <si>
    <t>Zunyite</t>
  </si>
  <si>
    <t>LS</t>
  </si>
  <si>
    <t>Li2SiO3</t>
  </si>
  <si>
    <t>NS</t>
  </si>
  <si>
    <t>Na2SiO3</t>
  </si>
  <si>
    <t>Hillebrandite</t>
  </si>
  <si>
    <t>Ca2SiO3(OH)2</t>
  </si>
  <si>
    <t>Ca2NaHSi3O9</t>
  </si>
  <si>
    <t>Pectolite</t>
  </si>
  <si>
    <t>Foshagite</t>
  </si>
  <si>
    <t>Xonotlite</t>
  </si>
  <si>
    <t>beta-Wollastonite</t>
  </si>
  <si>
    <t>spodumene</t>
  </si>
  <si>
    <t>jadeite</t>
  </si>
  <si>
    <t>cyclo-wollastonite</t>
  </si>
  <si>
    <t>Benitoite</t>
  </si>
  <si>
    <t>Al2Be3Si6O18</t>
  </si>
  <si>
    <t>BaTiSi3O9</t>
  </si>
  <si>
    <t>alph-CaSiO3</t>
  </si>
  <si>
    <t>NaAlSi2O6</t>
  </si>
  <si>
    <t>Endellite</t>
  </si>
  <si>
    <t>Serpentine</t>
  </si>
  <si>
    <t>NS3</t>
  </si>
  <si>
    <t>alpha-Na4Si4O10</t>
  </si>
  <si>
    <t>Mg6Si4O10(OH)8</t>
  </si>
  <si>
    <t>Al4Si4O10(OH)8</t>
  </si>
  <si>
    <t>CaAl2(Al,Si)4O10(OH)2</t>
  </si>
  <si>
    <t>KMg3(Al,Si)4O10(F,OH)2</t>
  </si>
  <si>
    <t>KAl2(Al,Si)4O10(OH)2</t>
  </si>
  <si>
    <t>LiAlSi4O10</t>
  </si>
  <si>
    <t>KLi2AlSi4O10(F,OH)2</t>
  </si>
  <si>
    <t>KCa4(Si4O10)2*8H2O</t>
  </si>
  <si>
    <t>Al4Si4O10(OH)8*4H2O</t>
  </si>
  <si>
    <t>Ca2Al2SiO7</t>
  </si>
  <si>
    <t>Ca2MgSi2O7</t>
  </si>
  <si>
    <t>CaAl2Si2O7(OH)*H2O</t>
  </si>
  <si>
    <t>Q3</t>
  </si>
  <si>
    <t>Wadsleyite</t>
  </si>
  <si>
    <t>Ringwoodite</t>
  </si>
  <si>
    <r>
      <rPr>
        <sz val="11"/>
        <color theme="1"/>
        <rFont val="Calibri"/>
        <family val="2"/>
      </rPr>
      <t>β-</t>
    </r>
    <r>
      <rPr>
        <sz val="11"/>
        <color theme="1"/>
        <rFont val="Calibri"/>
        <family val="2"/>
        <scheme val="minor"/>
      </rPr>
      <t>Mg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SiO</t>
    </r>
    <r>
      <rPr>
        <vertAlign val="subscript"/>
        <sz val="11"/>
        <color theme="1"/>
        <rFont val="Calibri"/>
        <family val="2"/>
        <scheme val="minor"/>
      </rPr>
      <t>4</t>
    </r>
  </si>
  <si>
    <r>
      <rPr>
        <sz val="11"/>
        <color theme="1"/>
        <rFont val="Calibri"/>
        <family val="2"/>
      </rPr>
      <t>γ-</t>
    </r>
    <r>
      <rPr>
        <sz val="11"/>
        <color theme="1"/>
        <rFont val="Calibri"/>
        <family val="2"/>
        <scheme val="minor"/>
      </rPr>
      <t>Mg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SiO</t>
    </r>
    <r>
      <rPr>
        <vertAlign val="subscript"/>
        <sz val="11"/>
        <color theme="1"/>
        <rFont val="Calibri"/>
        <family val="2"/>
        <scheme val="minor"/>
      </rPr>
      <t>4</t>
    </r>
  </si>
  <si>
    <r>
      <rPr>
        <sz val="11"/>
        <color theme="1"/>
        <rFont val="Calibri"/>
        <family val="2"/>
      </rPr>
      <t>α-</t>
    </r>
    <r>
      <rPr>
        <sz val="11"/>
        <color theme="1"/>
        <rFont val="Calibri"/>
        <family val="2"/>
        <scheme val="minor"/>
      </rPr>
      <t>Mg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SiO</t>
    </r>
    <r>
      <rPr>
        <vertAlign val="subscript"/>
        <sz val="11"/>
        <color theme="1"/>
        <rFont val="Calibri"/>
        <family val="2"/>
        <scheme val="minor"/>
      </rPr>
      <t>4</t>
    </r>
  </si>
  <si>
    <r>
      <t>Li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</si>
  <si>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</si>
  <si>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r>
      <t>LiKSi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</si>
  <si>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t>KS2</t>
  </si>
  <si>
    <t>LKS2</t>
  </si>
  <si>
    <r>
      <t>α-Na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</si>
  <si>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r>
      <t>Li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7</t>
    </r>
  </si>
  <si>
    <r>
      <t>Na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7</t>
    </r>
  </si>
  <si>
    <r>
      <t>Ca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7</t>
    </r>
  </si>
  <si>
    <r>
      <t>Ca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MgSi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7</t>
    </r>
  </si>
  <si>
    <r>
      <t>Ca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9</t>
    </r>
  </si>
  <si>
    <r>
      <t>Mg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6</t>
    </r>
  </si>
  <si>
    <t>BS2</t>
  </si>
  <si>
    <r>
      <t>Ba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</si>
  <si>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t>Fluorophlogopite</t>
  </si>
  <si>
    <r>
      <t>Na</t>
    </r>
    <r>
      <rPr>
        <vertAlign val="subscript"/>
        <sz val="11"/>
        <color theme="1"/>
        <rFont val="Calibri"/>
        <family val="2"/>
        <scheme val="minor"/>
      </rPr>
      <t>0.3</t>
    </r>
    <r>
      <rPr>
        <sz val="11"/>
        <color theme="1"/>
        <rFont val="Calibri"/>
        <family val="2"/>
        <scheme val="minor"/>
      </rPr>
      <t>(Mg,Li)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(Si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)(F,OH)</t>
    </r>
    <r>
      <rPr>
        <vertAlign val="subscript"/>
        <sz val="11"/>
        <color theme="1"/>
        <rFont val="Calibri"/>
        <family val="2"/>
        <scheme val="minor"/>
      </rPr>
      <t>2</t>
    </r>
  </si>
  <si>
    <t>Hectorite</t>
  </si>
  <si>
    <t>Illite</t>
  </si>
  <si>
    <t>O:Si</t>
  </si>
  <si>
    <t>Ca3SiO5</t>
  </si>
  <si>
    <t>Titanite</t>
  </si>
  <si>
    <t>Smith 83</t>
  </si>
  <si>
    <t>Magi 84</t>
  </si>
  <si>
    <t>SG88</t>
  </si>
  <si>
    <t>Ashbrook 07</t>
  </si>
  <si>
    <t>Murdoch 85</t>
  </si>
  <si>
    <t>de Jong 98</t>
  </si>
  <si>
    <t>Kinsey 85</t>
  </si>
  <si>
    <t>CaTiSiO5</t>
  </si>
  <si>
    <t>CaBSiO4</t>
  </si>
  <si>
    <r>
      <t>T1 - (Ca,Na)(Mg,Fe</t>
    </r>
    <r>
      <rPr>
        <vertAlign val="superscript"/>
        <sz val="11"/>
        <color theme="1"/>
        <rFont val="Calibri"/>
        <family val="2"/>
        <scheme val="minor"/>
      </rPr>
      <t>2+</t>
    </r>
    <r>
      <rPr>
        <sz val="11"/>
        <color theme="1"/>
        <rFont val="Calibri"/>
        <family val="2"/>
        <scheme val="minor"/>
      </rPr>
      <t>,Al)Si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6</t>
    </r>
  </si>
  <si>
    <r>
      <t>T2 - (Ca,Na)(Mg,Fe</t>
    </r>
    <r>
      <rPr>
        <vertAlign val="superscript"/>
        <sz val="11"/>
        <color theme="1"/>
        <rFont val="Calibri"/>
        <family val="2"/>
        <scheme val="minor"/>
      </rPr>
      <t>2+</t>
    </r>
    <r>
      <rPr>
        <sz val="11"/>
        <color theme="1"/>
        <rFont val="Calibri"/>
        <family val="2"/>
        <scheme val="minor"/>
      </rPr>
      <t>,Al)Si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6</t>
    </r>
  </si>
  <si>
    <r>
      <t>Ca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Al(AlSiO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)</t>
    </r>
  </si>
  <si>
    <r>
      <t>NaAlSi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6</t>
    </r>
  </si>
  <si>
    <r>
      <t>LiAl(SiO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2</t>
    </r>
  </si>
  <si>
    <r>
      <t>Na(Li</t>
    </r>
    <r>
      <rPr>
        <vertAlign val="subscript"/>
        <sz val="11"/>
        <color theme="1"/>
        <rFont val="Calibri"/>
        <family val="2"/>
        <scheme val="minor"/>
      </rPr>
      <t>1.5</t>
    </r>
    <r>
      <rPr>
        <sz val="11"/>
        <color theme="1"/>
        <rFont val="Calibri"/>
        <family val="2"/>
        <scheme val="minor"/>
      </rPr>
      <t>Al</t>
    </r>
    <r>
      <rPr>
        <vertAlign val="subscript"/>
        <sz val="11"/>
        <color theme="1"/>
        <rFont val="Calibri"/>
        <family val="2"/>
        <scheme val="minor"/>
      </rPr>
      <t>1.5</t>
    </r>
    <r>
      <rPr>
        <sz val="11"/>
        <color theme="1"/>
        <rFont val="Calibri"/>
        <family val="2"/>
        <scheme val="minor"/>
      </rPr>
      <t>)Al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(BO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(OH)</t>
    </r>
    <r>
      <rPr>
        <vertAlign val="subscript"/>
        <sz val="11"/>
        <color theme="1"/>
        <rFont val="Calibri"/>
        <family val="2"/>
        <scheme val="minor"/>
      </rPr>
      <t>4</t>
    </r>
  </si>
  <si>
    <r>
      <t>CaAl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(OH)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·H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</si>
  <si>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T1 (Q2) - Ca2Mg5Si8O22(OH)2</t>
  </si>
  <si>
    <r>
      <t>CaB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(SiO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2</t>
    </r>
  </si>
  <si>
    <t>Source</t>
  </si>
  <si>
    <t>T2,3 - Ca4Si3O9(OH)2</t>
  </si>
  <si>
    <t>T1 - Ca4Si3O9(OH)2</t>
  </si>
  <si>
    <t>T1 - Ca3Si2O7</t>
  </si>
  <si>
    <t>T2 - Ca3Si2O7</t>
  </si>
  <si>
    <r>
      <t>CaAl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)O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(OH)</t>
    </r>
    <r>
      <rPr>
        <vertAlign val="subscript"/>
        <sz val="11"/>
        <color theme="1"/>
        <rFont val="Calibri"/>
        <family val="2"/>
        <scheme val="minor"/>
      </rPr>
      <t>2</t>
    </r>
  </si>
  <si>
    <t>Q4 site</t>
  </si>
  <si>
    <t>T1 - NaAlSi3O8</t>
  </si>
  <si>
    <t xml:space="preserve">T3 </t>
  </si>
  <si>
    <t>T1 - (K,Na)AlSi3O8</t>
  </si>
  <si>
    <t>T1 - CaAl2Si2O8</t>
  </si>
  <si>
    <t xml:space="preserve">T2 </t>
  </si>
  <si>
    <t>T1 - Na₂Al₂Si₃O₁₀*2H₂O</t>
  </si>
  <si>
    <t>T1 - Q2</t>
  </si>
  <si>
    <t>Q2 - Ca2Mg5Si4O11(OH)2</t>
  </si>
  <si>
    <t>Q3 - Ca2Mg5Si4O11(OH)2</t>
  </si>
  <si>
    <t>Q3 - Ca2Mg5Si8O22(OH)2</t>
  </si>
  <si>
    <t>Q2 - Ca6Si6O17(OH)2</t>
  </si>
  <si>
    <t>Q3 - Ca6Si6O17(OH)2</t>
  </si>
  <si>
    <t>This Study</t>
  </si>
  <si>
    <t>L-BaSi2O5</t>
  </si>
  <si>
    <t>H-BaSi2O5</t>
  </si>
  <si>
    <t>Ba6Si10O26</t>
  </si>
  <si>
    <t>Ba5Si8O21</t>
  </si>
  <si>
    <t>Ba4Si6O16</t>
  </si>
  <si>
    <t>Sanbornite</t>
  </si>
  <si>
    <t>Moulton 2021</t>
  </si>
  <si>
    <t>Q2</t>
  </si>
  <si>
    <t>Q0</t>
  </si>
  <si>
    <t>Composition / Note</t>
  </si>
  <si>
    <t>Be₃Al₂Si₆O₁₈</t>
  </si>
  <si>
    <t>(Be,Cs,Na)₃Al₂Si₆O₁₈</t>
  </si>
  <si>
    <t>KMg₃AlSi₃O₁₀(OH,F)₂</t>
  </si>
  <si>
    <r>
      <t>(K,Na)Ca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(F,OH)·8H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</si>
  <si>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KMg₃AlSi₃O₁₀(OH)₂</t>
  </si>
  <si>
    <r>
      <t>Zn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(OH)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·H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</si>
  <si>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rPr>
        <sz val="11"/>
        <color theme="1"/>
        <rFont val="Calibri"/>
        <family val="2"/>
      </rPr>
      <t>Å</t>
    </r>
    <r>
      <rPr>
        <sz val="11"/>
        <color theme="1"/>
        <rFont val="Calibri"/>
        <family val="2"/>
        <scheme val="minor"/>
      </rPr>
      <t>kermanite</t>
    </r>
  </si>
  <si>
    <t>Identifier</t>
  </si>
  <si>
    <t xml:space="preserve">* For references see citations in the main article. </t>
  </si>
  <si>
    <r>
      <t xml:space="preserve">Table S11: Compilation of published </t>
    </r>
    <r>
      <rPr>
        <b/>
        <vertAlign val="superscript"/>
        <sz val="16"/>
        <color theme="1"/>
        <rFont val="Calibri"/>
        <family val="2"/>
        <scheme val="minor"/>
      </rPr>
      <t>29</t>
    </r>
    <r>
      <rPr>
        <b/>
        <sz val="16"/>
        <color theme="1"/>
        <rFont val="Calibri"/>
        <family val="2"/>
        <scheme val="minor"/>
      </rPr>
      <t>Si MAS NMR chemical shifts</t>
    </r>
    <r>
      <rPr>
        <b/>
        <vertAlign val="superscript"/>
        <sz val="16"/>
        <color theme="1"/>
        <rFont val="Calibri"/>
        <family val="2"/>
        <scheme val="minor"/>
      </rPr>
      <t>*</t>
    </r>
    <r>
      <rPr>
        <b/>
        <sz val="16"/>
        <color theme="1"/>
        <rFont val="Calibri"/>
        <family val="2"/>
        <scheme val="minor"/>
      </rPr>
      <t>.</t>
    </r>
  </si>
  <si>
    <t>American Mineralogist: April 2022 Online Materials AM-22-47910</t>
  </si>
  <si>
    <t>Moulton et al.: Liquid-like structures in crystalline barium silicates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</si>
</sst>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8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6"/>
      <color theme="1"/>
      <name val="Calibri"/>
      <family val="2"/>
      <scheme val="minor"/>
    </font>
    <font>
      <b/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0" fontId="7" fillId="0" borderId="0" xfId="0" applyFont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1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0" fontId="6" fillId="0" borderId="0" xfId="0" applyFont="1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quotePrefix="1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164" fontId="0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2" fontId="0" fillId="0" borderId="0" xfId="0" applyNumberFormat="1" applyFont="1" applyFill="1" applyAlignment="1">
      <alignment horizontal="center"/>
    </xf>
    <xf numFmtId="0" fontId="0" fillId="0" borderId="2" xfId="0" applyBorder="1"/>
    <xf numFmtId="0" fontId="0" fillId="0" borderId="2" xfId="0" applyFill="1" applyBorder="1"/>
    <xf numFmtId="2" fontId="0" fillId="0" borderId="2" xfId="0" applyNumberFormat="1" applyFill="1" applyBorder="1" applyAlignment="1">
      <alignment horizontal="center"/>
    </xf>
    <xf numFmtId="2" fontId="0" fillId="0" borderId="2" xfId="0" applyNumberFormat="1" applyFont="1" applyFill="1" applyBorder="1" applyAlignment="1">
      <alignment horizontal="center"/>
    </xf>
    <xf numFmtId="0" fontId="8" fillId="0" borderId="0" xfId="0" applyFont="1" applyFill="1" applyBorder="1"/>
    <xf numFmtId="0" fontId="8" fillId="0" borderId="1" xfId="0" applyFont="1" applyFill="1" applyBorder="1"/>
    <xf numFmtId="0" fontId="12" fillId="0" borderId="0" xfId="0" applyFont="1" applyAlignment="1">
      <alignment horizontal="left" vertical="top"/>
    </xf>
    <xf numFmtId="0" fontId="7" fillId="0" borderId="0" xfId="0" applyFont="1" applyFill="1"/>
    <xf numFmtId="0" fontId="7" fillId="0" borderId="2" xfId="0" applyFont="1" applyBorder="1"/>
    <xf numFmtId="0" fontId="7" fillId="0" borderId="0" xfId="0" applyFont="1" applyFill="1" applyBorder="1"/>
    <xf numFmtId="0" fontId="10" fillId="0" borderId="1" xfId="0" applyFont="1" applyBorder="1" applyAlignment="1">
      <alignment horizontal="center" vertical="center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CC00"/>
      <color rgb="FF0000FF"/>
      <color rgb="FFF3F905"/>
      <color rgb="FFC3C804"/>
      <color rgb="FFCCC200"/>
      <color rgb="FFCC9B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1E6D-9D42-44BC-BCDB-CB896FC8C8A3}">
  <dimension ref="A1:O238"/>
  <sheetViews>
    <sheetView tabSelected="1" zoomScaleNormal="100" workbookViewId="0">
      <selection sqref="A1:A2"/>
    </sheetView>
  </sheetViews>
  <sheetFormatPr baseColWidth="10" defaultColWidth="8.83203125" defaultRowHeight="15" x14ac:dyDescent="0.2"/>
  <cols>
    <col min="1" max="1" width="14.33203125" style="8" customWidth="1"/>
    <col min="2" max="2" width="20.33203125" style="15" customWidth="1"/>
    <col min="3" max="3" width="28.6640625" style="15" bestFit="1" customWidth="1"/>
    <col min="4" max="4" width="8.1640625" style="14" customWidth="1"/>
    <col min="5" max="5" width="10.83203125" style="16" customWidth="1"/>
    <col min="6" max="6" width="8.6640625" style="15"/>
    <col min="7" max="9" width="8.6640625" customWidth="1"/>
    <col min="10" max="10" width="8.6640625" style="1" customWidth="1"/>
    <col min="11" max="19" width="8.6640625" customWidth="1"/>
  </cols>
  <sheetData>
    <row r="1" spans="1:12" x14ac:dyDescent="0.2">
      <c r="A1" t="s">
        <v>241</v>
      </c>
    </row>
    <row r="2" spans="1:12" ht="16" thickBot="1" x14ac:dyDescent="0.25">
      <c r="A2" s="44" t="s">
        <v>242</v>
      </c>
    </row>
    <row r="3" spans="1:12" ht="39.5" customHeight="1" thickBot="1" x14ac:dyDescent="0.25">
      <c r="A3" s="43" t="s">
        <v>240</v>
      </c>
      <c r="B3" s="43"/>
      <c r="C3" s="43"/>
      <c r="D3" s="43"/>
      <c r="E3" s="43"/>
    </row>
    <row r="4" spans="1:12" x14ac:dyDescent="0.2">
      <c r="A4" s="37"/>
      <c r="B4" s="18"/>
      <c r="C4" s="18"/>
      <c r="D4" s="19"/>
      <c r="E4" s="20" t="s">
        <v>68</v>
      </c>
      <c r="F4" s="14"/>
      <c r="G4" s="1"/>
    </row>
    <row r="5" spans="1:12" ht="16" thickBot="1" x14ac:dyDescent="0.25">
      <c r="A5" s="38" t="s">
        <v>201</v>
      </c>
      <c r="B5" s="21" t="s">
        <v>238</v>
      </c>
      <c r="C5" s="21" t="s">
        <v>230</v>
      </c>
      <c r="D5" s="22" t="s">
        <v>180</v>
      </c>
      <c r="E5" s="23" t="s">
        <v>57</v>
      </c>
      <c r="F5" s="24"/>
      <c r="G5" s="3"/>
      <c r="H5" s="2"/>
      <c r="L5" s="1"/>
    </row>
    <row r="6" spans="1:12" x14ac:dyDescent="0.2">
      <c r="A6" s="39" t="s">
        <v>91</v>
      </c>
      <c r="E6" s="24"/>
      <c r="F6" s="14"/>
      <c r="G6" s="1"/>
    </row>
    <row r="7" spans="1:12" ht="17" x14ac:dyDescent="0.25">
      <c r="A7" s="8" t="s">
        <v>186</v>
      </c>
      <c r="B7" s="15" t="s">
        <v>55</v>
      </c>
      <c r="C7" s="15" t="s">
        <v>161</v>
      </c>
      <c r="D7" s="17">
        <f>4/1</f>
        <v>4</v>
      </c>
      <c r="E7" s="24">
        <v>-63.2</v>
      </c>
      <c r="F7" s="14"/>
      <c r="I7" s="6"/>
      <c r="K7" s="5"/>
      <c r="L7" s="10"/>
    </row>
    <row r="8" spans="1:12" ht="17" x14ac:dyDescent="0.25">
      <c r="A8" s="8" t="s">
        <v>186</v>
      </c>
      <c r="B8" s="15" t="s">
        <v>55</v>
      </c>
      <c r="C8" s="15" t="s">
        <v>161</v>
      </c>
      <c r="D8" s="17">
        <f t="shared" ref="D8:D12" si="0">4/1</f>
        <v>4</v>
      </c>
      <c r="E8" s="24">
        <v>-62.4</v>
      </c>
      <c r="F8" s="14"/>
      <c r="G8" s="2"/>
      <c r="I8" s="6"/>
      <c r="K8" s="1"/>
      <c r="L8" s="9"/>
    </row>
    <row r="9" spans="1:12" ht="17" x14ac:dyDescent="0.25">
      <c r="A9" s="8" t="s">
        <v>186</v>
      </c>
      <c r="B9" s="15" t="s">
        <v>158</v>
      </c>
      <c r="C9" s="15" t="s">
        <v>160</v>
      </c>
      <c r="D9" s="17">
        <f t="shared" si="0"/>
        <v>4</v>
      </c>
      <c r="E9" s="24">
        <v>-83.9</v>
      </c>
      <c r="F9" s="14"/>
      <c r="I9" s="6"/>
      <c r="K9" s="7"/>
      <c r="L9" s="9"/>
    </row>
    <row r="10" spans="1:12" ht="17" x14ac:dyDescent="0.25">
      <c r="A10" s="8" t="s">
        <v>186</v>
      </c>
      <c r="B10" s="15" t="s">
        <v>158</v>
      </c>
      <c r="C10" s="15" t="s">
        <v>160</v>
      </c>
      <c r="D10" s="17">
        <f t="shared" si="0"/>
        <v>4</v>
      </c>
      <c r="E10" s="24">
        <v>-82</v>
      </c>
      <c r="F10" s="14"/>
      <c r="I10" s="6"/>
      <c r="K10" s="5"/>
      <c r="L10" s="9"/>
    </row>
    <row r="11" spans="1:12" x14ac:dyDescent="0.2">
      <c r="A11" s="8" t="s">
        <v>183</v>
      </c>
      <c r="B11" s="15" t="s">
        <v>55</v>
      </c>
      <c r="C11" s="15" t="s">
        <v>56</v>
      </c>
      <c r="D11" s="17">
        <f t="shared" si="0"/>
        <v>4</v>
      </c>
      <c r="E11" s="16">
        <v>-62</v>
      </c>
      <c r="F11" s="14"/>
      <c r="I11" s="1"/>
      <c r="K11" s="5"/>
      <c r="L11" s="9"/>
    </row>
    <row r="12" spans="1:12" x14ac:dyDescent="0.2">
      <c r="A12" s="8" t="s">
        <v>183</v>
      </c>
      <c r="B12" s="15" t="s">
        <v>29</v>
      </c>
      <c r="C12" s="15" t="s">
        <v>58</v>
      </c>
      <c r="D12" s="17">
        <f t="shared" si="0"/>
        <v>4</v>
      </c>
      <c r="E12" s="16">
        <v>-66</v>
      </c>
      <c r="F12" s="14"/>
      <c r="I12" s="1"/>
      <c r="K12" s="5"/>
      <c r="L12" s="9"/>
    </row>
    <row r="13" spans="1:12" x14ac:dyDescent="0.2">
      <c r="A13" s="8" t="s">
        <v>184</v>
      </c>
      <c r="C13" s="15" t="s">
        <v>93</v>
      </c>
      <c r="D13" s="17">
        <f>4/1</f>
        <v>4</v>
      </c>
      <c r="E13" s="16">
        <v>-60</v>
      </c>
      <c r="F13" s="14"/>
      <c r="I13" s="1"/>
      <c r="K13" s="4"/>
      <c r="L13" s="9"/>
    </row>
    <row r="14" spans="1:12" x14ac:dyDescent="0.2">
      <c r="A14" s="8" t="s">
        <v>184</v>
      </c>
      <c r="B14" s="15" t="s">
        <v>55</v>
      </c>
      <c r="C14" s="15" t="s">
        <v>56</v>
      </c>
      <c r="D14" s="17">
        <f t="shared" ref="D14:D36" si="1">4/1</f>
        <v>4</v>
      </c>
      <c r="E14" s="16">
        <v>-61.9</v>
      </c>
      <c r="F14" s="14"/>
      <c r="G14" s="2"/>
      <c r="I14" s="1"/>
      <c r="K14" s="1"/>
      <c r="L14" s="9"/>
    </row>
    <row r="15" spans="1:12" x14ac:dyDescent="0.2">
      <c r="A15" s="8" t="s">
        <v>184</v>
      </c>
      <c r="B15" s="15" t="s">
        <v>55</v>
      </c>
      <c r="C15" s="15" t="s">
        <v>94</v>
      </c>
      <c r="D15" s="17">
        <f t="shared" si="1"/>
        <v>4</v>
      </c>
      <c r="E15" s="16">
        <v>-62</v>
      </c>
      <c r="F15" s="14"/>
      <c r="I15" s="6"/>
      <c r="K15" s="4"/>
      <c r="L15" s="9"/>
    </row>
    <row r="16" spans="1:12" x14ac:dyDescent="0.2">
      <c r="A16" s="8" t="s">
        <v>184</v>
      </c>
      <c r="B16" s="15" t="s">
        <v>96</v>
      </c>
      <c r="C16" s="15" t="s">
        <v>95</v>
      </c>
      <c r="D16" s="17">
        <f t="shared" si="1"/>
        <v>4</v>
      </c>
      <c r="E16" s="16">
        <v>-64.900000000000006</v>
      </c>
      <c r="F16" s="14"/>
      <c r="I16" s="6"/>
      <c r="K16" s="4"/>
      <c r="L16" s="9"/>
    </row>
    <row r="17" spans="1:12" x14ac:dyDescent="0.2">
      <c r="A17" s="8" t="s">
        <v>184</v>
      </c>
      <c r="C17" s="15" t="s">
        <v>97</v>
      </c>
      <c r="D17" s="17">
        <f t="shared" si="1"/>
        <v>4</v>
      </c>
      <c r="E17" s="16">
        <v>-66.400000000000006</v>
      </c>
      <c r="F17" s="14"/>
      <c r="I17" s="6"/>
      <c r="K17" s="4"/>
      <c r="L17" s="9"/>
    </row>
    <row r="18" spans="1:12" x14ac:dyDescent="0.2">
      <c r="A18" s="8" t="s">
        <v>184</v>
      </c>
      <c r="C18" s="15" t="s">
        <v>98</v>
      </c>
      <c r="D18" s="17">
        <f t="shared" si="1"/>
        <v>4</v>
      </c>
      <c r="E18" s="16">
        <v>-67.8</v>
      </c>
      <c r="F18" s="14"/>
      <c r="I18" s="1"/>
      <c r="K18" s="1"/>
      <c r="L18" s="9"/>
    </row>
    <row r="19" spans="1:12" x14ac:dyDescent="0.2">
      <c r="A19" s="8" t="s">
        <v>184</v>
      </c>
      <c r="B19" s="15" t="s">
        <v>99</v>
      </c>
      <c r="C19" s="15" t="s">
        <v>100</v>
      </c>
      <c r="D19" s="17">
        <f t="shared" si="1"/>
        <v>4</v>
      </c>
      <c r="E19" s="16">
        <v>-70.3</v>
      </c>
      <c r="F19" s="14"/>
    </row>
    <row r="20" spans="1:12" x14ac:dyDescent="0.2">
      <c r="A20" s="8" t="s">
        <v>184</v>
      </c>
      <c r="B20" s="15" t="s">
        <v>101</v>
      </c>
      <c r="C20" s="15" t="s">
        <v>102</v>
      </c>
      <c r="D20" s="17">
        <f t="shared" si="1"/>
        <v>4</v>
      </c>
      <c r="E20" s="16">
        <v>-70.3</v>
      </c>
      <c r="F20" s="14"/>
    </row>
    <row r="21" spans="1:12" x14ac:dyDescent="0.2">
      <c r="A21" s="8" t="s">
        <v>184</v>
      </c>
      <c r="B21" s="15" t="s">
        <v>103</v>
      </c>
      <c r="C21" s="15" t="s">
        <v>102</v>
      </c>
      <c r="D21" s="17">
        <f t="shared" si="1"/>
        <v>4</v>
      </c>
      <c r="E21" s="16">
        <v>-71.400000000000006</v>
      </c>
      <c r="F21" s="14"/>
    </row>
    <row r="22" spans="1:12" x14ac:dyDescent="0.2">
      <c r="A22" s="8" t="s">
        <v>184</v>
      </c>
      <c r="B22" s="15" t="s">
        <v>104</v>
      </c>
      <c r="C22" s="15" t="s">
        <v>102</v>
      </c>
      <c r="D22" s="17">
        <f t="shared" si="1"/>
        <v>4</v>
      </c>
      <c r="E22" s="16">
        <v>-73.5</v>
      </c>
      <c r="F22" s="14"/>
    </row>
    <row r="23" spans="1:12" x14ac:dyDescent="0.2">
      <c r="A23" s="8" t="s">
        <v>184</v>
      </c>
      <c r="B23" s="15" t="s">
        <v>105</v>
      </c>
      <c r="C23" s="15" t="s">
        <v>181</v>
      </c>
      <c r="D23" s="17">
        <f t="shared" si="1"/>
        <v>4</v>
      </c>
      <c r="E23" s="16">
        <v>-69.3</v>
      </c>
      <c r="F23" s="14"/>
    </row>
    <row r="24" spans="1:12" x14ac:dyDescent="0.2">
      <c r="A24" s="8" t="s">
        <v>184</v>
      </c>
      <c r="B24" s="15" t="s">
        <v>105</v>
      </c>
      <c r="C24" s="15" t="s">
        <v>181</v>
      </c>
      <c r="D24" s="17">
        <f t="shared" si="1"/>
        <v>4</v>
      </c>
      <c r="E24" s="16">
        <v>-72</v>
      </c>
      <c r="F24" s="14"/>
    </row>
    <row r="25" spans="1:12" x14ac:dyDescent="0.2">
      <c r="A25" s="8" t="s">
        <v>184</v>
      </c>
      <c r="B25" s="15" t="s">
        <v>105</v>
      </c>
      <c r="C25" s="15" t="s">
        <v>181</v>
      </c>
      <c r="D25" s="17">
        <f t="shared" si="1"/>
        <v>4</v>
      </c>
      <c r="E25" s="16">
        <v>-73</v>
      </c>
      <c r="F25" s="14"/>
    </row>
    <row r="26" spans="1:12" x14ac:dyDescent="0.2">
      <c r="A26" s="8" t="s">
        <v>184</v>
      </c>
      <c r="B26" s="15" t="s">
        <v>105</v>
      </c>
      <c r="C26" s="15" t="s">
        <v>181</v>
      </c>
      <c r="D26" s="17">
        <f t="shared" si="1"/>
        <v>4</v>
      </c>
      <c r="E26" s="16">
        <v>-73.7</v>
      </c>
      <c r="F26" s="14"/>
    </row>
    <row r="27" spans="1:12" x14ac:dyDescent="0.2">
      <c r="A27" s="8" t="s">
        <v>184</v>
      </c>
      <c r="B27" s="15" t="s">
        <v>105</v>
      </c>
      <c r="C27" s="15" t="s">
        <v>181</v>
      </c>
      <c r="D27" s="17">
        <f t="shared" si="1"/>
        <v>4</v>
      </c>
      <c r="E27" s="16">
        <v>-73.900000000000006</v>
      </c>
      <c r="F27" s="14"/>
    </row>
    <row r="28" spans="1:12" x14ac:dyDescent="0.2">
      <c r="A28" s="8" t="s">
        <v>184</v>
      </c>
      <c r="B28" s="15" t="s">
        <v>105</v>
      </c>
      <c r="C28" s="15" t="s">
        <v>181</v>
      </c>
      <c r="D28" s="17">
        <f t="shared" si="1"/>
        <v>4</v>
      </c>
      <c r="E28" s="16">
        <v>-74.2</v>
      </c>
      <c r="F28" s="14"/>
    </row>
    <row r="29" spans="1:12" x14ac:dyDescent="0.2">
      <c r="A29" s="8" t="s">
        <v>184</v>
      </c>
      <c r="B29" s="15" t="s">
        <v>105</v>
      </c>
      <c r="C29" s="15" t="s">
        <v>181</v>
      </c>
      <c r="D29" s="17">
        <f t="shared" si="1"/>
        <v>4</v>
      </c>
      <c r="E29" s="16">
        <v>-74.8</v>
      </c>
      <c r="F29" s="14"/>
    </row>
    <row r="30" spans="1:12" x14ac:dyDescent="0.2">
      <c r="A30" s="8" t="s">
        <v>184</v>
      </c>
      <c r="B30" s="15" t="s">
        <v>28</v>
      </c>
      <c r="C30" s="15" t="s">
        <v>106</v>
      </c>
      <c r="D30" s="17">
        <f t="shared" si="1"/>
        <v>4</v>
      </c>
      <c r="E30" s="16">
        <v>-74.2</v>
      </c>
      <c r="F30" s="14"/>
    </row>
    <row r="31" spans="1:12" x14ac:dyDescent="0.2">
      <c r="A31" s="8" t="s">
        <v>184</v>
      </c>
      <c r="B31" s="15" t="s">
        <v>26</v>
      </c>
      <c r="C31" s="15" t="s">
        <v>107</v>
      </c>
      <c r="D31" s="17">
        <f t="shared" si="1"/>
        <v>4</v>
      </c>
      <c r="E31" s="16">
        <v>-81.599999999999994</v>
      </c>
      <c r="F31" s="14"/>
    </row>
    <row r="32" spans="1:12" x14ac:dyDescent="0.2">
      <c r="A32" s="8" t="s">
        <v>185</v>
      </c>
      <c r="B32" s="15" t="s">
        <v>25</v>
      </c>
      <c r="C32" s="15" t="s">
        <v>191</v>
      </c>
      <c r="D32" s="17">
        <f t="shared" si="1"/>
        <v>4</v>
      </c>
      <c r="E32" s="16">
        <v>-83</v>
      </c>
      <c r="F32" s="14"/>
    </row>
    <row r="33" spans="1:13" x14ac:dyDescent="0.2">
      <c r="A33" s="8" t="s">
        <v>185</v>
      </c>
      <c r="B33" s="15" t="s">
        <v>182</v>
      </c>
      <c r="C33" s="15" t="s">
        <v>190</v>
      </c>
      <c r="D33" s="17">
        <f t="shared" si="1"/>
        <v>4</v>
      </c>
      <c r="E33" s="16">
        <v>-79</v>
      </c>
      <c r="F33" s="14"/>
      <c r="G33" s="1"/>
      <c r="H33" s="15"/>
      <c r="I33" s="15"/>
      <c r="J33" s="14"/>
      <c r="K33" s="15"/>
      <c r="L33" s="14"/>
      <c r="M33" s="15"/>
    </row>
    <row r="34" spans="1:13" x14ac:dyDescent="0.2">
      <c r="A34" s="8" t="s">
        <v>185</v>
      </c>
      <c r="B34" s="15" t="s">
        <v>28</v>
      </c>
      <c r="C34" s="15" t="s">
        <v>106</v>
      </c>
      <c r="D34" s="17">
        <f t="shared" si="1"/>
        <v>4</v>
      </c>
      <c r="E34" s="16">
        <v>-74.2</v>
      </c>
      <c r="F34" s="14"/>
      <c r="G34" s="1"/>
      <c r="H34" s="15"/>
      <c r="I34" s="15"/>
      <c r="J34" s="14"/>
      <c r="K34" s="15"/>
      <c r="L34" s="14"/>
      <c r="M34" s="15"/>
    </row>
    <row r="35" spans="1:13" x14ac:dyDescent="0.2">
      <c r="A35" s="8" t="s">
        <v>185</v>
      </c>
      <c r="B35" s="15" t="s">
        <v>29</v>
      </c>
      <c r="C35" s="15" t="s">
        <v>58</v>
      </c>
      <c r="D35" s="17">
        <f t="shared" si="1"/>
        <v>4</v>
      </c>
      <c r="E35" s="16">
        <v>-66.3</v>
      </c>
      <c r="F35" s="14"/>
      <c r="G35" s="1"/>
      <c r="H35" s="15"/>
      <c r="I35" s="15"/>
      <c r="J35" s="14"/>
      <c r="K35" s="15"/>
      <c r="L35" s="14"/>
      <c r="M35" s="15"/>
    </row>
    <row r="36" spans="1:13" x14ac:dyDescent="0.2">
      <c r="A36" s="8" t="s">
        <v>185</v>
      </c>
      <c r="B36" s="15" t="s">
        <v>30</v>
      </c>
      <c r="C36" s="15" t="s">
        <v>56</v>
      </c>
      <c r="D36" s="17">
        <f t="shared" si="1"/>
        <v>4</v>
      </c>
      <c r="E36" s="16">
        <v>-62</v>
      </c>
      <c r="F36" s="14"/>
      <c r="G36" s="1"/>
      <c r="H36" s="15"/>
      <c r="I36" s="15"/>
      <c r="J36" s="14"/>
      <c r="K36" s="15"/>
      <c r="L36" s="14"/>
      <c r="M36" s="15"/>
    </row>
    <row r="37" spans="1:13" ht="17" x14ac:dyDescent="0.25">
      <c r="A37" s="8" t="s">
        <v>186</v>
      </c>
      <c r="B37" s="15" t="s">
        <v>157</v>
      </c>
      <c r="C37" s="15" t="s">
        <v>159</v>
      </c>
      <c r="D37" s="17">
        <f>4/1</f>
        <v>4</v>
      </c>
      <c r="E37" s="25">
        <v>-80</v>
      </c>
      <c r="F37" s="26"/>
    </row>
    <row r="38" spans="1:13" ht="17" x14ac:dyDescent="0.25">
      <c r="A38" s="8" t="s">
        <v>186</v>
      </c>
      <c r="B38" s="15" t="s">
        <v>157</v>
      </c>
      <c r="C38" s="15" t="s">
        <v>159</v>
      </c>
      <c r="D38" s="17">
        <f>4/1</f>
        <v>4</v>
      </c>
      <c r="E38" s="24">
        <v>-79</v>
      </c>
      <c r="F38" s="26"/>
    </row>
    <row r="39" spans="1:13" x14ac:dyDescent="0.2">
      <c r="A39" s="8" t="s">
        <v>184</v>
      </c>
      <c r="B39" s="15" t="s">
        <v>23</v>
      </c>
      <c r="C39" s="15" t="s">
        <v>108</v>
      </c>
      <c r="D39" s="17">
        <f>4/1</f>
        <v>4</v>
      </c>
      <c r="E39" s="16">
        <v>-85.6</v>
      </c>
      <c r="F39" s="14"/>
    </row>
    <row r="40" spans="1:13" x14ac:dyDescent="0.2">
      <c r="A40" s="8" t="s">
        <v>185</v>
      </c>
      <c r="B40" s="15" t="s">
        <v>23</v>
      </c>
      <c r="C40" s="15" t="s">
        <v>108</v>
      </c>
      <c r="D40" s="17">
        <f>4/1</f>
        <v>4</v>
      </c>
      <c r="E40" s="16">
        <v>-85.6</v>
      </c>
      <c r="F40" s="14"/>
    </row>
    <row r="41" spans="1:13" x14ac:dyDescent="0.2">
      <c r="A41" s="8" t="s">
        <v>185</v>
      </c>
      <c r="B41" s="15" t="s">
        <v>24</v>
      </c>
      <c r="C41" s="15" t="s">
        <v>3</v>
      </c>
      <c r="D41" s="17">
        <f t="shared" ref="D41:D50" si="2">4/1</f>
        <v>4</v>
      </c>
      <c r="E41" s="16">
        <v>-83.2</v>
      </c>
      <c r="F41" s="14"/>
    </row>
    <row r="42" spans="1:13" x14ac:dyDescent="0.2">
      <c r="A42" s="8" t="s">
        <v>185</v>
      </c>
      <c r="B42" s="15" t="s">
        <v>24</v>
      </c>
      <c r="C42" s="15" t="s">
        <v>8</v>
      </c>
      <c r="D42" s="17">
        <f t="shared" si="2"/>
        <v>4</v>
      </c>
      <c r="E42" s="16">
        <v>-82.3</v>
      </c>
      <c r="F42" s="14"/>
      <c r="G42" s="1"/>
      <c r="I42" s="15"/>
      <c r="J42" s="14"/>
      <c r="K42" s="15"/>
      <c r="L42" s="14"/>
      <c r="M42" s="15"/>
    </row>
    <row r="43" spans="1:13" x14ac:dyDescent="0.2">
      <c r="A43" s="8" t="s">
        <v>184</v>
      </c>
      <c r="B43" s="15" t="s">
        <v>27</v>
      </c>
      <c r="C43" s="15" t="s">
        <v>59</v>
      </c>
      <c r="D43" s="17">
        <f t="shared" si="2"/>
        <v>4</v>
      </c>
      <c r="E43" s="16">
        <v>-79.8</v>
      </c>
      <c r="F43" s="14"/>
    </row>
    <row r="44" spans="1:13" x14ac:dyDescent="0.2">
      <c r="A44" s="8" t="s">
        <v>184</v>
      </c>
      <c r="B44" s="15" t="s">
        <v>24</v>
      </c>
      <c r="C44" s="15" t="s">
        <v>59</v>
      </c>
      <c r="D44" s="17">
        <f t="shared" si="2"/>
        <v>4</v>
      </c>
      <c r="E44" s="16">
        <v>-82.9</v>
      </c>
      <c r="F44" s="14"/>
    </row>
    <row r="45" spans="1:13" x14ac:dyDescent="0.2">
      <c r="A45" s="8" t="s">
        <v>184</v>
      </c>
      <c r="B45" s="15" t="s">
        <v>109</v>
      </c>
      <c r="C45" s="15" t="s">
        <v>59</v>
      </c>
      <c r="D45" s="17">
        <f t="shared" si="2"/>
        <v>4</v>
      </c>
      <c r="E45" s="16">
        <v>-87.1</v>
      </c>
      <c r="F45" s="14"/>
    </row>
    <row r="46" spans="1:13" x14ac:dyDescent="0.2">
      <c r="A46" s="8" t="s">
        <v>185</v>
      </c>
      <c r="B46" s="15" t="s">
        <v>22</v>
      </c>
      <c r="C46" s="15" t="s">
        <v>59</v>
      </c>
      <c r="D46" s="17">
        <f t="shared" si="2"/>
        <v>4</v>
      </c>
      <c r="E46" s="16">
        <v>-86.4</v>
      </c>
      <c r="F46" s="14"/>
    </row>
    <row r="47" spans="1:13" x14ac:dyDescent="0.2">
      <c r="A47" s="8" t="s">
        <v>185</v>
      </c>
      <c r="B47" s="15" t="s">
        <v>27</v>
      </c>
      <c r="C47" s="15" t="s">
        <v>59</v>
      </c>
      <c r="D47" s="17">
        <f t="shared" si="2"/>
        <v>4</v>
      </c>
      <c r="E47" s="16">
        <v>-79.8</v>
      </c>
      <c r="F47" s="14"/>
      <c r="G47" s="1"/>
      <c r="H47" s="15"/>
      <c r="I47" s="15"/>
      <c r="J47" s="14"/>
      <c r="K47" s="15"/>
      <c r="L47" s="14"/>
      <c r="M47" s="15"/>
    </row>
    <row r="48" spans="1:13" x14ac:dyDescent="0.2">
      <c r="A48" s="8" t="s">
        <v>183</v>
      </c>
      <c r="B48" s="15" t="s">
        <v>27</v>
      </c>
      <c r="C48" s="15" t="s">
        <v>59</v>
      </c>
      <c r="D48" s="17">
        <f t="shared" si="2"/>
        <v>4</v>
      </c>
      <c r="E48" s="16">
        <v>-80</v>
      </c>
      <c r="F48" s="14"/>
      <c r="I48" s="1"/>
      <c r="K48" s="5"/>
      <c r="L48" s="9"/>
    </row>
    <row r="49" spans="1:13" x14ac:dyDescent="0.2">
      <c r="A49" s="8" t="s">
        <v>183</v>
      </c>
      <c r="B49" s="15" t="s">
        <v>24</v>
      </c>
      <c r="C49" s="15" t="s">
        <v>59</v>
      </c>
      <c r="D49" s="17">
        <f t="shared" si="2"/>
        <v>4</v>
      </c>
      <c r="E49" s="16">
        <v>-83</v>
      </c>
      <c r="F49" s="14"/>
      <c r="I49" s="1"/>
      <c r="K49" s="12"/>
      <c r="L49" s="9"/>
    </row>
    <row r="50" spans="1:13" x14ac:dyDescent="0.2">
      <c r="A50" s="8" t="s">
        <v>183</v>
      </c>
      <c r="B50" s="15" t="s">
        <v>73</v>
      </c>
      <c r="C50" s="15" t="s">
        <v>59</v>
      </c>
      <c r="D50" s="17">
        <f t="shared" si="2"/>
        <v>4</v>
      </c>
      <c r="E50" s="27">
        <v>-87</v>
      </c>
      <c r="F50" s="14"/>
    </row>
    <row r="51" spans="1:13" x14ac:dyDescent="0.2">
      <c r="A51" s="39" t="s">
        <v>31</v>
      </c>
      <c r="F51" s="14"/>
      <c r="G51" s="1"/>
      <c r="H51" s="15"/>
      <c r="I51" s="15"/>
      <c r="J51" s="14"/>
      <c r="K51" s="15"/>
      <c r="L51" s="14"/>
      <c r="M51" s="15"/>
    </row>
    <row r="52" spans="1:13" x14ac:dyDescent="0.2">
      <c r="A52" s="8" t="s">
        <v>183</v>
      </c>
      <c r="B52" s="15" t="s">
        <v>35</v>
      </c>
      <c r="C52" s="15" t="s">
        <v>154</v>
      </c>
      <c r="D52" s="14">
        <f>7/2</f>
        <v>3.5</v>
      </c>
      <c r="E52" s="16">
        <v>-73</v>
      </c>
      <c r="F52" s="14"/>
      <c r="G52" s="1"/>
    </row>
    <row r="53" spans="1:13" x14ac:dyDescent="0.2">
      <c r="A53" s="8" t="s">
        <v>183</v>
      </c>
      <c r="B53" s="15" t="s">
        <v>61</v>
      </c>
      <c r="C53" s="15" t="s">
        <v>61</v>
      </c>
      <c r="D53" s="14">
        <f t="shared" ref="D53:D67" si="3">7/2</f>
        <v>3.5</v>
      </c>
      <c r="E53" s="16">
        <v>-84</v>
      </c>
      <c r="F53" s="14"/>
      <c r="G53" s="1"/>
    </row>
    <row r="54" spans="1:13" x14ac:dyDescent="0.2">
      <c r="A54" s="8" t="s">
        <v>183</v>
      </c>
      <c r="B54" s="15" t="s">
        <v>33</v>
      </c>
      <c r="C54" s="15" t="s">
        <v>62</v>
      </c>
      <c r="D54" s="14">
        <f t="shared" si="3"/>
        <v>3.5</v>
      </c>
      <c r="E54" s="16">
        <v>-80</v>
      </c>
      <c r="F54" s="14"/>
      <c r="G54" s="1"/>
    </row>
    <row r="55" spans="1:13" x14ac:dyDescent="0.2">
      <c r="A55" s="8" t="s">
        <v>184</v>
      </c>
      <c r="B55" s="15" t="s">
        <v>110</v>
      </c>
      <c r="C55" s="15" t="s">
        <v>111</v>
      </c>
      <c r="D55" s="14">
        <f t="shared" si="3"/>
        <v>3.5</v>
      </c>
      <c r="E55" s="16">
        <v>-68.400000000000006</v>
      </c>
      <c r="F55" s="14"/>
      <c r="G55" s="1"/>
    </row>
    <row r="56" spans="1:13" x14ac:dyDescent="0.2">
      <c r="A56" s="8" t="s">
        <v>184</v>
      </c>
      <c r="B56" s="15" t="s">
        <v>112</v>
      </c>
      <c r="C56" s="15" t="s">
        <v>204</v>
      </c>
      <c r="D56" s="14">
        <f t="shared" si="3"/>
        <v>3.5</v>
      </c>
      <c r="E56" s="16">
        <v>-74.5</v>
      </c>
      <c r="F56" s="14"/>
      <c r="G56" s="1"/>
    </row>
    <row r="57" spans="1:13" x14ac:dyDescent="0.2">
      <c r="A57" s="8" t="s">
        <v>184</v>
      </c>
      <c r="B57" s="15" t="s">
        <v>112</v>
      </c>
      <c r="C57" s="15" t="s">
        <v>205</v>
      </c>
      <c r="D57" s="14">
        <f t="shared" si="3"/>
        <v>3.5</v>
      </c>
      <c r="E57" s="16">
        <v>-76</v>
      </c>
      <c r="F57" s="14"/>
      <c r="G57" s="1"/>
    </row>
    <row r="58" spans="1:13" x14ac:dyDescent="0.2">
      <c r="A58" s="8" t="s">
        <v>184</v>
      </c>
      <c r="B58" s="15" t="s">
        <v>33</v>
      </c>
      <c r="C58" s="15" t="s">
        <v>62</v>
      </c>
      <c r="D58" s="14">
        <f t="shared" si="3"/>
        <v>3.5</v>
      </c>
      <c r="E58" s="16">
        <v>-77.900000000000006</v>
      </c>
      <c r="F58" s="14"/>
      <c r="G58" s="1"/>
    </row>
    <row r="59" spans="1:13" x14ac:dyDescent="0.2">
      <c r="A59" s="8" t="s">
        <v>184</v>
      </c>
      <c r="B59" s="15" t="s">
        <v>113</v>
      </c>
      <c r="C59" s="15" t="s">
        <v>113</v>
      </c>
      <c r="D59" s="14">
        <f t="shared" si="3"/>
        <v>3.5</v>
      </c>
      <c r="E59" s="16">
        <v>-83.2</v>
      </c>
      <c r="F59" s="14"/>
      <c r="G59" s="1"/>
    </row>
    <row r="60" spans="1:13" x14ac:dyDescent="0.2">
      <c r="A60" s="8" t="s">
        <v>184</v>
      </c>
      <c r="B60" s="15" t="s">
        <v>114</v>
      </c>
      <c r="C60" s="15" t="s">
        <v>114</v>
      </c>
      <c r="D60" s="14">
        <f t="shared" si="3"/>
        <v>3.5</v>
      </c>
      <c r="E60" s="16">
        <v>-87.7</v>
      </c>
      <c r="F60" s="14"/>
      <c r="G60" s="1"/>
    </row>
    <row r="61" spans="1:13" x14ac:dyDescent="0.2">
      <c r="A61" s="8" t="s">
        <v>184</v>
      </c>
      <c r="B61" s="15" t="s">
        <v>115</v>
      </c>
      <c r="C61" s="15" t="s">
        <v>116</v>
      </c>
      <c r="D61" s="14">
        <f t="shared" si="3"/>
        <v>3.5</v>
      </c>
      <c r="E61" s="16">
        <v>-92.9</v>
      </c>
      <c r="F61" s="14"/>
      <c r="G61" s="1"/>
    </row>
    <row r="62" spans="1:13" x14ac:dyDescent="0.2">
      <c r="A62" s="8" t="s">
        <v>184</v>
      </c>
      <c r="B62" s="15" t="s">
        <v>118</v>
      </c>
      <c r="C62" s="15" t="s">
        <v>117</v>
      </c>
      <c r="D62" s="14">
        <f t="shared" si="3"/>
        <v>3.5</v>
      </c>
      <c r="E62" s="16">
        <v>-92.9</v>
      </c>
      <c r="F62" s="14"/>
      <c r="G62" s="1"/>
    </row>
    <row r="63" spans="1:13" ht="17" x14ac:dyDescent="0.25">
      <c r="A63" s="8" t="s">
        <v>187</v>
      </c>
      <c r="B63" s="15" t="s">
        <v>168</v>
      </c>
      <c r="C63" s="15" t="s">
        <v>168</v>
      </c>
      <c r="D63" s="14">
        <f t="shared" si="3"/>
        <v>3.5</v>
      </c>
      <c r="E63" s="24">
        <v>-72.400000000000006</v>
      </c>
      <c r="F63" s="26"/>
    </row>
    <row r="64" spans="1:13" ht="17" x14ac:dyDescent="0.25">
      <c r="A64" s="8" t="s">
        <v>187</v>
      </c>
      <c r="B64" s="15" t="s">
        <v>169</v>
      </c>
      <c r="C64" s="15" t="s">
        <v>169</v>
      </c>
      <c r="D64" s="14">
        <f t="shared" si="3"/>
        <v>3.5</v>
      </c>
      <c r="E64" s="24">
        <v>-68.400000000000006</v>
      </c>
      <c r="F64" s="26"/>
    </row>
    <row r="65" spans="1:13" ht="17" x14ac:dyDescent="0.25">
      <c r="A65" s="8" t="s">
        <v>187</v>
      </c>
      <c r="B65" s="15" t="s">
        <v>34</v>
      </c>
      <c r="C65" s="15" t="s">
        <v>170</v>
      </c>
      <c r="D65" s="14">
        <f t="shared" si="3"/>
        <v>3.5</v>
      </c>
      <c r="E65" s="24">
        <v>-74.5</v>
      </c>
      <c r="F65" s="26"/>
    </row>
    <row r="66" spans="1:13" ht="17" x14ac:dyDescent="0.25">
      <c r="A66" s="8" t="s">
        <v>187</v>
      </c>
      <c r="B66" s="15" t="s">
        <v>34</v>
      </c>
      <c r="C66" s="15" t="s">
        <v>170</v>
      </c>
      <c r="D66" s="14">
        <f t="shared" si="3"/>
        <v>3.5</v>
      </c>
      <c r="E66" s="28">
        <v>-76</v>
      </c>
      <c r="F66" s="26"/>
    </row>
    <row r="67" spans="1:13" ht="17" x14ac:dyDescent="0.25">
      <c r="A67" s="8" t="s">
        <v>187</v>
      </c>
      <c r="B67" s="15" t="s">
        <v>237</v>
      </c>
      <c r="C67" s="15" t="s">
        <v>171</v>
      </c>
      <c r="D67" s="14">
        <f t="shared" si="3"/>
        <v>3.5</v>
      </c>
      <c r="E67" s="16">
        <v>-73</v>
      </c>
      <c r="F67" s="26"/>
    </row>
    <row r="68" spans="1:13" ht="17" x14ac:dyDescent="0.25">
      <c r="A68" s="8" t="s">
        <v>185</v>
      </c>
      <c r="B68" s="15" t="s">
        <v>33</v>
      </c>
      <c r="C68" t="s">
        <v>236</v>
      </c>
      <c r="D68" s="14">
        <f>7/2</f>
        <v>3.5</v>
      </c>
      <c r="E68" s="16">
        <v>-80</v>
      </c>
      <c r="F68" s="14"/>
    </row>
    <row r="69" spans="1:13" x14ac:dyDescent="0.2">
      <c r="A69" s="8" t="s">
        <v>185</v>
      </c>
      <c r="B69" s="15" t="s">
        <v>34</v>
      </c>
      <c r="C69" s="15" t="s">
        <v>8</v>
      </c>
      <c r="D69" s="14">
        <f>7/2</f>
        <v>3.5</v>
      </c>
      <c r="E69" s="16">
        <v>-74.5</v>
      </c>
      <c r="F69" s="14"/>
    </row>
    <row r="70" spans="1:13" x14ac:dyDescent="0.2">
      <c r="A70" s="8" t="s">
        <v>185</v>
      </c>
      <c r="B70" s="15" t="s">
        <v>34</v>
      </c>
      <c r="C70" s="15" t="s">
        <v>3</v>
      </c>
      <c r="D70" s="14">
        <f t="shared" ref="D70:D71" si="4">7/2</f>
        <v>3.5</v>
      </c>
      <c r="E70" s="16">
        <v>-76</v>
      </c>
      <c r="F70" s="14"/>
    </row>
    <row r="71" spans="1:13" ht="17" x14ac:dyDescent="0.25">
      <c r="A71" s="8" t="s">
        <v>185</v>
      </c>
      <c r="B71" s="15" t="s">
        <v>35</v>
      </c>
      <c r="C71" s="15" t="s">
        <v>171</v>
      </c>
      <c r="D71" s="14">
        <f t="shared" si="4"/>
        <v>3.5</v>
      </c>
      <c r="E71" s="16">
        <v>-73.7</v>
      </c>
      <c r="F71" s="14"/>
    </row>
    <row r="72" spans="1:13" ht="17" x14ac:dyDescent="0.25">
      <c r="A72" s="8" t="s">
        <v>185</v>
      </c>
      <c r="B72" s="15" t="s">
        <v>32</v>
      </c>
      <c r="C72" s="15" t="s">
        <v>198</v>
      </c>
      <c r="D72" s="14">
        <f>7/2</f>
        <v>3.5</v>
      </c>
      <c r="E72" s="16">
        <v>-81</v>
      </c>
      <c r="F72" s="14"/>
    </row>
    <row r="73" spans="1:13" ht="17" x14ac:dyDescent="0.25">
      <c r="A73" s="8" t="s">
        <v>185</v>
      </c>
      <c r="B73" s="15" t="s">
        <v>36</v>
      </c>
      <c r="C73" s="15" t="s">
        <v>194</v>
      </c>
      <c r="D73" s="14">
        <f>7/2</f>
        <v>3.5</v>
      </c>
      <c r="E73" s="16">
        <v>-72.5</v>
      </c>
      <c r="F73" s="14"/>
    </row>
    <row r="74" spans="1:13" x14ac:dyDescent="0.2">
      <c r="A74" s="8" t="s">
        <v>183</v>
      </c>
      <c r="B74" s="15" t="s">
        <v>32</v>
      </c>
      <c r="C74" s="15" t="s">
        <v>155</v>
      </c>
      <c r="D74" s="14">
        <f>7/2</f>
        <v>3.5</v>
      </c>
      <c r="E74" s="16">
        <v>-81</v>
      </c>
      <c r="F74" s="14"/>
      <c r="G74" s="1"/>
    </row>
    <row r="75" spans="1:13" x14ac:dyDescent="0.2">
      <c r="A75" s="8" t="s">
        <v>183</v>
      </c>
      <c r="B75" s="15" t="s">
        <v>60</v>
      </c>
      <c r="C75" s="15" t="s">
        <v>153</v>
      </c>
      <c r="D75" s="14">
        <f>7/2</f>
        <v>3.5</v>
      </c>
      <c r="E75" s="16">
        <v>-72</v>
      </c>
      <c r="F75" s="14"/>
      <c r="G75" s="1"/>
      <c r="H75" s="15"/>
      <c r="I75" s="15"/>
      <c r="J75" s="14"/>
      <c r="K75" s="15"/>
      <c r="L75" s="14"/>
      <c r="M75" s="15"/>
    </row>
    <row r="76" spans="1:13" x14ac:dyDescent="0.2">
      <c r="A76" s="8" t="s">
        <v>184</v>
      </c>
      <c r="B76" s="15" t="s">
        <v>120</v>
      </c>
      <c r="C76" s="15" t="s">
        <v>119</v>
      </c>
      <c r="D76" s="17">
        <v>3.5</v>
      </c>
      <c r="E76" s="16">
        <v>-96.7</v>
      </c>
      <c r="F76" s="14"/>
      <c r="G76" s="1"/>
    </row>
    <row r="77" spans="1:13" x14ac:dyDescent="0.2">
      <c r="A77" s="8" t="s">
        <v>184</v>
      </c>
      <c r="B77" s="15" t="s">
        <v>120</v>
      </c>
      <c r="C77" s="15" t="s">
        <v>207</v>
      </c>
      <c r="D77" s="17">
        <v>3.5</v>
      </c>
      <c r="E77" s="16">
        <v>-128.19999999999999</v>
      </c>
      <c r="F77" s="14"/>
      <c r="G77" s="1"/>
    </row>
    <row r="78" spans="1:13" x14ac:dyDescent="0.2">
      <c r="A78" s="39" t="s">
        <v>92</v>
      </c>
      <c r="F78" s="14"/>
      <c r="G78" s="1"/>
    </row>
    <row r="79" spans="1:13" x14ac:dyDescent="0.2">
      <c r="A79" s="8" t="s">
        <v>183</v>
      </c>
      <c r="B79" s="15" t="s">
        <v>63</v>
      </c>
      <c r="C79" s="15" t="s">
        <v>63</v>
      </c>
      <c r="D79" s="14">
        <f>12/4</f>
        <v>3</v>
      </c>
      <c r="E79" s="16">
        <v>-88</v>
      </c>
      <c r="F79" s="14"/>
      <c r="G79" s="1"/>
    </row>
    <row r="80" spans="1:13" x14ac:dyDescent="0.2">
      <c r="A80" s="8" t="s">
        <v>183</v>
      </c>
      <c r="B80" s="15" t="s">
        <v>64</v>
      </c>
      <c r="D80" s="14">
        <f>12/4</f>
        <v>3</v>
      </c>
      <c r="E80" s="16">
        <v>-99</v>
      </c>
      <c r="F80" s="14"/>
      <c r="G80" s="1"/>
    </row>
    <row r="81" spans="1:6" x14ac:dyDescent="0.2">
      <c r="A81" s="8" t="s">
        <v>183</v>
      </c>
      <c r="B81" s="15" t="s">
        <v>65</v>
      </c>
      <c r="C81" s="15" t="s">
        <v>66</v>
      </c>
      <c r="D81" s="14">
        <f t="shared" ref="D81:D86" si="5">3/1</f>
        <v>3</v>
      </c>
      <c r="E81" s="16">
        <v>-81</v>
      </c>
      <c r="F81" s="14"/>
    </row>
    <row r="82" spans="1:6" x14ac:dyDescent="0.2">
      <c r="A82" s="8" t="s">
        <v>183</v>
      </c>
      <c r="C82" s="15" t="s">
        <v>66</v>
      </c>
      <c r="D82" s="14">
        <f t="shared" si="5"/>
        <v>3</v>
      </c>
      <c r="E82" s="16">
        <v>-84</v>
      </c>
      <c r="F82" s="14"/>
    </row>
    <row r="83" spans="1:6" x14ac:dyDescent="0.2">
      <c r="A83" s="8" t="s">
        <v>183</v>
      </c>
      <c r="B83" s="15" t="s">
        <v>42</v>
      </c>
      <c r="C83" s="15" t="s">
        <v>67</v>
      </c>
      <c r="D83" s="14">
        <f t="shared" si="5"/>
        <v>3</v>
      </c>
      <c r="E83" s="16">
        <v>-85</v>
      </c>
      <c r="F83" s="14"/>
    </row>
    <row r="84" spans="1:6" x14ac:dyDescent="0.2">
      <c r="A84" s="8" t="s">
        <v>183</v>
      </c>
      <c r="B84" s="15" t="s">
        <v>69</v>
      </c>
      <c r="C84" s="15" t="s">
        <v>70</v>
      </c>
      <c r="D84" s="14">
        <f t="shared" si="5"/>
        <v>3</v>
      </c>
      <c r="E84" s="16">
        <v>-89</v>
      </c>
      <c r="F84" s="14"/>
    </row>
    <row r="85" spans="1:6" x14ac:dyDescent="0.2">
      <c r="A85" s="8" t="s">
        <v>183</v>
      </c>
      <c r="B85" s="15" t="s">
        <v>80</v>
      </c>
      <c r="C85" s="15" t="s">
        <v>71</v>
      </c>
      <c r="D85" s="14">
        <f t="shared" si="5"/>
        <v>3</v>
      </c>
      <c r="E85" s="16">
        <v>-85</v>
      </c>
      <c r="F85" s="14"/>
    </row>
    <row r="86" spans="1:6" x14ac:dyDescent="0.2">
      <c r="A86" s="8" t="s">
        <v>183</v>
      </c>
      <c r="B86" s="15" t="s">
        <v>81</v>
      </c>
      <c r="C86" s="15" t="s">
        <v>72</v>
      </c>
      <c r="D86" s="14">
        <f t="shared" si="5"/>
        <v>3</v>
      </c>
      <c r="E86" s="16">
        <v>-80</v>
      </c>
      <c r="F86" s="14"/>
    </row>
    <row r="87" spans="1:6" x14ac:dyDescent="0.2">
      <c r="A87" s="8" t="s">
        <v>185</v>
      </c>
      <c r="B87" s="15" t="s">
        <v>42</v>
      </c>
      <c r="C87" s="15" t="s">
        <v>8</v>
      </c>
      <c r="D87" s="14">
        <f>6/2</f>
        <v>3</v>
      </c>
      <c r="E87" s="16">
        <v>-84.7</v>
      </c>
      <c r="F87" s="14"/>
    </row>
    <row r="88" spans="1:6" x14ac:dyDescent="0.2">
      <c r="A88" s="8" t="s">
        <v>185</v>
      </c>
      <c r="B88" s="15" t="s">
        <v>43</v>
      </c>
      <c r="C88" s="15" t="s">
        <v>8</v>
      </c>
      <c r="D88" s="14">
        <f>6/2</f>
        <v>3</v>
      </c>
      <c r="E88" s="16">
        <v>-84.2</v>
      </c>
      <c r="F88" s="14"/>
    </row>
    <row r="89" spans="1:6" x14ac:dyDescent="0.2">
      <c r="A89" s="8" t="s">
        <v>185</v>
      </c>
      <c r="B89" s="15" t="s">
        <v>43</v>
      </c>
      <c r="C89" s="15" t="s">
        <v>3</v>
      </c>
      <c r="D89" s="14">
        <f>6/2</f>
        <v>3</v>
      </c>
      <c r="E89" s="16">
        <v>-81.8</v>
      </c>
      <c r="F89" s="14"/>
    </row>
    <row r="90" spans="1:6" x14ac:dyDescent="0.2">
      <c r="A90" s="8" t="s">
        <v>184</v>
      </c>
      <c r="B90" s="15" t="s">
        <v>121</v>
      </c>
      <c r="C90" s="15" t="s">
        <v>122</v>
      </c>
      <c r="D90" s="14">
        <f>3/1</f>
        <v>3</v>
      </c>
      <c r="E90" s="16">
        <v>-74.5</v>
      </c>
    </row>
    <row r="91" spans="1:6" x14ac:dyDescent="0.2">
      <c r="A91" s="8" t="s">
        <v>184</v>
      </c>
      <c r="B91" s="15" t="s">
        <v>123</v>
      </c>
      <c r="C91" s="15" t="s">
        <v>124</v>
      </c>
      <c r="D91" s="14">
        <f>3/1</f>
        <v>3</v>
      </c>
      <c r="E91" s="16">
        <v>-76.8</v>
      </c>
    </row>
    <row r="92" spans="1:6" x14ac:dyDescent="0.2">
      <c r="A92" s="8" t="s">
        <v>184</v>
      </c>
      <c r="B92" s="15" t="s">
        <v>42</v>
      </c>
      <c r="C92" s="15" t="s">
        <v>67</v>
      </c>
      <c r="D92" s="14">
        <f>6/2</f>
        <v>3</v>
      </c>
      <c r="E92" s="16">
        <v>-84</v>
      </c>
    </row>
    <row r="93" spans="1:6" x14ac:dyDescent="0.2">
      <c r="A93" s="8" t="s">
        <v>184</v>
      </c>
      <c r="B93" s="15" t="s">
        <v>125</v>
      </c>
      <c r="C93" s="15" t="s">
        <v>126</v>
      </c>
      <c r="D93" s="14">
        <f>3/1</f>
        <v>3</v>
      </c>
      <c r="E93" s="16">
        <v>-86.3</v>
      </c>
    </row>
    <row r="94" spans="1:6" x14ac:dyDescent="0.2">
      <c r="A94" s="8" t="s">
        <v>184</v>
      </c>
      <c r="B94" s="15" t="s">
        <v>128</v>
      </c>
      <c r="C94" s="15" t="s">
        <v>127</v>
      </c>
      <c r="D94" s="14">
        <f>9/3</f>
        <v>3</v>
      </c>
      <c r="E94" s="16">
        <v>-86.3</v>
      </c>
    </row>
    <row r="95" spans="1:6" x14ac:dyDescent="0.2">
      <c r="A95" s="8" t="s">
        <v>184</v>
      </c>
      <c r="B95" s="15" t="s">
        <v>129</v>
      </c>
      <c r="C95" s="15" t="s">
        <v>203</v>
      </c>
      <c r="D95" s="14">
        <f>9/3</f>
        <v>3</v>
      </c>
      <c r="E95" s="16">
        <v>-84.8</v>
      </c>
    </row>
    <row r="96" spans="1:6" x14ac:dyDescent="0.2">
      <c r="A96" s="8" t="s">
        <v>184</v>
      </c>
      <c r="B96" s="15" t="s">
        <v>129</v>
      </c>
      <c r="C96" s="15" t="s">
        <v>202</v>
      </c>
      <c r="D96" s="14">
        <f>9/3</f>
        <v>3</v>
      </c>
      <c r="E96" s="16">
        <v>-86.4</v>
      </c>
    </row>
    <row r="97" spans="1:6" x14ac:dyDescent="0.2">
      <c r="A97" s="8" t="s">
        <v>184</v>
      </c>
      <c r="B97" s="15" t="s">
        <v>131</v>
      </c>
      <c r="C97" s="15" t="s">
        <v>70</v>
      </c>
      <c r="D97" s="14">
        <f>3/1</f>
        <v>3</v>
      </c>
      <c r="E97" s="16">
        <v>-89</v>
      </c>
    </row>
    <row r="98" spans="1:6" x14ac:dyDescent="0.2">
      <c r="A98" s="8" t="s">
        <v>184</v>
      </c>
      <c r="B98" s="15" t="s">
        <v>134</v>
      </c>
      <c r="C98" s="15" t="s">
        <v>138</v>
      </c>
      <c r="D98" s="14">
        <f>3/1</f>
        <v>3</v>
      </c>
      <c r="E98" s="16">
        <v>-83.5</v>
      </c>
    </row>
    <row r="99" spans="1:6" x14ac:dyDescent="0.2">
      <c r="A99" s="8" t="s">
        <v>184</v>
      </c>
      <c r="C99" s="15" t="s">
        <v>63</v>
      </c>
      <c r="D99" s="14">
        <f>12/4</f>
        <v>3</v>
      </c>
      <c r="E99" s="16">
        <v>-87.5</v>
      </c>
    </row>
    <row r="100" spans="1:6" x14ac:dyDescent="0.2">
      <c r="A100" s="8" t="s">
        <v>184</v>
      </c>
      <c r="B100" s="15" t="s">
        <v>135</v>
      </c>
      <c r="C100" s="15" t="s">
        <v>137</v>
      </c>
      <c r="D100" s="14">
        <f>9/3</f>
        <v>3</v>
      </c>
      <c r="E100" s="16">
        <v>-94.2</v>
      </c>
    </row>
    <row r="101" spans="1:6" ht="17" x14ac:dyDescent="0.25">
      <c r="A101" s="8" t="s">
        <v>187</v>
      </c>
      <c r="B101" s="15" t="s">
        <v>69</v>
      </c>
      <c r="C101" s="15" t="s">
        <v>172</v>
      </c>
      <c r="D101" s="14">
        <f>9/3</f>
        <v>3</v>
      </c>
      <c r="E101" s="16">
        <v>-88.5</v>
      </c>
    </row>
    <row r="102" spans="1:6" ht="17" x14ac:dyDescent="0.25">
      <c r="A102" s="8" t="s">
        <v>187</v>
      </c>
      <c r="B102" s="15" t="s">
        <v>43</v>
      </c>
      <c r="C102" s="15" t="s">
        <v>173</v>
      </c>
      <c r="D102" s="14">
        <f t="shared" ref="D102:D108" si="6">6/2</f>
        <v>3</v>
      </c>
      <c r="E102" s="16">
        <v>-81</v>
      </c>
    </row>
    <row r="103" spans="1:6" ht="17" x14ac:dyDescent="0.25">
      <c r="A103" s="8" t="s">
        <v>187</v>
      </c>
      <c r="B103" s="15" t="s">
        <v>43</v>
      </c>
      <c r="C103" s="15" t="s">
        <v>173</v>
      </c>
      <c r="D103" s="14">
        <f t="shared" si="6"/>
        <v>3</v>
      </c>
      <c r="E103" s="16">
        <v>-83.5</v>
      </c>
    </row>
    <row r="104" spans="1:6" ht="17" x14ac:dyDescent="0.25">
      <c r="A104" s="8" t="s">
        <v>185</v>
      </c>
      <c r="B104" s="15" t="s">
        <v>37</v>
      </c>
      <c r="C104" s="15" t="s">
        <v>195</v>
      </c>
      <c r="D104" s="14">
        <f t="shared" si="6"/>
        <v>3</v>
      </c>
      <c r="E104" s="16">
        <v>-91.8</v>
      </c>
      <c r="F104" s="14"/>
    </row>
    <row r="105" spans="1:6" ht="17" x14ac:dyDescent="0.25">
      <c r="A105" s="8" t="s">
        <v>185</v>
      </c>
      <c r="B105" s="15" t="s">
        <v>38</v>
      </c>
      <c r="C105" s="15" t="s">
        <v>196</v>
      </c>
      <c r="D105" s="14">
        <f t="shared" si="6"/>
        <v>3</v>
      </c>
      <c r="E105" s="16">
        <v>-91.4</v>
      </c>
      <c r="F105" s="14"/>
    </row>
    <row r="106" spans="1:6" x14ac:dyDescent="0.2">
      <c r="A106" s="8" t="s">
        <v>183</v>
      </c>
      <c r="B106" s="15" t="s">
        <v>38</v>
      </c>
      <c r="C106" s="15" t="s">
        <v>77</v>
      </c>
      <c r="D106" s="14">
        <f t="shared" si="6"/>
        <v>3</v>
      </c>
      <c r="E106" s="16">
        <v>-91</v>
      </c>
      <c r="F106" s="14"/>
    </row>
    <row r="107" spans="1:6" x14ac:dyDescent="0.2">
      <c r="A107" s="8" t="s">
        <v>184</v>
      </c>
      <c r="B107" s="15" t="s">
        <v>132</v>
      </c>
      <c r="C107" s="15" t="s">
        <v>77</v>
      </c>
      <c r="D107" s="14">
        <f t="shared" si="6"/>
        <v>3</v>
      </c>
      <c r="E107" s="16">
        <v>-91.6</v>
      </c>
    </row>
    <row r="108" spans="1:6" x14ac:dyDescent="0.2">
      <c r="A108" s="8" t="s">
        <v>184</v>
      </c>
      <c r="B108" s="15" t="s">
        <v>133</v>
      </c>
      <c r="C108" s="15" t="s">
        <v>139</v>
      </c>
      <c r="D108" s="14">
        <f t="shared" si="6"/>
        <v>3</v>
      </c>
      <c r="E108" s="16">
        <v>-91.8</v>
      </c>
    </row>
    <row r="109" spans="1:6" x14ac:dyDescent="0.2">
      <c r="A109" s="8" t="s">
        <v>184</v>
      </c>
      <c r="B109" s="15" t="s">
        <v>18</v>
      </c>
      <c r="C109" s="15" t="s">
        <v>136</v>
      </c>
      <c r="D109" s="14">
        <f>18/6</f>
        <v>3</v>
      </c>
      <c r="E109" s="16">
        <v>-102.6</v>
      </c>
    </row>
    <row r="110" spans="1:6" ht="18" x14ac:dyDescent="0.25">
      <c r="A110" s="8" t="s">
        <v>185</v>
      </c>
      <c r="B110" s="15" t="s">
        <v>41</v>
      </c>
      <c r="C110" s="15" t="s">
        <v>192</v>
      </c>
      <c r="D110" s="14">
        <f>6/2</f>
        <v>3</v>
      </c>
      <c r="E110" s="16">
        <v>-85.4</v>
      </c>
      <c r="F110" s="14"/>
    </row>
    <row r="111" spans="1:6" ht="18" x14ac:dyDescent="0.25">
      <c r="A111" s="8" t="s">
        <v>185</v>
      </c>
      <c r="B111" s="15" t="s">
        <v>41</v>
      </c>
      <c r="C111" s="15" t="s">
        <v>193</v>
      </c>
      <c r="D111" s="14">
        <f>6/2</f>
        <v>3</v>
      </c>
      <c r="E111" s="16">
        <v>-85.4</v>
      </c>
      <c r="F111" s="14"/>
    </row>
    <row r="112" spans="1:6" ht="17" x14ac:dyDescent="0.25">
      <c r="A112" s="8" t="s">
        <v>185</v>
      </c>
      <c r="B112" s="15" t="s">
        <v>40</v>
      </c>
      <c r="C112" s="15" t="s">
        <v>197</v>
      </c>
      <c r="D112" s="14">
        <f>18/6</f>
        <v>3</v>
      </c>
      <c r="E112" s="16">
        <v>-88.1</v>
      </c>
      <c r="F112" s="14"/>
    </row>
    <row r="113" spans="1:13" s="15" customFormat="1" x14ac:dyDescent="0.2">
      <c r="A113" s="40" t="s">
        <v>185</v>
      </c>
      <c r="B113" s="15" t="s">
        <v>39</v>
      </c>
      <c r="C113" s="15" t="s">
        <v>214</v>
      </c>
      <c r="D113" s="14">
        <f>22/8</f>
        <v>2.75</v>
      </c>
      <c r="E113" s="16">
        <v>-87.2</v>
      </c>
      <c r="F113" s="14"/>
      <c r="J113" s="14"/>
    </row>
    <row r="114" spans="1:13" x14ac:dyDescent="0.2">
      <c r="A114" s="8" t="s">
        <v>184</v>
      </c>
      <c r="B114" s="15" t="s">
        <v>130</v>
      </c>
      <c r="C114" s="15" t="s">
        <v>218</v>
      </c>
      <c r="D114" s="29">
        <f>17/6</f>
        <v>2.8333333333333335</v>
      </c>
      <c r="E114" s="16">
        <v>-86.8</v>
      </c>
    </row>
    <row r="115" spans="1:13" x14ac:dyDescent="0.2">
      <c r="A115" s="8" t="s">
        <v>184</v>
      </c>
      <c r="B115" s="15" t="s">
        <v>39</v>
      </c>
      <c r="C115" s="15" t="s">
        <v>215</v>
      </c>
      <c r="D115" s="14">
        <f>11/4</f>
        <v>2.75</v>
      </c>
      <c r="E115" s="16">
        <v>-87.8</v>
      </c>
    </row>
    <row r="116" spans="1:13" x14ac:dyDescent="0.2">
      <c r="A116" s="39" t="s">
        <v>44</v>
      </c>
    </row>
    <row r="117" spans="1:13" x14ac:dyDescent="0.2">
      <c r="A117" s="8" t="s">
        <v>183</v>
      </c>
      <c r="B117" s="15" t="s">
        <v>74</v>
      </c>
      <c r="C117" s="15" t="s">
        <v>78</v>
      </c>
      <c r="D117" s="14">
        <f>5/2</f>
        <v>2.5</v>
      </c>
      <c r="E117" s="16">
        <v>-95</v>
      </c>
    </row>
    <row r="118" spans="1:13" x14ac:dyDescent="0.2">
      <c r="A118" s="8" t="s">
        <v>183</v>
      </c>
      <c r="B118" s="15" t="s">
        <v>75</v>
      </c>
      <c r="C118" s="15" t="s">
        <v>79</v>
      </c>
      <c r="D118" s="14">
        <f>5/2</f>
        <v>2.5</v>
      </c>
      <c r="E118" s="16">
        <v>-95</v>
      </c>
    </row>
    <row r="119" spans="1:13" x14ac:dyDescent="0.2">
      <c r="A119" s="8" t="s">
        <v>183</v>
      </c>
      <c r="B119" s="15" t="s">
        <v>45</v>
      </c>
      <c r="C119" s="15" t="s">
        <v>76</v>
      </c>
      <c r="D119" s="14">
        <f>10/4</f>
        <v>2.5</v>
      </c>
      <c r="E119" s="16">
        <v>-98</v>
      </c>
    </row>
    <row r="120" spans="1:13" x14ac:dyDescent="0.2">
      <c r="A120" s="8" t="s">
        <v>183</v>
      </c>
      <c r="B120" s="15" t="s">
        <v>25</v>
      </c>
      <c r="C120" s="15" t="s">
        <v>87</v>
      </c>
      <c r="D120" s="14">
        <v>2.5</v>
      </c>
      <c r="E120" s="16">
        <v>-83</v>
      </c>
    </row>
    <row r="121" spans="1:13" s="15" customFormat="1" x14ac:dyDescent="0.2">
      <c r="A121" s="40" t="s">
        <v>183</v>
      </c>
      <c r="B121" s="15" t="s">
        <v>39</v>
      </c>
      <c r="C121" s="15" t="s">
        <v>217</v>
      </c>
      <c r="D121" s="14">
        <f>22/8</f>
        <v>2.75</v>
      </c>
      <c r="E121" s="16">
        <v>-91</v>
      </c>
      <c r="F121" s="14"/>
      <c r="J121" s="14"/>
    </row>
    <row r="122" spans="1:13" x14ac:dyDescent="0.2">
      <c r="A122" s="8" t="s">
        <v>184</v>
      </c>
      <c r="B122" s="15" t="s">
        <v>130</v>
      </c>
      <c r="C122" s="15" t="s">
        <v>219</v>
      </c>
      <c r="D122" s="29">
        <f>17/6</f>
        <v>2.8333333333333335</v>
      </c>
      <c r="E122" s="16">
        <v>-97.6</v>
      </c>
    </row>
    <row r="123" spans="1:13" x14ac:dyDescent="0.2">
      <c r="A123" s="8" t="s">
        <v>184</v>
      </c>
      <c r="B123" s="15" t="s">
        <v>39</v>
      </c>
      <c r="C123" s="15" t="s">
        <v>216</v>
      </c>
      <c r="D123" s="14">
        <f>11/4</f>
        <v>2.75</v>
      </c>
      <c r="E123" s="16">
        <v>-92.2</v>
      </c>
    </row>
    <row r="124" spans="1:13" x14ac:dyDescent="0.2">
      <c r="A124" s="8" t="s">
        <v>184</v>
      </c>
      <c r="B124" s="15" t="s">
        <v>39</v>
      </c>
      <c r="C124" s="15" t="s">
        <v>216</v>
      </c>
      <c r="D124" s="14">
        <f>11/4</f>
        <v>2.75</v>
      </c>
      <c r="E124" s="16">
        <v>-98.1</v>
      </c>
    </row>
    <row r="125" spans="1:13" x14ac:dyDescent="0.2">
      <c r="A125" s="8" t="s">
        <v>184</v>
      </c>
      <c r="B125" s="15" t="s">
        <v>47</v>
      </c>
      <c r="C125" s="15" t="s">
        <v>151</v>
      </c>
      <c r="D125" s="14">
        <f>10/4</f>
        <v>2.5</v>
      </c>
      <c r="E125" s="16">
        <v>-92</v>
      </c>
    </row>
    <row r="126" spans="1:13" x14ac:dyDescent="0.2">
      <c r="A126" s="8" t="s">
        <v>184</v>
      </c>
      <c r="B126" s="15" t="s">
        <v>140</v>
      </c>
      <c r="C126" s="15" t="s">
        <v>152</v>
      </c>
      <c r="D126" s="14">
        <f>10/4</f>
        <v>2.5</v>
      </c>
      <c r="E126" s="16">
        <v>-93.1</v>
      </c>
    </row>
    <row r="127" spans="1:13" x14ac:dyDescent="0.2">
      <c r="A127" s="8" t="s">
        <v>184</v>
      </c>
      <c r="B127" s="15" t="s">
        <v>141</v>
      </c>
      <c r="C127" s="15" t="s">
        <v>144</v>
      </c>
      <c r="D127" s="14">
        <f t="shared" ref="D127:D129" si="7">10/4</f>
        <v>2.5</v>
      </c>
      <c r="E127" s="16">
        <v>-94</v>
      </c>
    </row>
    <row r="128" spans="1:13" x14ac:dyDescent="0.2">
      <c r="A128" s="8" t="s">
        <v>184</v>
      </c>
      <c r="B128" s="15" t="s">
        <v>142</v>
      </c>
      <c r="C128" s="15" t="s">
        <v>143</v>
      </c>
      <c r="D128" s="14">
        <f t="shared" si="7"/>
        <v>2.5</v>
      </c>
      <c r="E128" s="16">
        <v>-94.4</v>
      </c>
      <c r="H128" s="2"/>
      <c r="K128" s="1"/>
      <c r="L128" s="1"/>
      <c r="M128" s="9"/>
    </row>
    <row r="129" spans="1:15" x14ac:dyDescent="0.2">
      <c r="A129" s="8" t="s">
        <v>184</v>
      </c>
      <c r="B129" s="15" t="s">
        <v>45</v>
      </c>
      <c r="C129" s="15" t="s">
        <v>76</v>
      </c>
      <c r="D129" s="14">
        <f t="shared" si="7"/>
        <v>2.5</v>
      </c>
      <c r="E129" s="16">
        <v>-98.1</v>
      </c>
      <c r="H129" s="13"/>
      <c r="K129" s="1"/>
      <c r="L129" s="1"/>
      <c r="M129" s="9"/>
      <c r="N129" s="13"/>
      <c r="O129" s="13"/>
    </row>
    <row r="130" spans="1:15" x14ac:dyDescent="0.2">
      <c r="A130" s="8" t="s">
        <v>185</v>
      </c>
      <c r="B130" s="15" t="s">
        <v>39</v>
      </c>
      <c r="C130" s="15" t="s">
        <v>199</v>
      </c>
      <c r="D130" s="14">
        <v>2.5</v>
      </c>
      <c r="E130" s="16">
        <v>-91.2</v>
      </c>
      <c r="K130" s="1"/>
      <c r="L130" s="11"/>
      <c r="M130" s="9"/>
    </row>
    <row r="131" spans="1:15" ht="17" x14ac:dyDescent="0.25">
      <c r="A131" s="8" t="s">
        <v>185</v>
      </c>
      <c r="B131" s="15" t="s">
        <v>49</v>
      </c>
      <c r="C131" s="15" t="s">
        <v>200</v>
      </c>
      <c r="D131" s="14">
        <v>2.5</v>
      </c>
      <c r="E131" s="16">
        <v>-89</v>
      </c>
      <c r="K131" s="1"/>
      <c r="L131" s="4"/>
      <c r="M131" s="9"/>
    </row>
    <row r="132" spans="1:15" ht="17" x14ac:dyDescent="0.25">
      <c r="A132" s="8" t="s">
        <v>188</v>
      </c>
      <c r="B132" s="15" t="s">
        <v>74</v>
      </c>
      <c r="C132" s="15" t="s">
        <v>162</v>
      </c>
      <c r="D132" s="14">
        <f>5/2</f>
        <v>2.5</v>
      </c>
      <c r="E132" s="30">
        <v>-92.6</v>
      </c>
      <c r="F132" s="26"/>
    </row>
    <row r="133" spans="1:15" ht="17" x14ac:dyDescent="0.25">
      <c r="A133" s="8" t="s">
        <v>187</v>
      </c>
      <c r="B133" s="15" t="s">
        <v>74</v>
      </c>
      <c r="C133" s="15" t="s">
        <v>162</v>
      </c>
      <c r="D133" s="14">
        <f t="shared" ref="D133:D142" si="8">5/2</f>
        <v>2.5</v>
      </c>
      <c r="E133" s="30">
        <v>-92.5</v>
      </c>
      <c r="F133" s="26"/>
    </row>
    <row r="134" spans="1:15" ht="17" x14ac:dyDescent="0.25">
      <c r="A134" s="8" t="s">
        <v>187</v>
      </c>
      <c r="B134" s="15" t="s">
        <v>75</v>
      </c>
      <c r="C134" s="15" t="s">
        <v>167</v>
      </c>
      <c r="D134" s="14">
        <f t="shared" si="8"/>
        <v>2.5</v>
      </c>
      <c r="E134" s="30">
        <v>-94.5</v>
      </c>
      <c r="F134" s="26"/>
    </row>
    <row r="135" spans="1:15" ht="17" x14ac:dyDescent="0.25">
      <c r="A135" s="8" t="s">
        <v>188</v>
      </c>
      <c r="B135" s="15" t="s">
        <v>165</v>
      </c>
      <c r="C135" s="15" t="s">
        <v>163</v>
      </c>
      <c r="D135" s="14">
        <f t="shared" si="8"/>
        <v>2.5</v>
      </c>
      <c r="E135" s="30">
        <v>-98.7</v>
      </c>
      <c r="F135" s="26"/>
    </row>
    <row r="136" spans="1:15" ht="17" x14ac:dyDescent="0.25">
      <c r="A136" s="8" t="s">
        <v>188</v>
      </c>
      <c r="B136" s="15" t="s">
        <v>165</v>
      </c>
      <c r="C136" s="15" t="s">
        <v>163</v>
      </c>
      <c r="D136" s="14">
        <f t="shared" si="8"/>
        <v>2.5</v>
      </c>
      <c r="E136" s="16">
        <v>-98.1</v>
      </c>
      <c r="F136" s="26"/>
    </row>
    <row r="137" spans="1:15" ht="17" x14ac:dyDescent="0.25">
      <c r="A137" s="8" t="s">
        <v>188</v>
      </c>
      <c r="B137" s="15" t="s">
        <v>165</v>
      </c>
      <c r="C137" s="15" t="s">
        <v>163</v>
      </c>
      <c r="D137" s="14">
        <f t="shared" si="8"/>
        <v>2.5</v>
      </c>
      <c r="E137" s="25">
        <v>-96</v>
      </c>
      <c r="F137" s="26"/>
    </row>
    <row r="138" spans="1:15" ht="17" x14ac:dyDescent="0.25">
      <c r="A138" s="8" t="s">
        <v>188</v>
      </c>
      <c r="B138" s="15" t="s">
        <v>165</v>
      </c>
      <c r="C138" s="15" t="s">
        <v>163</v>
      </c>
      <c r="D138" s="14">
        <f t="shared" si="8"/>
        <v>2.5</v>
      </c>
      <c r="E138" s="30">
        <v>-95.1</v>
      </c>
      <c r="F138" s="26"/>
    </row>
    <row r="139" spans="1:15" ht="17" x14ac:dyDescent="0.25">
      <c r="A139" s="8" t="s">
        <v>188</v>
      </c>
      <c r="B139" s="15" t="s">
        <v>165</v>
      </c>
      <c r="C139" s="15" t="s">
        <v>163</v>
      </c>
      <c r="D139" s="14">
        <f t="shared" si="8"/>
        <v>2.5</v>
      </c>
      <c r="E139" s="16">
        <v>-93.6</v>
      </c>
      <c r="F139" s="26"/>
    </row>
    <row r="140" spans="1:15" ht="17" x14ac:dyDescent="0.25">
      <c r="A140" s="8" t="s">
        <v>188</v>
      </c>
      <c r="B140" s="15" t="s">
        <v>165</v>
      </c>
      <c r="C140" s="15" t="s">
        <v>163</v>
      </c>
      <c r="D140" s="14">
        <f>5/2</f>
        <v>2.5</v>
      </c>
      <c r="E140" s="16">
        <v>-91.9</v>
      </c>
      <c r="F140" s="26"/>
    </row>
    <row r="141" spans="1:15" ht="17" x14ac:dyDescent="0.25">
      <c r="A141" s="8" t="s">
        <v>188</v>
      </c>
      <c r="B141" s="15" t="s">
        <v>166</v>
      </c>
      <c r="C141" s="15" t="s">
        <v>164</v>
      </c>
      <c r="D141" s="14">
        <f t="shared" si="8"/>
        <v>2.5</v>
      </c>
      <c r="E141" s="30">
        <v>-87.7</v>
      </c>
      <c r="F141" s="26"/>
    </row>
    <row r="142" spans="1:15" ht="17" x14ac:dyDescent="0.25">
      <c r="A142" s="8" t="s">
        <v>187</v>
      </c>
      <c r="B142" s="15" t="s">
        <v>174</v>
      </c>
      <c r="C142" s="15" t="s">
        <v>175</v>
      </c>
      <c r="D142" s="14">
        <f t="shared" si="8"/>
        <v>2.5</v>
      </c>
      <c r="E142" s="16">
        <v>-93.5</v>
      </c>
      <c r="F142" s="26"/>
    </row>
    <row r="143" spans="1:15" x14ac:dyDescent="0.2">
      <c r="A143" s="8" t="s">
        <v>189</v>
      </c>
      <c r="B143" s="15" t="s">
        <v>176</v>
      </c>
      <c r="C143" t="s">
        <v>233</v>
      </c>
      <c r="D143" s="14">
        <f t="shared" ref="D143:D147" si="9">10/4</f>
        <v>2.5</v>
      </c>
      <c r="E143" s="16">
        <v>-85.5</v>
      </c>
      <c r="F143" s="26"/>
      <c r="G143" s="8"/>
    </row>
    <row r="144" spans="1:15" x14ac:dyDescent="0.2">
      <c r="A144" s="8" t="s">
        <v>189</v>
      </c>
      <c r="B144" s="15" t="s">
        <v>176</v>
      </c>
      <c r="C144" t="s">
        <v>233</v>
      </c>
      <c r="D144" s="14">
        <f t="shared" si="9"/>
        <v>2.5</v>
      </c>
      <c r="E144" s="16">
        <v>-89.2</v>
      </c>
      <c r="F144" s="26"/>
      <c r="G144" s="8"/>
    </row>
    <row r="145" spans="1:15" x14ac:dyDescent="0.2">
      <c r="A145" s="8" t="s">
        <v>189</v>
      </c>
      <c r="B145" s="15" t="s">
        <v>176</v>
      </c>
      <c r="C145" t="s">
        <v>233</v>
      </c>
      <c r="D145" s="14">
        <f t="shared" si="9"/>
        <v>2.5</v>
      </c>
      <c r="E145" s="16">
        <v>-92.7</v>
      </c>
      <c r="F145" s="26"/>
      <c r="G145" s="8"/>
    </row>
    <row r="146" spans="1:15" ht="17" x14ac:dyDescent="0.25">
      <c r="A146" s="8" t="s">
        <v>189</v>
      </c>
      <c r="B146" s="15" t="s">
        <v>178</v>
      </c>
      <c r="C146" s="15" t="s">
        <v>177</v>
      </c>
      <c r="D146" s="14">
        <f t="shared" si="9"/>
        <v>2.5</v>
      </c>
      <c r="E146" s="16">
        <v>-95.3</v>
      </c>
      <c r="F146" s="26"/>
      <c r="G146" s="8"/>
    </row>
    <row r="147" spans="1:15" x14ac:dyDescent="0.2">
      <c r="A147" s="8" t="s">
        <v>189</v>
      </c>
      <c r="B147" s="15" t="s">
        <v>179</v>
      </c>
      <c r="D147" s="14">
        <f t="shared" si="9"/>
        <v>2.5</v>
      </c>
      <c r="E147" s="16">
        <v>-91</v>
      </c>
      <c r="F147" s="26"/>
      <c r="G147" s="8"/>
    </row>
    <row r="148" spans="1:15" ht="17" x14ac:dyDescent="0.25">
      <c r="A148" s="8" t="s">
        <v>189</v>
      </c>
      <c r="B148" s="15" t="s">
        <v>54</v>
      </c>
      <c r="C148" s="15" t="s">
        <v>206</v>
      </c>
      <c r="D148" s="14">
        <f>10/4</f>
        <v>2.5</v>
      </c>
      <c r="E148" s="16">
        <v>-76.3</v>
      </c>
      <c r="F148" s="26"/>
      <c r="G148" s="8"/>
    </row>
    <row r="149" spans="1:15" x14ac:dyDescent="0.2">
      <c r="A149" s="8" t="s">
        <v>185</v>
      </c>
      <c r="B149" s="15" t="s">
        <v>50</v>
      </c>
      <c r="C149" s="15" t="s">
        <v>3</v>
      </c>
      <c r="D149" s="14">
        <f t="shared" ref="D149:D174" si="10">10/4</f>
        <v>2.5</v>
      </c>
      <c r="E149" s="16">
        <v>-89</v>
      </c>
      <c r="K149" s="1"/>
      <c r="L149" s="1"/>
      <c r="M149" s="9"/>
      <c r="N149" s="8"/>
      <c r="O149" s="8"/>
    </row>
    <row r="150" spans="1:15" x14ac:dyDescent="0.2">
      <c r="A150" s="8" t="s">
        <v>185</v>
      </c>
      <c r="B150" s="15" t="s">
        <v>50</v>
      </c>
      <c r="C150" s="15" t="s">
        <v>8</v>
      </c>
      <c r="D150" s="14">
        <f t="shared" si="10"/>
        <v>2.5</v>
      </c>
      <c r="E150" s="16">
        <v>-89</v>
      </c>
      <c r="K150" s="1"/>
      <c r="L150" s="1"/>
      <c r="M150" s="9"/>
      <c r="N150" s="8"/>
      <c r="O150" s="8"/>
    </row>
    <row r="151" spans="1:15" x14ac:dyDescent="0.2">
      <c r="A151" s="8" t="s">
        <v>185</v>
      </c>
      <c r="B151" s="15" t="s">
        <v>51</v>
      </c>
      <c r="C151" s="15" t="s">
        <v>8</v>
      </c>
      <c r="D151" s="14">
        <f t="shared" si="10"/>
        <v>2.5</v>
      </c>
      <c r="E151" s="16">
        <v>-88</v>
      </c>
      <c r="K151" s="14"/>
      <c r="L151" s="1"/>
      <c r="M151" s="9"/>
      <c r="N151" s="8"/>
      <c r="O151" s="8"/>
    </row>
    <row r="152" spans="1:15" x14ac:dyDescent="0.2">
      <c r="A152" s="8" t="s">
        <v>185</v>
      </c>
      <c r="B152" s="15" t="s">
        <v>51</v>
      </c>
      <c r="C152" s="15" t="s">
        <v>3</v>
      </c>
      <c r="D152" s="14">
        <f t="shared" si="10"/>
        <v>2.5</v>
      </c>
      <c r="E152" s="16">
        <v>-88</v>
      </c>
      <c r="K152" s="14"/>
      <c r="L152" s="1"/>
      <c r="M152" s="9"/>
      <c r="N152" s="8"/>
      <c r="O152" s="8"/>
    </row>
    <row r="153" spans="1:15" x14ac:dyDescent="0.2">
      <c r="A153" s="8" t="s">
        <v>185</v>
      </c>
      <c r="B153" s="15" t="s">
        <v>52</v>
      </c>
      <c r="C153" t="s">
        <v>235</v>
      </c>
      <c r="D153" s="14">
        <f t="shared" si="10"/>
        <v>2.5</v>
      </c>
      <c r="E153" s="16">
        <v>-86</v>
      </c>
      <c r="K153" s="14"/>
      <c r="L153" s="1"/>
      <c r="M153" s="9"/>
      <c r="N153" s="8"/>
      <c r="O153" s="8"/>
    </row>
    <row r="154" spans="1:15" x14ac:dyDescent="0.2">
      <c r="A154" s="8" t="s">
        <v>185</v>
      </c>
      <c r="B154" s="15" t="s">
        <v>53</v>
      </c>
      <c r="C154" s="15" t="s">
        <v>8</v>
      </c>
      <c r="D154" s="14">
        <f t="shared" si="10"/>
        <v>2.5</v>
      </c>
      <c r="E154" s="16">
        <v>-85.5</v>
      </c>
      <c r="K154" s="14"/>
      <c r="L154" s="1"/>
      <c r="M154" s="9"/>
      <c r="N154" s="8"/>
      <c r="O154" s="8"/>
    </row>
    <row r="155" spans="1:15" x14ac:dyDescent="0.2">
      <c r="A155" s="8" t="s">
        <v>185</v>
      </c>
      <c r="B155" s="15" t="s">
        <v>53</v>
      </c>
      <c r="C155" s="15" t="s">
        <v>3</v>
      </c>
      <c r="D155" s="14">
        <f t="shared" si="10"/>
        <v>2.5</v>
      </c>
      <c r="E155" s="16">
        <v>-85.5</v>
      </c>
      <c r="K155" s="14"/>
      <c r="L155" s="1"/>
      <c r="M155" s="9"/>
    </row>
    <row r="156" spans="1:15" x14ac:dyDescent="0.2">
      <c r="A156" s="8" t="s">
        <v>185</v>
      </c>
      <c r="B156" s="15" t="s">
        <v>54</v>
      </c>
      <c r="C156" s="15" t="s">
        <v>8</v>
      </c>
      <c r="D156" s="14">
        <f t="shared" si="10"/>
        <v>2.5</v>
      </c>
      <c r="E156" s="16">
        <v>-76</v>
      </c>
      <c r="H156" s="1"/>
      <c r="I156" s="15"/>
      <c r="J156" s="15"/>
      <c r="K156" s="14"/>
      <c r="L156" s="15"/>
      <c r="M156" s="14"/>
      <c r="N156" s="15"/>
    </row>
    <row r="157" spans="1:15" x14ac:dyDescent="0.2">
      <c r="A157" s="8" t="s">
        <v>185</v>
      </c>
      <c r="B157" s="15" t="s">
        <v>54</v>
      </c>
      <c r="C157" s="15" t="s">
        <v>3</v>
      </c>
      <c r="D157" s="14">
        <f t="shared" si="10"/>
        <v>2.5</v>
      </c>
      <c r="E157" s="16">
        <v>-76</v>
      </c>
      <c r="K157" s="15"/>
    </row>
    <row r="158" spans="1:15" x14ac:dyDescent="0.2">
      <c r="A158" s="8" t="s">
        <v>185</v>
      </c>
      <c r="B158" s="15" t="s">
        <v>45</v>
      </c>
      <c r="C158" s="15" t="s">
        <v>8</v>
      </c>
      <c r="D158" s="14">
        <f t="shared" si="10"/>
        <v>2.5</v>
      </c>
      <c r="E158" s="16">
        <v>-97.2</v>
      </c>
      <c r="K158" s="14"/>
      <c r="L158" s="11"/>
      <c r="M158" s="9"/>
    </row>
    <row r="159" spans="1:15" x14ac:dyDescent="0.2">
      <c r="A159" s="8" t="s">
        <v>185</v>
      </c>
      <c r="B159" s="15" t="s">
        <v>45</v>
      </c>
      <c r="C159" s="15" t="s">
        <v>3</v>
      </c>
      <c r="D159" s="14">
        <f t="shared" si="10"/>
        <v>2.5</v>
      </c>
      <c r="E159" s="16">
        <v>-97.2</v>
      </c>
      <c r="K159" s="1"/>
      <c r="L159" s="11"/>
      <c r="M159" s="9"/>
    </row>
    <row r="160" spans="1:15" x14ac:dyDescent="0.2">
      <c r="A160" s="8" t="s">
        <v>185</v>
      </c>
      <c r="B160" s="15" t="s">
        <v>46</v>
      </c>
      <c r="C160" s="15" t="s">
        <v>3</v>
      </c>
      <c r="D160" s="14">
        <f>10/4</f>
        <v>2.5</v>
      </c>
      <c r="E160" s="16">
        <v>-94</v>
      </c>
      <c r="K160" s="1"/>
      <c r="L160" s="11"/>
      <c r="M160" s="9"/>
    </row>
    <row r="161" spans="1:13" x14ac:dyDescent="0.2">
      <c r="A161" s="8" t="s">
        <v>185</v>
      </c>
      <c r="B161" s="15" t="s">
        <v>46</v>
      </c>
      <c r="C161" s="15" t="s">
        <v>8</v>
      </c>
      <c r="D161" s="14">
        <f t="shared" si="10"/>
        <v>2.5</v>
      </c>
      <c r="E161" s="16">
        <v>-94</v>
      </c>
      <c r="K161" s="1"/>
      <c r="L161" s="11"/>
      <c r="M161" s="9"/>
    </row>
    <row r="162" spans="1:13" ht="17" x14ac:dyDescent="0.25">
      <c r="A162" s="8" t="s">
        <v>185</v>
      </c>
      <c r="B162" s="15" t="s">
        <v>47</v>
      </c>
      <c r="C162" t="s">
        <v>234</v>
      </c>
      <c r="D162" s="14">
        <f t="shared" si="10"/>
        <v>2.5</v>
      </c>
      <c r="E162" s="16">
        <v>-92</v>
      </c>
      <c r="K162" s="1"/>
      <c r="L162" s="4"/>
      <c r="M162" s="9"/>
    </row>
    <row r="163" spans="1:13" x14ac:dyDescent="0.2">
      <c r="A163" s="8" t="s">
        <v>185</v>
      </c>
      <c r="B163" s="15" t="s">
        <v>48</v>
      </c>
      <c r="C163" s="15" t="s">
        <v>8</v>
      </c>
      <c r="D163" s="14">
        <f t="shared" si="10"/>
        <v>2.5</v>
      </c>
      <c r="E163" s="16">
        <v>-91.5</v>
      </c>
      <c r="K163" s="1"/>
      <c r="L163" s="7"/>
      <c r="M163" s="9"/>
    </row>
    <row r="164" spans="1:13" x14ac:dyDescent="0.2">
      <c r="A164" s="8" t="s">
        <v>185</v>
      </c>
      <c r="B164" s="15" t="s">
        <v>48</v>
      </c>
      <c r="C164" s="15" t="s">
        <v>3</v>
      </c>
      <c r="D164" s="14">
        <f t="shared" si="10"/>
        <v>2.5</v>
      </c>
      <c r="E164" s="16">
        <v>-91.5</v>
      </c>
      <c r="K164" s="1"/>
      <c r="L164" s="11"/>
      <c r="M164" s="9"/>
    </row>
    <row r="165" spans="1:13" x14ac:dyDescent="0.2">
      <c r="A165" s="8" t="s">
        <v>185</v>
      </c>
      <c r="B165" s="15" t="s">
        <v>48</v>
      </c>
      <c r="C165" s="15" t="s">
        <v>2</v>
      </c>
      <c r="D165" s="14">
        <f t="shared" si="10"/>
        <v>2.5</v>
      </c>
      <c r="E165" s="16">
        <v>-91.5</v>
      </c>
      <c r="K165" s="1"/>
      <c r="L165" s="4"/>
      <c r="M165" s="9"/>
    </row>
    <row r="166" spans="1:13" x14ac:dyDescent="0.2">
      <c r="A166" s="8" t="s">
        <v>185</v>
      </c>
      <c r="B166" s="15" t="s">
        <v>48</v>
      </c>
      <c r="C166" s="15" t="s">
        <v>6</v>
      </c>
      <c r="D166" s="14">
        <f t="shared" si="10"/>
        <v>2.5</v>
      </c>
      <c r="E166" s="16">
        <v>-91.5</v>
      </c>
      <c r="K166" s="1"/>
      <c r="L166" s="4"/>
      <c r="M166" s="9"/>
    </row>
    <row r="167" spans="1:13" x14ac:dyDescent="0.2">
      <c r="A167" s="8" t="s">
        <v>184</v>
      </c>
      <c r="B167" s="15" t="s">
        <v>54</v>
      </c>
      <c r="C167" s="15" t="s">
        <v>146</v>
      </c>
      <c r="D167" s="14">
        <f>10/4</f>
        <v>2.5</v>
      </c>
      <c r="E167" s="16">
        <v>-75.5</v>
      </c>
    </row>
    <row r="168" spans="1:13" x14ac:dyDescent="0.2">
      <c r="A168" s="8" t="s">
        <v>184</v>
      </c>
      <c r="B168" s="15" t="s">
        <v>52</v>
      </c>
      <c r="C168" s="15" t="s">
        <v>147</v>
      </c>
      <c r="D168" s="14">
        <f t="shared" si="10"/>
        <v>2.5</v>
      </c>
      <c r="E168" s="16">
        <v>-84</v>
      </c>
    </row>
    <row r="169" spans="1:13" x14ac:dyDescent="0.2">
      <c r="A169" s="8" t="s">
        <v>184</v>
      </c>
      <c r="B169" s="15" t="s">
        <v>53</v>
      </c>
      <c r="C169" s="15" t="s">
        <v>148</v>
      </c>
      <c r="D169" s="14">
        <f t="shared" si="10"/>
        <v>2.5</v>
      </c>
      <c r="E169" s="16">
        <v>-86</v>
      </c>
    </row>
    <row r="170" spans="1:13" x14ac:dyDescent="0.2">
      <c r="A170" s="8" t="s">
        <v>184</v>
      </c>
      <c r="B170" s="15" t="s">
        <v>12</v>
      </c>
      <c r="C170" s="15" t="s">
        <v>149</v>
      </c>
      <c r="D170" s="14">
        <f t="shared" si="10"/>
        <v>2.5</v>
      </c>
      <c r="E170" s="16">
        <v>-87</v>
      </c>
    </row>
    <row r="171" spans="1:13" x14ac:dyDescent="0.2">
      <c r="A171" s="8" t="s">
        <v>184</v>
      </c>
      <c r="B171" s="15" t="s">
        <v>50</v>
      </c>
      <c r="C171" s="15" t="s">
        <v>150</v>
      </c>
      <c r="D171" s="14">
        <f t="shared" si="10"/>
        <v>2.5</v>
      </c>
      <c r="E171" s="16">
        <v>-89</v>
      </c>
    </row>
    <row r="172" spans="1:13" x14ac:dyDescent="0.2">
      <c r="A172" s="8" t="s">
        <v>184</v>
      </c>
      <c r="B172" s="15" t="s">
        <v>48</v>
      </c>
      <c r="C172" s="15" t="s">
        <v>145</v>
      </c>
      <c r="D172" s="14">
        <f t="shared" si="10"/>
        <v>2.5</v>
      </c>
      <c r="E172" s="16">
        <v>-91.5</v>
      </c>
    </row>
    <row r="173" spans="1:13" x14ac:dyDescent="0.2">
      <c r="A173" s="8" t="s">
        <v>184</v>
      </c>
      <c r="B173" s="15" t="s">
        <v>46</v>
      </c>
      <c r="C173" s="15" t="s">
        <v>82</v>
      </c>
      <c r="D173" s="14">
        <f t="shared" si="10"/>
        <v>2.5</v>
      </c>
      <c r="E173" s="16">
        <v>-95</v>
      </c>
    </row>
    <row r="174" spans="1:13" x14ac:dyDescent="0.2">
      <c r="A174" s="8" t="s">
        <v>183</v>
      </c>
      <c r="B174" s="15" t="s">
        <v>46</v>
      </c>
      <c r="C174" s="15" t="s">
        <v>82</v>
      </c>
      <c r="D174" s="14">
        <f t="shared" si="10"/>
        <v>2.5</v>
      </c>
      <c r="E174" s="16">
        <v>-95</v>
      </c>
    </row>
    <row r="175" spans="1:13" x14ac:dyDescent="0.2">
      <c r="A175" s="8" t="s">
        <v>183</v>
      </c>
      <c r="B175" s="15" t="s">
        <v>83</v>
      </c>
      <c r="C175" s="15" t="s">
        <v>86</v>
      </c>
      <c r="D175" s="14">
        <f>10/4</f>
        <v>2.5</v>
      </c>
      <c r="E175" s="16">
        <v>-93</v>
      </c>
    </row>
    <row r="176" spans="1:13" x14ac:dyDescent="0.2">
      <c r="A176" s="39" t="s">
        <v>21</v>
      </c>
      <c r="B176" s="31"/>
    </row>
    <row r="177" spans="1:5" x14ac:dyDescent="0.2">
      <c r="A177" s="8" t="s">
        <v>183</v>
      </c>
      <c r="B177" s="15" t="s">
        <v>13</v>
      </c>
      <c r="C177" s="15" t="s">
        <v>88</v>
      </c>
      <c r="D177" s="14">
        <f>2/1</f>
        <v>2</v>
      </c>
      <c r="E177" s="16">
        <v>-110</v>
      </c>
    </row>
    <row r="178" spans="1:5" x14ac:dyDescent="0.2">
      <c r="A178" s="8" t="s">
        <v>183</v>
      </c>
      <c r="B178" s="15" t="s">
        <v>14</v>
      </c>
      <c r="C178" s="15" t="s">
        <v>88</v>
      </c>
      <c r="D178" s="14">
        <f t="shared" ref="D178:D205" si="11">2/1</f>
        <v>2</v>
      </c>
      <c r="E178" s="16">
        <v>-108</v>
      </c>
    </row>
    <row r="179" spans="1:5" x14ac:dyDescent="0.2">
      <c r="A179" s="8" t="s">
        <v>183</v>
      </c>
      <c r="B179" s="15" t="s">
        <v>49</v>
      </c>
      <c r="C179" s="15" t="s">
        <v>89</v>
      </c>
      <c r="D179" s="14">
        <f t="shared" si="11"/>
        <v>2</v>
      </c>
      <c r="E179" s="16">
        <v>-89</v>
      </c>
    </row>
    <row r="180" spans="1:5" x14ac:dyDescent="0.2">
      <c r="A180" s="8" t="s">
        <v>185</v>
      </c>
      <c r="B180" s="15" t="s">
        <v>0</v>
      </c>
      <c r="C180" s="15" t="s">
        <v>1</v>
      </c>
      <c r="D180" s="14">
        <f t="shared" si="11"/>
        <v>2</v>
      </c>
      <c r="E180" s="16">
        <v>-113.5</v>
      </c>
    </row>
    <row r="181" spans="1:5" x14ac:dyDescent="0.2">
      <c r="A181" s="8" t="s">
        <v>185</v>
      </c>
      <c r="B181" s="15" t="s">
        <v>0</v>
      </c>
      <c r="C181" s="15" t="s">
        <v>2</v>
      </c>
      <c r="D181" s="14">
        <f t="shared" si="11"/>
        <v>2</v>
      </c>
      <c r="E181" s="16">
        <v>-113</v>
      </c>
    </row>
    <row r="182" spans="1:5" x14ac:dyDescent="0.2">
      <c r="A182" s="8" t="s">
        <v>185</v>
      </c>
      <c r="B182" s="15" t="s">
        <v>0</v>
      </c>
      <c r="C182" s="15" t="s">
        <v>3</v>
      </c>
      <c r="D182" s="14">
        <f t="shared" si="11"/>
        <v>2</v>
      </c>
      <c r="E182" s="16">
        <v>-113</v>
      </c>
    </row>
    <row r="183" spans="1:5" x14ac:dyDescent="0.2">
      <c r="A183" s="8" t="s">
        <v>185</v>
      </c>
      <c r="B183" s="15" t="s">
        <v>0</v>
      </c>
      <c r="C183" s="15" t="s">
        <v>4</v>
      </c>
      <c r="D183" s="14">
        <f t="shared" si="11"/>
        <v>2</v>
      </c>
      <c r="E183" s="16">
        <v>-112</v>
      </c>
    </row>
    <row r="184" spans="1:5" x14ac:dyDescent="0.2">
      <c r="A184" s="8" t="s">
        <v>185</v>
      </c>
      <c r="B184" s="15" t="s">
        <v>0</v>
      </c>
      <c r="C184" s="15" t="s">
        <v>4</v>
      </c>
      <c r="D184" s="14">
        <f t="shared" si="11"/>
        <v>2</v>
      </c>
      <c r="E184" s="16">
        <v>-111.5</v>
      </c>
    </row>
    <row r="185" spans="1:5" x14ac:dyDescent="0.2">
      <c r="A185" s="8" t="s">
        <v>185</v>
      </c>
      <c r="B185" s="15" t="s">
        <v>0</v>
      </c>
      <c r="C185" s="15" t="s">
        <v>5</v>
      </c>
      <c r="D185" s="14">
        <f t="shared" si="11"/>
        <v>2</v>
      </c>
      <c r="E185" s="16">
        <v>-111</v>
      </c>
    </row>
    <row r="186" spans="1:5" x14ac:dyDescent="0.2">
      <c r="A186" s="8" t="s">
        <v>185</v>
      </c>
      <c r="B186" s="15" t="s">
        <v>0</v>
      </c>
      <c r="C186" s="15" t="s">
        <v>6</v>
      </c>
      <c r="D186" s="14">
        <f t="shared" si="11"/>
        <v>2</v>
      </c>
      <c r="E186" s="16">
        <v>-111</v>
      </c>
    </row>
    <row r="187" spans="1:5" x14ac:dyDescent="0.2">
      <c r="A187" s="8" t="s">
        <v>185</v>
      </c>
      <c r="B187" s="15" t="s">
        <v>0</v>
      </c>
      <c r="C187" s="15" t="s">
        <v>7</v>
      </c>
      <c r="D187" s="14">
        <f t="shared" si="11"/>
        <v>2</v>
      </c>
      <c r="E187" s="16">
        <v>-111</v>
      </c>
    </row>
    <row r="188" spans="1:5" x14ac:dyDescent="0.2">
      <c r="A188" s="8" t="s">
        <v>185</v>
      </c>
      <c r="B188" s="15" t="s">
        <v>0</v>
      </c>
      <c r="C188" s="15" t="s">
        <v>9</v>
      </c>
      <c r="D188" s="14">
        <f t="shared" si="11"/>
        <v>2</v>
      </c>
      <c r="E188" s="16">
        <v>-111</v>
      </c>
    </row>
    <row r="189" spans="1:5" x14ac:dyDescent="0.2">
      <c r="A189" s="8" t="s">
        <v>185</v>
      </c>
      <c r="B189" s="15" t="s">
        <v>0</v>
      </c>
      <c r="C189" s="15" t="s">
        <v>10</v>
      </c>
      <c r="D189" s="14">
        <f t="shared" si="11"/>
        <v>2</v>
      </c>
      <c r="E189" s="16">
        <v>-109.3</v>
      </c>
    </row>
    <row r="190" spans="1:5" x14ac:dyDescent="0.2">
      <c r="A190" s="8" t="s">
        <v>185</v>
      </c>
      <c r="B190" s="15" t="s">
        <v>0</v>
      </c>
      <c r="C190" s="15" t="s">
        <v>11</v>
      </c>
      <c r="D190" s="14">
        <f t="shared" si="11"/>
        <v>2</v>
      </c>
      <c r="E190" s="16">
        <v>-109.3</v>
      </c>
    </row>
    <row r="191" spans="1:5" x14ac:dyDescent="0.2">
      <c r="A191" s="8" t="s">
        <v>185</v>
      </c>
      <c r="B191" s="15" t="s">
        <v>13</v>
      </c>
      <c r="C191" s="15" t="s">
        <v>88</v>
      </c>
      <c r="D191" s="14">
        <f t="shared" si="11"/>
        <v>2</v>
      </c>
      <c r="E191" s="16">
        <v>-108.5</v>
      </c>
    </row>
    <row r="192" spans="1:5" x14ac:dyDescent="0.2">
      <c r="A192" s="8" t="s">
        <v>185</v>
      </c>
      <c r="B192" s="15" t="s">
        <v>14</v>
      </c>
      <c r="C192" s="15" t="s">
        <v>88</v>
      </c>
      <c r="D192" s="14">
        <f t="shared" si="11"/>
        <v>2</v>
      </c>
      <c r="E192" s="16">
        <v>-107.1</v>
      </c>
    </row>
    <row r="193" spans="1:5" x14ac:dyDescent="0.2">
      <c r="A193" s="8" t="s">
        <v>185</v>
      </c>
      <c r="B193" s="15" t="s">
        <v>15</v>
      </c>
      <c r="C193" s="15" t="s">
        <v>8</v>
      </c>
      <c r="D193" s="14">
        <f t="shared" si="11"/>
        <v>2</v>
      </c>
      <c r="E193" s="16">
        <v>-106.2</v>
      </c>
    </row>
    <row r="194" spans="1:5" x14ac:dyDescent="0.2">
      <c r="A194" s="8" t="s">
        <v>185</v>
      </c>
      <c r="B194" s="15" t="s">
        <v>16</v>
      </c>
      <c r="C194" s="15" t="s">
        <v>3</v>
      </c>
      <c r="D194" s="14">
        <f t="shared" si="11"/>
        <v>2</v>
      </c>
      <c r="E194" s="16">
        <v>-104.9</v>
      </c>
    </row>
    <row r="195" spans="1:5" x14ac:dyDescent="0.2">
      <c r="A195" s="8" t="s">
        <v>185</v>
      </c>
      <c r="B195" s="15" t="s">
        <v>17</v>
      </c>
      <c r="C195" s="15" t="s">
        <v>3</v>
      </c>
      <c r="D195" s="14">
        <f t="shared" si="11"/>
        <v>2</v>
      </c>
      <c r="E195" s="16">
        <v>-104.6</v>
      </c>
    </row>
    <row r="196" spans="1:5" x14ac:dyDescent="0.2">
      <c r="A196" s="8" t="s">
        <v>185</v>
      </c>
      <c r="B196" s="15" t="s">
        <v>18</v>
      </c>
      <c r="C196" t="s">
        <v>231</v>
      </c>
      <c r="D196" s="14">
        <f t="shared" si="11"/>
        <v>2</v>
      </c>
      <c r="E196" s="16">
        <v>-102.3</v>
      </c>
    </row>
    <row r="197" spans="1:5" x14ac:dyDescent="0.2">
      <c r="A197" s="8" t="s">
        <v>185</v>
      </c>
      <c r="B197" s="15" t="s">
        <v>19</v>
      </c>
      <c r="C197" t="s">
        <v>232</v>
      </c>
      <c r="D197" s="14">
        <f t="shared" si="11"/>
        <v>2</v>
      </c>
      <c r="E197" s="16">
        <v>-101</v>
      </c>
    </row>
    <row r="198" spans="1:5" x14ac:dyDescent="0.2">
      <c r="A198" s="8" t="s">
        <v>185</v>
      </c>
      <c r="B198" s="15" t="s">
        <v>20</v>
      </c>
      <c r="C198" s="15" t="s">
        <v>3</v>
      </c>
      <c r="D198" s="14">
        <f t="shared" si="11"/>
        <v>2</v>
      </c>
      <c r="E198" s="16">
        <v>-100.2</v>
      </c>
    </row>
    <row r="199" spans="1:5" x14ac:dyDescent="0.2">
      <c r="A199" s="8" t="s">
        <v>185</v>
      </c>
      <c r="B199" s="15" t="s">
        <v>17</v>
      </c>
      <c r="C199" s="15" t="s">
        <v>6</v>
      </c>
      <c r="D199" s="14">
        <f t="shared" si="11"/>
        <v>2</v>
      </c>
      <c r="E199" s="16">
        <v>-97.1</v>
      </c>
    </row>
    <row r="200" spans="1:5" x14ac:dyDescent="0.2">
      <c r="A200" s="8" t="s">
        <v>185</v>
      </c>
      <c r="B200" s="15" t="s">
        <v>16</v>
      </c>
      <c r="C200" s="15" t="s">
        <v>6</v>
      </c>
      <c r="D200" s="14">
        <f t="shared" si="11"/>
        <v>2</v>
      </c>
      <c r="E200" s="16">
        <v>-97.1</v>
      </c>
    </row>
    <row r="201" spans="1:5" x14ac:dyDescent="0.2">
      <c r="A201" s="8" t="s">
        <v>185</v>
      </c>
      <c r="B201" s="15" t="s">
        <v>20</v>
      </c>
      <c r="C201" s="15" t="s">
        <v>6</v>
      </c>
      <c r="D201" s="14">
        <f t="shared" si="11"/>
        <v>2</v>
      </c>
      <c r="E201" s="16">
        <v>-97.1</v>
      </c>
    </row>
    <row r="202" spans="1:5" x14ac:dyDescent="0.2">
      <c r="A202" s="8" t="s">
        <v>185</v>
      </c>
      <c r="B202" s="15" t="s">
        <v>20</v>
      </c>
      <c r="C202" s="15" t="s">
        <v>2</v>
      </c>
      <c r="D202" s="14">
        <f t="shared" si="11"/>
        <v>2</v>
      </c>
      <c r="E202" s="16">
        <v>-94.7</v>
      </c>
    </row>
    <row r="203" spans="1:5" x14ac:dyDescent="0.2">
      <c r="A203" s="8" t="s">
        <v>185</v>
      </c>
      <c r="B203" s="15" t="s">
        <v>17</v>
      </c>
      <c r="C203" s="15" t="s">
        <v>2</v>
      </c>
      <c r="D203" s="14">
        <f t="shared" si="11"/>
        <v>2</v>
      </c>
      <c r="E203" s="16">
        <v>-92.8</v>
      </c>
    </row>
    <row r="204" spans="1:5" x14ac:dyDescent="0.2">
      <c r="A204" s="8" t="s">
        <v>185</v>
      </c>
      <c r="B204" s="15" t="s">
        <v>16</v>
      </c>
      <c r="C204" s="15" t="s">
        <v>2</v>
      </c>
      <c r="D204" s="14">
        <f t="shared" si="11"/>
        <v>2</v>
      </c>
      <c r="E204" s="16">
        <v>-92.8</v>
      </c>
    </row>
    <row r="205" spans="1:5" x14ac:dyDescent="0.2">
      <c r="A205" s="8" t="s">
        <v>185</v>
      </c>
      <c r="B205" s="15" t="s">
        <v>15</v>
      </c>
      <c r="C205" s="15" t="s">
        <v>3</v>
      </c>
      <c r="D205" s="14">
        <f t="shared" si="11"/>
        <v>2</v>
      </c>
      <c r="E205" s="16">
        <v>-92.6</v>
      </c>
    </row>
    <row r="206" spans="1:5" x14ac:dyDescent="0.2">
      <c r="A206" s="8" t="s">
        <v>183</v>
      </c>
      <c r="B206" s="15" t="s">
        <v>84</v>
      </c>
      <c r="C206" s="15" t="s">
        <v>208</v>
      </c>
      <c r="D206" s="14">
        <f>8/4</f>
        <v>2</v>
      </c>
      <c r="E206" s="16">
        <v>-93</v>
      </c>
    </row>
    <row r="207" spans="1:5" x14ac:dyDescent="0.2">
      <c r="A207" s="8" t="s">
        <v>183</v>
      </c>
      <c r="B207" s="15" t="s">
        <v>84</v>
      </c>
      <c r="C207" s="15" t="s">
        <v>3</v>
      </c>
      <c r="D207" s="14">
        <f t="shared" ref="D207:D216" si="12">8/4</f>
        <v>2</v>
      </c>
      <c r="E207" s="16">
        <v>-97</v>
      </c>
    </row>
    <row r="208" spans="1:5" x14ac:dyDescent="0.2">
      <c r="A208" s="8" t="s">
        <v>183</v>
      </c>
      <c r="B208" s="15" t="s">
        <v>84</v>
      </c>
      <c r="C208" s="15" t="s">
        <v>209</v>
      </c>
      <c r="D208" s="14">
        <f t="shared" si="12"/>
        <v>2</v>
      </c>
      <c r="E208" s="16">
        <v>-105</v>
      </c>
    </row>
    <row r="209" spans="1:6" x14ac:dyDescent="0.2">
      <c r="A209" s="8" t="s">
        <v>183</v>
      </c>
      <c r="B209" s="15" t="s">
        <v>20</v>
      </c>
      <c r="C209" s="15" t="s">
        <v>210</v>
      </c>
      <c r="D209" s="14">
        <f t="shared" si="12"/>
        <v>2</v>
      </c>
      <c r="E209" s="16">
        <v>-95</v>
      </c>
      <c r="F209" s="14"/>
    </row>
    <row r="210" spans="1:6" x14ac:dyDescent="0.2">
      <c r="A210" s="8" t="s">
        <v>183</v>
      </c>
      <c r="B210" s="15" t="s">
        <v>20</v>
      </c>
      <c r="C210" s="15" t="s">
        <v>3</v>
      </c>
      <c r="D210" s="14">
        <f t="shared" si="12"/>
        <v>2</v>
      </c>
      <c r="E210" s="16">
        <v>-97</v>
      </c>
      <c r="F210" s="14"/>
    </row>
    <row r="211" spans="1:6" x14ac:dyDescent="0.2">
      <c r="A211" s="8" t="s">
        <v>183</v>
      </c>
      <c r="B211" s="15" t="s">
        <v>20</v>
      </c>
      <c r="C211" s="15" t="s">
        <v>6</v>
      </c>
      <c r="D211" s="14">
        <f t="shared" si="12"/>
        <v>2</v>
      </c>
      <c r="E211" s="16">
        <v>-100</v>
      </c>
    </row>
    <row r="212" spans="1:6" x14ac:dyDescent="0.2">
      <c r="A212" s="8" t="s">
        <v>183</v>
      </c>
      <c r="B212" s="15" t="s">
        <v>85</v>
      </c>
      <c r="C212" s="15" t="s">
        <v>211</v>
      </c>
      <c r="D212" s="14">
        <f t="shared" si="12"/>
        <v>2</v>
      </c>
      <c r="E212" s="16">
        <v>-83</v>
      </c>
    </row>
    <row r="213" spans="1:6" x14ac:dyDescent="0.2">
      <c r="A213" s="8" t="s">
        <v>183</v>
      </c>
      <c r="B213" s="15" t="s">
        <v>85</v>
      </c>
      <c r="C213" s="15" t="s">
        <v>212</v>
      </c>
      <c r="D213" s="14">
        <f t="shared" si="12"/>
        <v>2</v>
      </c>
      <c r="E213" s="16">
        <v>-85</v>
      </c>
    </row>
    <row r="214" spans="1:6" x14ac:dyDescent="0.2">
      <c r="A214" s="8" t="s">
        <v>183</v>
      </c>
      <c r="B214" s="15" t="s">
        <v>85</v>
      </c>
      <c r="C214" s="15" t="s">
        <v>6</v>
      </c>
      <c r="D214" s="14">
        <f t="shared" si="12"/>
        <v>2</v>
      </c>
      <c r="E214" s="16">
        <v>-90</v>
      </c>
    </row>
    <row r="215" spans="1:6" x14ac:dyDescent="0.2">
      <c r="A215" s="8" t="s">
        <v>185</v>
      </c>
      <c r="B215" s="15" t="s">
        <v>12</v>
      </c>
      <c r="C215" s="15" t="s">
        <v>3</v>
      </c>
      <c r="D215" s="14">
        <f t="shared" si="12"/>
        <v>2</v>
      </c>
      <c r="E215" s="16">
        <v>-109.5</v>
      </c>
    </row>
    <row r="216" spans="1:6" x14ac:dyDescent="0.2">
      <c r="A216" s="8" t="s">
        <v>185</v>
      </c>
      <c r="B216" s="15" t="s">
        <v>12</v>
      </c>
      <c r="C216" s="15" t="s">
        <v>8</v>
      </c>
      <c r="D216" s="14">
        <f t="shared" si="12"/>
        <v>2</v>
      </c>
      <c r="E216" s="16">
        <v>-110.9</v>
      </c>
    </row>
    <row r="217" spans="1:6" x14ac:dyDescent="0.2">
      <c r="A217" s="8" t="s">
        <v>183</v>
      </c>
      <c r="B217" s="15" t="s">
        <v>90</v>
      </c>
      <c r="C217" s="15" t="s">
        <v>213</v>
      </c>
      <c r="D217" s="14">
        <f>10/5</f>
        <v>2</v>
      </c>
      <c r="E217" s="16">
        <v>-88</v>
      </c>
    </row>
    <row r="218" spans="1:6" x14ac:dyDescent="0.2">
      <c r="A218" s="8" t="s">
        <v>183</v>
      </c>
      <c r="B218" s="15" t="s">
        <v>90</v>
      </c>
      <c r="C218" s="15" t="s">
        <v>3</v>
      </c>
      <c r="D218" s="14">
        <f>10/5</f>
        <v>2</v>
      </c>
      <c r="E218" s="16">
        <v>-96</v>
      </c>
    </row>
    <row r="219" spans="1:6" x14ac:dyDescent="0.2">
      <c r="A219" s="39" t="s">
        <v>220</v>
      </c>
    </row>
    <row r="220" spans="1:6" x14ac:dyDescent="0.2">
      <c r="A220" s="8" t="s">
        <v>227</v>
      </c>
      <c r="B220" s="15" t="s">
        <v>226</v>
      </c>
      <c r="C220" t="s">
        <v>221</v>
      </c>
      <c r="D220" s="29">
        <v>2.5</v>
      </c>
      <c r="E220" s="32">
        <v>-93.11</v>
      </c>
    </row>
    <row r="221" spans="1:6" x14ac:dyDescent="0.2">
      <c r="A221" s="8" t="s">
        <v>227</v>
      </c>
      <c r="B221" t="s">
        <v>222</v>
      </c>
      <c r="C221" s="15" t="s">
        <v>228</v>
      </c>
      <c r="D221" s="29">
        <v>2.5</v>
      </c>
      <c r="E221" s="32">
        <v>-92.111999999999995</v>
      </c>
    </row>
    <row r="222" spans="1:6" x14ac:dyDescent="0.2">
      <c r="A222" s="8" t="s">
        <v>227</v>
      </c>
      <c r="B222"/>
      <c r="C222" s="15" t="s">
        <v>156</v>
      </c>
      <c r="D222" s="29">
        <v>2.5</v>
      </c>
      <c r="E222" s="32">
        <v>-93.03</v>
      </c>
    </row>
    <row r="223" spans="1:6" x14ac:dyDescent="0.2">
      <c r="A223" s="8" t="s">
        <v>227</v>
      </c>
      <c r="B223"/>
      <c r="C223" s="15" t="s">
        <v>156</v>
      </c>
      <c r="D223" s="29">
        <v>2.5</v>
      </c>
      <c r="E223" s="32">
        <v>-93.03</v>
      </c>
    </row>
    <row r="224" spans="1:6" x14ac:dyDescent="0.2">
      <c r="A224" s="8" t="s">
        <v>227</v>
      </c>
      <c r="B224" t="s">
        <v>223</v>
      </c>
      <c r="C224" s="15" t="s">
        <v>156</v>
      </c>
      <c r="D224" s="29">
        <v>2.6</v>
      </c>
      <c r="E224" s="32">
        <v>-93.019900000000007</v>
      </c>
    </row>
    <row r="225" spans="1:5" x14ac:dyDescent="0.2">
      <c r="A225" s="8" t="s">
        <v>227</v>
      </c>
      <c r="B225"/>
      <c r="C225" s="15" t="s">
        <v>156</v>
      </c>
      <c r="D225" s="29">
        <v>2.6</v>
      </c>
      <c r="E225" s="32">
        <v>-92.180800000000005</v>
      </c>
    </row>
    <row r="226" spans="1:5" x14ac:dyDescent="0.2">
      <c r="A226" s="8" t="s">
        <v>227</v>
      </c>
      <c r="B226"/>
      <c r="C226" s="15" t="s">
        <v>156</v>
      </c>
      <c r="D226" s="29">
        <v>2.6</v>
      </c>
      <c r="E226" s="32">
        <v>-88.840999999999994</v>
      </c>
    </row>
    <row r="227" spans="1:5" x14ac:dyDescent="0.2">
      <c r="A227" s="8" t="s">
        <v>227</v>
      </c>
      <c r="B227"/>
      <c r="C227" s="15" t="s">
        <v>156</v>
      </c>
      <c r="D227" s="29">
        <v>2.6</v>
      </c>
      <c r="E227" s="32">
        <v>-87.971999999999994</v>
      </c>
    </row>
    <row r="228" spans="1:5" x14ac:dyDescent="0.2">
      <c r="A228" s="8" t="s">
        <v>227</v>
      </c>
      <c r="B228"/>
      <c r="C228" s="15" t="s">
        <v>228</v>
      </c>
      <c r="D228" s="29">
        <v>2.6</v>
      </c>
      <c r="E228" s="32">
        <v>-81.372</v>
      </c>
    </row>
    <row r="229" spans="1:5" x14ac:dyDescent="0.2">
      <c r="A229" s="8" t="s">
        <v>227</v>
      </c>
      <c r="B229" t="s">
        <v>224</v>
      </c>
      <c r="C229" s="15" t="s">
        <v>156</v>
      </c>
      <c r="D229" s="29">
        <v>2.625</v>
      </c>
      <c r="E229" s="32">
        <v>-94.144000000000005</v>
      </c>
    </row>
    <row r="230" spans="1:5" x14ac:dyDescent="0.2">
      <c r="A230" s="8" t="s">
        <v>227</v>
      </c>
      <c r="B230"/>
      <c r="C230" s="15" t="s">
        <v>156</v>
      </c>
      <c r="D230" s="29">
        <v>2.625</v>
      </c>
      <c r="E230" s="32">
        <v>-89.6</v>
      </c>
    </row>
    <row r="231" spans="1:5" x14ac:dyDescent="0.2">
      <c r="A231" s="8" t="s">
        <v>227</v>
      </c>
      <c r="B231"/>
      <c r="C231" s="15" t="s">
        <v>156</v>
      </c>
      <c r="D231" s="29">
        <v>2.625</v>
      </c>
      <c r="E231" s="32">
        <v>-89.6</v>
      </c>
    </row>
    <row r="232" spans="1:5" x14ac:dyDescent="0.2">
      <c r="A232" s="8" t="s">
        <v>227</v>
      </c>
      <c r="B232"/>
      <c r="C232" s="15" t="s">
        <v>228</v>
      </c>
      <c r="D232" s="29">
        <v>2.625</v>
      </c>
      <c r="E232" s="32">
        <v>-81.424000000000007</v>
      </c>
    </row>
    <row r="233" spans="1:5" x14ac:dyDescent="0.2">
      <c r="A233" s="8" t="s">
        <v>227</v>
      </c>
      <c r="B233" t="s">
        <v>225</v>
      </c>
      <c r="C233" s="15" t="s">
        <v>156</v>
      </c>
      <c r="D233" s="29">
        <v>2.6666666666666665</v>
      </c>
      <c r="E233" s="32">
        <v>-92.177000000000007</v>
      </c>
    </row>
    <row r="234" spans="1:5" x14ac:dyDescent="0.2">
      <c r="A234" s="8" t="s">
        <v>227</v>
      </c>
      <c r="B234"/>
      <c r="C234" s="15" t="s">
        <v>156</v>
      </c>
      <c r="D234" s="29">
        <v>2.6666666666666665</v>
      </c>
      <c r="E234" s="32">
        <v>-91.221900000000005</v>
      </c>
    </row>
    <row r="235" spans="1:5" x14ac:dyDescent="0.2">
      <c r="A235" s="8" t="s">
        <v>227</v>
      </c>
      <c r="B235"/>
      <c r="C235" s="15" t="s">
        <v>228</v>
      </c>
      <c r="D235" s="29">
        <v>2.6666666666666665</v>
      </c>
      <c r="E235" s="32">
        <v>-81.201999999999998</v>
      </c>
    </row>
    <row r="236" spans="1:5" x14ac:dyDescent="0.2">
      <c r="A236" s="8" t="s">
        <v>227</v>
      </c>
      <c r="B236" t="s">
        <v>72</v>
      </c>
      <c r="C236" s="15" t="s">
        <v>228</v>
      </c>
      <c r="D236" s="29">
        <v>3</v>
      </c>
      <c r="E236" s="32">
        <v>-80</v>
      </c>
    </row>
    <row r="237" spans="1:5" x14ac:dyDescent="0.2">
      <c r="A237" s="41" t="s">
        <v>227</v>
      </c>
      <c r="B237" s="33" t="s">
        <v>100</v>
      </c>
      <c r="C237" s="34" t="s">
        <v>229</v>
      </c>
      <c r="D237" s="35">
        <v>4</v>
      </c>
      <c r="E237" s="36">
        <v>-70.117999999999995</v>
      </c>
    </row>
    <row r="238" spans="1:5" x14ac:dyDescent="0.2">
      <c r="A238" s="42" t="s">
        <v>239</v>
      </c>
    </row>
  </sheetData>
  <sortState xmlns:xlrd2="http://schemas.microsoft.com/office/spreadsheetml/2017/richdata2" ref="A79:O115">
    <sortCondition descending="1" ref="D79:D115"/>
  </sortState>
  <mergeCells count="1">
    <mergeCell ref="A3:E3"/>
  </mergeCells>
  <phoneticPr fontId="4" type="noConversion"/>
  <pageMargins left="0.7" right="0.7" top="0.75" bottom="0.75" header="0.3" footer="0.3"/>
  <ignoredErrors>
    <ignoredError sqref="D92 D10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Master NMR Compilation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J A Moulton</dc:creator>
  <cp:lastModifiedBy>Christine Elrod</cp:lastModifiedBy>
  <cp:lastPrinted>2021-01-26T19:35:51Z</cp:lastPrinted>
  <dcterms:created xsi:type="dcterms:W3CDTF">2020-04-03T14:55:01Z</dcterms:created>
  <dcterms:modified xsi:type="dcterms:W3CDTF">2022-02-15T00:35:34Z</dcterms:modified>
</cp:coreProperties>
</file>